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1 SG\4. Cédula de Avance SG\"/>
    </mc:Choice>
  </mc:AlternateContent>
  <xr:revisionPtr revIDLastSave="0" documentId="13_ncr:1_{5AEEA867-2B55-4770-8AD2-3573CB926701}" xr6:coauthVersionLast="47" xr6:coauthVersionMax="47" xr10:uidLastSave="{00000000-0000-0000-0000-000000000000}"/>
  <bookViews>
    <workbookView xWindow="-120" yWindow="-120" windowWidth="29040" windowHeight="15720" tabRatio="950" firstSheet="11" activeTab="11"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state="hidden" r:id="rId11"/>
    <sheet name="17. CEDULA0126" sheetId="32"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(2026)'!$B$43:$P$148</definedName>
    <definedName name="_xlnm._FilterDatabase" localSheetId="10" hidden="1">'11. SEGUIMIENTO 2026'!$C$13:$AC$244</definedName>
    <definedName name="_xlnm._FilterDatabase" localSheetId="11" hidden="1">'17. CEDULA0126'!$C$12:$P$218</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(2026)'!$B$4:$P$156</definedName>
    <definedName name="_xlnm.Print_Area" localSheetId="6">' Sintaxis MIR (no se llena)'!$A$2:$S$11</definedName>
    <definedName name="_xlnm.Print_Area" localSheetId="0">'1.Árbol del problema'!$A$1:$AJ$125</definedName>
    <definedName name="_xlnm.Print_Area" localSheetId="10">'11. SEGUIMIENTO 2026'!$C$5:$Z$244</definedName>
    <definedName name="_xlnm.Print_Area" localSheetId="11">'17. CEDULA0126'!$C$5:$P$226</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69" i="22" l="1"/>
  <c r="N68" i="22"/>
  <c r="R31" i="24"/>
  <c r="V31" i="24"/>
  <c r="N53" i="24"/>
  <c r="N50" i="24"/>
  <c r="N49" i="24"/>
  <c r="D100" i="12"/>
  <c r="I29" i="12"/>
  <c r="F49" i="22"/>
  <c r="E20" i="12" l="1"/>
  <c r="B46" i="22"/>
  <c r="C46" i="22"/>
  <c r="D46" i="22"/>
  <c r="E46" i="22"/>
  <c r="F46" i="22"/>
  <c r="G46" i="22"/>
  <c r="H46" i="22"/>
  <c r="I46" i="22"/>
  <c r="J46" i="22"/>
  <c r="K46" i="22"/>
  <c r="N46" i="22"/>
  <c r="O46" i="22"/>
  <c r="P46"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13"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17" i="32"/>
  <c r="O19" i="32"/>
  <c r="O25" i="32"/>
  <c r="O27" i="32"/>
  <c r="N43" i="32"/>
  <c r="O121" i="32"/>
  <c r="N109" i="32"/>
  <c r="N123" i="32"/>
  <c r="O89" i="32"/>
  <c r="N83" i="32"/>
  <c r="N73" i="32"/>
  <c r="O187" i="32"/>
  <c r="N61" i="32"/>
  <c r="N63" i="32"/>
  <c r="N79" i="32"/>
  <c r="O137" i="32"/>
  <c r="N75" i="32"/>
  <c r="N57" i="32"/>
  <c r="N91" i="32"/>
  <c r="N107" i="32"/>
  <c r="O111" i="32"/>
  <c r="O69" i="32"/>
  <c r="N59" i="32"/>
  <c r="N125" i="32"/>
  <c r="N141" i="32"/>
  <c r="N145" i="32"/>
  <c r="N149" i="32"/>
  <c r="O131" i="32"/>
  <c r="O139" i="32"/>
  <c r="O147" i="32"/>
  <c r="N21" i="32"/>
  <c r="N29" i="32"/>
  <c r="O95" i="32"/>
  <c r="O185" i="32"/>
  <c r="N45" i="32"/>
  <c r="O167" i="32"/>
  <c r="O199" i="32"/>
  <c r="N15" i="32"/>
  <c r="N19" i="32"/>
  <c r="N121" i="32"/>
  <c r="O145" i="32"/>
  <c r="O203" i="32"/>
  <c r="N27" i="32"/>
  <c r="N103" i="32"/>
  <c r="N147" i="32"/>
  <c r="O155" i="32"/>
  <c r="N77" i="32"/>
  <c r="N85" i="32"/>
  <c r="N93" i="32"/>
  <c r="N101" i="32"/>
  <c r="N119" i="32"/>
  <c r="N129" i="32"/>
  <c r="N137" i="32"/>
  <c r="O215" i="32"/>
  <c r="O157" i="32"/>
  <c r="N127" i="32"/>
  <c r="N131" i="32"/>
  <c r="N139" i="32"/>
  <c r="N143" i="32"/>
  <c r="O83" i="32"/>
  <c r="O91" i="32"/>
  <c r="O99" i="32"/>
  <c r="O107" i="32"/>
  <c r="O127" i="32"/>
  <c r="N193" i="32"/>
  <c r="O217" i="32"/>
  <c r="O45" i="32"/>
  <c r="O173" i="32"/>
  <c r="N25" i="32"/>
  <c r="N31" i="32"/>
  <c r="O53" i="32"/>
  <c r="N117" i="32"/>
  <c r="O213" i="32"/>
  <c r="O183" i="32"/>
  <c r="N17" i="32"/>
  <c r="N99" i="32"/>
  <c r="N113" i="32"/>
  <c r="N135" i="32"/>
  <c r="O153" i="32"/>
  <c r="O197" i="32"/>
  <c r="O15" i="32"/>
  <c r="O61" i="32"/>
  <c r="O79" i="32"/>
  <c r="O97" i="32"/>
  <c r="O105" i="32"/>
  <c r="O115" i="32"/>
  <c r="O123" i="32"/>
  <c r="O143" i="32"/>
  <c r="O171" i="32"/>
  <c r="O39" i="32"/>
  <c r="O201" i="32"/>
  <c r="O37" i="32"/>
  <c r="O55" i="32"/>
  <c r="O71" i="32"/>
  <c r="N81" i="32"/>
  <c r="N89" i="32"/>
  <c r="N95" i="32"/>
  <c r="N163" i="32"/>
  <c r="N23" i="32"/>
  <c r="N41" i="32"/>
  <c r="N47" i="32"/>
  <c r="N87" i="32"/>
  <c r="N97" i="32"/>
  <c r="N105" i="32"/>
  <c r="N111" i="32"/>
  <c r="N115" i="32"/>
  <c r="N133" i="32"/>
  <c r="N151" i="32"/>
  <c r="N161" i="32"/>
  <c r="O169" i="32"/>
  <c r="N195" i="32"/>
  <c r="N211" i="32"/>
  <c r="O33" i="32"/>
  <c r="O49" i="32"/>
  <c r="O65" i="32"/>
  <c r="N191" i="32"/>
  <c r="O29" i="32"/>
  <c r="O31" i="32"/>
  <c r="N39" i="32"/>
  <c r="O47" i="32"/>
  <c r="N55" i="32"/>
  <c r="O63" i="32"/>
  <c r="N71" i="32"/>
  <c r="O77" i="32"/>
  <c r="O93" i="32"/>
  <c r="O109" i="32"/>
  <c r="O125" i="32"/>
  <c r="O141" i="32"/>
  <c r="N179" i="32"/>
  <c r="O189" i="32"/>
  <c r="N209" i="32"/>
  <c r="O181" i="32"/>
  <c r="N37" i="32"/>
  <c r="N53" i="32"/>
  <c r="N69" i="32"/>
  <c r="O35" i="32"/>
  <c r="O51" i="32"/>
  <c r="O67" i="32"/>
  <c r="N35" i="32"/>
  <c r="O43" i="32"/>
  <c r="N51" i="32"/>
  <c r="O59" i="32"/>
  <c r="N67" i="32"/>
  <c r="O75" i="32"/>
  <c r="O165" i="32"/>
  <c r="N177" i="32"/>
  <c r="N207" i="32"/>
  <c r="O23" i="32"/>
  <c r="N33" i="32"/>
  <c r="O41" i="32"/>
  <c r="N49" i="32"/>
  <c r="O57" i="32"/>
  <c r="N65" i="32"/>
  <c r="O73" i="32"/>
  <c r="O87" i="32"/>
  <c r="O103" i="32"/>
  <c r="O119" i="32"/>
  <c r="O135" i="32"/>
  <c r="O151" i="32"/>
  <c r="O205" i="32"/>
  <c r="O21" i="32"/>
  <c r="O85" i="32"/>
  <c r="O101" i="32"/>
  <c r="O117" i="32"/>
  <c r="O133" i="32"/>
  <c r="O149" i="32"/>
  <c r="N159" i="32"/>
  <c r="N175" i="32"/>
  <c r="N157" i="32"/>
  <c r="N173" i="32"/>
  <c r="N189" i="32"/>
  <c r="N205" i="32"/>
  <c r="N155" i="32"/>
  <c r="O163" i="32"/>
  <c r="N171" i="32"/>
  <c r="O179" i="32"/>
  <c r="N187" i="32"/>
  <c r="O195" i="32"/>
  <c r="N203" i="32"/>
  <c r="O211" i="32"/>
  <c r="N153" i="32"/>
  <c r="O161" i="32"/>
  <c r="N169" i="32"/>
  <c r="O177" i="32"/>
  <c r="N185" i="32"/>
  <c r="O193" i="32"/>
  <c r="N201" i="32"/>
  <c r="O209" i="32"/>
  <c r="N217" i="32"/>
  <c r="O159" i="32"/>
  <c r="N167" i="32"/>
  <c r="O175" i="32"/>
  <c r="N183" i="32"/>
  <c r="O191" i="32"/>
  <c r="N199" i="32"/>
  <c r="O207" i="32"/>
  <c r="N215" i="32"/>
  <c r="N165" i="32"/>
  <c r="N181" i="32"/>
  <c r="N197" i="32"/>
  <c r="N213"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D20" i="12"/>
  <c r="C20" i="1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K69" i="22"/>
  <c r="J69" i="22"/>
  <c r="I69" i="22"/>
  <c r="H69" i="22"/>
  <c r="G69" i="22"/>
  <c r="F69" i="22"/>
  <c r="E69" i="22"/>
  <c r="D69" i="22"/>
  <c r="C69" i="22"/>
  <c r="B69" i="22"/>
  <c r="P68" i="22"/>
  <c r="O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H24" i="12"/>
  <c r="I24" i="12"/>
  <c r="H25" i="12"/>
  <c r="I25" i="12"/>
  <c r="H26" i="12"/>
  <c r="I26" i="12"/>
  <c r="H27" i="12"/>
  <c r="I27" i="12"/>
  <c r="H28" i="12"/>
  <c r="I28" i="12"/>
  <c r="H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H68" i="12"/>
  <c r="H69" i="12"/>
  <c r="H71" i="12"/>
  <c r="H72" i="12"/>
  <c r="H73" i="12"/>
  <c r="H74" i="12"/>
  <c r="H75" i="12"/>
  <c r="H76" i="12"/>
  <c r="H77" i="12"/>
  <c r="I77" i="12"/>
  <c r="H78" i="12"/>
  <c r="I78" i="12"/>
  <c r="H79" i="12"/>
  <c r="I79" i="12"/>
  <c r="H80" i="12"/>
  <c r="I80" i="12"/>
  <c r="H81" i="12"/>
  <c r="I81" i="12"/>
  <c r="H82" i="12"/>
  <c r="I82" i="12"/>
  <c r="H83" i="12"/>
  <c r="I83" i="12"/>
  <c r="H84" i="12"/>
  <c r="I84" i="12"/>
  <c r="H85" i="12"/>
  <c r="I85" i="12"/>
  <c r="H86" i="12"/>
  <c r="I86" i="12"/>
  <c r="H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H22" i="12"/>
  <c r="I22" i="12"/>
  <c r="H23" i="12"/>
  <c r="I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<sst xmlns="http://schemas.openxmlformats.org/spreadsheetml/2006/main" count="2749" uniqueCount="1699">
  <si>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</si>
  <si>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</si>
  <si>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</si>
  <si>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</si>
  <si>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</si>
  <si>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</si>
  <si>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</si>
  <si>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</si>
  <si>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</si>
  <si>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</si>
  <si>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</si>
  <si>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</si>
  <si>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</si>
  <si>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</si>
  <si>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</si>
  <si>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</si>
  <si>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</si>
  <si>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</si>
  <si>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</si>
  <si>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</si>
  <si>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</si>
  <si>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</si>
  <si>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</si>
  <si>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</si>
  <si>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</si>
  <si>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</si>
  <si>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</si>
  <si>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</si>
  <si>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</si>
  <si>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</si>
  <si>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</si>
  <si>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</si>
  <si>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</si>
  <si>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</si>
  <si>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</si>
  <si>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</si>
  <si>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</si>
  <si>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</si>
  <si>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</si>
  <si>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</si>
  <si>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</si>
  <si>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</si>
  <si>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</si>
  <si>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</si>
  <si>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</si>
  <si>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</si>
  <si>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</si>
  <si>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</si>
  <si>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</si>
  <si>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</si>
  <si>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</si>
  <si>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</si>
  <si>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</si>
  <si>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</si>
  <si>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</si>
  <si>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</si>
  <si>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</si>
  <si>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</si>
  <si>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</si>
  <si>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</si>
  <si>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</si>
  <si>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</si>
  <si>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</si>
  <si>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</si>
  <si>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</si>
  <si>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</si>
  <si>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</si>
  <si>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</si>
  <si>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</si>
  <si>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</si>
  <si>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</si>
  <si>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</si>
  <si>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</si>
  <si>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</si>
  <si>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</si>
  <si>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</si>
  <si>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</si>
  <si>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</si>
  <si>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</si>
  <si>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</si>
  <si>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</si>
  <si>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</si>
  <si>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</si>
  <si>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</si>
  <si>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</si>
  <si>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</si>
  <si>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</si>
  <si>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</si>
  <si>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</si>
  <si>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</si>
  <si>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</si>
  <si>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</si>
  <si>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</si>
  <si>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</si>
  <si>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</si>
  <si>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</si>
  <si>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</si>
  <si>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</si>
  <si>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</si>
  <si>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</si>
  <si>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</si>
  <si>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</si>
  <si>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</si>
  <si>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</si>
  <si>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</si>
  <si>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</si>
  <si>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</si>
  <si>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</si>
  <si>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</si>
  <si>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</si>
  <si>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</si>
  <si>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</si>
  <si>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</si>
  <si>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</si>
  <si>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</si>
  <si>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</si>
  <si>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</si>
  <si>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</si>
  <si>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</si>
  <si>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</si>
  <si>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</si>
  <si>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</si>
  <si>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</si>
  <si>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</si>
  <si>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</si>
  <si>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</si>
  <si>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</si>
  <si>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</si>
  <si>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</si>
  <si>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</si>
  <si>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</si>
  <si>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</si>
  <si>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</si>
  <si>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</si>
  <si>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</si>
  <si>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</si>
  <si>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</si>
  <si>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</si>
  <si>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</si>
  <si>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</si>
  <si>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</si>
  <si>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</si>
  <si>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</si>
  <si>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</si>
  <si>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</si>
  <si>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</si>
  <si>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</si>
  <si>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</si>
  <si>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</si>
  <si>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</si>
  <si>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</si>
  <si>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</si>
  <si>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</si>
  <si>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</si>
  <si>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</si>
  <si>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</si>
  <si>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</si>
  <si>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</si>
  <si>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</si>
  <si>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</si>
  <si>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</si>
  <si>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</si>
  <si>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</si>
  <si>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</si>
  <si>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</si>
  <si>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</si>
  <si>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</si>
  <si>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</si>
  <si>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</si>
  <si>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</si>
  <si>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</si>
  <si>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</si>
  <si>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</si>
  <si>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</si>
  <si>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</si>
  <si>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</si>
  <si>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</si>
  <si>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</si>
  <si>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</si>
  <si>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</si>
  <si>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</si>
  <si>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</si>
  <si>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</si>
  <si>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</si>
  <si>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</si>
  <si>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</si>
  <si>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</si>
  <si>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</si>
  <si>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</si>
  <si>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</si>
  <si>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</si>
  <si>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</si>
  <si>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</si>
  <si>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</si>
  <si>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</si>
  <si>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</si>
  <si>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</si>
  <si>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</si>
  <si>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</si>
  <si>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</si>
  <si>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</si>
  <si>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</si>
  <si>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</si>
  <si>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</si>
  <si>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</si>
  <si>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</si>
  <si>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</si>
  <si>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</si>
  <si>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</si>
  <si>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</si>
  <si>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</si>
  <si>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</si>
  <si>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</si>
  <si>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</si>
  <si>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</si>
  <si>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</si>
  <si>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</si>
  <si>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</si>
  <si>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</si>
  <si>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</si>
  <si>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</si>
  <si>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</si>
  <si>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</si>
  <si>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</si>
  <si>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</si>
  <si>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</si>
  <si>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</si>
  <si>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</si>
  <si>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</si>
  <si>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</si>
  <si>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</si>
  <si>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</si>
  <si>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</si>
  <si>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</si>
  <si>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</si>
  <si>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</si>
  <si>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</si>
  <si>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</si>
  <si>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</si>
  <si>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</si>
  <si>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</si>
  <si>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</si>
  <si>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</si>
  <si>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</si>
  <si>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</si>
  <si>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</si>
  <si>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</si>
  <si>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</si>
  <si>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</si>
  <si>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</si>
  <si>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</si>
  <si>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</si>
  <si>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</si>
  <si>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</si>
  <si>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</si>
  <si>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</si>
  <si>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</si>
  <si>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</si>
  <si>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</si>
  <si>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</si>
  <si>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</si>
  <si>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</si>
  <si>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</si>
  <si>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</si>
  <si>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</si>
  <si>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</si>
  <si>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</si>
  <si>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</si>
  <si>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</si>
  <si>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</si>
  <si>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</si>
  <si>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</si>
  <si>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</si>
  <si>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</si>
  <si>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</si>
  <si>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</si>
  <si>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</si>
  <si>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</si>
  <si>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</si>
  <si>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</si>
  <si>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</si>
  <si>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</si>
  <si>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</si>
  <si>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</si>
  <si>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</si>
  <si>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</si>
  <si>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</si>
  <si>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</si>
  <si>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</si>
  <si>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</si>
  <si>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</si>
  <si>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</si>
  <si>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</si>
  <si>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</si>
  <si>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</si>
  <si>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</si>
  <si>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EJE 3. TODOS POR LA PAZ</t>
  </si>
  <si>
    <t>(NOMBRE DEL PROGRAMA)</t>
  </si>
  <si>
    <t>(NOMBRE DE LA DEPENDENCIA)</t>
  </si>
  <si>
    <t>NOMBRE DEL PROGRAMA</t>
  </si>
  <si>
    <t>NOMBRE DE LA DEPENDENCIA</t>
  </si>
  <si>
    <t>Gobierno</t>
  </si>
  <si>
    <t>A diciembre de 2027 se cuenta con la información actualizada de los 8 indicadores que integran el Indice.</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</si>
  <si>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</si>
  <si>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</si>
  <si>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</si>
  <si>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</si>
  <si>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</si>
  <si>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theme="1"/>
        <rFont val="Arial"/>
        <family val="2"/>
      </rPr>
      <t xml:space="preserve">Línea base del Indicador
I_TOD_PAZ:  </t>
    </r>
    <r>
      <rPr>
        <sz val="11"/>
        <color theme="1"/>
        <rFont val="Arial"/>
        <family val="2"/>
      </rPr>
      <t>94.42% a diciembre del 2024</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</si>
  <si>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</si>
  <si>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LÍNEA BASE TRIANUAL</t>
  </si>
  <si>
    <t>Oficina de la Secretaría General</t>
  </si>
  <si>
    <t xml:space="preserve">Componente </t>
  </si>
  <si>
    <t>Coordinación De Apoyo Iinterinstiticional Como Autoridad Transmisora Para La Búsqueda De Personas No Localizadas</t>
  </si>
  <si>
    <t>Dirección General de la Coordinación General Administrativa</t>
  </si>
  <si>
    <t>Coordinación del Registro Civil</t>
  </si>
  <si>
    <t>Direccion de Derechos Humanos y Grupos Prioritarios</t>
  </si>
  <si>
    <t>Dirección General de Asuntos Juridicos</t>
  </si>
  <si>
    <t>Dirección General de Juzgados Cívicos</t>
  </si>
  <si>
    <t>Dirección General del Centro de Retenciones y Sanciones Administrativas</t>
  </si>
  <si>
    <t>Dirección General de Gobierno</t>
  </si>
  <si>
    <t>Sistema de Protección Integral de Protección Integral a las Niñas, Niños y Adolescentes</t>
  </si>
  <si>
    <t>Dirección General de Transporte y Vialidad</t>
  </si>
  <si>
    <t>Dirección General del Honorable Cuerpo de Bomberos, Desastres, Emergencias Medicas y Desastres</t>
  </si>
  <si>
    <t>Unidad Técnica Jurídica y Documental</t>
  </si>
  <si>
    <t>Dirección del Archivo Municipal</t>
  </si>
  <si>
    <t xml:space="preserve"> Protección Civil</t>
  </si>
  <si>
    <r>
      <rPr>
        <b/>
        <sz val="13"/>
        <color theme="1"/>
        <rFont val="Calibri"/>
        <family val="2"/>
      </rPr>
      <t>PGE:</t>
    </r>
    <r>
      <rPr>
        <sz val="13"/>
        <color theme="1"/>
        <rFont val="Calibri"/>
        <family val="2"/>
      </rPr>
      <t xml:space="preserve"> Porcentaje de Guardavidas Evaluados</t>
    </r>
  </si>
  <si>
    <r>
      <rPr>
        <b/>
        <sz val="13"/>
        <color theme="1"/>
        <rFont val="Calibri"/>
        <family val="2"/>
      </rPr>
      <t xml:space="preserve">PDAE: </t>
    </r>
    <r>
      <rPr>
        <sz val="13"/>
        <color theme="1"/>
        <rFont val="Calibri"/>
        <family val="2"/>
      </rPr>
      <t>Porcentaje de dictámenes aprobatorios entregados  de bajo, mediano y alto riesgo.</t>
    </r>
  </si>
  <si>
    <r>
      <rPr>
        <b/>
        <sz val="13"/>
        <color theme="1"/>
        <rFont val="Calibri"/>
        <family val="2"/>
      </rPr>
      <t xml:space="preserve">PPIE: </t>
    </r>
    <r>
      <rPr>
        <sz val="13"/>
        <color theme="1"/>
        <rFont val="Calibri"/>
        <family val="2"/>
      </rPr>
      <t>Porcentaje de programas internos evaluados de los diversos locales comerciales.</t>
    </r>
  </si>
  <si>
    <r>
      <rPr>
        <b/>
        <sz val="13"/>
        <color theme="1"/>
        <rFont val="Calibri"/>
        <family val="2"/>
      </rPr>
      <t xml:space="preserve">PIRC: </t>
    </r>
    <r>
      <rPr>
        <sz val="13"/>
        <color theme="1"/>
        <rFont val="Calibri"/>
        <family val="2"/>
      </rPr>
      <t xml:space="preserve">Porcentaje de inspecciones realizadas a comercios de mediano y alto riesgo. </t>
    </r>
  </si>
  <si>
    <r>
      <rPr>
        <b/>
        <sz val="13"/>
        <color theme="1"/>
        <rFont val="Calibri"/>
        <family val="2"/>
      </rPr>
      <t xml:space="preserve">PPSA: </t>
    </r>
    <r>
      <rPr>
        <sz val="13"/>
        <color theme="1"/>
        <rFont val="Calibri"/>
        <family val="2"/>
      </rPr>
      <t xml:space="preserve">Porcentaje de prestadores de servicio autorizados </t>
    </r>
  </si>
  <si>
    <r>
      <rPr>
        <b/>
        <sz val="13"/>
        <color theme="1"/>
        <rFont val="Calibri"/>
        <family val="2"/>
      </rPr>
      <t xml:space="preserve">PREA: </t>
    </r>
    <r>
      <rPr>
        <sz val="13"/>
        <color theme="1"/>
        <rFont val="Calibri"/>
        <family val="2"/>
      </rPr>
      <t>Porcentaje de reportes de emergencia atendidos.</t>
    </r>
  </si>
  <si>
    <r>
      <rPr>
        <b/>
        <sz val="13"/>
        <color theme="1"/>
        <rFont val="Calibri"/>
        <family val="2"/>
      </rPr>
      <t xml:space="preserve">PPAM: </t>
    </r>
    <r>
      <rPr>
        <sz val="13"/>
        <color theme="1"/>
        <rFont val="Calibri"/>
        <family val="2"/>
      </rPr>
      <t>Porcentaja de personas con atención médica</t>
    </r>
  </si>
  <si>
    <r>
      <rPr>
        <b/>
        <sz val="13"/>
        <color theme="1"/>
        <rFont val="Calibri"/>
        <family val="2"/>
      </rPr>
      <t xml:space="preserve">PEPPS: </t>
    </r>
    <r>
      <rPr>
        <sz val="13"/>
        <color theme="1"/>
        <rFont val="Calibri"/>
        <family val="2"/>
      </rPr>
      <t>Porcentaje de eventos públicos y privados supervisados.</t>
    </r>
  </si>
  <si>
    <r>
      <rPr>
        <b/>
        <sz val="13"/>
        <color theme="1"/>
        <rFont val="Calibri"/>
        <family val="2"/>
      </rPr>
      <t xml:space="preserve">PRTV: </t>
    </r>
    <r>
      <rPr>
        <sz val="13"/>
        <color theme="1"/>
        <rFont val="Calibri"/>
        <family val="2"/>
      </rPr>
      <t>Porcentaje  de refugios temporales verificados</t>
    </r>
  </si>
  <si>
    <r>
      <rPr>
        <b/>
        <sz val="13"/>
        <color theme="1"/>
        <rFont val="Calibri"/>
        <family val="2"/>
      </rPr>
      <t>POI:</t>
    </r>
    <r>
      <rPr>
        <sz val="13"/>
        <color theme="1"/>
        <rFont val="Calibri"/>
        <family val="2"/>
      </rPr>
      <t xml:space="preserve"> Porcentaje de operativos implementados.</t>
    </r>
  </si>
  <si>
    <r>
      <rPr>
        <b/>
        <sz val="13"/>
        <color theme="1"/>
        <rFont val="Calibri"/>
        <family val="2"/>
      </rPr>
      <t>PSRPI:</t>
    </r>
    <r>
      <rPr>
        <sz val="13"/>
        <color theme="1"/>
        <rFont val="Calibri"/>
        <family val="2"/>
      </rPr>
      <t xml:space="preserve"> Porcentaje de salvamentos, rescates y primeros auxilios implementados en las playas, cenotes y lagunas. </t>
    </r>
  </si>
  <si>
    <r>
      <rPr>
        <b/>
        <sz val="13"/>
        <color theme="1"/>
        <rFont val="Calibri"/>
        <family val="2"/>
      </rPr>
      <t xml:space="preserve">PAPB: </t>
    </r>
    <r>
      <rPr>
        <sz val="13"/>
        <color theme="1"/>
        <rFont val="Calibri"/>
        <family val="2"/>
      </rPr>
      <t>Porcentaje acciones preventivas brindadas a la población benitojuarense y vacacionistas.</t>
    </r>
  </si>
  <si>
    <r>
      <rPr>
        <b/>
        <sz val="13"/>
        <color theme="1"/>
        <rFont val="Calibri"/>
        <family val="2"/>
      </rPr>
      <t xml:space="preserve">PQCA: </t>
    </r>
    <r>
      <rPr>
        <sz val="13"/>
        <color theme="1"/>
        <rFont val="Calibri"/>
        <family val="2"/>
      </rPr>
      <t>Porcentaje de quejas ciudadanas atendidas.</t>
    </r>
  </si>
  <si>
    <r>
      <rPr>
        <b/>
        <sz val="13"/>
        <color theme="1"/>
        <rFont val="Calibri"/>
        <family val="2"/>
      </rPr>
      <t>PDCI:</t>
    </r>
    <r>
      <rPr>
        <sz val="13"/>
        <color theme="1"/>
        <rFont val="Calibri"/>
        <family val="2"/>
      </rPr>
      <t xml:space="preserve"> Porcentaje de los diversos comités integrados</t>
    </r>
  </si>
  <si>
    <r>
      <rPr>
        <b/>
        <sz val="13"/>
        <color theme="1"/>
        <rFont val="Calibri"/>
        <family val="2"/>
      </rPr>
      <t>PARPMR:</t>
    </r>
    <r>
      <rPr>
        <sz val="13"/>
        <color theme="1"/>
        <rFont val="Calibri"/>
        <family val="2"/>
      </rPr>
      <t xml:space="preserve"> Porcentaje de acciones realizadas para la mitigación de los riesgos</t>
    </r>
  </si>
  <si>
    <r>
      <rPr>
        <b/>
        <sz val="13"/>
        <color theme="1"/>
        <rFont val="Calibri"/>
        <family val="2"/>
      </rPr>
      <t>PCAI:</t>
    </r>
    <r>
      <rPr>
        <sz val="13"/>
        <color theme="1"/>
        <rFont val="Calibri"/>
        <family val="2"/>
      </rPr>
      <t xml:space="preserve"> Porcentaje de las capacitaciones en materia de archivo impartidas. </t>
    </r>
  </si>
  <si>
    <r>
      <rPr>
        <b/>
        <sz val="13"/>
        <color theme="1"/>
        <rFont val="Calibri"/>
        <family val="2"/>
      </rPr>
      <t xml:space="preserve">PVGEP: </t>
    </r>
    <r>
      <rPr>
        <sz val="13"/>
        <color theme="1"/>
        <rFont val="Calibri"/>
        <family val="2"/>
      </rPr>
      <t>Porcentaje de Servicios de Prestamo y Consulta al Público.</t>
    </r>
  </si>
  <si>
    <r>
      <rPr>
        <b/>
        <sz val="13"/>
        <color theme="1"/>
        <rFont val="Calibri"/>
        <family val="2"/>
      </rPr>
      <t>PVGEP:</t>
    </r>
    <r>
      <rPr>
        <sz val="13"/>
        <color theme="1"/>
        <rFont val="Calibri"/>
        <family val="2"/>
      </rPr>
      <t xml:space="preserve"> Porcentaje de Visitas de Guidas a Escuelas Públicas.</t>
    </r>
  </si>
  <si>
    <t xml:space="preserve">El indicador mide la eficacia en la atención brindada por la Secretaría General a la población Benito Juarence. </t>
  </si>
  <si>
    <t xml:space="preserve">El indicador mide el número de resoluciones emitidas respecto a las solicitudes, dudas, sugerencias, quejas y denuncias ciudadanas realizados en tiempo y forma. Las resoluciones contarán con el proceso adecuado el cual implica la recepción, atención, análisis, seguimiento y conclusión emitidas por parte de la Secretaría hacia las y los solicitantes. </t>
  </si>
  <si>
    <t xml:space="preserve">El indicador mide el número de apoyos administrativos y financieros otorgados a la ciudadanía. </t>
  </si>
  <si>
    <t>El indicador mide el número de sesiones ordinarias presentadas por el Cabildo Municipal, las cuales proporcionan información relacionada con las diversas áreas de la Secretaría General. 
Estas sesiones ordinarias de cabildo tratan asuntos para beneficios del municipio de benito juarez</t>
  </si>
  <si>
    <t>El indicador mide el número de solicitudes gestionadas por las y los ciudadanos correspondientes a permisos de cierres de calle, autorizaciones de eventos y espectáculos, constancias de supervivencia, entre otros.</t>
  </si>
  <si>
    <t xml:space="preserve">Mide la efectividad de atención a las solicitudes de personas no localizadas </t>
  </si>
  <si>
    <t xml:space="preserve">Eficiencia </t>
  </si>
  <si>
    <t xml:space="preserve">Mide la efectividad de atención de asesorias y acompañamiento en reportes de personas no localizadas </t>
  </si>
  <si>
    <t>Mide la efectividad de atención de asistencia de reportes de personas no localizadas</t>
  </si>
  <si>
    <t>El indicador mide el número de solicitudes administrativas emitidas, las cuales se reciben por parte de la Secretaría General así como de sus Direcciones adscritas. 
Dichas solicitudes consisten en dotar de Movimiento de Personal, Asesorías Técnicas, Gestiones de Recursos Materiales.</t>
  </si>
  <si>
    <t xml:space="preserve">El indicador mide el número de documentos gestionados con respecto a la altas, bajas y demás movimientos de personal que se reciben por parte de la Secretaría General y de las Direcciones Adscritas.
 </t>
  </si>
  <si>
    <t>El indicador mide el número de asesorias técnicas impartidas que ayuden al correcto funcionamiento administrativo y operacional de la Secretaría General así como de sus Direcciones Adscritas</t>
  </si>
  <si>
    <t>El indicador mide el número de solicitudes de Recursos Materiales gestionados que se reciben por parte de la Secretaría General así como de sus Direcciones adscritas. 
Dichas solicitudes consisten en dotar de solicitud de pago de arrendamiento, solicitud de combustible, requisiciones, solictud de papeleria.</t>
  </si>
  <si>
    <t>Este indicador mide el numero de trámites que generan las 09 Oficialias del Registro Civil del municipio de Benito Juárez.</t>
  </si>
  <si>
    <t>Este indicador mide el número de herramientas tecnologicas como equipos de computo  escaners e  impresoras para la mejora de calidad y eficiencia en el servicio que otorgan las 09 oficialias del Regiatro Civil.</t>
  </si>
  <si>
    <t>Este indicador mide el número de formatos valorados adquiridos para poder cubrir la demnada que la ciudadania solicita en cada uno de los tramites que generan las 09 Ofcialias del Registro civil.</t>
  </si>
  <si>
    <t>Este indicador mide el número de cursos de capacitacion para el personal que labora en las 9 Oficialias del Registro Civil, con la finalidad de mantener actualizados los conocimientos de dicho personal.</t>
  </si>
  <si>
    <t>Este indicador mide el número de instalaciones dignas y en codiciones optimas para recibir a los ciudadanos que acuden a las 09 Oficialias del Registro Civil a realizar sus tramites registrales de manera agil por una buena distribucion del personal en las instalaciones de cada oficialia.</t>
  </si>
  <si>
    <t>Mide la efectividad de atención a quejas y recomendaciones en Derechos Humanos.</t>
  </si>
  <si>
    <t>Mide la cantidad de asesorias jurdicas en materia de Derechos Humanos.</t>
  </si>
  <si>
    <t>Mide la cantidad de capacitaciones en Materia de Derechos Humanos.</t>
  </si>
  <si>
    <t>Mide la cantidad de mesas de trabajo realizadas en Materia de Derechos Humanos.</t>
  </si>
  <si>
    <t>El indicador mide el numero de porcentaje de efectividad de los Procedimientos Juridicos.</t>
  </si>
  <si>
    <t xml:space="preserve"> Mide la efectividad de las revision de los instrumentos legales</t>
  </si>
  <si>
    <t>Mide la efectividad de la atencion de los proyectos jurídicos atendidos</t>
  </si>
  <si>
    <t>Mide la efectividad del seguimiento de los juicios de garantia</t>
  </si>
  <si>
    <t>El indicador mide el número de infractores que alteren la paz pública, la tranquilidad o el orden del Municipio de Benito Juárez establecidas en el  Art  56 al 69 del Reglamento de Justicia Cívica para el municipio de Benito Juárez, Quintana Roo que se clasifican I. Al Orden Público, II. A la Seguridad de la Población, III. A la Conducta Cívica, IV. Al Derecho de Propiedad, V. Al Ejercicio del Comercio y del Trabajo, VI. Contra la Salud y VII. Contra el Ambiente y Equilibrio Ecológico.</t>
  </si>
  <si>
    <t>El indicador mide el número de convenios conciliatorios celebrados  entre la parte quejosa e Inculpada en materia de faltas administrativas.</t>
  </si>
  <si>
    <t>El indicador mide el número de asesorías psicológicas para las y los menores infractores así como sus familias otorgadas para prevenir la comisión de faltas administrativas o delitos.</t>
  </si>
  <si>
    <t>El indicador mide el número de cursos de capacitación impartidos al personal adscrito a la Dirección General de Juzgados Cívicos.</t>
  </si>
  <si>
    <t>El indicador mide el número de Talleres dirigidos a las familias de menores infractores, es decir a  padres y madres, tutores(as) y representantes legales de las y los menores infractores.</t>
  </si>
  <si>
    <t>El indicador mide el número de supervisiones de guarda y custodia a los ciudadanos que infrinjan el Reglamento de Justicia Cívica para el municipio de Benito Juárez, Quintana Roo que de acuerdo el Art. 55 y lo dispuesto en sus fracciones se clasifican en:
I. Orden público. 
II. Seguridad a la población. 
III. Conducta cívica.
IV. Derecho a la Propiedad. 
V. Ejercicio del comercio y del trabajo. 
VI. Contra la salud. 
VII. Contra el orden público y equililbrio ecológico.</t>
  </si>
  <si>
    <t xml:space="preserve">El indicador mide el número de incidencias, que consisten en actividades que preservan la salvaguarda de la integridad física y moral de las y los infractores retenidos. 
Por lo anterior, se utiliza como referencia lo dispuesto en la Regla 20 de las Reglas Mínimas para el Tratamiento de Reclusos del Tratado de la ONU, todo con el objetivo de brindar servicios con un Enfoque Basado en los Derechos Humanos. </t>
  </si>
  <si>
    <t>El indicador mide el número de equipos conservados para su buen y adecuado funcionamiento  dentro del Centro de Retención.</t>
  </si>
  <si>
    <t>El indicador mide el número de órdenes de alimentos proporcionados, que sean necesarios y  suficientes para infractores retenidos y personal institucional. 
Para lo anterior, se tomará lo dispuesto en el Tratado de la ONU, en su Regla No. 20, la cual dispone alimentación en horas acostumbradas, de buena calidad, preparada y servida para el mantenimiento de su salud y sus fuerzas.</t>
  </si>
  <si>
    <t xml:space="preserve">El indicador mide el número de acciones de las polìticas poblacionales y las demandas sociales ciudadanas atendidas ante las dependencias correspondientes para el funcionamiento de los programas y las acciónes poblacionales con Enfoque Basado en Derechos Humanos y Perspectiva de Género atendidas. </t>
  </si>
  <si>
    <t>El indicador mide el número de cartillas militares entregadas a tráves de la reclutación a los varones en los periodos establecidos por la SEDENA que cumplan con los requisitos establecidos para realizar el servicio militar nacional y así los solicitantes participen en el sorteo anual de conscriptos para liberacion de las mismas.</t>
  </si>
  <si>
    <t>El indicador mide el número de sesiones de COESPO donde ser atiendan los avances y logros para darle el seguimiento correspondiente en base a la calendarizacion de las sesiones ordinarias que indique el Consejo Estatal de Poblacion (COESPO), para el Fortalecimento de las Estadisticas Poblaciones..</t>
  </si>
  <si>
    <t>Este indicador mide el número de atenciones y seguimientos de demandas ciudadanas realizadas en la Delegacion Alfredo V. Bonfil y la Subdelegación de Puerto Juárez,</t>
  </si>
  <si>
    <t>Este indicador mide el número de manifestaciones y cierres de vias de comunicación en el ambito municipal atendidos.</t>
  </si>
  <si>
    <t>Este indicador mide el número de  atenciones de trámites y servicios solicitadas por parte de la población para garantizar el pleno ejercicio de la libertad de credos y prácticas religiosas en un marco de pluralidad, armonía y paz social basado en la normatividad vigente, el carácter laico y el principio histórico de la separación del Estado y las iglesias.</t>
  </si>
  <si>
    <t xml:space="preserve">Este indicador mide el número de  participantes benficiados en las actividades comunitarias para la construccion de paz.  </t>
  </si>
  <si>
    <t>Este indicador mide el número de participantes de los cursos, pláticas, foros y mesas de trabajo en donde se establece tanto  la libertad de credos y prácticas religiosas en un marco de pluralidad así como el carácter laico y el principio histórico de la separación del Estado y las iglesias.</t>
  </si>
  <si>
    <t xml:space="preserve">Este indicador mide el número de  expedientes que alimentará el Padrón Municipal de Templos a fin de contar con un registro y control de agrupaciones y asociaciones religiosas actualizados. </t>
  </si>
  <si>
    <t>Este indicador mide el número de  normativas realizadas como la de culto publico extraordinario; notorio arraigo; apertura de culto publico y queja vecinales a las asociaciones o agrupaciones religiosas en el municipio de Benito Juarez.</t>
  </si>
  <si>
    <t>Este indicador mide el número de  trámites realizados por la Dirección de Asuntos Religiosos en cuantos los servicios solicitados por las agrupaciones y asociaciones religiosas del municipio.</t>
  </si>
  <si>
    <t xml:space="preserve">Este indicador mide el número de asesorias jurídicas y de Registro solicitados por las agrupaciones religiosas con base a la normatividad vigente. </t>
  </si>
  <si>
    <t xml:space="preserve"> Este  indicador mide el número de actividades que promueve el respeto y la tolerancia religiosaa.</t>
  </si>
  <si>
    <t>Este indicador mide el porcentaje de mecanismos de coordinación interinstitucional implementados y el fortalecimiento de las capacidades del SIPINNA Municipal, con el fin de mejorar la articulación institucional para la protección integral de los derechos de niñas, niños y adolescentes.</t>
  </si>
  <si>
    <t>Este indicador mide el número de sesiones del Sistema Municipal y sus Comisiones realizadas para fortalecer la coordinación institucional en materia de derechos de niñas, niños y adolescentes.</t>
  </si>
  <si>
    <t>Este indicador mide el número de canalizaciones y registros de reportes o posibles vulneraciones de derechos de niñas, niños y adolescentes, con el fin de garantizar su atención oportuna.</t>
  </si>
  <si>
    <t>Este indicador mide el número de niñas, niños y adolescentes que participan en las actividades convocadas y organizadas, con el fin de fomentar su involucramiento en espacios de participación y el ejercicio de sus derechos.</t>
  </si>
  <si>
    <t>Este indicador mide el número de campañas digitales sobre los derechos de niñas, niños y adolescentes realizadas conforme a la programación establecida, con el fin de difundir y promover el conocimiento de sus derechos.</t>
  </si>
  <si>
    <t>El indicador mide el número de solicitudes recibidas en la Direccion General.</t>
  </si>
  <si>
    <t>El indicador mide el número de señaletica horizontal o vertical instalada.</t>
  </si>
  <si>
    <t>El indicador mide el número de solicitudes de anuencias recibidas en la Direccion General, se consideran todos las peticiones recibidas para realizar una visita por parte del area.</t>
  </si>
  <si>
    <t>El indicador mide el número de supervisiones realizadas durante el trimestre a la red semaforica de la ciudad.</t>
  </si>
  <si>
    <t>Este Indicador mide el número total de personas que reciben atención por parte del H. Cuerpo de Bomberos durante la ocurrencia de emergencias, tales como incendios, accidentes y rescates. Permite evaluar el alcance de los servicios brindados a la población y la capacidad institucional de respuesta ante situaciones de riesgo.</t>
  </si>
  <si>
    <t>Este indicador mide el número de personal integrante de organizaciones publicas y/o privadas capacitadas en conocimientos básicos de prevención y autoprotección para mitigar los riesgos en los establecimientos ante los diferentes suscesos catástroficos.</t>
  </si>
  <si>
    <t>Este indicador mide el número de eventos másivos verificados en cuanto a sus medidas de seguridad en sus instalaciones y corroborando la reducción de riesgos. 
 Acciones: Servicio de prevencion en Playas Publicas, Servicio de Prevencion en Marchas,Atencion a Ciudadanos que asisten a eventos masivos publicos, Servicios de Prevencion de Puestos Carreteros.</t>
  </si>
  <si>
    <t>Este indicador mide el número de niñas y niños capacitados por el Honorable Cuerpo de Bomberos sobre las medidas de prevención y riesgos en el hogar y en la escuela.</t>
  </si>
  <si>
    <t>Este indicador mide el número de establecimientos hoteleros, restauranteras y comerciales a los que se han revisado sus instalaciones del sistema contra incendios así como que cuenten con condiciones operables para caso de una situación de emergencia.</t>
  </si>
  <si>
    <t>Este indicador mide el número de elementos del Honorable Cuerpo de Bomberos que ha sido capacitado en materia de prevención de incendios con el objetivo de mejorar la calidad en el servicio.</t>
  </si>
  <si>
    <t>Este indicador permite medir el total de equipos de protección corporal para elementos del Honorable Cuerpo de Bomberos que necesita para su propia protección y operatividad.</t>
  </si>
  <si>
    <t>El indicador mide el número de sesiones celebradas por el Cabildo en modalidades ordinarias o extraordinarias, públicas o privadas, solemnes y permanentes. 
Con esta información se busca  impulsar acuerdos y reglamentos a favor de las necesidades de la comunidad benitojuarense, lo que implica impulsar un gobierno abierto y transparente así como dar cumplimiento a la Ley de los Municipios del Estado de Quintana Roo.</t>
  </si>
  <si>
    <t>El indicador mide el número de asistencias de quienes presiden las Regidurías Municipales, con esta información se transparentar el nivel de participación de las y los regidores en las sesiones de Cabildo así como dar cumplimiento al artículo 59 de la Ley de los Municipios del Estado de Quintana Roo.</t>
  </si>
  <si>
    <t>El indicador mide el número de actas de cabildo para resguardo y consulta de las autoridades municipales. 
Con esta información se transparentar el trabajo del Cabildo, así como dar cumplimiento al artículo 61 de la Ley de los Municipios del Estado de Quintana Roo.</t>
  </si>
  <si>
    <t>El indicador mide el número de acuerdos pomulgados y publicados para su observancia general de lo acordado en las sesiones de cabildo y acuerdos delegatorios otorgados por la Presidencia las diferentes direcciones.</t>
  </si>
  <si>
    <t xml:space="preserve">El indicador mide el número de reuniones realizadas por el Cabildo para acordar temas del orden del día de las siguiente sesion en sus diferentes modalidades ordinarias o extraordinarias, por lo que programan una o dos reuniones ante de cada sesión según sea el caso de urgencia o prioridad. </t>
  </si>
  <si>
    <t xml:space="preserve">Este indicador mide la cantidad de los proyectos de acuerdos que serán aprobados en las sesiones de Cabildo. </t>
  </si>
  <si>
    <t>Este indicador mide el número de archivos municipales conservados, resguardados y custodiados denominados como Patrimonio Documental, con ello se determinará la organización y administración homogénea dentro de la Dirección de Archivo Municipal.</t>
  </si>
  <si>
    <t xml:space="preserve">Este indicador mide el número de las bajas de la documentación en estado activo o semiactivo, que pueden ser depurados para  atender las bajas documentales que iran hacia los Archivos de Concentración. </t>
  </si>
  <si>
    <t>Este indicador mide el número de transferencias primarias permite identificar el traslado controlado y sistemático de expedientes de consulta esporádica de un archivo de trámite a uno de concentración y de expedientes que deben conservarse de manera permanente que realiza cada Unidad Administrativa del municipio de Benito Juárez.</t>
  </si>
  <si>
    <t>Este indicador mide el número de instrumentos para control y consulta, que muestra el cumplimiento de cada Unidad Administrativa del Municipio de Benito Juárez en relación a la elaboración y entrega de instrumentos de consulta que puedan revelar el contenido y el carácter de sus documentos para facilitar su localización, esto permite identificar a unidades administrativas que no cumplen con esta solicitud.</t>
  </si>
  <si>
    <t>Este indicador mide el número de asesorias en materia de archivo municipal y mejorar los procesos derivados del archivo y sus trabajos continuos en concordacion la Ley de Archivos del Estado de Quintana Roo.</t>
  </si>
  <si>
    <t>Este indicador mide el número de eliminación de los documentos de apoyo en las unidades administrativas.</t>
  </si>
  <si>
    <t>Este indicador mide el número de visitas agendadas a las unidades administrativas para el proceso de baja documental.</t>
  </si>
  <si>
    <t>Este indicador mide el total de bajas documentales concluidas.</t>
  </si>
  <si>
    <t>Este indicador mide el total de asesorias en materia de bajas documentales.</t>
  </si>
  <si>
    <t>Este indicador mide el total de Exposiciónes y actividades historicas en eventos.</t>
  </si>
  <si>
    <t>Este indicador mide el total de Visitas Guiadas a Escuelas Públicas.</t>
  </si>
  <si>
    <t>Este indicador mide el total de Servicios de Prestamo y Consulta al Público.</t>
  </si>
  <si>
    <t>Este indicador mide el número de capacitaciones impartidas en materia de archivos dirigida a los sujetos obligados responsables de las áreas de archivo.</t>
  </si>
  <si>
    <t>Mide las acciones realizadas para mitigar los riesgos y proteger a la población y  establecimientos comerciales con medidas de seguridad, con el objetivo de  garantizar en todo momento los derechos humanos fundamentales de seguridad y convivencia promovidas.</t>
  </si>
  <si>
    <t>Indica el total de difusión de prevenciones y alertas de siniestros por efectos naturales y humanos emitidas por medio de redes sociales.</t>
  </si>
  <si>
    <t xml:space="preserve">Mide el número de personas capacitadas durante las sesiones realizadas, respecto a primeros auxilios, uso y manejo de extintores y procedimientos de evacuación en el Municipio de Benito Juárez..
</t>
  </si>
  <si>
    <t>Mide el número de guardavidas que son evaluados con habilidades físicas, conocimientos técnicos y capacidad para reaccionar ante emergencias acuáticas</t>
  </si>
  <si>
    <t>Mide el total de dictámenes aprobatorios de bajo, mediano y alto riesgo entregados.</t>
  </si>
  <si>
    <t>Mide el total de programas internos evaluados de los diversos locales comerciales..</t>
  </si>
  <si>
    <t>Mide el número de inspecciones realizadas en los diversos comercios de mediano y alto riesgo en el Municipio de Benito Juárez, Quintana Roo.</t>
  </si>
  <si>
    <t>Mide el total de revisiones, supervisiones y  evaluaciones de simulacros públicos y provados realizados por diferentes supuestos.</t>
  </si>
  <si>
    <t>Mide el numero de prestadores de servicio eléctrico, gas, manejo de extintores, capacitación y seguridad acuática autorizados.</t>
  </si>
  <si>
    <t>Mide el número de reportes atendidos en materia de gestion integral de riesgos y de proteccion civil, recibidos a través de la línea 911.</t>
  </si>
  <si>
    <t>Midel el número de personas a las que se le brinda la atención médica prehospitalaria ocasionada por un incidente reportado a travéz de la línea 911 o algun evento público o provado.</t>
  </si>
  <si>
    <t>Mide el total de eventos públicos y privados realizados y verificados, salvaguardando la seguridad de los participantes.</t>
  </si>
  <si>
    <t>Mide el total de refugios temporales verificados para ser utilizados durante la temporada de fenómenos hidrometeorológicos..</t>
  </si>
  <si>
    <t>Mide el total de operativos implementados, con motivos de los diversos fenómenos naturales y antrópicos que se presenten.</t>
  </si>
  <si>
    <t>Mide la atención de salvamentos, rescates y primeros auxilios que se realizan en las playas públicas, cenotes y lagunas en el municipio</t>
  </si>
  <si>
    <t>Mide el porcentaje de acciones realizadas brindadas a la poblacion benitojuarence y vacacionistas, en las diversas playas públicas del minicipio a travez del programa playas seguras.</t>
  </si>
  <si>
    <t>Mide el total de quejas ciudadanas atendidas, las cuales son recibidas por oficio, redes sociales y vía telefónica..</t>
  </si>
  <si>
    <t>Mide el total de los diversos comités integrados en materia de protección civil.</t>
  </si>
  <si>
    <t>Trimestral</t>
  </si>
  <si>
    <t>trimestral</t>
  </si>
  <si>
    <t>UNIDAD DE MEDIDA DEL INDICADOR:  
Porcentaje.            
UNIDAD DE MEDIDA DE LA VARIABLE:        
Solicitudes de bajas documentales.</t>
  </si>
  <si>
    <t>Ascedente</t>
  </si>
  <si>
    <t>Descendente</t>
  </si>
  <si>
    <t>Constante</t>
  </si>
  <si>
    <t>Ascendnete</t>
  </si>
  <si>
    <t>PIA: La meta de Enero 2025 a Diciembre de 2027 serán 36 incidencias atendidas.
Variación con respecto a la Línea Base.
Meta Absoluta: 12 incidencias
Meta Relativa: 50%  a la línea base</t>
  </si>
  <si>
    <t>PEC: La meta de Enero 2025 a Diciembre de 2027 serán 21 equipos conservados. 
Variación con respecto a la Línea Base.
Meta Absoluta: 7 equipos
Meta Relativa: 50%  a la línea base</t>
  </si>
  <si>
    <t>POAO: La meta de Enero 2025 a Diciembre de 2027 serán 340,000 órdenes de alimentos otorgados, lo que representa un decremento trianual acumulado de 49.34% en comparación con la línea base, esto es debido al incremento en el costo de la orden, sin embargo, se tiene como objetivo dar cumplimiento a las normas de alimentación establecidas para infractores.
Variación con respecto a la Línea Base.
Meta Absoluta: 112,327 órdenes de alimentos
Meta Relativa: 49.34% a la línea base</t>
  </si>
  <si>
    <t>PNNC: La meta de Enero 2025 a Diciembre de 2027 serán 23,500 niñas y niños capacitados.
 Variación con respecto a la Línea Base
 Meta relativa : 63.77%
 Meta absoluta : 9,151</t>
  </si>
  <si>
    <t>PAMC: La meta de Enero 2025 a Diciembre de 2027 serán 4,500 archivos municipales conservados
Variación con respecto a la Línea Base.
Meta Absoluta: 1,676 archivos municipales conservados
Meta Relativa: 40.65% inferior a la línea base</t>
  </si>
  <si>
    <t>PSBD: La meta de Enero 2025 a Diciembre de 2027 serán 360 solicitudes de bajas documentales atendidas.
Variación con respecto a la Línea Base.
Meta Absoluta: 240 solicitudes de bajas documentales
Meta Relativa: 100% superior a la línea base</t>
  </si>
  <si>
    <t>PTPA: La meta de Enero de 2025 a Diciembre de 2027 serán 45 transferencias primarias aprobadas.
Variación con respecto a la Línea Base.
Meta Absoluta: 31 transferencias primarias
Meta Relativa: 121.43% superior a la línea base</t>
  </si>
  <si>
    <t>PICCE: La meta de Enero 2025 a Diciembre de 2027 serán 1,635 Instrumentos de Control y Consulta elaborados.
Variación con respecto a la Línea Base.
Meta Absoluta: 1,086 instrumentos de control y consulta
Meta Relativa: 97.81% superior a la línea base</t>
  </si>
  <si>
    <t>AMAT: La meta de Enero 2025 a Diciembre de 2027 serán 1,800 capacitaciones en materia de archivo en tramite.
Variación con respecto a la Línea Base.
Meta Absoluta: 1,200 capacitaciones en materia de archivo en tramite
Meta Relativa: 100% superior a la línea base</t>
  </si>
  <si>
    <t>EDAI: La meta de Enero 2025 a Diciembre de 2027 serán 120 en eliminación de documentos de apoyo informativo.
Variación con respecto a la Línea Base.
Meta Absoluta: 80 en eliminación de documentos de apoyo informativo
Meta Relativa: 100% superior a la línea base</t>
  </si>
  <si>
    <t>VAUDB: La meta de Enero 2025 a Diciembre de 2027 serán 360 en visitas agendadas a las unidades administrativas para baja.
Variación con respecto a la Línea Base.
Meta Absoluta: 240 visitas agendadas a las unidades administrativas para baja
Meta Relativa: 100% superior a la línea base</t>
  </si>
  <si>
    <t>BDC: La meta de Enero 2025 a Diciembre de 2027 serán 360 Bajas documentales concluidas (Actas de baja documental). 
Variación con respecto a la Línea Base.
Meta Absoluta: 240 bajas documentales concluidas
Meta Relativa: 100% superior a la línea base</t>
  </si>
  <si>
    <t>AMBD: La meta de Enero 2025 a Diciembre de 2027 serán 600 en  Total de Asesorias en materia de bajas documentales.  
Variación con respecto a la Línea Base.
Meta Absoluta: 400 asesorias en materia de bajas documentales
Meta Relativa: 100% superior a la línea base</t>
  </si>
  <si>
    <t>EAHE: La meta de Enero 2025  a Diciembre de 2027 serán 45 en Total de Exposiciónes y actividades historicas en eventos.    
Variación con respecto a la Línea Base.
Meta Absoluta: 40 exposiciones y actividades historicas en eventos
Meta Relativa: 700% superior a la línea base</t>
  </si>
  <si>
    <t>VGEP: La meta de Enero  2025 a Diciembre de 2027 serán 36 en Total de Visitas Guiadas a Escuelas Públicas.
Variación con respecto a la Línea Base.
Meta Absoluta: 24 visitas guiadas a escuelas públicas
Meta Relativa: 100% superior a la línea base</t>
  </si>
  <si>
    <t>SPCP: La meta de Enero  2025 a Diciembre de 2027 serán 30 de Servicios de Prestamo y Consulta al Público
Variación con respecto a la Línea Base.
Meta Absoluta: 20 servicios de prestamo y consulta al público
Meta Relativa: 100% superior a la línea base</t>
  </si>
  <si>
    <t>PCAI: La meta de Enero de  2025 a Diciembre de 2027 serán impartir 1,800 capacitaciones en materia de archivo.
Variación con respecto a la Línea Base.
Meta Absoluta: 1,793 capacitaciones en materia de archivo
Meta Relativa: 25,514.3% superior a la línea base</t>
  </si>
  <si>
    <t>PSAE: De Enero 2024 a Diciembre 2025 se emitieron 2258 solicitudes administrativas.
 2024: 1103
 2025: 1155
 total: 2258</t>
  </si>
  <si>
    <t>DGMP: De Enero 2024 a Diciembre 2025 se gestionaron 328 documentos de movimientos de personal.
 2024: 158
 2025: 170
 total: 328</t>
  </si>
  <si>
    <t>PGTR: De Enero 2024 a Diciembre 2025 se emitieron 795 gestiones técnicas.
 2024: 378
 2025: 417
 total: 795</t>
  </si>
  <si>
    <t>PRMG: De Enero 2024 a Diciembre 2025 se gestionaron 1135 solicitudes de recursos materiales.
 2024: 567
 2025: 567 
 total: 1135</t>
  </si>
  <si>
    <t>PARI: De Enero 2024 a Diciembre 2025 se inscribieron 149,476 Actos Registrales. 
2024: 75357
2025: 74119                                                                                                                                                                         Total: 149,476</t>
  </si>
  <si>
    <t>PIA: De Enero 2024  a Diciembre 2025 se atendieron 24  incidencias.
2024:12
2024:12
Total: 24</t>
  </si>
  <si>
    <t>PEC: De Enero 2024  a Diciembre 2025 se conservaron 14 equipos.
2024: 7
2025: 7
Total: 14</t>
  </si>
  <si>
    <t>POAO: De Enero 2024  a Diciembre 2025 se otorgaron 227,673 órdenes de alimentos.
2024:115,548
2025:112,125
Total: 227,673</t>
  </si>
  <si>
    <t>Línea base del Indicador:
Este indicador no cuenta con línea base debido a que es un indicador nuevo.</t>
  </si>
  <si>
    <t xml:space="preserve">
Línea base del Indicador:
Este indicador no cuenta con línea base debido a que es un indicador nuevo.</t>
  </si>
  <si>
    <t>PNNC: De Enero 2024 a Diciembre 2025 se capacitaron a 14,349 niñas y niños capacitados. 
 2024: 6,432
 2025: 7,917
 Total: 14,349</t>
  </si>
  <si>
    <t>PRAS: De Enero 2024  a Diciembre de 2025 se verificaron 639 asistencias a sesiones de cabildo. 
2024: 134
2025: 505
total: 639</t>
  </si>
  <si>
    <t xml:space="preserve">PAMC: De Enero a Diciembre 2020 se conservaron 2824 archivos municipales. </t>
  </si>
  <si>
    <t>PSBD: De Enero 2022 a Diciembre 2024 se atendieron 120 solicitudes de bajas documentales.
2022:0
2023: 0
2024: 120</t>
  </si>
  <si>
    <t>PTPA: De Enero 2022  a Diciembre 2024 se aprobaron 14 Transfererencias Primarias.
2022:0
2023: 0
2024: 15</t>
  </si>
  <si>
    <t>PICCE: De Enero 2022 a Diciembre 2024 se elaboraron 549 Instrumentos de Control y Consulta.
2022:0
2023: 0
2024: 549</t>
  </si>
  <si>
    <t>AMAT: De Enero 2022 a Diciembre 2024 se elaboraron 600 Asesorias en Materia de Archivo en Tramite.
2022:0
2023: 0
2024: 600</t>
  </si>
  <si>
    <t>EDAI: De Enero 2022 a Diciembre 2024 se elaboraron 40 eliminación de documentos de apoyo informativo.
2022:0
2023: 0
2024: 40</t>
  </si>
  <si>
    <t>VAUDB: De Enero 2022 a Diciembre 2024 se elaboraron 120 visitas agendadas a las unidades administratrivas para baja.
2022:0
2023: 0
2024: 120</t>
  </si>
  <si>
    <t>BDC: De Enero a Diciembre 2024 se elaboraron 120 Bajas documentales concluidas (Actas de baja documental). 
2022:0
2023: 0
2024: 120</t>
  </si>
  <si>
    <t>AMBD: De Enero 2022 a Diciembre 2024 se elaboraron 200 Asesorias en materia de bajas documentales.
2022:0
2023: 0
2024: 200</t>
  </si>
  <si>
    <t>EAHE: De Enero a Diciembre 2024 se elaboraron 5  Exposiciónes y actividades historicas en eventos.    
2022:0
2023: 0
2024: 5</t>
  </si>
  <si>
    <t>VGEP: De Enero a Diciembre 2024 se elaboraron 12 visitas guidas 
2022:0
2023: 0
2024: 12</t>
  </si>
  <si>
    <t>SPCP: De Enero a Diciembre 2024 se elaboraron 10 servicios de prestamos y consulta al público
2022:0
2023: 0
2024: 10</t>
  </si>
  <si>
    <t>PCAI: De Enero  a Diciembre 2020 se impartieron 7 capacitaciones en materia de archivo. 
2022:0
2023: 0
2024: 7</t>
  </si>
  <si>
    <t xml:space="preserve">Nombre del Documento:  Registro de ingreso de infractores.  2025-2027
Nombre de quien genera la información:  
Aduana (Centro de Retención)
Periodicidad con que se genera la información: 
Diaria.
Liga de la página donde se localiza la información o ubicación: 
Lefort, Registro de ingreso de Infractores. </t>
  </si>
  <si>
    <t xml:space="preserve">Nombre del Documento: Tarjetas informativas  2025-2027
Nombre de quien genera la información: 
Área Operativa (Centro de Retención)
Periodicidad con que se genera la información: 
Cuando se presente una situación se genera el reporte y/o tarjeta
Liga de la página donde se localiza la información o ubicación: 
Lefort Tarjetas informativas 2025-2027
</t>
  </si>
  <si>
    <t xml:space="preserve">Nombre del Documento: Registros administrativos de mantenimiento para la conservación del equipo 2025-2027
Nombre de quien genera la información: 
Área de Mantenimiento (Centro de Retención)
Periodicidad con que se genera la información: 
Mensual
Liga de la página donde se localiza la información o ubicación: 
Lefort Registros administrativos de mantenimiento para la conservación del equipo </t>
  </si>
  <si>
    <t xml:space="preserve">Nombre del Documento: Registros del número de alimentos otorgados y facturación mensual 2025-2027.
Nombre de quien genera la información:  Área Operativa (Centro de Retención)
Periodicidad con que se genera la información: 
Diaria
Liga de la página donde se localiza la información o ubicación: 
Lefort Registros del número de alimentos otorgados y facturación mensual.
</t>
  </si>
  <si>
    <t>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t>
  </si>
  <si>
    <t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t>
  </si>
  <si>
    <t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t>
  </si>
  <si>
    <t>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t>
  </si>
  <si>
    <t>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t>
  </si>
  <si>
    <t>"Nombre del Documento: 
Bitacora de Asesorias
Nombre de quien genera la información: 
Dirección General de Archivo Municipal.
Periodicidad con que se genera la información: 
Trimestral.
Liga de la página donde se localiza la información o ubicación: NA</t>
  </si>
  <si>
    <t>"Nombre del Documento: 
Control en carpeta de solicitudes de eliminación de documentos de apoyo.
Nombre de quien genera la información: 
Dirección General de Archivo Municipal.
Periodicidad con que se genera la información: 
Trimestral.
Liga de la página donde se localiza la información o ubicación: NA</t>
  </si>
  <si>
    <t>"Nombre del Documento: 
Bitacora de visitas agendadas para baja.
Nombre de quien genera la información: 
Dirección General de Archivo Municipal.
Periodicidad con que se genera la información: 
Trimestral.
Liga de la página donde se localiza la información o ubicación: Dirección de Archivo.</t>
  </si>
  <si>
    <t>"Nombre del Documento: 
Bitacora de actas de baja documetal.
Nombre de quien genera la información: 
Dirección General de Archivo Municipal.
Periodicidad con que se genera la información: 
Trimestral.
Liga de la página donde se localiza la información o ubicación: Dirección de Archivo.</t>
  </si>
  <si>
    <t>"Nombre del Documento: 
Bitacora de asesorias en materia de bajas documentales.
Nombre de quien genera la información: 
Dirección General de Archivo Municipal.
Periodicidad con que se genera la información: 
Trimestral.
Liga de la página donde se localiza la información o ubicación: Dirección de Archivo.</t>
  </si>
  <si>
    <t>"Nombre del Documento: 
Bitacora de Exposiciónes y actividades historicas en eventos.    
Nombre de quien genera la información: 
Dirección General de Archivo Municipal.
Periodicidad con que se genera la información: 
Trimestral.
Liga de la página donde se localiza la información o ubicación: Dirección de Archivo.</t>
  </si>
  <si>
    <t>"Nombre del Documento: 
Bitacora de Visitas Guiadas
Dirección General de Archivo Municipal.
Periodicidad con que se genera la información: 
Trimestral.
Liga de la página donde se localiza la información o ubicación: Dirección de Archivo.</t>
  </si>
  <si>
    <t>"Nombre del Documento: 
Bitacora de Servicios de Prestamo y Consulta al Público
Dirección General de Archivo Municipal.
Periodicidad con que se genera la información: 
Trimestral.
Liga de la página donde se localiza la información o ubicación: Dirección de Archivo.</t>
  </si>
  <si>
    <t>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t>
  </si>
  <si>
    <t xml:space="preserve">Las condiciones de salud y climáticas son adecuadas para que la ciudadania acuda a la Secretaría General. </t>
  </si>
  <si>
    <t xml:space="preserve">Se cumplen de manera cabal los requisitos por parte de la población en cuanto a la tramitología de sus solicitudes.  </t>
  </si>
  <si>
    <t>Las condiciones presupuestarias y administrativas benefician la atención que es brindada a la ciudadania.</t>
  </si>
  <si>
    <t>El Cabildo presentan en tiempo y forma sus peticiones de información, por lo que se da el débido despacho para cumplir con sus peticiones.</t>
  </si>
  <si>
    <t>La ciudadanía acude a la Secretaria General a gestionar sus solicitudes.</t>
  </si>
  <si>
    <t>Recepcion y ateciones a los reportes que ingresan por el 911 respecto a personas no localizadas.</t>
  </si>
  <si>
    <t xml:space="preserve">Las dependencias adscritas a la Secretaria General no presentan sus solicitudes administrativas con sus requerimientos en tiempo y forma.
Las y los proveedores no entregan a tiempo los materiales solicitados por la Dirección General de la Coordinación Administrativa. </t>
  </si>
  <si>
    <t xml:space="preserve">Las direcciones adscritas a la Secretaría General no presentan los documentos con los lineamientos que requiere la Dirección de Recursos Humanos para dar seguimiento a la Gestión de Movimiento de Personal. </t>
  </si>
  <si>
    <t>No se cuenta con el personal capacitado para proporcionar a la Direcciones Adscritas a la Secretaría General las gestiones técnicas que requieran para su correcto funcionamiento.</t>
  </si>
  <si>
    <t>Las direcciones adscritas a la Secretaría General no presentan en tiempo y forma la información pertinente para llevar a cabo la gestión de las solicitudes de recursos materiales.</t>
  </si>
  <si>
    <t>La ciudadania acude a las instalaciones de las Oficialias de registo civil a realizar sus tramites de registro</t>
  </si>
  <si>
    <t>La Tesorería autoriza la adquisición de los equipos de computo, electronicos y muebles.</t>
  </si>
  <si>
    <t>La Tesorería autoriza el incremento para la adquisición de formatos valorados para la emisionde los actos registrales en este Municipio</t>
  </si>
  <si>
    <t xml:space="preserve">La Oficialía Mayor y la Tesoreria autorizan el presupuesto y acondiciones necesarias para otorgar las capatitaciones necesarias con instructores de calidad para el personal del Registro Civil. </t>
  </si>
  <si>
    <t>La Oficialia Mayor y la Tesoreria Municipal otorguen el recurso para la remodelacion de las Oficialias del Registro Civil</t>
  </si>
  <si>
    <t>La ciudadanía no acude a las oficinas y las Dependencias no envían expedientes para la Recepcion y ateción a las recomendaciones en Materia de Derechos Humanos</t>
  </si>
  <si>
    <t>La ciudadanía no acude a la oficina para su atención con respecto a Asesorías en Materia de Derechos Humanos</t>
  </si>
  <si>
    <t>Las Dependencias no participan en las capacitaciones programadas.</t>
  </si>
  <si>
    <t>Las Instituciones y Organizaciones civiles no participan en las mesas de trabajo programadas.</t>
  </si>
  <si>
    <t>Las demas Secretarias , Direcciones generales y demas dependencias de la Administracion Municipal solicitan apoyo para atender sus proyectos juridicos</t>
  </si>
  <si>
    <t>La ciudadania respeta lo establecido en  el Reglamento de Justicia Cívica para el Municipio de Benito Juárez, Quintana Roo y demas disposiciones Municipales.</t>
  </si>
  <si>
    <t>La ciudadanía lleve a cabo el cumplimiento de los convenios y asiste a las reuniones conciliatorias.</t>
  </si>
  <si>
    <t>Las y los adolescentes así como sus familias respetan  el Reglamento de Justicia Cívica para el municipio de Benito Juárez, Quintana Ro y asisten a las asesoría psicológicas.</t>
  </si>
  <si>
    <t>El personal adscrito a la Dirección General de Juzgados Cívicos asisten a los cursos que son impartidos por las diferentes instituciones.</t>
  </si>
  <si>
    <t>Las madres y los padres de familias así como tutores(as) y representantes legales de las y los menores infractores asisten a los Talleres realizados por la Dirección General de Juzgados Cívicos.</t>
  </si>
  <si>
    <t>Las y los ciudadanos cumplen el Reglamento de Justicia Cívica.</t>
  </si>
  <si>
    <t>Los infractores e infractoras presentan buena conducta.</t>
  </si>
  <si>
    <t xml:space="preserve">Existen las condiciones climatológicas y sociales adecuadas.
Existen los proveedores y materiales para reparar dichos equipos. </t>
  </si>
  <si>
    <t>El proveedor entrega los alimentos para infractores y personal institucional</t>
  </si>
  <si>
    <t>Se cuenta con la participación de la ciudadanía para realizar su demandas sociales</t>
  </si>
  <si>
    <t>Se cuenta con la participación e interés de la población objetivo para realización de este tramite</t>
  </si>
  <si>
    <t>Que exista las condiciones sanitarias, sociales y climatológicas adecuadas para la realización y participación de dichas sesiones</t>
  </si>
  <si>
    <t>Participación e interés de la población objetivo para realización de este tramite</t>
  </si>
  <si>
    <t>Manisfestacione realizadas por los ciudadanos en el municipio.</t>
  </si>
  <si>
    <t>La población solicita la infomación, atencion y gestion  en temas religiosos.</t>
  </si>
  <si>
    <t xml:space="preserve">Las y los feligreses tienen intéres y participan en las actividades comunitarias para la construcción de paz  </t>
  </si>
  <si>
    <t>Las personas reciben la invitación y asisten a los cursos, pláticas, foros y mesas de trabajo</t>
  </si>
  <si>
    <t>Las y los ministros cumplen con las indicaciones y proporcionan información actualizada de sus expedientes en el Padron  Municipal de Templos.</t>
  </si>
  <si>
    <t>Las asociaciones y agrupaciones realizan cultos públicos extraordianrios, solicitan notorios arraigo, apertura de culto, asi como quejas contra las asociaciones o agrupaciones religiosas ante la Dirección de Asuntos Religiosos.</t>
  </si>
  <si>
    <t>Las y los feligreses tienen intéres y solicitan trámites y gestiones.</t>
  </si>
  <si>
    <t>Las y los Ministros de Culto tienen intéres y solicitan Asesoría Jurídica o de Registro de las agrupaciones religiosas.</t>
  </si>
  <si>
    <t>Las y los ministros de culto, asi como su feligresia  tienen intéres de participar en actividades de promoción respeto y tolerancia religiosa.</t>
  </si>
  <si>
    <t>Cambios administrativos o rotación de personal que afecten la continuidad de los trabajos.
Débil seguimiento a acuerdos establecidos entre instituciones.</t>
  </si>
  <si>
    <t>Falta de quórum por inasistencia de las dependencias integrantes del Sistema Municipal y sus Comisiones.
Cambios administrativos o rotación de personal que afecten la continuidad de las sesiones.</t>
  </si>
  <si>
    <t>Falta de denuncia o reporte de posibles vulneraciones de derechos de niñas, niños y adolescentes.
Desconocimiento de la población sobre los mecanismos de reporte y atención.</t>
  </si>
  <si>
    <t>Baja asistencia de niñas, niños y adolescentes a las actividades convocadas.
Falta de interés o autorización de madres, padres, tutores o instituciones educativas para su participación.</t>
  </si>
  <si>
    <t>Incumplimiento de la programación de campañas digitales.
Limitaciones técnicas o fallas en plataformas digitales.</t>
  </si>
  <si>
    <t>Falta de seguimiento en las solicitudes recibidas por parte de Obras Publicas.</t>
  </si>
  <si>
    <t>No existen las condiciones climatológicas para la instalacion de las señalizaciones verticales y/o horizontales.</t>
  </si>
  <si>
    <t>No se aprueban las propuestas de Seguridad Vial y de Movilidad Urbana Sostenible por el Cabildo Municipal y son publicadas en el Periódico Oficial del Estado de Quintana Roo.</t>
  </si>
  <si>
    <t>Falta de recurso para realizar las visitas a los diferentes puntos de semaforizacion de la ciudad.</t>
  </si>
  <si>
    <t>La dependencia no se mantiene en coordinación efectiva con otras instituciones de apoyo en la atención de emergencias.</t>
  </si>
  <si>
    <t>El personal de organizaciones públicas y privadas no muestran interés en capacitarse en materia de prevención y protección de riesgos.</t>
  </si>
  <si>
    <t>Los eventos másivos no se desarrollan por que no se cuentan con las condiciones sociales y climatológicas.</t>
  </si>
  <si>
    <t>Las niñas y los niños así como familiares y docentes no muestran interés en capacitarse en materia de prevención y protección de riesgos.</t>
  </si>
  <si>
    <t>Los establecimientos hoteleros, restauranteros y comerciales no solicitan la revisión de sus medidas de seguridad.</t>
  </si>
  <si>
    <t>La población benitojuarense no realiza las llamadas de auxilio y servicios de emergencia hacia el Honorable Cuerpo de Bomberos.</t>
  </si>
  <si>
    <t>Las y los elementos del Honorable Cuerpo de Bomberos no muestran disposición e interés en las capacitaciones.</t>
  </si>
  <si>
    <t>Los proveedores no cuentan con el suministro de equipo de protección corporal necesario para el Honorable Cuerpo de Bomberos.</t>
  </si>
  <si>
    <t>Se cuenta con la existencia de Quorum para realizar la sesión así como con las condiciones sociales y climatológicas</t>
  </si>
  <si>
    <t>Las y los regidores acuden a las sesiones y se cumple con el quorum</t>
  </si>
  <si>
    <t>Se cuentan con las firmas en las actas de Cabildo y cuentan con la ratificación de la Presidente y la Secretaria.</t>
  </si>
  <si>
    <t>Los acuerdos de cabildo cuentan con los requisitos, firmas y autorizaciones para la publicación en la Gaceta y Periódico Oficial. 
El Periódico Oficial publica en tiempo y formas los acuerdos.</t>
  </si>
  <si>
    <t xml:space="preserve">Se cuenta con las condiciones sociales y climatológicas para la realización del Precabildeo. </t>
  </si>
  <si>
    <t xml:space="preserve">El cabildo, dependencias y entidades municipales cumplen con los requisitos establecidos por la normativa estatal y federal para la realizacion de reglamentos municipales. </t>
  </si>
  <si>
    <t>La infraestructura física y tecnológica está en óptimas condiciones para el resguardo y custodia de los archivos.</t>
  </si>
  <si>
    <t xml:space="preserve">Las Unidades Administrativas realizan la solicitud correspondiente para llevar a cabo la visita de transferencia primaria y la depuración de los archivos que cumplieron con su tiempo de guarda y custodia, de acuerdo a la Ley General de Archivos.
</t>
  </si>
  <si>
    <t>Las Unidades Administrativas cumplen con los requerimientos necesarios para realizar la transferencia de archivos y se cuenta con la autorización de Función Pública su procedimiento.</t>
  </si>
  <si>
    <t>Las Unidades administrativas y Sujetos Obligados del Municipio de Benito Juárez, emiten su catálogo de disposición documental en tiempo y forma</t>
  </si>
  <si>
    <t>Las Unidades Administrativas cumplen con los requerimientos necesarios para realizar sus archivos en tramite.</t>
  </si>
  <si>
    <t>Las Unidades Administrativas solicitan la eliminación de documentos de apoyo informativo.</t>
  </si>
  <si>
    <t>Las Unidades Administrativas solicitan visitas para el proceso baja documental de sus áreas.</t>
  </si>
  <si>
    <t>Las Unidades Administrativas solicitan bajas documentales.</t>
  </si>
  <si>
    <t xml:space="preserve">Las Unidades Administrativas solicitan asesorias en materia de bajas documentales. </t>
  </si>
  <si>
    <t>Se realizan exposiciones Exposiciónes y actividades historicas en eventos en direntes puntos del Ayuntamiento de Benito Juárez.</t>
  </si>
  <si>
    <t xml:space="preserve">Se realizarán visitas guiadas a las escuelas públicas del municipio para conocer el archivo hsitorico de la ciudadad. </t>
  </si>
  <si>
    <t>Se atenderán las solicitudes de Servicios de Prestamo y Consulta al Público que soliciten a la Dirección General de Archivo Municipal.</t>
  </si>
  <si>
    <t>Las Unidades Administrativas de las dependendcias y entidades municipales participan en las Capacitaciones.</t>
  </si>
  <si>
    <t>Se realizan las acciones necesarias para mitigar los riesgos con el objeto de proteger a la población y establecimientos comerciales.</t>
  </si>
  <si>
    <t>La ciudadania muestra atención y cumple con las recomendaciones establecidas.</t>
  </si>
  <si>
    <t>La población muestra interés por tener una cultura de prevención.</t>
  </si>
  <si>
    <t>Los guardavidas muestran interes en reforzar y obtener nuevos conocimientos y técnicas en materia de seguridad acuática.</t>
  </si>
  <si>
    <t>Los establecimientos comerciales cumplen con las medidas de seguridad establecidas para su funcionamiento.</t>
  </si>
  <si>
    <t>El local comercial  cuenta con las medidas de seguridad requeridas para su funsionamiento.</t>
  </si>
  <si>
    <t>El comercio cumple con las normas mexicanas de protección civil.</t>
  </si>
  <si>
    <t>Los establecimientos comerciales se encuentran preparados patra cualquier eventualidad o emergencia que se presente.</t>
  </si>
  <si>
    <t>El prestador de servicios es autorizado para la expedición de constancias y certificados en el municipio</t>
  </si>
  <si>
    <t>La población recibe atencion de primeros auxilios y rescates ante cualquier eventualidad presentada.</t>
  </si>
  <si>
    <t>La población recibe atencion médica prehospitalaria ante cualquier incidente que se presente.</t>
  </si>
  <si>
    <t>Se garantiza la seguridad de los participantes a travéz de las recoemndaciones de protección civil.</t>
  </si>
  <si>
    <t>Los refugios cumplen con las condiciones necesarias para el resguardo de la ciudadania en caso de ser necesario en temporada de húracanes.</t>
  </si>
  <si>
    <t>Los ciudadanos y visitantes reciben medidas preventivas así como  atención ante la eventualudad presentada.</t>
  </si>
  <si>
    <t>Los ciudadanos y visitantes reciben atención de primeros auxilios ante la eventualudad presentada.</t>
  </si>
  <si>
    <t>La ciudadania muestra interes en las recomendaciones que se establece la Dirección General de Protección.</t>
  </si>
  <si>
    <t>La ciudadania contribuye apoyando con denuncias por posibles hechos que dañen la integridad de la población.</t>
  </si>
  <si>
    <t>Se coordina con las áreas involucradas en caso de de los diversos fenomenos naturales, para salvaguardar la integridad de la ciudadania.</t>
  </si>
  <si>
    <t>ODS 16: Promover sociedades pacíficas e inclusivas para el desarrollo sostenible, facilitar el acceso a la justicia para todos y crear instituciones eficaces, responsables e inclusivas a todos los niveles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t>
  </si>
  <si>
    <t>ODS 16
 Meta 16.6: Crear instituciones eficaces, responsables y transparentes a todos los niveles.
 Meta 16.7: Garantizar la adopción de decisiones inclusivas, participativas y representativas que respondan a las necesidades a todos los niveles.</t>
  </si>
  <si>
    <t>ODS 1: Poner fin a la pobreza en todas sus formas en todo el mundo
 Meta 1.4: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
 ODS 16
 Meta 16.6: Crear instituciones eficaces, responsables y transparentes a todos los niveles.</t>
  </si>
  <si>
    <t>ODS 16
 Meta 16.6: Crear instituciones eficaces, responsables y transparentes a todos los niveles.
 Meta 16.10: Garantizar el acceso público a la información y proteger las libertades fundamentales, de conformidad con las leyes nacionales y los acuerdos internacionales.</t>
  </si>
  <si>
    <t>ODS 16
 Meta 16.1: Reducir considerablemente todas las formas de violencia y las tasas de mortalidad conexas en todo el mundo.
 Meta 16.2: Poner fin al maltrato, la explotación, la trata, la tortura y todas las formas de violencia contra los niños.
 Meta 16.10: Garantizar el acceso público a la información y proteger las libertades fundamentales, de conformidad con las leyes nacionales y los acuerdos internacionales.</t>
  </si>
  <si>
    <t>ODS 16
 Meta 16.1: Reducir considerablemente todas las formas de violencia y las tasas de mortalidad conexas en todo el mundo.
 Meta 16.2: Poner fin al maltrato, la explotación, la trata, la tortura y todas las formas de violencia contra los niños.</t>
  </si>
  <si>
    <t>ODS 16
 Meta 16.1: Reducir considerablemente todas las formas de violencia y las tasas de mortalidad conexas en todo el mundo.
 Meta 16.10: Garantizar el acceso público a la información y proteger las libertades fundamentales, de conformidad con las leyes nacionales y los acuerdos internacionales.</t>
  </si>
  <si>
    <t>ODS 16
 Meta 16.6: Crear instituciones eficaces, responsables y transparentes a todos los niveles.</t>
  </si>
  <si>
    <t>ODS 16
 Meta 16.6: Crear instituciones eficaces, responsables y transparentes a todos los niveles.
 ODS 17: Fortalecer los medios de ejecución y revitalizar la Alianza Mundial para el Desarrollo Sostenible
 Meta 17.17: Alentar y promover la constitución de alianzas eficaces en las esferas pública, público-privada y de la sociedad civil, aprovechando la experiencia y las estrategias de obtención de recursos de las asociaciones.</t>
  </si>
  <si>
    <t>ODS 16
 Meta 16.9: Para 2030, proporcionar acceso a una identidad jurídica para todos, en particular mediante el registro de nacimientos.
 ODS 5: Lograr la igualdad entre los géneros y empoderar a todas las mujeres y las niñas
 Meta 5.1: Poner fin a todas las formas de discriminación contra todas las mujeres y las niñas en todo el mundo.</t>
  </si>
  <si>
    <t>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</si>
  <si>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ODS 16
 Meta 16.9: Para 2030, proporcionar acceso a una identidad jurídica para todos, en particular mediante el registro de nacimientos.</t>
  </si>
  <si>
    <t>ODS 9
 Meta 9.1: Desarrollar infraestructuras fiables, sostenibles, resilientes y de calidad, incluidas infraestructuras regionales y transfronterizas, para apoyar el desarrollo económico y el bienestar humano, con especial hincapié en el acceso equitativo y asequible para todos.</t>
  </si>
  <si>
    <t>ODS 16
 Meta 16.3: Promover el estado de derecho en los planos nacional e internacional y garantizar la igualdad de acceso a la justicia para todos.
 Meta 16.6: Crear instituciones eficaces, responsables y transparentes a todos los niveles.
 Meta 16.10: Garantizar el acceso público a la información y proteger las libertades fundamentales, de conformidad con las leyes nacionales y los acuerdos internacionales.</t>
  </si>
  <si>
    <t>ODS 16
 Meta 16.3: Promover el estado de derecho en los planos nacional e internacional y garantizar la igualdad de acceso a la justicia para todos.</t>
  </si>
  <si>
    <t>ODS 17
 Meta 17.17: Alentar y promover la constitución de alianzas eficaces en las esferas pública, público-privada y de la sociedad civil, aprovechando la experiencia y las estrategias de obtención de recursos de las asociaciones.</t>
  </si>
  <si>
    <t>ODS 16
 Meta 16.3: Promover el estado de derecho en los planos nacional e internacional y garantizar la igualdad de acceso a la justicia para todos.
 Meta 16.6: Crear instituciones eficaces, responsables y transparentes a todos los niveles.</t>
  </si>
  <si>
    <t>ODS 16
 Meta 16.1: Reducir considerablemente todas las formas de violencia y las tasas de mortalidad conexas en todo el mundo.
 Meta 16.3: Promover el estado de derecho en los planos nacional e internacional y garantizar la igualdad de acceso a la justicia para todos.</t>
  </si>
  <si>
    <t>ODS 16 Meta 16.1: Reducir considerablemente todas las formas de violencia y las tasas de mortalidad conexas en todo el mundo.
 Meta 16.3: Promover el estado de derecho en los planos nacional e internacional y garantizar la igualdad de acceso a la justicia para todos.</t>
  </si>
  <si>
    <t>ODS 16
 Meta 16.2: Poner fin al maltrato, la explotación, la trata, la tortura y todas las formas de violencia contra los niños .Meta 16.3: Promover el estado de derecho en los planos nacional e internacional y garantizar la igualdad de acceso a la justicia para todos.</t>
  </si>
  <si>
    <t>ODS 16 Meta 16.3: Promover el estado de derecho en los planos nacional e internacional y garantizar la igualdad de acceso a la justicia para todos.
 Meta 16.6: Crear instituciones eficaces, responsables y transparentes a todos los niveles.</t>
  </si>
  <si>
    <t>ODS 16
 Meta 16.2: Poner fin al maltrato, la explotación, la trata, la tortura y todas las formas de violencia contra los niños. Meta 16.3: Promover el estado de derecho en los planos nacional e internacional y garantizar la igualdad de acceso a la justicia para todos.</t>
  </si>
  <si>
    <t>ODS 16
 Meta 16.1: Reducir considerablemente todas las formas de violencia y las tasas de mortalidad conexas en todo el mundo.</t>
  </si>
  <si>
    <t>ODS 16
 Meta 16.7: Garantizar la adopción de decisiones inclusivas, participativas y representativas que respondan a las necesidades a todos los niveles.
 ODS 11: Lograr que las ciudades y los asentamientos humanos sean inclusivos, seguros, resilientes y sostenibles
 Meta 11.3: Para 2030, aumentar la urbanización inclusiva y sostenible y la capacidad para una planificación y gestión participativas, integradas y sostenibles de los asentamientos humanos en todos los países.</t>
  </si>
  <si>
    <t>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t>
  </si>
  <si>
    <t>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t>
  </si>
  <si>
    <t>ODS 16
 Meta 16.2: Poner fin al maltrato, la explotación, la trata, la tortura y todas las formas de violencia contra los niños.
 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</si>
  <si>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ODS 8: Promover el crecimiento económico sostenido, inclusivo y sostenible, el empleo pleno y productivo y el trabajo decente para todos
 Meta 8.7: 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
 ODS 16
 Meta 16.2: Poner fin al maltrato, la explotación, la trata, la tortura y todas las formas de violencia contra los niños.</t>
  </si>
  <si>
    <t>ODS 3: Garantizar una vida sana y promover el bienestar para todos en todas las edades
 Meta 3.7: Para 2030, garantizar el acceso universal a los servicios de salud sexual y reproductiva, incluidos los de planificación de la familia, información y educación, y la integración de la salud reproductiva en las estrategias y los programas nacionales.</t>
  </si>
  <si>
    <t>ODS 4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ODS 16
 Meta 16.2: Poner fin al maltrato, la explotación, la trata, la tortura y todas las formas de violencia contra los niños.</t>
  </si>
  <si>
    <t>ODS 16
 Meta 16.10: Garantizar el acceso público a la información y proteger las libertades fundamentales, de conformidad con las leyes nacionales y los acuerdos internacionales.</t>
  </si>
  <si>
    <t>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
 ODS 3
 Meta 3.6: Para 2020, reducir a la mitad el número de muertes y lesiones causadas por accidentes de tráfico en el mundo.</t>
  </si>
  <si>
    <t>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ODS 3
 Meta 3.6: Para 2020, reducir a la mitad el número de muertes y lesiones causadas por accidentes de tráfico en el mundo.</t>
  </si>
  <si>
    <t>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t>
  </si>
  <si>
    <t>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</si>
  <si>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ODS 13
 Meta 13.3: Mejorar la educación, la sensibilización y la capacidad humana e institucional en relación con la mitigación del cambio climático, la adaptación a él, la reducción de sus efectos y la alerta temprana.</t>
  </si>
  <si>
    <t>ODS 16
 Meta 16.7: Garantizar la adopción de decisiones inclusivas, participativas y representativas que respondan a las necesidades a todos los niveles.</t>
  </si>
  <si>
    <t>ODS 16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t>
  </si>
  <si>
    <t>ODS 16
  Meta 16.6: Crear instituciones eficaces, responsables y transparentes a todos los niveles.
  Meta 16.10: Garantizar el acceso público a la información y proteger las libertades fundamentales, de conformidad con las leyes nacionales y los acuerdos internacionales.</t>
  </si>
  <si>
    <t>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t>
  </si>
  <si>
    <r>
      <rPr>
        <b/>
        <sz val="13"/>
        <color theme="1"/>
        <rFont val="Calibri"/>
        <family val="2"/>
      </rPr>
      <t>3.1.1.1.1.1</t>
    </r>
    <r>
      <rPr>
        <sz val="13"/>
        <color theme="1"/>
        <rFont val="Calibri"/>
        <family val="2"/>
      </rPr>
      <t xml:space="preserve"> Otorgamiento de apoyos administrativos y financieros brindados a la ciudadanía.</t>
    </r>
  </si>
  <si>
    <r>
      <rPr>
        <b/>
        <sz val="13"/>
        <color theme="1"/>
        <rFont val="Calibri"/>
        <family val="2"/>
      </rPr>
      <t xml:space="preserve">PSCA: </t>
    </r>
    <r>
      <rPr>
        <sz val="13"/>
        <color theme="1"/>
        <rFont val="Calibri"/>
        <family val="2"/>
      </rPr>
      <t>Porcentaje de sesiones ordinarias de Cabildo realizadas.</t>
    </r>
  </si>
  <si>
    <r>
      <rPr>
        <b/>
        <sz val="13"/>
        <color theme="1"/>
        <rFont val="Calibri"/>
        <family val="2"/>
      </rPr>
      <t xml:space="preserve">PSCG: </t>
    </r>
    <r>
      <rPr>
        <sz val="13"/>
        <color theme="1"/>
        <rFont val="Calibri"/>
        <family val="2"/>
      </rPr>
      <t>Porcentaje de Solicitudes Ciudadanas gestionadas.</t>
    </r>
  </si>
  <si>
    <r>
      <rPr>
        <b/>
        <sz val="13"/>
        <color theme="1"/>
        <rFont val="Calibri"/>
        <family val="2"/>
      </rPr>
      <t xml:space="preserve">3.1.1.1.2.2 </t>
    </r>
    <r>
      <rPr>
        <sz val="13"/>
        <color theme="1"/>
        <rFont val="Calibri"/>
        <family val="2"/>
      </rPr>
      <t>Asistencia de Reportes de Personas No Localizadas</t>
    </r>
  </si>
  <si>
    <r>
      <rPr>
        <b/>
        <sz val="13"/>
        <color theme="1"/>
        <rFont val="Calibri"/>
        <family val="2"/>
      </rPr>
      <t xml:space="preserve">3.1.1.1.3 </t>
    </r>
    <r>
      <rPr>
        <sz val="13"/>
        <color theme="1"/>
        <rFont val="Calibri"/>
        <family val="2"/>
      </rPr>
      <t>Solicitudes administrativas de las Direcciones adscritas a la Secretaría General emitidas.</t>
    </r>
  </si>
  <si>
    <r>
      <rPr>
        <b/>
        <sz val="13"/>
        <color theme="1"/>
        <rFont val="Calibri"/>
        <family val="2"/>
      </rPr>
      <t xml:space="preserve">PSAAPNLBJ: </t>
    </r>
    <r>
      <rPr>
        <sz val="13"/>
        <color theme="1"/>
        <rFont val="Calibri"/>
        <family val="2"/>
      </rPr>
      <t>Porcentaje de</t>
    </r>
    <r>
      <rPr>
        <b/>
        <sz val="13"/>
        <color theme="1"/>
        <rFont val="Calibri"/>
        <family val="2"/>
      </rPr>
      <t xml:space="preserve"> </t>
    </r>
    <r>
      <rPr>
        <sz val="13"/>
        <color theme="1"/>
        <rFont val="Calibri"/>
        <family val="2"/>
      </rPr>
      <t>Seguimiento,asesoria y apoyo en reportes de personas no localizadas en el municipio de Benito Juárez</t>
    </r>
  </si>
  <si>
    <r>
      <rPr>
        <b/>
        <sz val="13"/>
        <color theme="1"/>
        <rFont val="Calibri"/>
        <family val="2"/>
      </rPr>
      <t xml:space="preserve">PARPNL: </t>
    </r>
    <r>
      <rPr>
        <sz val="13"/>
        <color theme="1"/>
        <rFont val="Calibri"/>
        <family val="2"/>
      </rPr>
      <t>Porcentaje de Asistencia de Reportes de Personas No Localizadas</t>
    </r>
  </si>
  <si>
    <r>
      <rPr>
        <b/>
        <sz val="13"/>
        <color theme="1"/>
        <rFont val="Calibri"/>
        <family val="2"/>
      </rPr>
      <t>PSAE:</t>
    </r>
    <r>
      <rPr>
        <sz val="13"/>
        <color theme="1"/>
        <rFont val="Calibri"/>
        <family val="2"/>
      </rPr>
      <t xml:space="preserve"> Porcentaje de solicitudes administrativas emitidas.</t>
    </r>
  </si>
  <si>
    <r>
      <rPr>
        <b/>
        <sz val="13"/>
        <color theme="1"/>
        <rFont val="Calibri"/>
        <family val="2"/>
      </rPr>
      <t>3.1.1.1.3.1</t>
    </r>
    <r>
      <rPr>
        <sz val="13"/>
        <color theme="1"/>
        <rFont val="Calibri"/>
        <family val="2"/>
      </rPr>
      <t xml:space="preserve"> Gestión en la documentación de los movimientos de personal de la Oficina de la Secretaría General. 
</t>
    </r>
  </si>
  <si>
    <r>
      <rPr>
        <b/>
        <sz val="13"/>
        <color theme="1"/>
        <rFont val="Calibri"/>
        <family val="2"/>
      </rPr>
      <t xml:space="preserve">DGMP:  </t>
    </r>
    <r>
      <rPr>
        <sz val="13"/>
        <color theme="1"/>
        <rFont val="Calibri"/>
        <family val="2"/>
      </rPr>
      <t>Porcentaje de Documentos de movimientos de personal gestionados.</t>
    </r>
  </si>
  <si>
    <r>
      <rPr>
        <b/>
        <sz val="13"/>
        <color theme="1"/>
        <rFont val="Calibri"/>
        <family val="2"/>
      </rPr>
      <t xml:space="preserve">PGTR: </t>
    </r>
    <r>
      <rPr>
        <sz val="13"/>
        <color theme="1"/>
        <rFont val="Calibri"/>
        <family val="2"/>
      </rPr>
      <t>Porcentaje de Gestiones Técnicas realizadas.</t>
    </r>
  </si>
  <si>
    <r>
      <rPr>
        <b/>
        <sz val="13"/>
        <color theme="1"/>
        <rFont val="Calibri"/>
        <family val="2"/>
      </rPr>
      <t>PRMG:</t>
    </r>
    <r>
      <rPr>
        <sz val="13"/>
        <color theme="1"/>
        <rFont val="Calibri"/>
        <family val="2"/>
      </rPr>
      <t xml:space="preserve"> Porcentaje de solicitudes de recursos materiales gestionados.</t>
    </r>
  </si>
  <si>
    <r>
      <rPr>
        <b/>
        <sz val="13"/>
        <color theme="1"/>
        <rFont val="Calibri"/>
        <family val="2"/>
      </rPr>
      <t xml:space="preserve">PARI: </t>
    </r>
    <r>
      <rPr>
        <sz val="13"/>
        <color theme="1"/>
        <rFont val="Calibri"/>
        <family val="2"/>
      </rPr>
      <t>Porcentaje de actos registrales inscritos</t>
    </r>
  </si>
  <si>
    <r>
      <rPr>
        <b/>
        <sz val="13"/>
        <color theme="1"/>
        <rFont val="Calibri"/>
        <family val="2"/>
      </rPr>
      <t xml:space="preserve">PAECE: </t>
    </r>
    <r>
      <rPr>
        <sz val="13"/>
        <color theme="1"/>
        <rFont val="Calibri"/>
        <family val="2"/>
      </rPr>
      <t xml:space="preserve">Porcentaje de adquisición de equipos de cómputo y electrónicos.      </t>
    </r>
  </si>
  <si>
    <r>
      <rPr>
        <b/>
        <sz val="13"/>
        <color theme="1"/>
        <rFont val="Calibri"/>
        <family val="2"/>
      </rPr>
      <t xml:space="preserve">3.1.1.1.4.2 </t>
    </r>
    <r>
      <rPr>
        <sz val="13"/>
        <color theme="1"/>
        <rFont val="Calibri"/>
        <family val="2"/>
      </rPr>
      <t>Incremento en la adquisición de formatos valorados Adquiridos.</t>
    </r>
  </si>
  <si>
    <r>
      <rPr>
        <b/>
        <sz val="13"/>
        <color theme="1"/>
        <rFont val="Calibri"/>
        <family val="2"/>
      </rPr>
      <t>PFVA:</t>
    </r>
    <r>
      <rPr>
        <sz val="13"/>
        <color theme="1"/>
        <rFont val="Calibri"/>
        <family val="2"/>
      </rPr>
      <t xml:space="preserve"> Porcentaje de formatos valoradas  adquiridas. </t>
    </r>
  </si>
  <si>
    <r>
      <rPr>
        <b/>
        <sz val="13"/>
        <color theme="1"/>
        <rFont val="Calibri"/>
        <family val="2"/>
      </rPr>
      <t xml:space="preserve">PIRM: </t>
    </r>
    <r>
      <rPr>
        <sz val="13"/>
        <color theme="1"/>
        <rFont val="Calibri"/>
        <family val="2"/>
      </rPr>
      <t>Porcentaje de instalaciones del Registro Civil mejoradas.</t>
    </r>
  </si>
  <si>
    <r>
      <rPr>
        <b/>
        <sz val="13"/>
        <color theme="1"/>
        <rFont val="Calibri"/>
        <family val="2"/>
      </rPr>
      <t xml:space="preserve">PQRDH: </t>
    </r>
    <r>
      <rPr>
        <sz val="13"/>
        <color theme="1"/>
        <rFont val="Calibri"/>
        <family val="2"/>
      </rPr>
      <t>Porcentaje de quejas y recomendaciones en materia de Derechos Humanos atendidas.</t>
    </r>
  </si>
  <si>
    <r>
      <rPr>
        <b/>
        <sz val="13"/>
        <color theme="1"/>
        <rFont val="Calibri"/>
        <family val="2"/>
      </rPr>
      <t xml:space="preserve">PJQDH: </t>
    </r>
    <r>
      <rPr>
        <sz val="13"/>
        <color theme="1"/>
        <rFont val="Calibri"/>
        <family val="2"/>
      </rPr>
      <t>Porcentaje de asesorías jurídicas y atenciones a quejas en materia de Derechos Humanos realizadas.</t>
    </r>
  </si>
  <si>
    <r>
      <rPr>
        <b/>
        <sz val="13"/>
        <color theme="1"/>
        <rFont val="Calibri"/>
        <family val="2"/>
      </rPr>
      <t>3.1.1.1.5.3</t>
    </r>
    <r>
      <rPr>
        <sz val="13"/>
        <color theme="1"/>
        <rFont val="Calibri"/>
        <family val="2"/>
      </rPr>
      <t xml:space="preserve"> Realización de mesas de trabajo en materia de Derechos Humanos con instituciones y organizaciones de la sociedad civil.</t>
    </r>
  </si>
  <si>
    <r>
      <rPr>
        <b/>
        <sz val="13"/>
        <color theme="1"/>
        <rFont val="Calibri"/>
        <family val="2"/>
      </rPr>
      <t>PMTDH:</t>
    </r>
    <r>
      <rPr>
        <sz val="13"/>
        <color theme="1"/>
        <rFont val="Calibri"/>
        <family val="2"/>
      </rPr>
      <t xml:space="preserve"> Porcentaje de Mesas de Trabajo en materia de Derechos Humanos realizadas.</t>
    </r>
  </si>
  <si>
    <r>
      <rPr>
        <b/>
        <sz val="13"/>
        <color theme="1"/>
        <rFont val="Calibri"/>
        <family val="2"/>
      </rPr>
      <t>PPJA:</t>
    </r>
    <r>
      <rPr>
        <sz val="13"/>
        <color theme="1"/>
        <rFont val="Calibri"/>
        <family val="2"/>
      </rPr>
      <t xml:space="preserve"> Porcentaje de procedimientos jurídicos atendidos</t>
    </r>
  </si>
  <si>
    <r>
      <rPr>
        <b/>
        <sz val="13"/>
        <color theme="1"/>
        <rFont val="Calibri"/>
        <family val="2"/>
      </rPr>
      <t xml:space="preserve">PIJR: </t>
    </r>
    <r>
      <rPr>
        <sz val="13"/>
        <color theme="1"/>
        <rFont val="Calibri"/>
        <family val="2"/>
      </rPr>
      <t>Porcentaje de instrumentos jurídicos revisados</t>
    </r>
  </si>
  <si>
    <r>
      <rPr>
        <b/>
        <sz val="13"/>
        <color theme="1"/>
        <rFont val="Calibri"/>
        <family val="2"/>
      </rPr>
      <t>PAJA:</t>
    </r>
    <r>
      <rPr>
        <sz val="13"/>
        <color theme="1"/>
        <rFont val="Calibri"/>
        <family val="2"/>
      </rPr>
      <t xml:space="preserve"> Porcentaje de actuaciones jurídicas atendidas</t>
    </r>
  </si>
  <si>
    <r>
      <rPr>
        <b/>
        <sz val="13"/>
        <color theme="1"/>
        <rFont val="Calibri"/>
        <family val="2"/>
      </rPr>
      <t>PRJG:</t>
    </r>
    <r>
      <rPr>
        <sz val="13"/>
        <color theme="1"/>
        <rFont val="Calibri"/>
        <family val="2"/>
      </rPr>
      <t xml:space="preserve"> Porcentaje de recursos en juicios de garantía atendidos</t>
    </r>
  </si>
  <si>
    <r>
      <rPr>
        <b/>
        <sz val="13"/>
        <color theme="1"/>
        <rFont val="Calibri"/>
        <family val="2"/>
      </rPr>
      <t xml:space="preserve">PSA: </t>
    </r>
    <r>
      <rPr>
        <sz val="13"/>
        <color theme="1"/>
        <rFont val="Calibri"/>
        <family val="2"/>
      </rPr>
      <t>Porcentaje de sanciones aplicadas</t>
    </r>
  </si>
  <si>
    <r>
      <rPr>
        <b/>
        <sz val="13"/>
        <color theme="1"/>
        <rFont val="Calibri"/>
        <family val="2"/>
      </rPr>
      <t xml:space="preserve">3.1.1.1.7.1 </t>
    </r>
    <r>
      <rPr>
        <sz val="13"/>
        <color theme="1"/>
        <rFont val="Calibri"/>
        <family val="2"/>
      </rPr>
      <t>Celebración de convenios a través de audiencias conciliatorias.</t>
    </r>
  </si>
  <si>
    <r>
      <rPr>
        <b/>
        <sz val="13"/>
        <color theme="1"/>
        <rFont val="Calibri"/>
        <family val="2"/>
      </rPr>
      <t>PCCC:</t>
    </r>
    <r>
      <rPr>
        <sz val="13"/>
        <color theme="1"/>
        <rFont val="Calibri"/>
        <family val="2"/>
      </rPr>
      <t xml:space="preserve"> Porcentaje de convenios conciliatorios celebrados.               </t>
    </r>
  </si>
  <si>
    <r>
      <rPr>
        <b/>
        <sz val="13"/>
        <color theme="1"/>
        <rFont val="Calibri"/>
        <family val="2"/>
      </rPr>
      <t xml:space="preserve">3.1.1.1.7.2 </t>
    </r>
    <r>
      <rPr>
        <sz val="13"/>
        <color theme="1"/>
        <rFont val="Calibri"/>
        <family val="2"/>
      </rPr>
      <t>Otorgamiento de asesorías psicológicas a menores infractores y sus familias.</t>
    </r>
  </si>
  <si>
    <r>
      <rPr>
        <b/>
        <sz val="13"/>
        <color theme="1"/>
        <rFont val="Calibri"/>
        <family val="2"/>
      </rPr>
      <t>PAPO:</t>
    </r>
    <r>
      <rPr>
        <sz val="13"/>
        <color theme="1"/>
        <rFont val="Calibri"/>
        <family val="2"/>
      </rPr>
      <t xml:space="preserve"> Porcentaje de asesorías psicológicas otorgadas.   </t>
    </r>
  </si>
  <si>
    <r>
      <rPr>
        <b/>
        <sz val="13"/>
        <color theme="1"/>
        <rFont val="Calibri"/>
        <family val="2"/>
      </rPr>
      <t xml:space="preserve">PACI: </t>
    </r>
    <r>
      <rPr>
        <sz val="13"/>
        <color theme="1"/>
        <rFont val="Calibri"/>
        <family val="2"/>
      </rPr>
      <t>Porcentaje de cursos de capacitación impartidos.</t>
    </r>
  </si>
  <si>
    <r>
      <rPr>
        <b/>
        <sz val="13"/>
        <color theme="1"/>
        <rFont val="Calibri"/>
        <family val="2"/>
      </rPr>
      <t xml:space="preserve">PTFR: </t>
    </r>
    <r>
      <rPr>
        <sz val="13"/>
        <color theme="1"/>
        <rFont val="Calibri"/>
        <family val="2"/>
      </rPr>
      <t xml:space="preserve">Porcentaje de Talleres para familias realizados.         </t>
    </r>
  </si>
  <si>
    <r>
      <rPr>
        <b/>
        <sz val="13"/>
        <color theme="1"/>
        <rFont val="Calibri"/>
        <family val="2"/>
      </rPr>
      <t xml:space="preserve">PSA: </t>
    </r>
    <r>
      <rPr>
        <sz val="13"/>
        <color theme="1"/>
        <rFont val="Calibri"/>
        <family val="2"/>
      </rPr>
      <t>Porcentaje de supervisiones aplicadas.</t>
    </r>
  </si>
  <si>
    <r>
      <rPr>
        <b/>
        <sz val="13"/>
        <color theme="1"/>
        <rFont val="Calibri"/>
        <family val="2"/>
      </rPr>
      <t xml:space="preserve">3.1.1.1.8.1 </t>
    </r>
    <r>
      <rPr>
        <sz val="13"/>
        <color theme="1"/>
        <rFont val="Calibri"/>
        <family val="2"/>
      </rPr>
      <t>Supervisión de la integridad de los infractores</t>
    </r>
  </si>
  <si>
    <r>
      <rPr>
        <b/>
        <sz val="13"/>
        <color theme="1"/>
        <rFont val="Calibri"/>
        <family val="2"/>
      </rPr>
      <t>3.1.1.1.8.2</t>
    </r>
    <r>
      <rPr>
        <sz val="13"/>
        <color theme="1"/>
        <rFont val="Calibri"/>
        <family val="2"/>
      </rPr>
      <t xml:space="preserve"> Conservación y mantenimiento de equipos del Centro Retencion.</t>
    </r>
  </si>
  <si>
    <r>
      <rPr>
        <b/>
        <sz val="13"/>
        <color theme="1"/>
        <rFont val="Calibri"/>
        <family val="2"/>
      </rPr>
      <t xml:space="preserve">PEC: </t>
    </r>
    <r>
      <rPr>
        <sz val="13"/>
        <color theme="1"/>
        <rFont val="Calibri"/>
        <family val="2"/>
      </rPr>
      <t>Porcentaje de Equipo Conservado.</t>
    </r>
  </si>
  <si>
    <r>
      <rPr>
        <b/>
        <sz val="13"/>
        <color theme="1"/>
        <rFont val="Calibri"/>
        <family val="2"/>
      </rPr>
      <t xml:space="preserve">3.1.1.1.8.3 </t>
    </r>
    <r>
      <rPr>
        <sz val="13"/>
        <color theme="1"/>
        <rFont val="Calibri"/>
        <family val="2"/>
      </rPr>
      <t>Otorgamiento de alimentos  a infractores retenidos y personal Institucional</t>
    </r>
  </si>
  <si>
    <r>
      <rPr>
        <b/>
        <sz val="13"/>
        <color theme="1"/>
        <rFont val="Calibri"/>
        <family val="2"/>
      </rPr>
      <t xml:space="preserve">POAO: </t>
    </r>
    <r>
      <rPr>
        <sz val="13"/>
        <color theme="1"/>
        <rFont val="Calibri"/>
        <family val="2"/>
      </rPr>
      <t>Porcentaje de Órdenes de Alimentos Otorgados</t>
    </r>
  </si>
  <si>
    <r>
      <rPr>
        <b/>
        <sz val="13"/>
        <color theme="1"/>
        <rFont val="Calibri"/>
        <family val="2"/>
      </rPr>
      <t xml:space="preserve">3.1.1.1.9 </t>
    </r>
    <r>
      <rPr>
        <sz val="13"/>
        <color theme="1"/>
        <rFont val="Calibri"/>
        <family val="2"/>
      </rPr>
      <t xml:space="preserve">Acciones de las políticas poblaciónales y demandas Sociales atendidas. </t>
    </r>
  </si>
  <si>
    <r>
      <rPr>
        <b/>
        <sz val="13"/>
        <color theme="1"/>
        <rFont val="Calibri"/>
        <family val="2"/>
      </rPr>
      <t xml:space="preserve">PADS: </t>
    </r>
    <r>
      <rPr>
        <sz val="13"/>
        <color theme="1"/>
        <rFont val="Calibri"/>
        <family val="2"/>
      </rPr>
      <t>Porcentaje de Atención de las Demandas Sociales</t>
    </r>
  </si>
  <si>
    <r>
      <rPr>
        <b/>
        <sz val="13"/>
        <color theme="1"/>
        <rFont val="Calibri"/>
        <family val="2"/>
      </rPr>
      <t xml:space="preserve">PCCM: </t>
    </r>
    <r>
      <rPr>
        <sz val="13"/>
        <color theme="1"/>
        <rFont val="Calibri"/>
        <family val="2"/>
      </rPr>
      <t>Porcentaje  de cartillas militares entregadas.</t>
    </r>
  </si>
  <si>
    <r>
      <rPr>
        <b/>
        <sz val="13"/>
        <color theme="1"/>
        <rFont val="Calibri"/>
        <family val="2"/>
      </rPr>
      <t xml:space="preserve">PCSC: </t>
    </r>
    <r>
      <rPr>
        <sz val="13"/>
        <color theme="1"/>
        <rFont val="Calibri"/>
        <family val="2"/>
      </rPr>
      <t>Porcentaje de Sesiones de COESPO participadas.</t>
    </r>
  </si>
  <si>
    <r>
      <rPr>
        <b/>
        <sz val="13"/>
        <color theme="1"/>
        <rFont val="Calibri"/>
        <family val="2"/>
      </rPr>
      <t xml:space="preserve">3.1.1.1.9.3 </t>
    </r>
    <r>
      <rPr>
        <sz val="13"/>
        <color theme="1"/>
        <rFont val="Calibri"/>
        <family val="2"/>
      </rPr>
      <t>Atención y seguimiento a la Delegación Alfredo V. Bonfil y Sub Delegación de  Puerto Juárez</t>
    </r>
  </si>
  <si>
    <r>
      <rPr>
        <b/>
        <sz val="13"/>
        <color theme="1"/>
        <rFont val="Calibri"/>
        <family val="2"/>
      </rPr>
      <t xml:space="preserve">PRDS: </t>
    </r>
    <r>
      <rPr>
        <sz val="13"/>
        <color theme="1"/>
        <rFont val="Calibri"/>
        <family val="2"/>
      </rPr>
      <t xml:space="preserve">Porcentaje de atenciones y seguimientos con DAVB y SbPJ realizadas. </t>
    </r>
  </si>
  <si>
    <r>
      <rPr>
        <b/>
        <sz val="13"/>
        <color theme="1"/>
        <rFont val="Calibri"/>
        <family val="2"/>
      </rPr>
      <t xml:space="preserve">3.1.1.1.9.4 </t>
    </r>
    <r>
      <rPr>
        <sz val="13"/>
        <color theme="1"/>
        <rFont val="Calibri"/>
        <family val="2"/>
      </rPr>
      <t>Atención a manifestaciones y cierres de vias de comunicación en el Ambito Municipal</t>
    </r>
  </si>
  <si>
    <r>
      <rPr>
        <b/>
        <sz val="13"/>
        <color theme="1"/>
        <rFont val="Calibri"/>
        <family val="2"/>
      </rPr>
      <t xml:space="preserve">PRDS: </t>
    </r>
    <r>
      <rPr>
        <sz val="13"/>
        <color theme="1"/>
        <rFont val="Calibri"/>
        <family val="2"/>
      </rPr>
      <t>Porcentaje de atenciones a manisfestaciones y cierres de vias de comunicación en el ambito municipal.</t>
    </r>
  </si>
  <si>
    <r>
      <rPr>
        <b/>
        <sz val="13"/>
        <color theme="1"/>
        <rFont val="Calibri"/>
        <family val="2"/>
      </rPr>
      <t xml:space="preserve">PARB: </t>
    </r>
    <r>
      <rPr>
        <sz val="13"/>
        <color theme="1"/>
        <rFont val="Calibri"/>
        <family val="2"/>
      </rPr>
      <t xml:space="preserve">Porcentaje de Atenciones en Asuntos Religiosos brindadas. </t>
    </r>
  </si>
  <si>
    <r>
      <rPr>
        <b/>
        <sz val="13"/>
        <color theme="1"/>
        <rFont val="Calibri"/>
        <family val="2"/>
      </rPr>
      <t xml:space="preserve">3.1.1.1.9.6 </t>
    </r>
    <r>
      <rPr>
        <sz val="13"/>
        <color theme="1"/>
        <rFont val="Calibri"/>
        <family val="2"/>
      </rPr>
      <t xml:space="preserve">Realización de actividades comunitarias enfocadas a la construccion de paz con apoyo de grupos religiosos. (sinergia por la paz) </t>
    </r>
  </si>
  <si>
    <r>
      <rPr>
        <b/>
        <sz val="13"/>
        <color theme="1"/>
        <rFont val="Calibri"/>
        <family val="2"/>
      </rPr>
      <t xml:space="preserve">PAEX: </t>
    </r>
    <r>
      <rPr>
        <sz val="13"/>
        <color theme="1"/>
        <rFont val="Calibri"/>
        <family val="2"/>
      </rPr>
      <t>Porcentaje de expedientes del Padrón Municipal de Templos actualizados.</t>
    </r>
  </si>
  <si>
    <r>
      <rPr>
        <b/>
        <sz val="13"/>
        <color theme="1"/>
        <rFont val="Calibri"/>
        <family val="2"/>
      </rPr>
      <t xml:space="preserve">3.1.1.1.9.10 </t>
    </r>
    <r>
      <rPr>
        <sz val="13"/>
        <color theme="1"/>
        <rFont val="Calibri"/>
        <family val="2"/>
      </rPr>
      <t>Realización de los trámites solicitados por las asociaciones y agrupaciones religiosas.</t>
    </r>
  </si>
  <si>
    <r>
      <rPr>
        <b/>
        <sz val="13"/>
        <color theme="1"/>
        <rFont val="Calibri"/>
        <family val="2"/>
      </rPr>
      <t>3.1.1.1.9.11</t>
    </r>
    <r>
      <rPr>
        <sz val="13"/>
        <color theme="1"/>
        <rFont val="Calibri"/>
        <family val="2"/>
      </rPr>
      <t xml:space="preserve"> Asesoramiento para el registro de las agrupaciones religiosas.</t>
    </r>
  </si>
  <si>
    <r>
      <rPr>
        <b/>
        <sz val="13"/>
        <color theme="1"/>
        <rFont val="Calibri"/>
        <family val="2"/>
      </rPr>
      <t>3.1.1.1.1.9.12</t>
    </r>
    <r>
      <rPr>
        <sz val="13"/>
        <color theme="1"/>
        <rFont val="Calibri"/>
        <family val="2"/>
      </rPr>
      <t xml:space="preserve"> Realización de actividades enfocadas a la Promoción, Respeto y Tolerancia Religiosa realizadas</t>
    </r>
  </si>
  <si>
    <r>
      <rPr>
        <b/>
        <sz val="13"/>
        <color theme="1"/>
        <rFont val="Calibri"/>
        <family val="2"/>
      </rPr>
      <t xml:space="preserve">PTSR: </t>
    </r>
    <r>
      <rPr>
        <sz val="13"/>
        <color theme="1"/>
        <rFont val="Calibri"/>
        <family val="2"/>
      </rPr>
      <t>Porcentaje de trámites del sector religioso realizados.</t>
    </r>
  </si>
  <si>
    <r>
      <rPr>
        <b/>
        <sz val="13"/>
        <color theme="1"/>
        <rFont val="Calibri"/>
        <family val="2"/>
      </rPr>
      <t xml:space="preserve">PAAC: </t>
    </r>
    <r>
      <rPr>
        <sz val="13"/>
        <color theme="1"/>
        <rFont val="Calibri"/>
        <family val="2"/>
      </rPr>
      <t>Porcentaje de asesorías jurídicas hacia asociaciones y agrupaciones religiosas.</t>
    </r>
  </si>
  <si>
    <r>
      <rPr>
        <b/>
        <sz val="13"/>
        <color theme="1"/>
        <rFont val="Calibri"/>
        <family val="2"/>
      </rPr>
      <t>PAPRT:</t>
    </r>
    <r>
      <rPr>
        <sz val="13"/>
        <color theme="1"/>
        <rFont val="Calibri"/>
        <family val="2"/>
      </rPr>
      <t xml:space="preserve"> Porcentaje de actividades  de Promoción, respeto y Tolerancia Religiosa, realizada</t>
    </r>
  </si>
  <si>
    <r>
      <rPr>
        <b/>
        <sz val="13"/>
        <color theme="1"/>
        <rFont val="Calibri"/>
        <family val="2"/>
      </rPr>
      <t xml:space="preserve">PCI: </t>
    </r>
    <r>
      <rPr>
        <sz val="13"/>
        <color theme="1"/>
        <rFont val="Calibri"/>
        <family val="2"/>
      </rPr>
      <t xml:space="preserve">Porcentaje de mecanismos de coordinación interinstitucional y de fortalecimiento de capacidades implementados. </t>
    </r>
  </si>
  <si>
    <r>
      <rPr>
        <b/>
        <sz val="13"/>
        <color theme="1"/>
        <rFont val="Calibri"/>
        <family val="2"/>
      </rPr>
      <t xml:space="preserve">PSO: </t>
    </r>
    <r>
      <rPr>
        <sz val="13"/>
        <color theme="1"/>
        <rFont val="Calibri"/>
        <family val="2"/>
      </rPr>
      <t>Porcentaje de sesiones realizadas conforme al calendario.</t>
    </r>
  </si>
  <si>
    <r>
      <rPr>
        <b/>
        <sz val="13"/>
        <color theme="1"/>
        <rFont val="Calibri"/>
        <family val="2"/>
      </rPr>
      <t xml:space="preserve">PCR: </t>
    </r>
    <r>
      <rPr>
        <sz val="13"/>
        <color theme="1"/>
        <rFont val="Calibri"/>
        <family val="2"/>
      </rPr>
      <t>Porcentaje de reportes canalizados dentro de 48 horas.</t>
    </r>
  </si>
  <si>
    <r>
      <rPr>
        <b/>
        <sz val="13"/>
        <color theme="1"/>
        <rFont val="Calibri"/>
        <family val="2"/>
      </rPr>
      <t xml:space="preserve">3.1.1.1.10.3 </t>
    </r>
    <r>
      <rPr>
        <sz val="13"/>
        <color theme="1"/>
        <rFont val="Calibri"/>
        <family val="2"/>
      </rPr>
      <t>Convocatoria y organización de actividades de participación dirigidas a niñas, niños y adolescentes.</t>
    </r>
  </si>
  <si>
    <r>
      <rPr>
        <b/>
        <sz val="13"/>
        <color theme="1"/>
        <rFont val="Calibri"/>
        <family val="2"/>
      </rPr>
      <t>PPA:</t>
    </r>
    <r>
      <rPr>
        <sz val="13"/>
        <color theme="1"/>
        <rFont val="Calibri"/>
        <family val="2"/>
      </rPr>
      <t xml:space="preserve"> Porcentaje de participación de NNA en actividades convocadas.</t>
    </r>
  </si>
  <si>
    <r>
      <rPr>
        <b/>
        <sz val="13"/>
        <color theme="1"/>
        <rFont val="Calibri"/>
        <family val="2"/>
      </rPr>
      <t xml:space="preserve">PDR: </t>
    </r>
    <r>
      <rPr>
        <sz val="13"/>
        <color theme="1"/>
        <rFont val="Calibri"/>
        <family val="2"/>
      </rPr>
      <t>Porcentaje de campañas realizadas conforme a la planeación.</t>
    </r>
  </si>
  <si>
    <r>
      <rPr>
        <b/>
        <sz val="13"/>
        <color theme="1"/>
        <rFont val="Calibri"/>
        <family val="2"/>
      </rPr>
      <t>PREV:</t>
    </r>
    <r>
      <rPr>
        <sz val="13"/>
        <color theme="1"/>
        <rFont val="Calibri"/>
        <family val="2"/>
      </rPr>
      <t xml:space="preserve"> Porcentaje de proyectos de estructuración vial revisados</t>
    </r>
  </si>
  <si>
    <r>
      <rPr>
        <b/>
        <sz val="13"/>
        <color theme="1"/>
        <rFont val="Calibri"/>
        <family val="2"/>
      </rPr>
      <t xml:space="preserve">PSHV: </t>
    </r>
    <r>
      <rPr>
        <sz val="13"/>
        <color theme="1"/>
        <rFont val="Calibri"/>
        <family val="2"/>
      </rPr>
      <t>Porcentaje de señalización vial horizontal y vertical instalada</t>
    </r>
  </si>
  <si>
    <r>
      <rPr>
        <b/>
        <sz val="13"/>
        <color theme="1"/>
        <rFont val="Calibri"/>
        <family val="2"/>
      </rPr>
      <t xml:space="preserve">PASMG: </t>
    </r>
    <r>
      <rPr>
        <sz val="13"/>
        <color theme="1"/>
        <rFont val="Calibri"/>
        <family val="2"/>
      </rPr>
      <t>Porcentaje de anuencias de seguridad vial y movilidad urbana gestionadas</t>
    </r>
  </si>
  <si>
    <r>
      <rPr>
        <b/>
        <sz val="13"/>
        <color theme="1"/>
        <rFont val="Calibri"/>
        <family val="2"/>
      </rPr>
      <t>PSRS:</t>
    </r>
    <r>
      <rPr>
        <sz val="13"/>
        <color theme="1"/>
        <rFont val="Calibri"/>
        <family val="2"/>
      </rPr>
      <t xml:space="preserve"> Porcentaje de supervisiones realizadas a la red semafórica</t>
    </r>
  </si>
  <si>
    <r>
      <rPr>
        <b/>
        <sz val="13"/>
        <color theme="1"/>
        <rFont val="Calibri"/>
        <family val="2"/>
      </rPr>
      <t xml:space="preserve">PPAE: </t>
    </r>
    <r>
      <rPr>
        <sz val="13"/>
        <color theme="1"/>
        <rFont val="Calibri"/>
        <family val="2"/>
      </rPr>
      <t>Porcentaje de personas atendidas en emergencias.</t>
    </r>
  </si>
  <si>
    <r>
      <rPr>
        <b/>
        <sz val="13"/>
        <color theme="1"/>
        <rFont val="Calibri"/>
        <family val="2"/>
      </rPr>
      <t xml:space="preserve">POPC: </t>
    </r>
    <r>
      <rPr>
        <sz val="13"/>
        <color theme="1"/>
        <rFont val="Calibri"/>
        <family val="2"/>
      </rPr>
      <t>Porcentaje de personal de organizaciones públicas y privadas capacitadas.</t>
    </r>
  </si>
  <si>
    <r>
      <rPr>
        <b/>
        <sz val="13"/>
        <color theme="1"/>
        <rFont val="Calibri"/>
        <family val="2"/>
      </rPr>
      <t>PSPR:</t>
    </r>
    <r>
      <rPr>
        <sz val="13"/>
        <color theme="1"/>
        <rFont val="Calibri"/>
        <family val="2"/>
      </rPr>
      <t xml:space="preserve"> Porcentaje de servicios de supervisión y prevención de riesgos realizados.</t>
    </r>
  </si>
  <si>
    <r>
      <rPr>
        <b/>
        <sz val="13"/>
        <color theme="1"/>
        <rFont val="Calibri"/>
        <family val="2"/>
      </rPr>
      <t xml:space="preserve">PNNC: </t>
    </r>
    <r>
      <rPr>
        <sz val="13"/>
        <color theme="1"/>
        <rFont val="Calibri"/>
        <family val="2"/>
      </rPr>
      <t>Porcentaje de niñas y niños capacitados.</t>
    </r>
  </si>
  <si>
    <r>
      <rPr>
        <b/>
        <sz val="13"/>
        <color theme="1"/>
        <rFont val="Calibri"/>
        <family val="2"/>
      </rPr>
      <t xml:space="preserve">PEMS: </t>
    </r>
    <r>
      <rPr>
        <sz val="13"/>
        <color theme="1"/>
        <rFont val="Calibri"/>
        <family val="2"/>
      </rPr>
      <t>Porcentaje de establecimientos con medidas de seguridad revisados.</t>
    </r>
  </si>
  <si>
    <r>
      <rPr>
        <b/>
        <sz val="13"/>
        <color theme="1"/>
        <rFont val="Calibri"/>
        <family val="2"/>
      </rPr>
      <t>PLLA:</t>
    </r>
    <r>
      <rPr>
        <sz val="13"/>
        <color theme="1"/>
        <rFont val="Calibri"/>
        <family val="2"/>
      </rPr>
      <t xml:space="preserve"> Porcentaje de Llamadas de auxilio atendidas</t>
    </r>
  </si>
  <si>
    <r>
      <rPr>
        <b/>
        <sz val="13"/>
        <color theme="1"/>
        <rFont val="Calibri"/>
        <family val="2"/>
      </rPr>
      <t>3.1.1.1.12.6</t>
    </r>
    <r>
      <rPr>
        <sz val="13"/>
        <color theme="1"/>
        <rFont val="Calibri"/>
        <family val="2"/>
      </rPr>
      <t xml:space="preserve"> Capacitación a elementos del H. Cuerpo de Bomberos, rescate, Emergencias Medicas y Desastres.</t>
    </r>
  </si>
  <si>
    <r>
      <rPr>
        <b/>
        <sz val="13"/>
        <color theme="1"/>
        <rFont val="Calibri"/>
        <family val="2"/>
      </rPr>
      <t>PHBC:</t>
    </r>
    <r>
      <rPr>
        <sz val="13"/>
        <color theme="1"/>
        <rFont val="Calibri"/>
        <family val="2"/>
      </rPr>
      <t xml:space="preserve"> Porcentaje de elementos del Honorable Cuerpo de Bomberos capacitados.</t>
    </r>
  </si>
  <si>
    <r>
      <rPr>
        <b/>
        <sz val="13"/>
        <color theme="1"/>
        <rFont val="Calibri"/>
        <family val="2"/>
      </rPr>
      <t xml:space="preserve">PEPP: </t>
    </r>
    <r>
      <rPr>
        <sz val="13"/>
        <color theme="1"/>
        <rFont val="Calibri"/>
        <family val="2"/>
      </rPr>
      <t>Porcentaje de equipos de protección personal entregados.</t>
    </r>
  </si>
  <si>
    <r>
      <rPr>
        <b/>
        <sz val="13"/>
        <color theme="1"/>
        <rFont val="Calibri"/>
        <family val="2"/>
      </rPr>
      <t xml:space="preserve">PSCC: </t>
    </r>
    <r>
      <rPr>
        <sz val="13"/>
        <color theme="1"/>
        <rFont val="Calibri"/>
        <family val="2"/>
      </rPr>
      <t>Porcentaje de sesiones de cabildo celebradas.</t>
    </r>
  </si>
  <si>
    <r>
      <rPr>
        <b/>
        <sz val="13"/>
        <color theme="1"/>
        <rFont val="Calibri"/>
        <family val="2"/>
      </rPr>
      <t>PRAS:</t>
    </r>
    <r>
      <rPr>
        <sz val="13"/>
        <color theme="1"/>
        <rFont val="Calibri"/>
        <family val="2"/>
      </rPr>
      <t xml:space="preserve"> Porcentaje de asistencias a sesiones verificadas. </t>
    </r>
  </si>
  <si>
    <r>
      <rPr>
        <b/>
        <sz val="13"/>
        <color theme="1"/>
        <rFont val="Calibri"/>
        <family val="2"/>
      </rPr>
      <t xml:space="preserve">PACE: </t>
    </r>
    <r>
      <rPr>
        <sz val="13"/>
        <color theme="1"/>
        <rFont val="Calibri"/>
        <family val="2"/>
      </rPr>
      <t xml:space="preserve">Porcentaje de actas de cabildo encuadernadas.  </t>
    </r>
  </si>
  <si>
    <r>
      <rPr>
        <b/>
        <sz val="13"/>
        <color theme="1"/>
        <rFont val="Calibri"/>
        <family val="2"/>
      </rPr>
      <t xml:space="preserve">PAP: </t>
    </r>
    <r>
      <rPr>
        <sz val="13"/>
        <color theme="1"/>
        <rFont val="Calibri"/>
        <family val="2"/>
      </rPr>
      <t xml:space="preserve">Porcentaje de Acuerdos de Cabildo publicados. </t>
    </r>
  </si>
  <si>
    <r>
      <rPr>
        <b/>
        <sz val="13"/>
        <color theme="1"/>
        <rFont val="Calibri"/>
        <family val="2"/>
      </rPr>
      <t>3.1.1.1.13.4</t>
    </r>
    <r>
      <rPr>
        <sz val="13"/>
        <color theme="1"/>
        <rFont val="Calibri"/>
        <family val="2"/>
      </rPr>
      <t xml:space="preserve"> Realización de Precabildeos para dar a conocer los temas más relevantes según el Cabildo. </t>
    </r>
  </si>
  <si>
    <r>
      <rPr>
        <b/>
        <sz val="13"/>
        <color theme="1"/>
        <rFont val="Calibri"/>
        <family val="2"/>
      </rPr>
      <t xml:space="preserve">PPR: </t>
    </r>
    <r>
      <rPr>
        <sz val="13"/>
        <color theme="1"/>
        <rFont val="Calibri"/>
        <family val="2"/>
      </rPr>
      <t xml:space="preserve">Porcentaje de precabildeos realizados </t>
    </r>
  </si>
  <si>
    <r>
      <rPr>
        <b/>
        <sz val="13"/>
        <color theme="1"/>
        <rFont val="Calibri"/>
        <family val="2"/>
      </rPr>
      <t xml:space="preserve">PAA: </t>
    </r>
    <r>
      <rPr>
        <sz val="13"/>
        <color theme="1"/>
        <rFont val="Calibri"/>
        <family val="2"/>
      </rPr>
      <t xml:space="preserve">Porcentaje de proyectos de acuerdos aprobados.   </t>
    </r>
  </si>
  <si>
    <r>
      <rPr>
        <b/>
        <sz val="13"/>
        <color theme="1"/>
        <rFont val="Calibri"/>
        <family val="2"/>
      </rPr>
      <t>PAMC:</t>
    </r>
    <r>
      <rPr>
        <sz val="13"/>
        <color theme="1"/>
        <rFont val="Calibri"/>
        <family val="2"/>
      </rPr>
      <t xml:space="preserve"> Porcentaje de Archivos Municipales en concentración.</t>
    </r>
  </si>
  <si>
    <r>
      <rPr>
        <b/>
        <sz val="13"/>
        <color theme="1"/>
        <rFont val="Calibri"/>
        <family val="2"/>
      </rPr>
      <t xml:space="preserve">PSBD: </t>
    </r>
    <r>
      <rPr>
        <sz val="13"/>
        <color theme="1"/>
        <rFont val="Calibri"/>
        <family val="2"/>
      </rPr>
      <t xml:space="preserve">Porcentaje de solicitudes de bajas documentales atendidas. </t>
    </r>
  </si>
  <si>
    <r>
      <rPr>
        <b/>
        <sz val="13"/>
        <color theme="1"/>
        <rFont val="Calibri"/>
        <family val="2"/>
      </rPr>
      <t xml:space="preserve">PTPA: </t>
    </r>
    <r>
      <rPr>
        <sz val="13"/>
        <color theme="1"/>
        <rFont val="Calibri"/>
        <family val="2"/>
      </rPr>
      <t xml:space="preserve">Porcentaje de Transferencias Primarias aprobadas.  </t>
    </r>
  </si>
  <si>
    <r>
      <rPr>
        <b/>
        <sz val="13"/>
        <color theme="1"/>
        <rFont val="Calibri"/>
        <family val="2"/>
      </rPr>
      <t xml:space="preserve">PICCE: </t>
    </r>
    <r>
      <rPr>
        <sz val="13"/>
        <color theme="1"/>
        <rFont val="Calibri"/>
        <family val="2"/>
      </rPr>
      <t xml:space="preserve">Porcentaje de instrumentos de control y consulta elaborados </t>
    </r>
  </si>
  <si>
    <r>
      <rPr>
        <b/>
        <sz val="13"/>
        <color theme="1"/>
        <rFont val="Calibri"/>
        <family val="2"/>
      </rPr>
      <t xml:space="preserve">PAMAT: </t>
    </r>
    <r>
      <rPr>
        <sz val="13"/>
        <color theme="1"/>
        <rFont val="Calibri"/>
        <family val="2"/>
      </rPr>
      <t>Porcentaje de capacitaciones en materia de archivo de tramite.</t>
    </r>
  </si>
  <si>
    <r>
      <rPr>
        <b/>
        <sz val="13"/>
        <color theme="1"/>
        <rFont val="Calibri"/>
        <family val="2"/>
      </rPr>
      <t xml:space="preserve">PEDAI: </t>
    </r>
    <r>
      <rPr>
        <sz val="13"/>
        <color theme="1"/>
        <rFont val="Calibri"/>
        <family val="2"/>
      </rPr>
      <t>Porcentaje de eliminación de Documentos de Apoyo informativo.</t>
    </r>
  </si>
  <si>
    <r>
      <rPr>
        <b/>
        <sz val="13"/>
        <color theme="1"/>
        <rFont val="Calibri"/>
        <family val="2"/>
      </rPr>
      <t>PVAUAPBD:</t>
    </r>
    <r>
      <rPr>
        <sz val="13"/>
        <color theme="1"/>
        <rFont val="Calibri"/>
        <family val="2"/>
      </rPr>
      <t xml:space="preserve"> Porcentaje de visitas agendadas a las unidades administrativas para el proceso de baja documental.</t>
    </r>
  </si>
  <si>
    <r>
      <rPr>
        <b/>
        <sz val="13"/>
        <color theme="1"/>
        <rFont val="Calibri"/>
        <family val="2"/>
      </rPr>
      <t>PTBDC:</t>
    </r>
    <r>
      <rPr>
        <sz val="13"/>
        <color theme="1"/>
        <rFont val="Calibri"/>
        <family val="2"/>
      </rPr>
      <t xml:space="preserve"> Porcentaje de Total de Bajas documentales concluidas (Actas de baja documental).</t>
    </r>
  </si>
  <si>
    <r>
      <rPr>
        <b/>
        <sz val="13"/>
        <color theme="1"/>
        <rFont val="Calibri"/>
        <family val="2"/>
      </rPr>
      <t xml:space="preserve">PAMBD: </t>
    </r>
    <r>
      <rPr>
        <sz val="13"/>
        <color theme="1"/>
        <rFont val="Calibri"/>
        <family val="2"/>
      </rPr>
      <t>Porcentaje de Asesorias en materia de bajas documentales.</t>
    </r>
  </si>
  <si>
    <r>
      <rPr>
        <b/>
        <sz val="13"/>
        <color theme="1"/>
        <rFont val="Calibri"/>
        <family val="2"/>
      </rPr>
      <t>PAMBD:</t>
    </r>
    <r>
      <rPr>
        <sz val="13"/>
        <color theme="1"/>
        <rFont val="Calibri"/>
        <family val="2"/>
      </rPr>
      <t xml:space="preserve"> Porcentaje de Exposiciónes y actividades historicas en eventos.</t>
    </r>
  </si>
  <si>
    <t xml:space="preserve">Eficacia </t>
  </si>
  <si>
    <r>
      <rPr>
        <b/>
        <sz val="13"/>
        <color theme="1"/>
        <rFont val="Calibri"/>
        <family val="2"/>
      </rPr>
      <t xml:space="preserve">3.1.1.1.15.1 </t>
    </r>
    <r>
      <rPr>
        <sz val="13"/>
        <color theme="1"/>
        <rFont val="Calibri"/>
        <family val="2"/>
      </rPr>
      <t>Difusión en los medios de comunicación las prevenciones y alertas de siniestros por efectos naturales y humanos.</t>
    </r>
  </si>
  <si>
    <r>
      <rPr>
        <b/>
        <sz val="11"/>
        <color theme="1"/>
        <rFont val="Arial"/>
        <family val="2"/>
      </rPr>
      <t xml:space="preserve">MÉTODO DE CÁLCULO: 
PRDC= </t>
    </r>
    <r>
      <rPr>
        <sz val="11"/>
        <color theme="1"/>
        <rFont val="Arial"/>
        <family val="2"/>
      </rPr>
      <t>(NREM/NRRE)*100</t>
    </r>
    <r>
      <rPr>
        <b/>
        <sz val="11"/>
        <color theme="1"/>
        <rFont val="Arial"/>
        <family val="2"/>
      </rPr>
      <t xml:space="preserve">
VARIABLES:
PRDC: </t>
    </r>
    <r>
      <rPr>
        <sz val="11"/>
        <color theme="1"/>
        <rFont val="Arial"/>
        <family val="2"/>
      </rPr>
      <t xml:space="preserve">Porcentaje de resoluciones de las demandas ciudadanas emitidas.        </t>
    </r>
    <r>
      <rPr>
        <b/>
        <sz val="11"/>
        <color theme="1"/>
        <rFont val="Arial"/>
        <family val="2"/>
      </rPr>
      <t xml:space="preserve">                         
NREM: </t>
    </r>
    <r>
      <rPr>
        <sz val="11"/>
        <color theme="1"/>
        <rFont val="Arial"/>
        <family val="2"/>
      </rPr>
      <t>Número de resoluciones emitidas.</t>
    </r>
    <r>
      <rPr>
        <b/>
        <sz val="11"/>
        <color theme="1"/>
        <rFont val="Arial"/>
        <family val="2"/>
      </rPr>
      <t xml:space="preserve">
NRRE: </t>
    </r>
    <r>
      <rPr>
        <sz val="11"/>
        <color theme="1"/>
        <rFont val="Arial"/>
        <family val="2"/>
      </rPr>
      <t>Número de resoluciones recepcionadas.</t>
    </r>
    <r>
      <rPr>
        <b/>
        <sz val="11"/>
        <color theme="1"/>
        <rFont val="Arial"/>
        <family val="2"/>
      </rPr>
      <t xml:space="preserve"> </t>
    </r>
  </si>
  <si>
    <r>
      <rPr>
        <b/>
        <sz val="11"/>
        <color theme="1"/>
        <rFont val="Arial"/>
        <family val="2"/>
      </rPr>
      <t>MÉTODO DE CÁLCULO:</t>
    </r>
    <r>
      <rPr>
        <sz val="11"/>
        <color theme="1"/>
        <rFont val="Arial"/>
        <family val="2"/>
      </rPr>
      <t xml:space="preserve">                                                             
</t>
    </r>
    <r>
      <rPr>
        <b/>
        <sz val="11"/>
        <color theme="1"/>
        <rFont val="Arial"/>
        <family val="2"/>
      </rPr>
      <t>PAOC</t>
    </r>
    <r>
      <rPr>
        <sz val="11"/>
        <color theme="1"/>
        <rFont val="Arial"/>
        <family val="2"/>
      </rPr>
      <t xml:space="preserve">= (TAO/TAS)*100 
</t>
    </r>
    <r>
      <rPr>
        <b/>
        <sz val="11"/>
        <color theme="1"/>
        <rFont val="Arial"/>
        <family val="2"/>
      </rPr>
      <t xml:space="preserve">VARIABLES:  </t>
    </r>
    <r>
      <rPr>
        <sz val="11"/>
        <color theme="1"/>
        <rFont val="Arial"/>
        <family val="2"/>
      </rPr>
      <t xml:space="preserve">
</t>
    </r>
    <r>
      <rPr>
        <b/>
        <sz val="11"/>
        <color theme="1"/>
        <rFont val="Arial"/>
        <family val="2"/>
      </rPr>
      <t xml:space="preserve">PAOC: </t>
    </r>
    <r>
      <rPr>
        <sz val="11"/>
        <color theme="1"/>
        <rFont val="Arial"/>
        <family val="2"/>
      </rPr>
      <t xml:space="preserve">Porcentaje de apoyos administrativos y financieros otorgados.                                    
</t>
    </r>
    <r>
      <rPr>
        <b/>
        <sz val="11"/>
        <color theme="1"/>
        <rFont val="Arial"/>
        <family val="2"/>
      </rPr>
      <t xml:space="preserve">TAO: </t>
    </r>
    <r>
      <rPr>
        <sz val="11"/>
        <color theme="1"/>
        <rFont val="Arial"/>
        <family val="2"/>
      </rPr>
      <t xml:space="preserve">Total de apoyos otorgados.
</t>
    </r>
    <r>
      <rPr>
        <b/>
        <sz val="11"/>
        <color theme="1"/>
        <rFont val="Arial"/>
        <family val="2"/>
      </rPr>
      <t>TAS</t>
    </r>
    <r>
      <rPr>
        <sz val="11"/>
        <color theme="1"/>
        <rFont val="Arial"/>
        <family val="2"/>
      </rPr>
      <t xml:space="preserve">: Total de apoyos solicitados.                                       
                                                     </t>
    </r>
  </si>
  <si>
    <r>
      <rPr>
        <b/>
        <sz val="11"/>
        <color theme="1"/>
        <rFont val="Arial"/>
        <family val="2"/>
      </rPr>
      <t xml:space="preserve">MÉTODO DE CÁLCULO 
</t>
    </r>
    <r>
      <rPr>
        <sz val="11"/>
        <color theme="1"/>
        <rFont val="Arial"/>
        <family val="2"/>
      </rPr>
      <t>PSAE= (NSAE/NSAR)*100</t>
    </r>
    <r>
      <rPr>
        <b/>
        <sz val="11"/>
        <color theme="1"/>
        <rFont val="Arial"/>
        <family val="2"/>
      </rPr>
      <t xml:space="preserve">
VARIABLES:
PSAE: </t>
    </r>
    <r>
      <rPr>
        <sz val="11"/>
        <color theme="1"/>
        <rFont val="Arial"/>
        <family val="2"/>
      </rPr>
      <t>Porcentaje de solicitudes administrativas emitidas.</t>
    </r>
    <r>
      <rPr>
        <b/>
        <sz val="11"/>
        <color theme="1"/>
        <rFont val="Arial"/>
        <family val="2"/>
      </rPr>
      <t xml:space="preserve">
NSAE: </t>
    </r>
    <r>
      <rPr>
        <sz val="11"/>
        <color theme="1"/>
        <rFont val="Arial"/>
        <family val="2"/>
      </rPr>
      <t>Número de solicitudes administrativas emitidas.</t>
    </r>
    <r>
      <rPr>
        <b/>
        <sz val="11"/>
        <color theme="1"/>
        <rFont val="Arial"/>
        <family val="2"/>
      </rPr>
      <t xml:space="preserve">
NSAR: </t>
    </r>
    <r>
      <rPr>
        <sz val="11"/>
        <color theme="1"/>
        <rFont val="Arial"/>
        <family val="2"/>
      </rPr>
      <t>Número de solicitudes administrativas recibidas.</t>
    </r>
  </si>
  <si>
    <r>
      <rPr>
        <b/>
        <sz val="11"/>
        <color theme="1"/>
        <rFont val="Arial"/>
        <family val="2"/>
      </rPr>
      <t>MÉTODO DE CÁLCULO:</t>
    </r>
    <r>
      <rPr>
        <sz val="11"/>
        <color theme="1"/>
        <rFont val="Arial"/>
        <family val="2"/>
      </rPr>
      <t xml:space="preserve">
</t>
    </r>
    <r>
      <rPr>
        <b/>
        <sz val="11"/>
        <color theme="1"/>
        <rFont val="Arial"/>
        <family val="2"/>
      </rPr>
      <t>DGMP</t>
    </r>
    <r>
      <rPr>
        <sz val="11"/>
        <color theme="1"/>
        <rFont val="Arial"/>
        <family val="2"/>
      </rPr>
      <t xml:space="preserve">=(NDGE/NDRE)*100
</t>
    </r>
    <r>
      <rPr>
        <b/>
        <sz val="11"/>
        <color theme="1"/>
        <rFont val="Arial"/>
        <family val="2"/>
      </rPr>
      <t>INDICADOR:</t>
    </r>
    <r>
      <rPr>
        <sz val="11"/>
        <color theme="1"/>
        <rFont val="Arial"/>
        <family val="2"/>
      </rPr>
      <t xml:space="preserve">
</t>
    </r>
    <r>
      <rPr>
        <b/>
        <sz val="11"/>
        <color theme="1"/>
        <rFont val="Arial"/>
        <family val="2"/>
      </rPr>
      <t>DGMP:</t>
    </r>
    <r>
      <rPr>
        <sz val="11"/>
        <color theme="1"/>
        <rFont val="Arial"/>
        <family val="2"/>
      </rPr>
      <t xml:space="preserve"> Porcentaje de Documentos de movimientos de personal gestionados.
</t>
    </r>
    <r>
      <rPr>
        <b/>
        <sz val="11"/>
        <color theme="1"/>
        <rFont val="Arial"/>
        <family val="2"/>
      </rPr>
      <t>NDGE:</t>
    </r>
    <r>
      <rPr>
        <sz val="11"/>
        <color theme="1"/>
        <rFont val="Arial"/>
        <family val="2"/>
      </rPr>
      <t xml:space="preserve">Número de documentos gestionados.
</t>
    </r>
    <r>
      <rPr>
        <b/>
        <sz val="11"/>
        <color theme="1"/>
        <rFont val="Arial"/>
        <family val="2"/>
      </rPr>
      <t>NDRE:</t>
    </r>
    <r>
      <rPr>
        <sz val="11"/>
        <color theme="1"/>
        <rFont val="Arial"/>
        <family val="2"/>
      </rPr>
      <t>Número de documentos recibidos.</t>
    </r>
  </si>
  <si>
    <r>
      <rPr>
        <b/>
        <sz val="11"/>
        <color theme="1"/>
        <rFont val="Arial"/>
        <family val="2"/>
      </rPr>
      <t>MÉTODO DE CÁLCULO:</t>
    </r>
    <r>
      <rPr>
        <sz val="11"/>
        <color theme="1"/>
        <rFont val="Arial"/>
        <family val="2"/>
      </rPr>
      <t xml:space="preserve">
</t>
    </r>
    <r>
      <rPr>
        <b/>
        <sz val="11"/>
        <color theme="1"/>
        <rFont val="Arial"/>
        <family val="2"/>
      </rPr>
      <t>PGTR</t>
    </r>
    <r>
      <rPr>
        <sz val="11"/>
        <color theme="1"/>
        <rFont val="Arial"/>
        <family val="2"/>
      </rPr>
      <t xml:space="preserve">=(NATP/NATS)*100
</t>
    </r>
    <r>
      <rPr>
        <b/>
        <sz val="11"/>
        <color theme="1"/>
        <rFont val="Arial"/>
        <family val="2"/>
      </rPr>
      <t xml:space="preserve">INDICADOR: </t>
    </r>
    <r>
      <rPr>
        <sz val="11"/>
        <color theme="1"/>
        <rFont val="Arial"/>
        <family val="2"/>
      </rPr>
      <t xml:space="preserve">
</t>
    </r>
    <r>
      <rPr>
        <b/>
        <sz val="11"/>
        <color theme="1"/>
        <rFont val="Arial"/>
        <family val="2"/>
      </rPr>
      <t xml:space="preserve">PGTR: </t>
    </r>
    <r>
      <rPr>
        <sz val="11"/>
        <color theme="1"/>
        <rFont val="Arial"/>
        <family val="2"/>
      </rPr>
      <t xml:space="preserve">Porcentaje de Gestiones Técnicas realizadas.
</t>
    </r>
    <r>
      <rPr>
        <b/>
        <sz val="11"/>
        <color theme="1"/>
        <rFont val="Arial"/>
        <family val="2"/>
      </rPr>
      <t xml:space="preserve">NATP: </t>
    </r>
    <r>
      <rPr>
        <sz val="11"/>
        <color theme="1"/>
        <rFont val="Arial"/>
        <family val="2"/>
      </rPr>
      <t xml:space="preserve">Número de gestiones técnicas realizadas.
</t>
    </r>
    <r>
      <rPr>
        <b/>
        <sz val="11"/>
        <color theme="1"/>
        <rFont val="Arial"/>
        <family val="2"/>
      </rPr>
      <t xml:space="preserve">NATS: </t>
    </r>
    <r>
      <rPr>
        <sz val="11"/>
        <color theme="1"/>
        <rFont val="Arial"/>
        <family val="2"/>
      </rPr>
      <t>Número de gestiones técnicas estimadas.</t>
    </r>
  </si>
  <si>
    <r>
      <rPr>
        <b/>
        <sz val="11"/>
        <color theme="1"/>
        <rFont val="Arial"/>
        <family val="2"/>
      </rPr>
      <t>MÉTODO DE CÁLCULO:</t>
    </r>
    <r>
      <rPr>
        <sz val="11"/>
        <color theme="1"/>
        <rFont val="Arial"/>
        <family val="2"/>
      </rPr>
      <t xml:space="preserve">
</t>
    </r>
    <r>
      <rPr>
        <b/>
        <sz val="11"/>
        <color theme="1"/>
        <rFont val="Arial"/>
        <family val="2"/>
      </rPr>
      <t xml:space="preserve">PRMG </t>
    </r>
    <r>
      <rPr>
        <sz val="11"/>
        <color theme="1"/>
        <rFont val="Arial"/>
        <family val="2"/>
      </rPr>
      <t xml:space="preserve">=(NRMG/NRME)*100
</t>
    </r>
    <r>
      <rPr>
        <b/>
        <sz val="11"/>
        <color theme="1"/>
        <rFont val="Arial"/>
        <family val="2"/>
      </rPr>
      <t>INDICADOR:</t>
    </r>
    <r>
      <rPr>
        <sz val="11"/>
        <color theme="1"/>
        <rFont val="Arial"/>
        <family val="2"/>
      </rPr>
      <t xml:space="preserve">
</t>
    </r>
    <r>
      <rPr>
        <b/>
        <sz val="11"/>
        <color theme="1"/>
        <rFont val="Arial"/>
        <family val="2"/>
      </rPr>
      <t>PRMG:</t>
    </r>
    <r>
      <rPr>
        <sz val="11"/>
        <color theme="1"/>
        <rFont val="Arial"/>
        <family val="2"/>
      </rPr>
      <t xml:space="preserve"> Porcentaje de solicitudes de recursos materiales gestionados.
</t>
    </r>
    <r>
      <rPr>
        <b/>
        <sz val="11"/>
        <color theme="1"/>
        <rFont val="Arial"/>
        <family val="2"/>
      </rPr>
      <t>NRMG:</t>
    </r>
    <r>
      <rPr>
        <sz val="11"/>
        <color theme="1"/>
        <rFont val="Arial"/>
        <family val="2"/>
      </rPr>
      <t xml:space="preserve">Número de solicitudes de recursos materiales gestionados.
</t>
    </r>
    <r>
      <rPr>
        <b/>
        <sz val="11"/>
        <color theme="1"/>
        <rFont val="Arial"/>
        <family val="2"/>
      </rPr>
      <t xml:space="preserve">NRME: </t>
    </r>
    <r>
      <rPr>
        <sz val="11"/>
        <color theme="1"/>
        <rFont val="Arial"/>
        <family val="2"/>
      </rPr>
      <t>Número de solicitudes de recursos materiales estimadas.</t>
    </r>
  </si>
  <si>
    <r>
      <rPr>
        <b/>
        <sz val="11"/>
        <color theme="1"/>
        <rFont val="Arial"/>
        <family val="2"/>
      </rPr>
      <t xml:space="preserve">METODO DE CALCULO:
PARI= </t>
    </r>
    <r>
      <rPr>
        <sz val="11"/>
        <color theme="1"/>
        <rFont val="Arial"/>
        <family val="2"/>
      </rPr>
      <t>(NARI/NARE)*100</t>
    </r>
    <r>
      <rPr>
        <b/>
        <sz val="11"/>
        <color theme="1"/>
        <rFont val="Arial"/>
        <family val="2"/>
      </rPr>
      <t xml:space="preserve">
</t>
    </r>
    <r>
      <rPr>
        <sz val="11"/>
        <color theme="1"/>
        <rFont val="Arial"/>
        <family val="2"/>
      </rPr>
      <t xml:space="preserve"> </t>
    </r>
    <r>
      <rPr>
        <b/>
        <sz val="11"/>
        <color theme="1"/>
        <rFont val="Arial"/>
        <family val="2"/>
      </rPr>
      <t xml:space="preserve">                                                                                                                 
VARIABLES: 
PARI: </t>
    </r>
    <r>
      <rPr>
        <sz val="11"/>
        <color theme="1"/>
        <rFont val="Arial"/>
        <family val="2"/>
      </rPr>
      <t>Porcentaje de actos inscritos.</t>
    </r>
    <r>
      <rPr>
        <b/>
        <sz val="11"/>
        <color theme="1"/>
        <rFont val="Arial"/>
        <family val="2"/>
      </rPr>
      <t xml:space="preserve"> 
NARI: </t>
    </r>
    <r>
      <rPr>
        <sz val="11"/>
        <color theme="1"/>
        <rFont val="Arial"/>
        <family val="2"/>
      </rPr>
      <t xml:space="preserve">Número de actos registrales inscritos.    
</t>
    </r>
    <r>
      <rPr>
        <b/>
        <sz val="11"/>
        <color theme="1"/>
        <rFont val="Arial"/>
        <family val="2"/>
      </rPr>
      <t>NARE:</t>
    </r>
    <r>
      <rPr>
        <sz val="11"/>
        <color theme="1"/>
        <rFont val="Arial"/>
        <family val="2"/>
      </rPr>
      <t xml:space="preserve"> Número de actos registrales estimados a inscribir.</t>
    </r>
    <r>
      <rPr>
        <b/>
        <sz val="11"/>
        <color theme="1"/>
        <rFont val="Arial"/>
        <family val="2"/>
      </rPr>
      <t xml:space="preserve">                                       </t>
    </r>
  </si>
  <si>
    <r>
      <rPr>
        <b/>
        <sz val="11"/>
        <color theme="1"/>
        <rFont val="Arial"/>
        <family val="2"/>
      </rPr>
      <t xml:space="preserve">METODO DE CALCULO: </t>
    </r>
    <r>
      <rPr>
        <sz val="11"/>
        <color theme="1"/>
        <rFont val="Arial"/>
        <family val="2"/>
      </rPr>
      <t xml:space="preserve">                                                                                                 
</t>
    </r>
    <r>
      <rPr>
        <b/>
        <sz val="11"/>
        <color theme="1"/>
        <rFont val="Arial"/>
        <family val="2"/>
      </rPr>
      <t>PFVA=</t>
    </r>
    <r>
      <rPr>
        <sz val="11"/>
        <color theme="1"/>
        <rFont val="Arial"/>
        <family val="2"/>
      </rPr>
      <t xml:space="preserve"> (NFVA/NFVR)*100
</t>
    </r>
    <r>
      <rPr>
        <b/>
        <sz val="11"/>
        <color theme="1"/>
        <rFont val="Arial"/>
        <family val="2"/>
      </rPr>
      <t xml:space="preserve">VARIABLES: </t>
    </r>
    <r>
      <rPr>
        <sz val="11"/>
        <color theme="1"/>
        <rFont val="Arial"/>
        <family val="2"/>
      </rPr>
      <t xml:space="preserve">                                                                                                             
</t>
    </r>
    <r>
      <rPr>
        <b/>
        <sz val="11"/>
        <color theme="1"/>
        <rFont val="Arial"/>
        <family val="2"/>
      </rPr>
      <t xml:space="preserve">PFVA: </t>
    </r>
    <r>
      <rPr>
        <sz val="11"/>
        <color theme="1"/>
        <rFont val="Arial"/>
        <family val="2"/>
      </rPr>
      <t xml:space="preserve">Porcentaje de formatos valoradas adquiridos.                                     
</t>
    </r>
    <r>
      <rPr>
        <b/>
        <sz val="11"/>
        <color theme="1"/>
        <rFont val="Arial"/>
        <family val="2"/>
      </rPr>
      <t>NFVA:</t>
    </r>
    <r>
      <rPr>
        <sz val="11"/>
        <color theme="1"/>
        <rFont val="Arial"/>
        <family val="2"/>
      </rPr>
      <t xml:space="preserve"> Número de formatos valorados adquiridos. 
</t>
    </r>
    <r>
      <rPr>
        <b/>
        <sz val="11"/>
        <color theme="1"/>
        <rFont val="Arial"/>
        <family val="2"/>
      </rPr>
      <t>NFVR:</t>
    </r>
    <r>
      <rPr>
        <sz val="11"/>
        <color theme="1"/>
        <rFont val="Arial"/>
        <family val="2"/>
      </rPr>
      <t xml:space="preserve"> Número de formatos valorados requeridos.                                                                                                               </t>
    </r>
  </si>
  <si>
    <r>
      <rPr>
        <b/>
        <sz val="11"/>
        <color theme="1"/>
        <rFont val="Arial"/>
        <family val="2"/>
      </rPr>
      <t>METODO DE CALCULO:                                                                                        
PPC</t>
    </r>
    <r>
      <rPr>
        <sz val="11"/>
        <color theme="1"/>
        <rFont val="Arial"/>
        <family val="2"/>
      </rPr>
      <t>= (NPC/NPEC)</t>
    </r>
    <r>
      <rPr>
        <b/>
        <sz val="11"/>
        <color theme="1"/>
        <rFont val="Arial"/>
        <family val="2"/>
      </rPr>
      <t xml:space="preserve">                                                        
VARIABLES:                                                                                                             
PPC: </t>
    </r>
    <r>
      <rPr>
        <sz val="11"/>
        <color theme="1"/>
        <rFont val="Arial"/>
        <family val="2"/>
      </rPr>
      <t xml:space="preserve">Porcentaje de personal del Registro Civil capacitado. </t>
    </r>
    <r>
      <rPr>
        <b/>
        <sz val="11"/>
        <color theme="1"/>
        <rFont val="Arial"/>
        <family val="2"/>
      </rPr>
      <t xml:space="preserve">                                                                                                                      
NPC: </t>
    </r>
    <r>
      <rPr>
        <sz val="11"/>
        <color theme="1"/>
        <rFont val="Arial"/>
        <family val="2"/>
      </rPr>
      <t xml:space="preserve">Número de Personal Capacitado.
</t>
    </r>
    <r>
      <rPr>
        <b/>
        <sz val="11"/>
        <color theme="1"/>
        <rFont val="Arial"/>
        <family val="2"/>
      </rPr>
      <t xml:space="preserve">NPEC: </t>
    </r>
    <r>
      <rPr>
        <sz val="11"/>
        <color theme="1"/>
        <rFont val="Arial"/>
        <family val="2"/>
      </rPr>
      <t>Número del Personal estimado a capacitar.</t>
    </r>
    <r>
      <rPr>
        <b/>
        <sz val="11"/>
        <color theme="1"/>
        <rFont val="Arial"/>
        <family val="2"/>
      </rPr>
      <t xml:space="preserve">                                                                                                        </t>
    </r>
  </si>
  <si>
    <r>
      <rPr>
        <b/>
        <sz val="11"/>
        <color theme="1"/>
        <rFont val="Arial"/>
        <family val="2"/>
      </rPr>
      <t xml:space="preserve">METODO DE CÁLCULO:                                                                     
PIRM= </t>
    </r>
    <r>
      <rPr>
        <sz val="11"/>
        <color theme="1"/>
        <rFont val="Arial"/>
        <family val="2"/>
      </rPr>
      <t>(NIME/NIES)*100</t>
    </r>
    <r>
      <rPr>
        <b/>
        <sz val="11"/>
        <color theme="1"/>
        <rFont val="Arial"/>
        <family val="2"/>
      </rPr>
      <t xml:space="preserve">
VARIABLES:                                                                                                                           
PIRM: </t>
    </r>
    <r>
      <rPr>
        <sz val="11"/>
        <color theme="1"/>
        <rFont val="Arial"/>
        <family val="2"/>
      </rPr>
      <t>Porcentaje de instalaciones del Registro Civil mejoradas.</t>
    </r>
    <r>
      <rPr>
        <b/>
        <sz val="11"/>
        <color theme="1"/>
        <rFont val="Arial"/>
        <family val="2"/>
      </rPr>
      <t xml:space="preserve">                                                                     
NIME: </t>
    </r>
    <r>
      <rPr>
        <sz val="11"/>
        <color theme="1"/>
        <rFont val="Arial"/>
        <family val="2"/>
      </rPr>
      <t xml:space="preserve">Número de instalaciones mejoradas.       </t>
    </r>
    <r>
      <rPr>
        <b/>
        <sz val="11"/>
        <color theme="1"/>
        <rFont val="Arial"/>
        <family val="2"/>
      </rPr>
      <t xml:space="preserve">                                                                        
NIES: </t>
    </r>
    <r>
      <rPr>
        <sz val="11"/>
        <color theme="1"/>
        <rFont val="Arial"/>
        <family val="2"/>
      </rPr>
      <t xml:space="preserve">Número de instalaciones estimadas.     </t>
    </r>
    <r>
      <rPr>
        <b/>
        <sz val="11"/>
        <color theme="1"/>
        <rFont val="Arial"/>
        <family val="2"/>
      </rPr>
      <t xml:space="preserve">                                                                               </t>
    </r>
  </si>
  <si>
    <r>
      <rPr>
        <b/>
        <sz val="11"/>
        <color theme="1"/>
        <rFont val="Arial"/>
        <family val="2"/>
      </rPr>
      <t>MÉTODO DE CÁLCULO</t>
    </r>
    <r>
      <rPr>
        <sz val="11"/>
        <color theme="1"/>
        <rFont val="Arial"/>
        <family val="2"/>
      </rPr>
      <t xml:space="preserve">
</t>
    </r>
    <r>
      <rPr>
        <b/>
        <sz val="11"/>
        <color theme="1"/>
        <rFont val="Arial"/>
        <family val="2"/>
      </rPr>
      <t>PQRDH =</t>
    </r>
    <r>
      <rPr>
        <sz val="11"/>
        <color theme="1"/>
        <rFont val="Arial"/>
        <family val="2"/>
      </rPr>
      <t xml:space="preserve"> (NQRA/NQRR)*100
</t>
    </r>
    <r>
      <rPr>
        <b/>
        <sz val="11"/>
        <color theme="1"/>
        <rFont val="Arial"/>
        <family val="2"/>
      </rPr>
      <t>VARIABLES</t>
    </r>
    <r>
      <rPr>
        <sz val="11"/>
        <color theme="1"/>
        <rFont val="Arial"/>
        <family val="2"/>
      </rPr>
      <t xml:space="preserve">
</t>
    </r>
    <r>
      <rPr>
        <b/>
        <sz val="11"/>
        <color theme="1"/>
        <rFont val="Arial"/>
        <family val="2"/>
      </rPr>
      <t xml:space="preserve">PQRDH: </t>
    </r>
    <r>
      <rPr>
        <sz val="11"/>
        <color theme="1"/>
        <rFont val="Arial"/>
        <family val="2"/>
      </rPr>
      <t xml:space="preserve">Porcentaje de quejas y recomendaciones en materia de Derechos Humanos atendidas.
</t>
    </r>
    <r>
      <rPr>
        <b/>
        <sz val="11"/>
        <color theme="1"/>
        <rFont val="Arial"/>
        <family val="2"/>
      </rPr>
      <t xml:space="preserve">NQRA: </t>
    </r>
    <r>
      <rPr>
        <sz val="11"/>
        <color theme="1"/>
        <rFont val="Arial"/>
        <family val="2"/>
      </rPr>
      <t xml:space="preserve">Número de quejas y recomendaciones atendidas
</t>
    </r>
    <r>
      <rPr>
        <b/>
        <sz val="11"/>
        <color theme="1"/>
        <rFont val="Arial"/>
        <family val="2"/>
      </rPr>
      <t>NQRR:</t>
    </r>
    <r>
      <rPr>
        <sz val="11"/>
        <color theme="1"/>
        <rFont val="Arial"/>
        <family val="2"/>
      </rPr>
      <t xml:space="preserve"> Número de quejas y recomendaciones recibidas</t>
    </r>
  </si>
  <si>
    <r>
      <rPr>
        <b/>
        <sz val="11"/>
        <color theme="1"/>
        <rFont val="Arial"/>
        <family val="2"/>
      </rPr>
      <t>MÉTODO DE CÁLCULO
PJQDH =</t>
    </r>
    <r>
      <rPr>
        <sz val="11"/>
        <color theme="1"/>
        <rFont val="Arial"/>
        <family val="2"/>
      </rPr>
      <t xml:space="preserve"> (NAJAR/NAJAP)*100
</t>
    </r>
    <r>
      <rPr>
        <b/>
        <sz val="11"/>
        <color theme="1"/>
        <rFont val="Arial"/>
        <family val="2"/>
      </rPr>
      <t>VARIABLES</t>
    </r>
    <r>
      <rPr>
        <sz val="11"/>
        <color theme="1"/>
        <rFont val="Arial"/>
        <family val="2"/>
      </rPr>
      <t xml:space="preserve">
</t>
    </r>
    <r>
      <rPr>
        <b/>
        <sz val="11"/>
        <color theme="1"/>
        <rFont val="Arial"/>
        <family val="2"/>
      </rPr>
      <t>PJQDH:</t>
    </r>
    <r>
      <rPr>
        <sz val="11"/>
        <color theme="1"/>
        <rFont val="Arial"/>
        <family val="2"/>
      </rPr>
      <t xml:space="preserve"> Porcentaje de asesorías jurídicas y atenciones a quejas en materia de Derechos Humanos realizadas.
</t>
    </r>
    <r>
      <rPr>
        <b/>
        <sz val="11"/>
        <color theme="1"/>
        <rFont val="Arial"/>
        <family val="2"/>
      </rPr>
      <t>NAJAR:</t>
    </r>
    <r>
      <rPr>
        <sz val="11"/>
        <color theme="1"/>
        <rFont val="Arial"/>
        <family val="2"/>
      </rPr>
      <t xml:space="preserve"> Número de asesorías jurídicas y atenciones realizadas
</t>
    </r>
    <r>
      <rPr>
        <b/>
        <sz val="11"/>
        <color theme="1"/>
        <rFont val="Arial"/>
        <family val="2"/>
      </rPr>
      <t>NAJAP:</t>
    </r>
    <r>
      <rPr>
        <sz val="11"/>
        <color theme="1"/>
        <rFont val="Arial"/>
        <family val="2"/>
      </rPr>
      <t xml:space="preserve"> Número de asesorías jurídicas y atenciones programadas</t>
    </r>
  </si>
  <si>
    <r>
      <rPr>
        <b/>
        <sz val="11"/>
        <color theme="1"/>
        <rFont val="Arial"/>
        <family val="2"/>
      </rPr>
      <t>MÉTODO DE CÁLCULO</t>
    </r>
    <r>
      <rPr>
        <sz val="11"/>
        <color theme="1"/>
        <rFont val="Arial"/>
        <family val="2"/>
      </rPr>
      <t xml:space="preserve">
</t>
    </r>
    <r>
      <rPr>
        <b/>
        <sz val="11"/>
        <color theme="1"/>
        <rFont val="Arial"/>
        <family val="2"/>
      </rPr>
      <t>PCMDH</t>
    </r>
    <r>
      <rPr>
        <sz val="11"/>
        <color theme="1"/>
        <rFont val="Arial"/>
        <family val="2"/>
      </rPr>
      <t xml:space="preserve"> = (NCR/NCP)*100
</t>
    </r>
    <r>
      <rPr>
        <b/>
        <sz val="11"/>
        <color theme="1"/>
        <rFont val="Arial"/>
        <family val="2"/>
      </rPr>
      <t>VARIABLES</t>
    </r>
    <r>
      <rPr>
        <sz val="11"/>
        <color theme="1"/>
        <rFont val="Arial"/>
        <family val="2"/>
      </rPr>
      <t xml:space="preserve">
</t>
    </r>
    <r>
      <rPr>
        <b/>
        <sz val="11"/>
        <color theme="1"/>
        <rFont val="Arial"/>
        <family val="2"/>
      </rPr>
      <t>PCMDH:</t>
    </r>
    <r>
      <rPr>
        <sz val="11"/>
        <color theme="1"/>
        <rFont val="Arial"/>
        <family val="2"/>
      </rPr>
      <t xml:space="preserve"> Porcentaje de capacitaciones en materia de Derechos Humanos realizadas.
</t>
    </r>
    <r>
      <rPr>
        <b/>
        <sz val="11"/>
        <color theme="1"/>
        <rFont val="Arial"/>
        <family val="2"/>
      </rPr>
      <t>NCR:</t>
    </r>
    <r>
      <rPr>
        <sz val="11"/>
        <color theme="1"/>
        <rFont val="Arial"/>
        <family val="2"/>
      </rPr>
      <t xml:space="preserve"> Número de capacitaciones realizadas
</t>
    </r>
    <r>
      <rPr>
        <b/>
        <sz val="11"/>
        <color theme="1"/>
        <rFont val="Arial"/>
        <family val="2"/>
      </rPr>
      <t xml:space="preserve">NCP: </t>
    </r>
    <r>
      <rPr>
        <sz val="11"/>
        <color theme="1"/>
        <rFont val="Arial"/>
        <family val="2"/>
      </rPr>
      <t>Número de capacitaciones programadas</t>
    </r>
  </si>
  <si>
    <r>
      <rPr>
        <b/>
        <sz val="11"/>
        <color theme="1"/>
        <rFont val="Arial"/>
        <family val="2"/>
      </rPr>
      <t>MÉTODO DE CÁLCULO</t>
    </r>
    <r>
      <rPr>
        <sz val="11"/>
        <color theme="1"/>
        <rFont val="Arial"/>
        <family val="2"/>
      </rPr>
      <t xml:space="preserve">
</t>
    </r>
    <r>
      <rPr>
        <b/>
        <sz val="11"/>
        <color theme="1"/>
        <rFont val="Arial"/>
        <family val="2"/>
      </rPr>
      <t>PMTDH</t>
    </r>
    <r>
      <rPr>
        <sz val="11"/>
        <color theme="1"/>
        <rFont val="Arial"/>
        <family val="2"/>
      </rPr>
      <t xml:space="preserve"> = (NMTR/NMTP)*100
</t>
    </r>
    <r>
      <rPr>
        <b/>
        <sz val="11"/>
        <color theme="1"/>
        <rFont val="Arial"/>
        <family val="2"/>
      </rPr>
      <t>VARIABLES</t>
    </r>
    <r>
      <rPr>
        <sz val="11"/>
        <color theme="1"/>
        <rFont val="Arial"/>
        <family val="2"/>
      </rPr>
      <t xml:space="preserve">
</t>
    </r>
    <r>
      <rPr>
        <b/>
        <sz val="11"/>
        <color theme="1"/>
        <rFont val="Arial"/>
        <family val="2"/>
      </rPr>
      <t>PMTDH</t>
    </r>
    <r>
      <rPr>
        <sz val="11"/>
        <color theme="1"/>
        <rFont val="Arial"/>
        <family val="2"/>
      </rPr>
      <t>: Porcentaje de Mesas de Trabajo en materia de Derechos Humanos realizadas.</t>
    </r>
    <r>
      <rPr>
        <b/>
        <sz val="11"/>
        <color theme="1"/>
        <rFont val="Arial"/>
        <family val="2"/>
      </rPr>
      <t xml:space="preserve">
NMTR:</t>
    </r>
    <r>
      <rPr>
        <sz val="11"/>
        <color theme="1"/>
        <rFont val="Arial"/>
        <family val="2"/>
      </rPr>
      <t xml:space="preserve"> Número de mesas de trabajo realizadas
</t>
    </r>
    <r>
      <rPr>
        <b/>
        <sz val="11"/>
        <color theme="1"/>
        <rFont val="Arial"/>
        <family val="2"/>
      </rPr>
      <t>NMTP</t>
    </r>
    <r>
      <rPr>
        <sz val="11"/>
        <color theme="1"/>
        <rFont val="Arial"/>
        <family val="2"/>
      </rPr>
      <t>: Número de mesas de trabajo programadas</t>
    </r>
  </si>
  <si>
    <r>
      <rPr>
        <b/>
        <sz val="11"/>
        <color theme="1"/>
        <rFont val="Arial"/>
        <family val="2"/>
      </rPr>
      <t xml:space="preserve">MÉTODO DE CÁLCULO: 
PSA= </t>
    </r>
    <r>
      <rPr>
        <sz val="11"/>
        <color theme="1"/>
        <rFont val="Arial"/>
        <family val="2"/>
      </rPr>
      <t xml:space="preserve">(NSA/NSE)*100
</t>
    </r>
    <r>
      <rPr>
        <b/>
        <sz val="11"/>
        <color theme="1"/>
        <rFont val="Arial"/>
        <family val="2"/>
      </rPr>
      <t xml:space="preserve">
VARIABLES:
PSA: </t>
    </r>
    <r>
      <rPr>
        <sz val="11"/>
        <color theme="1"/>
        <rFont val="Arial"/>
        <family val="2"/>
      </rPr>
      <t>Porcentaje de Sanciones Aplicadas</t>
    </r>
    <r>
      <rPr>
        <b/>
        <sz val="11"/>
        <color theme="1"/>
        <rFont val="Arial"/>
        <family val="2"/>
      </rPr>
      <t xml:space="preserve">
NSA: </t>
    </r>
    <r>
      <rPr>
        <sz val="11"/>
        <color theme="1"/>
        <rFont val="Arial"/>
        <family val="2"/>
      </rPr>
      <t>Número de Sanciones Aplicadas</t>
    </r>
    <r>
      <rPr>
        <b/>
        <sz val="11"/>
        <color theme="1"/>
        <rFont val="Arial"/>
        <family val="2"/>
      </rPr>
      <t xml:space="preserve">
NSE: </t>
    </r>
    <r>
      <rPr>
        <sz val="11"/>
        <color theme="1"/>
        <rFont val="Arial"/>
        <family val="2"/>
      </rPr>
      <t xml:space="preserve">Número de Sanciones Estimadas  </t>
    </r>
    <r>
      <rPr>
        <b/>
        <sz val="11"/>
        <color theme="1"/>
        <rFont val="Arial"/>
        <family val="2"/>
      </rPr>
      <t xml:space="preserve">                                                                                                  
</t>
    </r>
  </si>
  <si>
    <r>
      <rPr>
        <b/>
        <sz val="11"/>
        <color theme="1"/>
        <rFont val="Arial"/>
        <family val="2"/>
      </rPr>
      <t>MÉTODO DE CÁLCULO: 
PCCC</t>
    </r>
    <r>
      <rPr>
        <sz val="11"/>
        <color theme="1"/>
        <rFont val="Arial"/>
        <family val="2"/>
      </rPr>
      <t>=(NCCC/NCCE)*100</t>
    </r>
    <r>
      <rPr>
        <b/>
        <sz val="11"/>
        <color theme="1"/>
        <rFont val="Arial"/>
        <family val="2"/>
      </rPr>
      <t xml:space="preserve">
VARIABLES:                                                                                                                            
PCCC: </t>
    </r>
    <r>
      <rPr>
        <sz val="11"/>
        <color theme="1"/>
        <rFont val="Arial"/>
        <family val="2"/>
      </rPr>
      <t xml:space="preserve">Porcentaje de convenios conciliatorios celebrados    </t>
    </r>
    <r>
      <rPr>
        <b/>
        <sz val="11"/>
        <color theme="1"/>
        <rFont val="Arial"/>
        <family val="2"/>
      </rPr>
      <t xml:space="preserve">                                                                                                                                  
NCCC:</t>
    </r>
    <r>
      <rPr>
        <sz val="11"/>
        <color theme="1"/>
        <rFont val="Arial"/>
        <family val="2"/>
      </rPr>
      <t xml:space="preserve"> Número de Convenios Conciliatorios Celebrados.</t>
    </r>
    <r>
      <rPr>
        <b/>
        <sz val="11"/>
        <color theme="1"/>
        <rFont val="Arial"/>
        <family val="2"/>
      </rPr>
      <t xml:space="preserve">                                                                                  
NCCE. </t>
    </r>
    <r>
      <rPr>
        <sz val="11"/>
        <color theme="1"/>
        <rFont val="Arial"/>
        <family val="2"/>
      </rPr>
      <t>Número de Convenios Conciliatorios Estimados</t>
    </r>
    <r>
      <rPr>
        <b/>
        <sz val="11"/>
        <color theme="1"/>
        <rFont val="Arial"/>
        <family val="2"/>
      </rPr>
      <t xml:space="preserve">.                                                                                                                                                                                                                       </t>
    </r>
  </si>
  <si>
    <r>
      <rPr>
        <b/>
        <sz val="11"/>
        <color theme="1"/>
        <rFont val="Arial"/>
        <family val="2"/>
      </rPr>
      <t xml:space="preserve">MÉTODO DE CÁLCULO: 
PAPO= </t>
    </r>
    <r>
      <rPr>
        <sz val="11"/>
        <color theme="1"/>
        <rFont val="Arial"/>
        <family val="2"/>
      </rPr>
      <t>(NAPO/NAPS)*100</t>
    </r>
    <r>
      <rPr>
        <b/>
        <sz val="11"/>
        <color theme="1"/>
        <rFont val="Arial"/>
        <family val="2"/>
      </rPr>
      <t xml:space="preserve">
VARIABLES:                                                                                                           
PAPO: </t>
    </r>
    <r>
      <rPr>
        <sz val="11"/>
        <color theme="1"/>
        <rFont val="Arial"/>
        <family val="2"/>
      </rPr>
      <t xml:space="preserve">Porcentaje de asesorías psicológicas otorgadas.  </t>
    </r>
    <r>
      <rPr>
        <b/>
        <sz val="11"/>
        <color theme="1"/>
        <rFont val="Arial"/>
        <family val="2"/>
      </rPr>
      <t xml:space="preserve">                                                                                                                                                
NAPO: </t>
    </r>
    <r>
      <rPr>
        <sz val="11"/>
        <color theme="1"/>
        <rFont val="Arial"/>
        <family val="2"/>
      </rPr>
      <t xml:space="preserve">Número de asesorías psicológicas otorgadas.   </t>
    </r>
    <r>
      <rPr>
        <b/>
        <sz val="11"/>
        <color theme="1"/>
        <rFont val="Arial"/>
        <family val="2"/>
      </rPr>
      <t xml:space="preserve">                                                                                              
NAPS</t>
    </r>
    <r>
      <rPr>
        <sz val="11"/>
        <color theme="1"/>
        <rFont val="Arial"/>
        <family val="2"/>
      </rPr>
      <t xml:space="preserve">: Número de asesorías psicológicas solicitadas.                                                                                                                                                    </t>
    </r>
    <r>
      <rPr>
        <b/>
        <sz val="11"/>
        <color theme="1"/>
        <rFont val="Arial"/>
        <family val="2"/>
      </rPr>
      <t xml:space="preserve">                                                                                                                                                                 </t>
    </r>
  </si>
  <si>
    <r>
      <rPr>
        <b/>
        <sz val="11"/>
        <color theme="1"/>
        <rFont val="Arial"/>
        <family val="2"/>
      </rPr>
      <t>MÉTODO DE CÁLCULO: 
PACI=</t>
    </r>
    <r>
      <rPr>
        <sz val="11"/>
        <color theme="1"/>
        <rFont val="Arial"/>
        <family val="2"/>
      </rPr>
      <t>(NCCI/NCCP)*100</t>
    </r>
    <r>
      <rPr>
        <b/>
        <sz val="11"/>
        <color theme="1"/>
        <rFont val="Arial"/>
        <family val="2"/>
      </rPr>
      <t xml:space="preserve">                                                                                                                       
VARIABLES:                                                                                                                                 
PACI:</t>
    </r>
    <r>
      <rPr>
        <sz val="11"/>
        <color theme="1"/>
        <rFont val="Arial"/>
        <family val="2"/>
      </rPr>
      <t xml:space="preserve">Porcentaje de cursos de capacitación impartidos.  </t>
    </r>
    <r>
      <rPr>
        <b/>
        <sz val="11"/>
        <color theme="1"/>
        <rFont val="Arial"/>
        <family val="2"/>
      </rPr>
      <t xml:space="preserve">                    
NCCI: </t>
    </r>
    <r>
      <rPr>
        <sz val="11"/>
        <color theme="1"/>
        <rFont val="Arial"/>
        <family val="2"/>
      </rPr>
      <t>Número de cursos de capacitación impartidos</t>
    </r>
    <r>
      <rPr>
        <b/>
        <sz val="11"/>
        <color theme="1"/>
        <rFont val="Arial"/>
        <family val="2"/>
      </rPr>
      <t xml:space="preserve">.
NCCP: </t>
    </r>
    <r>
      <rPr>
        <sz val="11"/>
        <color theme="1"/>
        <rFont val="Arial"/>
        <family val="2"/>
      </rPr>
      <t>Número de cursos de capacitación programados.</t>
    </r>
    <r>
      <rPr>
        <b/>
        <sz val="11"/>
        <color theme="1"/>
        <rFont val="Arial"/>
        <family val="2"/>
      </rPr>
      <t xml:space="preserve">
                                                                                                                                       </t>
    </r>
  </si>
  <si>
    <r>
      <rPr>
        <b/>
        <sz val="11"/>
        <color theme="1"/>
        <rFont val="Arial"/>
        <family val="2"/>
      </rPr>
      <t>MÉTODO DE CÁLCULO: 
PTFR=</t>
    </r>
    <r>
      <rPr>
        <sz val="11"/>
        <color theme="1"/>
        <rFont val="Arial"/>
        <family val="2"/>
      </rPr>
      <t>(NTFR/NTFP)*100</t>
    </r>
    <r>
      <rPr>
        <b/>
        <sz val="11"/>
        <color theme="1"/>
        <rFont val="Arial"/>
        <family val="2"/>
      </rPr>
      <t xml:space="preserve">
VARIABLES:  
PTFR: </t>
    </r>
    <r>
      <rPr>
        <sz val="11"/>
        <color theme="1"/>
        <rFont val="Arial"/>
        <family val="2"/>
      </rPr>
      <t xml:space="preserve">Porcentaje de Talleres para familias realizados.   </t>
    </r>
    <r>
      <rPr>
        <b/>
        <sz val="11"/>
        <color theme="1"/>
        <rFont val="Arial"/>
        <family val="2"/>
      </rPr>
      <t xml:space="preserve">                 
NTFR: </t>
    </r>
    <r>
      <rPr>
        <sz val="11"/>
        <color theme="1"/>
        <rFont val="Arial"/>
        <family val="2"/>
      </rPr>
      <t xml:space="preserve">Número de talleres para  familias realizados   </t>
    </r>
    <r>
      <rPr>
        <b/>
        <sz val="11"/>
        <color theme="1"/>
        <rFont val="Arial"/>
        <family val="2"/>
      </rPr>
      <t xml:space="preserve">                                                                                                                          
NTFP: </t>
    </r>
    <r>
      <rPr>
        <sz val="11"/>
        <color theme="1"/>
        <rFont val="Arial"/>
        <family val="2"/>
      </rPr>
      <t xml:space="preserve">Número de talleres para familias planeados.         </t>
    </r>
    <r>
      <rPr>
        <b/>
        <sz val="11"/>
        <color theme="1"/>
        <rFont val="Arial"/>
        <family val="2"/>
      </rPr>
      <t xml:space="preserve">                                                                                                                                                             </t>
    </r>
  </si>
  <si>
    <r>
      <rPr>
        <b/>
        <sz val="11"/>
        <color theme="1"/>
        <rFont val="Arial"/>
        <family val="2"/>
      </rPr>
      <t>MÉTODO DE CÁLCULO
PADS</t>
    </r>
    <r>
      <rPr>
        <sz val="11"/>
        <color theme="1"/>
        <rFont val="Arial"/>
        <family val="2"/>
      </rPr>
      <t>= (DSA/DSR)*100</t>
    </r>
    <r>
      <rPr>
        <b/>
        <sz val="11"/>
        <color theme="1"/>
        <rFont val="Arial"/>
        <family val="2"/>
      </rPr>
      <t xml:space="preserve">
VARIABLES:
PADS: </t>
    </r>
    <r>
      <rPr>
        <sz val="11"/>
        <color theme="1"/>
        <rFont val="Arial"/>
        <family val="2"/>
      </rPr>
      <t xml:space="preserve">Porcentaje de atención de las demandas sociales. </t>
    </r>
    <r>
      <rPr>
        <b/>
        <sz val="11"/>
        <color theme="1"/>
        <rFont val="Arial"/>
        <family val="2"/>
      </rPr>
      <t xml:space="preserve">  
DSA: </t>
    </r>
    <r>
      <rPr>
        <sz val="11"/>
        <color theme="1"/>
        <rFont val="Arial"/>
        <family val="2"/>
      </rPr>
      <t>Demandas sociales atendidas</t>
    </r>
    <r>
      <rPr>
        <b/>
        <sz val="11"/>
        <color theme="1"/>
        <rFont val="Arial"/>
        <family val="2"/>
      </rPr>
      <t xml:space="preserve">
DSR: </t>
    </r>
    <r>
      <rPr>
        <sz val="11"/>
        <color theme="1"/>
        <rFont val="Arial"/>
        <family val="2"/>
      </rPr>
      <t>Demandas sociales recibidas</t>
    </r>
  </si>
  <si>
    <r>
      <rPr>
        <b/>
        <sz val="11"/>
        <color theme="1"/>
        <rFont val="Arial"/>
        <family val="2"/>
      </rPr>
      <t>MÉTODO DE CÁLCULO</t>
    </r>
    <r>
      <rPr>
        <sz val="11"/>
        <color theme="1"/>
        <rFont val="Arial"/>
        <family val="2"/>
      </rPr>
      <t xml:space="preserve">
</t>
    </r>
    <r>
      <rPr>
        <b/>
        <sz val="11"/>
        <color theme="1"/>
        <rFont val="Arial"/>
        <family val="2"/>
      </rPr>
      <t xml:space="preserve">PCCM= </t>
    </r>
    <r>
      <rPr>
        <sz val="11"/>
        <color theme="1"/>
        <rFont val="Arial"/>
        <family val="2"/>
      </rPr>
      <t xml:space="preserve">(NCEN/NCES)*100
</t>
    </r>
    <r>
      <rPr>
        <b/>
        <sz val="11"/>
        <color theme="1"/>
        <rFont val="Arial"/>
        <family val="2"/>
      </rPr>
      <t>VARIABLES:
PCCM:</t>
    </r>
    <r>
      <rPr>
        <sz val="11"/>
        <color theme="1"/>
        <rFont val="Arial"/>
        <family val="2"/>
      </rPr>
      <t xml:space="preserve"> Porcentaje de cartillas militares entregadas.
</t>
    </r>
    <r>
      <rPr>
        <b/>
        <sz val="11"/>
        <color theme="1"/>
        <rFont val="Arial"/>
        <family val="2"/>
      </rPr>
      <t>NCEN</t>
    </r>
    <r>
      <rPr>
        <sz val="11"/>
        <color theme="1"/>
        <rFont val="Arial"/>
        <family val="2"/>
      </rPr>
      <t xml:space="preserve">: Número de cartillas militares entregadas.
</t>
    </r>
    <r>
      <rPr>
        <b/>
        <sz val="11"/>
        <color theme="1"/>
        <rFont val="Arial"/>
        <family val="2"/>
      </rPr>
      <t>NCES:</t>
    </r>
    <r>
      <rPr>
        <sz val="11"/>
        <color theme="1"/>
        <rFont val="Arial"/>
        <family val="2"/>
      </rPr>
      <t xml:space="preserve"> Número de cartillas militantes estimadas.
                                 </t>
    </r>
  </si>
  <si>
    <r>
      <rPr>
        <b/>
        <sz val="11"/>
        <color theme="1"/>
        <rFont val="Arial"/>
        <family val="2"/>
      </rPr>
      <t>MÉTODO DE CÁLCULO</t>
    </r>
    <r>
      <rPr>
        <sz val="11"/>
        <color theme="1"/>
        <rFont val="Arial"/>
        <family val="2"/>
      </rPr>
      <t xml:space="preserve">
</t>
    </r>
    <r>
      <rPr>
        <b/>
        <sz val="11"/>
        <color theme="1"/>
        <rFont val="Arial"/>
        <family val="2"/>
      </rPr>
      <t>PCSC</t>
    </r>
    <r>
      <rPr>
        <sz val="11"/>
        <color theme="1"/>
        <rFont val="Arial"/>
        <family val="2"/>
      </rPr>
      <t xml:space="preserve">= (NSCP/NSCR)*100
</t>
    </r>
    <r>
      <rPr>
        <b/>
        <sz val="11"/>
        <color theme="1"/>
        <rFont val="Arial"/>
        <family val="2"/>
      </rPr>
      <t xml:space="preserve">VARIABLES:
PCSC: </t>
    </r>
    <r>
      <rPr>
        <sz val="11"/>
        <color theme="1"/>
        <rFont val="Arial"/>
        <family val="2"/>
      </rPr>
      <t xml:space="preserve">Porcentaje de Sesiones de COESPO participadas.
</t>
    </r>
    <r>
      <rPr>
        <b/>
        <sz val="11"/>
        <color theme="1"/>
        <rFont val="Arial"/>
        <family val="2"/>
      </rPr>
      <t xml:space="preserve">NSCP: </t>
    </r>
    <r>
      <rPr>
        <sz val="11"/>
        <color theme="1"/>
        <rFont val="Arial"/>
        <family val="2"/>
      </rPr>
      <t xml:space="preserve">Número de sesiones de COESPO participadas.
</t>
    </r>
    <r>
      <rPr>
        <b/>
        <sz val="11"/>
        <color theme="1"/>
        <rFont val="Arial"/>
        <family val="2"/>
      </rPr>
      <t>NSCR</t>
    </r>
    <r>
      <rPr>
        <sz val="11"/>
        <color theme="1"/>
        <rFont val="Arial"/>
        <family val="2"/>
      </rPr>
      <t xml:space="preserve">: Número de sesiones de COESPO recibidas.
                             </t>
    </r>
  </si>
  <si>
    <r>
      <rPr>
        <b/>
        <sz val="11"/>
        <color theme="1"/>
        <rFont val="Arial"/>
        <family val="2"/>
      </rPr>
      <t xml:space="preserve">MÉTODO DE CÁLCULO 
PRP= </t>
    </r>
    <r>
      <rPr>
        <sz val="11"/>
        <color theme="1"/>
        <rFont val="Arial"/>
        <family val="2"/>
      </rPr>
      <t xml:space="preserve">(RER/REP)*100
</t>
    </r>
    <r>
      <rPr>
        <b/>
        <sz val="11"/>
        <color theme="1"/>
        <rFont val="Arial"/>
        <family val="2"/>
      </rPr>
      <t xml:space="preserve">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 xml:space="preserve">PRDS: </t>
    </r>
    <r>
      <rPr>
        <sz val="11"/>
        <color theme="1"/>
        <rFont val="Arial"/>
        <family val="2"/>
      </rPr>
      <t xml:space="preserve">Porcentaje de atenciones y seguimientos mensuales con DAVB y SbPJ realizadas. 
</t>
    </r>
    <r>
      <rPr>
        <b/>
        <sz val="11"/>
        <color theme="1"/>
        <rFont val="Arial"/>
        <family val="2"/>
      </rPr>
      <t xml:space="preserve">NRER: </t>
    </r>
    <r>
      <rPr>
        <sz val="11"/>
        <color theme="1"/>
        <rFont val="Arial"/>
        <family val="2"/>
      </rPr>
      <t xml:space="preserve">Número de atenciones y seguimientos realizados.        
</t>
    </r>
    <r>
      <rPr>
        <b/>
        <sz val="11"/>
        <color theme="1"/>
        <rFont val="Arial"/>
        <family val="2"/>
      </rPr>
      <t>NREP:</t>
    </r>
    <r>
      <rPr>
        <sz val="11"/>
        <color theme="1"/>
        <rFont val="Arial"/>
        <family val="2"/>
      </rPr>
      <t xml:space="preserve"> Número de atenciones y seguimientos programadas.
</t>
    </r>
  </si>
  <si>
    <r>
      <rPr>
        <b/>
        <sz val="11"/>
        <color theme="1"/>
        <rFont val="Arial"/>
        <family val="2"/>
      </rPr>
      <t xml:space="preserve">MÉTODO DE CÁLCULO 
PMA= </t>
    </r>
    <r>
      <rPr>
        <sz val="11"/>
        <color theme="1"/>
        <rFont val="Arial"/>
        <family val="2"/>
      </rPr>
      <t xml:space="preserve">(NMA/NMAP)*100
</t>
    </r>
    <r>
      <rPr>
        <b/>
        <sz val="11"/>
        <color theme="1"/>
        <rFont val="Arial"/>
        <family val="2"/>
      </rPr>
      <t xml:space="preserve">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 xml:space="preserve">PMA: </t>
    </r>
    <r>
      <rPr>
        <sz val="11"/>
        <color theme="1"/>
        <rFont val="Arial"/>
        <family val="2"/>
      </rPr>
      <t xml:space="preserve">Porcentaje de manifestaciones atendidas. 
</t>
    </r>
    <r>
      <rPr>
        <b/>
        <sz val="11"/>
        <color theme="1"/>
        <rFont val="Arial"/>
        <family val="2"/>
      </rPr>
      <t xml:space="preserve">NMA: </t>
    </r>
    <r>
      <rPr>
        <sz val="11"/>
        <color theme="1"/>
        <rFont val="Arial"/>
        <family val="2"/>
      </rPr>
      <t xml:space="preserve">Número de manifestaciones atendidas.        
</t>
    </r>
    <r>
      <rPr>
        <b/>
        <sz val="11"/>
        <color theme="1"/>
        <rFont val="Arial"/>
        <family val="2"/>
      </rPr>
      <t>NMAP:</t>
    </r>
    <r>
      <rPr>
        <sz val="11"/>
        <color theme="1"/>
        <rFont val="Arial"/>
        <family val="2"/>
      </rPr>
      <t xml:space="preserve"> Número de manifestaciones atendidas programadas.
</t>
    </r>
  </si>
  <si>
    <r>
      <rPr>
        <b/>
        <sz val="11"/>
        <color theme="1"/>
        <rFont val="Arial"/>
        <family val="2"/>
      </rPr>
      <t xml:space="preserve">MÉTODO DE CÁLCULO                                                                                     
PARB= </t>
    </r>
    <r>
      <rPr>
        <sz val="11"/>
        <color theme="1"/>
        <rFont val="Arial"/>
        <family val="2"/>
      </rPr>
      <t xml:space="preserve">(NARR/NARS)*100         </t>
    </r>
    <r>
      <rPr>
        <b/>
        <sz val="11"/>
        <color theme="1"/>
        <rFont val="Arial"/>
        <family val="2"/>
      </rPr>
      <t xml:space="preserve">                                        
VARIABLES                                                                                                        
PARB: </t>
    </r>
    <r>
      <rPr>
        <sz val="11"/>
        <color theme="1"/>
        <rFont val="Arial"/>
        <family val="2"/>
      </rPr>
      <t xml:space="preserve">Porcentaje de Atenciones en Asuntos Religiosos brindadas. </t>
    </r>
    <r>
      <rPr>
        <b/>
        <sz val="11"/>
        <color theme="1"/>
        <rFont val="Arial"/>
        <family val="2"/>
      </rPr>
      <t xml:space="preserve">                                    
NARR: </t>
    </r>
    <r>
      <rPr>
        <sz val="11"/>
        <color theme="1"/>
        <rFont val="Arial"/>
        <family val="2"/>
      </rPr>
      <t>Número de Atenciones de Asuntos Religiosos brindadas.</t>
    </r>
    <r>
      <rPr>
        <b/>
        <sz val="11"/>
        <color theme="1"/>
        <rFont val="Arial"/>
        <family val="2"/>
      </rPr>
      <t xml:space="preserve">                                         
NARS: </t>
    </r>
    <r>
      <rPr>
        <sz val="11"/>
        <color theme="1"/>
        <rFont val="Arial"/>
        <family val="2"/>
      </rPr>
      <t xml:space="preserve">Número de Atenciones de Asuntos Religiosos Solicitadas. </t>
    </r>
    <r>
      <rPr>
        <b/>
        <sz val="11"/>
        <color theme="1"/>
        <rFont val="Arial"/>
        <family val="2"/>
      </rPr>
      <t xml:space="preserve"> </t>
    </r>
  </si>
  <si>
    <r>
      <rPr>
        <b/>
        <sz val="11"/>
        <color theme="1"/>
        <rFont val="Arial"/>
        <family val="2"/>
      </rPr>
      <t xml:space="preserve">MÉTODO DE CÁLCULO DEL INDICADOR: </t>
    </r>
    <r>
      <rPr>
        <sz val="11"/>
        <color theme="1"/>
        <rFont val="Arial"/>
        <family val="2"/>
      </rPr>
      <t xml:space="preserve">                                                                                                                                                                               
</t>
    </r>
    <r>
      <rPr>
        <b/>
        <sz val="11"/>
        <color theme="1"/>
        <rFont val="Arial"/>
        <family val="2"/>
      </rPr>
      <t>PPACP=</t>
    </r>
    <r>
      <rPr>
        <sz val="11"/>
        <color theme="1"/>
        <rFont val="Arial"/>
        <family val="2"/>
      </rPr>
      <t xml:space="preserve">(NPEP/NPEE)*100                                                                                                                                                                                 
</t>
    </r>
    <r>
      <rPr>
        <b/>
        <sz val="11"/>
        <color theme="1"/>
        <rFont val="Arial"/>
        <family val="2"/>
      </rPr>
      <t>VARIABLES</t>
    </r>
    <r>
      <rPr>
        <sz val="11"/>
        <color theme="1"/>
        <rFont val="Arial"/>
        <family val="2"/>
      </rPr>
      <t xml:space="preserve">.      
</t>
    </r>
    <r>
      <rPr>
        <b/>
        <sz val="11"/>
        <color theme="1"/>
        <rFont val="Arial"/>
        <family val="2"/>
      </rPr>
      <t>PPACP:</t>
    </r>
    <r>
      <rPr>
        <sz val="11"/>
        <color theme="1"/>
        <rFont val="Arial"/>
        <family val="2"/>
      </rPr>
      <t xml:space="preserve"> Porcentaje de participantes en actividades de construcción de Paz.                                                                                                                                                                             
</t>
    </r>
    <r>
      <rPr>
        <b/>
        <sz val="11"/>
        <color theme="1"/>
        <rFont val="Arial"/>
        <family val="2"/>
      </rPr>
      <t>NPEP:</t>
    </r>
    <r>
      <rPr>
        <sz val="11"/>
        <color theme="1"/>
        <rFont val="Arial"/>
        <family val="2"/>
      </rPr>
      <t xml:space="preserve"> Número de  personas participantes.                                                                                                  
</t>
    </r>
    <r>
      <rPr>
        <b/>
        <sz val="11"/>
        <color theme="1"/>
        <rFont val="Arial"/>
        <family val="2"/>
      </rPr>
      <t>NPEE:</t>
    </r>
    <r>
      <rPr>
        <sz val="11"/>
        <color theme="1"/>
        <rFont val="Arial"/>
        <family val="2"/>
      </rPr>
      <t xml:space="preserve"> Número de personas estimadas.</t>
    </r>
  </si>
  <si>
    <r>
      <rPr>
        <b/>
        <sz val="11"/>
        <color theme="1"/>
        <rFont val="Arial"/>
        <family val="2"/>
      </rPr>
      <t xml:space="preserve">MÉTODO DE CÁLCULO                                                                                                                                                                           
PCMR= </t>
    </r>
    <r>
      <rPr>
        <sz val="11"/>
        <color theme="1"/>
        <rFont val="Arial"/>
        <family val="2"/>
      </rPr>
      <t xml:space="preserve">(NPCA/NPCO)*100                                                                                                                                                                                                                                                                                                                                                                                                                                        
</t>
    </r>
    <r>
      <rPr>
        <b/>
        <sz val="11"/>
        <color theme="1"/>
        <rFont val="Arial"/>
        <family val="2"/>
      </rPr>
      <t xml:space="preserve">VARIABLES                                                                                                                                                              
PCMR: </t>
    </r>
    <r>
      <rPr>
        <sz val="11"/>
        <color theme="1"/>
        <rFont val="Arial"/>
        <family val="2"/>
      </rPr>
      <t xml:space="preserve">Porcentaje de participantes en materia religiosa capacitados(as).
</t>
    </r>
    <r>
      <rPr>
        <b/>
        <sz val="11"/>
        <color theme="1"/>
        <rFont val="Arial"/>
        <family val="2"/>
      </rPr>
      <t xml:space="preserve">NPCA: </t>
    </r>
    <r>
      <rPr>
        <sz val="11"/>
        <color theme="1"/>
        <rFont val="Arial"/>
        <family val="2"/>
      </rPr>
      <t xml:space="preserve">Número de personas capacitadas.
</t>
    </r>
    <r>
      <rPr>
        <b/>
        <sz val="11"/>
        <color theme="1"/>
        <rFont val="Arial"/>
        <family val="2"/>
      </rPr>
      <t xml:space="preserve">NPCO: </t>
    </r>
    <r>
      <rPr>
        <sz val="11"/>
        <color theme="1"/>
        <rFont val="Arial"/>
        <family val="2"/>
      </rPr>
      <t xml:space="preserve">Número de personas convocadas.
</t>
    </r>
  </si>
  <si>
    <r>
      <rPr>
        <b/>
        <sz val="11"/>
        <color theme="1"/>
        <rFont val="Arial"/>
        <family val="2"/>
      </rPr>
      <t xml:space="preserve">MÉTODO DE CÁLCULO                                                                                                                                    
PAEX= </t>
    </r>
    <r>
      <rPr>
        <sz val="11"/>
        <color theme="1"/>
        <rFont val="Arial"/>
        <family val="2"/>
      </rPr>
      <t xml:space="preserve">(NEXA/NEXE) *100                                                                                                                                                                                                           
</t>
    </r>
    <r>
      <rPr>
        <b/>
        <sz val="11"/>
        <color theme="1"/>
        <rFont val="Arial"/>
        <family val="2"/>
      </rPr>
      <t xml:space="preserve">
VARIABLES                                                                                                                                                                 
PAEX: </t>
    </r>
    <r>
      <rPr>
        <sz val="11"/>
        <color theme="1"/>
        <rFont val="Arial"/>
        <family val="2"/>
      </rPr>
      <t xml:space="preserve">Porcentaje de expedientes del Padrón Municipal de Templos actualizados.
</t>
    </r>
    <r>
      <rPr>
        <b/>
        <sz val="11"/>
        <color theme="1"/>
        <rFont val="Arial"/>
        <family val="2"/>
      </rPr>
      <t>NEXA:</t>
    </r>
    <r>
      <rPr>
        <sz val="11"/>
        <color theme="1"/>
        <rFont val="Arial"/>
        <family val="2"/>
      </rPr>
      <t xml:space="preserve"> Número de expedientes actualizados.                                                                                                         
</t>
    </r>
    <r>
      <rPr>
        <b/>
        <sz val="11"/>
        <color theme="1"/>
        <rFont val="Arial"/>
        <family val="2"/>
      </rPr>
      <t>NEXE:</t>
    </r>
    <r>
      <rPr>
        <sz val="11"/>
        <color theme="1"/>
        <rFont val="Arial"/>
        <family val="2"/>
      </rPr>
      <t xml:space="preserve"> Número de expedientes estimados.    
</t>
    </r>
  </si>
  <si>
    <r>
      <rPr>
        <b/>
        <sz val="11"/>
        <color theme="1"/>
        <rFont val="Arial"/>
        <family val="2"/>
      </rPr>
      <t>MÉTODO DE CÁLCULO                                                                                                                                                            
PVAR=</t>
    </r>
    <r>
      <rPr>
        <sz val="11"/>
        <color theme="1"/>
        <rFont val="Arial"/>
        <family val="2"/>
      </rPr>
      <t xml:space="preserve">(NVR/NVP)*100                                                                                                                                                                                                            
</t>
    </r>
    <r>
      <rPr>
        <b/>
        <sz val="11"/>
        <color theme="1"/>
        <rFont val="Arial"/>
        <family val="2"/>
      </rPr>
      <t xml:space="preserve">VARIABLES                                                                                                                                                             
PVAR: </t>
    </r>
    <r>
      <rPr>
        <sz val="11"/>
        <color theme="1"/>
        <rFont val="Arial"/>
        <family val="2"/>
      </rPr>
      <t xml:space="preserve">Porcentaje de verificaciones normativas a las asociaciones y agrupaciones religiosas realizadas.
</t>
    </r>
    <r>
      <rPr>
        <b/>
        <sz val="11"/>
        <color theme="1"/>
        <rFont val="Arial"/>
        <family val="2"/>
      </rPr>
      <t xml:space="preserve">NVNR: </t>
    </r>
    <r>
      <rPr>
        <sz val="11"/>
        <color theme="1"/>
        <rFont val="Arial"/>
        <family val="2"/>
      </rPr>
      <t xml:space="preserve">Número de verificaciones normativas realizadas.
</t>
    </r>
    <r>
      <rPr>
        <b/>
        <sz val="11"/>
        <color theme="1"/>
        <rFont val="Arial"/>
        <family val="2"/>
      </rPr>
      <t>NVNP</t>
    </r>
    <r>
      <rPr>
        <sz val="11"/>
        <color theme="1"/>
        <rFont val="Arial"/>
        <family val="2"/>
      </rPr>
      <t xml:space="preserve">: Numero de verificaciones normativas programadas. 
</t>
    </r>
  </si>
  <si>
    <r>
      <rPr>
        <b/>
        <sz val="11"/>
        <color theme="1"/>
        <rFont val="Arial"/>
        <family val="2"/>
      </rPr>
      <t>MÉTODO DE CÁLCULO                                                                                                                                                                                 
PTSR=</t>
    </r>
    <r>
      <rPr>
        <sz val="11"/>
        <color theme="1"/>
        <rFont val="Arial"/>
        <family val="2"/>
      </rPr>
      <t xml:space="preserve">(NTSE/NTSS)*100                                                                                                                                                                                 
</t>
    </r>
    <r>
      <rPr>
        <b/>
        <sz val="11"/>
        <color theme="1"/>
        <rFont val="Arial"/>
        <family val="2"/>
      </rPr>
      <t xml:space="preserve">VARIABLES.      
PTSR: </t>
    </r>
    <r>
      <rPr>
        <sz val="11"/>
        <color theme="1"/>
        <rFont val="Arial"/>
        <family val="2"/>
      </rPr>
      <t xml:space="preserve">Porcentaje de trámites del sector religioso realizados.          
</t>
    </r>
    <r>
      <rPr>
        <b/>
        <sz val="11"/>
        <color theme="1"/>
        <rFont val="Arial"/>
        <family val="2"/>
      </rPr>
      <t>NTSE:</t>
    </r>
    <r>
      <rPr>
        <sz val="11"/>
        <color theme="1"/>
        <rFont val="Arial"/>
        <family val="2"/>
      </rPr>
      <t xml:space="preserve"> Número de trámites emitidos.                   
</t>
    </r>
    <r>
      <rPr>
        <b/>
        <sz val="11"/>
        <color theme="1"/>
        <rFont val="Arial"/>
        <family val="2"/>
      </rPr>
      <t xml:space="preserve">NTSS: </t>
    </r>
    <r>
      <rPr>
        <sz val="11"/>
        <color theme="1"/>
        <rFont val="Arial"/>
        <family val="2"/>
      </rPr>
      <t xml:space="preserve">Número de trámites solicitados.                 
</t>
    </r>
  </si>
  <si>
    <r>
      <rPr>
        <b/>
        <sz val="11"/>
        <color theme="1"/>
        <rFont val="Arial"/>
        <family val="2"/>
      </rPr>
      <t>MÉTODO DE CÁLCULO                                                                                                                                                                                 
PAAC=</t>
    </r>
    <r>
      <rPr>
        <sz val="11"/>
        <color theme="1"/>
        <rFont val="Arial"/>
        <family val="2"/>
      </rPr>
      <t xml:space="preserve">(NAJB/NAJE)*100                                                                                                                                                                                 
</t>
    </r>
    <r>
      <rPr>
        <b/>
        <sz val="11"/>
        <color theme="1"/>
        <rFont val="Arial"/>
        <family val="2"/>
      </rPr>
      <t xml:space="preserve">VARIABLES.      
PAAC: </t>
    </r>
    <r>
      <rPr>
        <sz val="11"/>
        <color theme="1"/>
        <rFont val="Arial"/>
        <family val="2"/>
      </rPr>
      <t xml:space="preserve">Porcentaje de asesorías jurídicas hacia asociaciones y agrupaciones religiosas.                                                                          
</t>
    </r>
    <r>
      <rPr>
        <b/>
        <sz val="11"/>
        <color theme="1"/>
        <rFont val="Arial"/>
        <family val="2"/>
      </rPr>
      <t>NAJB:</t>
    </r>
    <r>
      <rPr>
        <sz val="11"/>
        <color theme="1"/>
        <rFont val="Arial"/>
        <family val="2"/>
      </rPr>
      <t xml:space="preserve"> Número de asesorías jurídicas brindadas.                               
</t>
    </r>
    <r>
      <rPr>
        <b/>
        <sz val="11"/>
        <color theme="1"/>
        <rFont val="Arial"/>
        <family val="2"/>
      </rPr>
      <t xml:space="preserve">NAJE: </t>
    </r>
    <r>
      <rPr>
        <sz val="11"/>
        <color theme="1"/>
        <rFont val="Arial"/>
        <family val="2"/>
      </rPr>
      <t xml:space="preserve">Número de asesorías jurídicas estimadas. 
</t>
    </r>
  </si>
  <si>
    <r>
      <rPr>
        <b/>
        <sz val="11"/>
        <color theme="1"/>
        <rFont val="Arial"/>
        <family val="2"/>
      </rPr>
      <t xml:space="preserve">MÉTODO DE CÁLCULO DEL INDICADOR:  </t>
    </r>
    <r>
      <rPr>
        <sz val="11"/>
        <color theme="1"/>
        <rFont val="Arial"/>
        <family val="2"/>
      </rPr>
      <t xml:space="preserve">                                                                                                                                                                   </t>
    </r>
    <r>
      <rPr>
        <b/>
        <sz val="11"/>
        <color theme="1"/>
        <rFont val="Arial"/>
        <family val="2"/>
      </rPr>
      <t xml:space="preserve"> PAPRT</t>
    </r>
    <r>
      <rPr>
        <sz val="11"/>
        <color theme="1"/>
        <rFont val="Arial"/>
        <family val="2"/>
      </rPr>
      <t xml:space="preserve">=(NAP/NAR)*100                                                                                                                                                                                 
</t>
    </r>
    <r>
      <rPr>
        <b/>
        <sz val="11"/>
        <color theme="1"/>
        <rFont val="Arial"/>
        <family val="2"/>
      </rPr>
      <t xml:space="preserve">VARIABLES.  </t>
    </r>
    <r>
      <rPr>
        <sz val="11"/>
        <color theme="1"/>
        <rFont val="Arial"/>
        <family val="2"/>
      </rPr>
      <t xml:space="preserve">    
</t>
    </r>
    <r>
      <rPr>
        <b/>
        <sz val="11"/>
        <color theme="1"/>
        <rFont val="Arial"/>
        <family val="2"/>
      </rPr>
      <t>PAPRT:</t>
    </r>
    <r>
      <rPr>
        <sz val="11"/>
        <color theme="1"/>
        <rFont val="Arial"/>
        <family val="2"/>
      </rPr>
      <t xml:space="preserve"> Porcentaje de actividades  de Promoción, respeto y Tolerancia Religiosa.                                                                                                                                                                            </t>
    </r>
    <r>
      <rPr>
        <b/>
        <sz val="11"/>
        <color theme="1"/>
        <rFont val="Arial"/>
        <family val="2"/>
      </rPr>
      <t>NAP:</t>
    </r>
    <r>
      <rPr>
        <sz val="11"/>
        <color theme="1"/>
        <rFont val="Arial"/>
        <family val="2"/>
      </rPr>
      <t xml:space="preserve"> Número de Actividades programadas.                                                                                                  
</t>
    </r>
    <r>
      <rPr>
        <b/>
        <sz val="11"/>
        <color theme="1"/>
        <rFont val="Arial"/>
        <family val="2"/>
      </rPr>
      <t>NAR:</t>
    </r>
    <r>
      <rPr>
        <sz val="11"/>
        <color theme="1"/>
        <rFont val="Arial"/>
        <family val="2"/>
      </rPr>
      <t xml:space="preserve"> Número de actividades realizadas. 
</t>
    </r>
  </si>
  <si>
    <r>
      <rPr>
        <b/>
        <sz val="11"/>
        <color theme="1"/>
        <rFont val="Arial"/>
        <family val="2"/>
      </rPr>
      <t>MÉTODO DE CÁLCULO</t>
    </r>
    <r>
      <rPr>
        <sz val="11"/>
        <color theme="1"/>
        <rFont val="Arial"/>
        <family val="2"/>
      </rPr>
      <t xml:space="preserve">
</t>
    </r>
    <r>
      <rPr>
        <b/>
        <sz val="11"/>
        <color theme="1"/>
        <rFont val="Arial"/>
        <family val="2"/>
      </rPr>
      <t xml:space="preserve">PCI= </t>
    </r>
    <r>
      <rPr>
        <sz val="11"/>
        <color theme="1"/>
        <rFont val="Arial"/>
        <family val="2"/>
      </rPr>
      <t xml:space="preserve">(NMI/TMP)*100
</t>
    </r>
    <r>
      <rPr>
        <b/>
        <sz val="11"/>
        <color theme="1"/>
        <rFont val="Arial"/>
        <family val="2"/>
      </rPr>
      <t xml:space="preserve">INDICADORES
PCI: </t>
    </r>
    <r>
      <rPr>
        <sz val="11"/>
        <color theme="1"/>
        <rFont val="Arial"/>
        <family val="2"/>
      </rPr>
      <t xml:space="preserve">Porcentaje de mecanismos de coordinación interinstitucional y de fortalecimiento de capacidades implementados.                                                                    
</t>
    </r>
    <r>
      <rPr>
        <b/>
        <sz val="11"/>
        <color theme="1"/>
        <rFont val="Arial"/>
        <family val="2"/>
      </rPr>
      <t xml:space="preserve">NMI: </t>
    </r>
    <r>
      <rPr>
        <sz val="11"/>
        <color theme="1"/>
        <rFont val="Arial"/>
        <family val="2"/>
      </rPr>
      <t xml:space="preserve">Número de mecanismos implementados             
</t>
    </r>
    <r>
      <rPr>
        <b/>
        <sz val="11"/>
        <color theme="1"/>
        <rFont val="Arial"/>
        <family val="2"/>
      </rPr>
      <t xml:space="preserve">TMP: </t>
    </r>
    <r>
      <rPr>
        <sz val="11"/>
        <color theme="1"/>
        <rFont val="Arial"/>
        <family val="2"/>
      </rPr>
      <t>Total de mecanismos programados</t>
    </r>
  </si>
  <si>
    <r>
      <rPr>
        <b/>
        <sz val="11"/>
        <color theme="1"/>
        <rFont val="Arial"/>
        <family val="2"/>
      </rPr>
      <t>MÉTODO DE CÁLCULO</t>
    </r>
    <r>
      <rPr>
        <sz val="11"/>
        <color theme="1"/>
        <rFont val="Arial"/>
        <family val="2"/>
      </rPr>
      <t xml:space="preserve">
</t>
    </r>
    <r>
      <rPr>
        <b/>
        <sz val="11"/>
        <color theme="1"/>
        <rFont val="Arial"/>
        <family val="2"/>
      </rPr>
      <t xml:space="preserve">PSO= </t>
    </r>
    <r>
      <rPr>
        <sz val="11"/>
        <color theme="1"/>
        <rFont val="Arial"/>
        <family val="2"/>
      </rPr>
      <t xml:space="preserve">(NSR/NSP)*100
</t>
    </r>
    <r>
      <rPr>
        <b/>
        <sz val="11"/>
        <color theme="1"/>
        <rFont val="Arial"/>
        <family val="2"/>
      </rPr>
      <t xml:space="preserve">INDICADORES
PSO: </t>
    </r>
    <r>
      <rPr>
        <sz val="11"/>
        <color theme="1"/>
        <rFont val="Arial"/>
        <family val="2"/>
      </rPr>
      <t xml:space="preserve">Porcentaje de sesiones realizadas conforme al calendario.                                                          
</t>
    </r>
    <r>
      <rPr>
        <b/>
        <sz val="11"/>
        <color theme="1"/>
        <rFont val="Arial"/>
        <family val="2"/>
      </rPr>
      <t xml:space="preserve">NSR: </t>
    </r>
    <r>
      <rPr>
        <sz val="11"/>
        <color theme="1"/>
        <rFont val="Arial"/>
        <family val="2"/>
      </rPr>
      <t xml:space="preserve">Número de sesiones realizadas             
</t>
    </r>
    <r>
      <rPr>
        <b/>
        <sz val="11"/>
        <color theme="1"/>
        <rFont val="Arial"/>
        <family val="2"/>
      </rPr>
      <t xml:space="preserve">NSP: </t>
    </r>
    <r>
      <rPr>
        <sz val="11"/>
        <color theme="1"/>
        <rFont val="Arial"/>
        <family val="2"/>
      </rPr>
      <t>Número de sesiones programadas</t>
    </r>
  </si>
  <si>
    <r>
      <rPr>
        <b/>
        <sz val="11"/>
        <color theme="1"/>
        <rFont val="Arial"/>
        <family val="2"/>
      </rPr>
      <t>MÉTODO DE CÁLCULO
PCR=</t>
    </r>
    <r>
      <rPr>
        <sz val="11"/>
        <color theme="1"/>
        <rFont val="Arial"/>
        <family val="2"/>
      </rPr>
      <t xml:space="preserve"> (NRC/TDR)* 100
</t>
    </r>
    <r>
      <rPr>
        <b/>
        <sz val="11"/>
        <color theme="1"/>
        <rFont val="Arial"/>
        <family val="2"/>
      </rPr>
      <t>INDICADORES</t>
    </r>
    <r>
      <rPr>
        <sz val="11"/>
        <color theme="1"/>
        <rFont val="Arial"/>
        <family val="2"/>
      </rPr>
      <t xml:space="preserve">
</t>
    </r>
    <r>
      <rPr>
        <b/>
        <sz val="11"/>
        <color theme="1"/>
        <rFont val="Arial"/>
        <family val="2"/>
      </rPr>
      <t xml:space="preserve">PCR: </t>
    </r>
    <r>
      <rPr>
        <sz val="11"/>
        <color theme="1"/>
        <rFont val="Arial"/>
        <family val="2"/>
      </rPr>
      <t xml:space="preserve">Porcentaje de reportes canalizados dentro de 48 horas.                                                         
</t>
    </r>
    <r>
      <rPr>
        <b/>
        <sz val="11"/>
        <color theme="1"/>
        <rFont val="Arial"/>
        <family val="2"/>
      </rPr>
      <t xml:space="preserve">NRC: </t>
    </r>
    <r>
      <rPr>
        <sz val="11"/>
        <color theme="1"/>
        <rFont val="Arial"/>
        <family val="2"/>
      </rPr>
      <t xml:space="preserve">Número de reportes canalizados dentro de 48 horas
</t>
    </r>
    <r>
      <rPr>
        <b/>
        <sz val="11"/>
        <color theme="1"/>
        <rFont val="Arial"/>
        <family val="2"/>
      </rPr>
      <t>TDR:</t>
    </r>
    <r>
      <rPr>
        <sz val="11"/>
        <color theme="1"/>
        <rFont val="Arial"/>
        <family val="2"/>
      </rPr>
      <t xml:space="preserve"> Total de reportes recibidos​</t>
    </r>
  </si>
  <si>
    <r>
      <rPr>
        <b/>
        <sz val="11"/>
        <color theme="1"/>
        <rFont val="Arial"/>
        <family val="2"/>
      </rPr>
      <t xml:space="preserve">MÉTODO DE CÁLCULO
PPA= </t>
    </r>
    <r>
      <rPr>
        <sz val="11"/>
        <color theme="1"/>
        <rFont val="Arial"/>
        <family val="2"/>
      </rPr>
      <t xml:space="preserve">(NNNAPR/NNNAP)* 100
</t>
    </r>
    <r>
      <rPr>
        <b/>
        <sz val="11"/>
        <color theme="1"/>
        <rFont val="Arial"/>
        <family val="2"/>
      </rPr>
      <t xml:space="preserve">INDICADORES:
PPA: </t>
    </r>
    <r>
      <rPr>
        <sz val="11"/>
        <color theme="1"/>
        <rFont val="Arial"/>
        <family val="2"/>
      </rPr>
      <t xml:space="preserve">Porcentaje de participación de NNA en actividades convocadas.
</t>
    </r>
    <r>
      <rPr>
        <b/>
        <sz val="11"/>
        <color theme="1"/>
        <rFont val="Arial"/>
        <family val="2"/>
      </rPr>
      <t>NNNAPR</t>
    </r>
    <r>
      <rPr>
        <sz val="11"/>
        <color theme="1"/>
        <rFont val="Arial"/>
        <family val="2"/>
      </rPr>
      <t xml:space="preserve">: Número de NNA participantes registrados
</t>
    </r>
    <r>
      <rPr>
        <b/>
        <sz val="11"/>
        <color theme="1"/>
        <rFont val="Arial"/>
        <family val="2"/>
      </rPr>
      <t>NNNAP:</t>
    </r>
    <r>
      <rPr>
        <sz val="11"/>
        <color theme="1"/>
        <rFont val="Arial"/>
        <family val="2"/>
      </rPr>
      <t xml:space="preserve"> Número de NNA programados</t>
    </r>
  </si>
  <si>
    <r>
      <rPr>
        <b/>
        <sz val="11"/>
        <color theme="1"/>
        <rFont val="Arial"/>
        <family val="2"/>
      </rPr>
      <t xml:space="preserve">MÉTODO DE CÁLCULO
PDR= </t>
    </r>
    <r>
      <rPr>
        <sz val="11"/>
        <color theme="1"/>
        <rFont val="Arial"/>
        <family val="2"/>
      </rPr>
      <t xml:space="preserve">(NCR/NCP)* 100
</t>
    </r>
    <r>
      <rPr>
        <b/>
        <sz val="11"/>
        <color theme="1"/>
        <rFont val="Arial"/>
        <family val="2"/>
      </rPr>
      <t>INDICADORES
PDR:</t>
    </r>
    <r>
      <rPr>
        <sz val="11"/>
        <color theme="1"/>
        <rFont val="Arial"/>
        <family val="2"/>
      </rPr>
      <t xml:space="preserve"> Porcentaje de campañas realizadas conforme a la planeación.                                              
</t>
    </r>
    <r>
      <rPr>
        <b/>
        <sz val="11"/>
        <color theme="1"/>
        <rFont val="Arial"/>
        <family val="2"/>
      </rPr>
      <t xml:space="preserve">NCR: Número de </t>
    </r>
    <r>
      <rPr>
        <sz val="11"/>
        <color theme="1"/>
        <rFont val="Arial"/>
        <family val="2"/>
      </rPr>
      <t xml:space="preserve">Campañas realizadas.   
</t>
    </r>
    <r>
      <rPr>
        <b/>
        <sz val="11"/>
        <color theme="1"/>
        <rFont val="Arial"/>
        <family val="2"/>
      </rPr>
      <t>NCP:</t>
    </r>
    <r>
      <rPr>
        <sz val="11"/>
        <color theme="1"/>
        <rFont val="Arial"/>
        <family val="2"/>
      </rPr>
      <t xml:space="preserve"> Número de campañas programadas.</t>
    </r>
  </si>
  <si>
    <r>
      <rPr>
        <b/>
        <sz val="11"/>
        <color theme="1"/>
        <rFont val="Arial, sans-serif"/>
      </rPr>
      <t>MÉTODO DE CÁLCULO:
PSRPEV=</t>
    </r>
    <r>
      <rPr>
        <sz val="11"/>
        <color theme="1"/>
        <rFont val="Arial, sans-serif"/>
      </rPr>
      <t xml:space="preserve"> (NSR/NSP)*100</t>
    </r>
    <r>
      <rPr>
        <b/>
        <sz val="11"/>
        <color theme="1"/>
        <rFont val="Arial, sans-serif"/>
      </rPr>
      <t xml:space="preserve">
VARIABLES:
PPEV: </t>
    </r>
    <r>
      <rPr>
        <sz val="11"/>
        <color theme="1"/>
        <rFont val="Arial, sans-serif"/>
      </rPr>
      <t>Porcentaje de proyectos de estructuración vial revisados</t>
    </r>
    <r>
      <rPr>
        <b/>
        <sz val="11"/>
        <color theme="1"/>
        <rFont val="Arial, sans-serif"/>
      </rPr>
      <t xml:space="preserve">
NPR: </t>
    </r>
    <r>
      <rPr>
        <sz val="11"/>
        <color theme="1"/>
        <rFont val="Arial, sans-serif"/>
      </rPr>
      <t>Número de proyectos de estructuración vial revisados</t>
    </r>
    <r>
      <rPr>
        <b/>
        <sz val="11"/>
        <color theme="1"/>
        <rFont val="Arial, sans-serif"/>
      </rPr>
      <t xml:space="preserve">
NSR: </t>
    </r>
    <r>
      <rPr>
        <sz val="11"/>
        <color theme="1"/>
        <rFont val="Arial, sans-serif"/>
      </rPr>
      <t>Número de solicitudes de proyectos de estructuración vial recibidas</t>
    </r>
  </si>
  <si>
    <r>
      <rPr>
        <b/>
        <sz val="11"/>
        <color theme="1"/>
        <rFont val="Arial, sans-serif"/>
      </rPr>
      <t xml:space="preserve">MÉTODO DE CÁLCULO:
PSHV= </t>
    </r>
    <r>
      <rPr>
        <sz val="11"/>
        <color theme="1"/>
        <rFont val="Arial, sans-serif"/>
      </rPr>
      <t>(NSI/NSP)*100</t>
    </r>
    <r>
      <rPr>
        <b/>
        <sz val="11"/>
        <color theme="1"/>
        <rFont val="Arial, sans-serif"/>
      </rPr>
      <t xml:space="preserve">
VARIABLES:
PSHV: </t>
    </r>
    <r>
      <rPr>
        <sz val="11"/>
        <color theme="1"/>
        <rFont val="Arial, sans-serif"/>
      </rPr>
      <t>Porcentaje de señalizacion horizontal y vertical instaladas.</t>
    </r>
    <r>
      <rPr>
        <b/>
        <sz val="11"/>
        <color theme="1"/>
        <rFont val="Arial, sans-serif"/>
      </rPr>
      <t xml:space="preserve">
NSI: </t>
    </r>
    <r>
      <rPr>
        <sz val="11"/>
        <color theme="1"/>
        <rFont val="Arial, sans-serif"/>
      </rPr>
      <t>Número de señalizaciones viales instaladas.</t>
    </r>
    <r>
      <rPr>
        <b/>
        <sz val="11"/>
        <color theme="1"/>
        <rFont val="Arial, sans-serif"/>
      </rPr>
      <t xml:space="preserve">
NSP: </t>
    </r>
    <r>
      <rPr>
        <sz val="11"/>
        <color theme="1"/>
        <rFont val="Arial, sans-serif"/>
      </rPr>
      <t>Número de señalizaciones viales programadas.</t>
    </r>
  </si>
  <si>
    <r>
      <rPr>
        <b/>
        <sz val="11"/>
        <color theme="1"/>
        <rFont val="Arial, sans-serif"/>
      </rPr>
      <t xml:space="preserve">MÉTODO DE CÁLCULO:
PASMG= </t>
    </r>
    <r>
      <rPr>
        <sz val="11"/>
        <color theme="1"/>
        <rFont val="Arial, sans-serif"/>
      </rPr>
      <t>(NAG/NSAR)*100</t>
    </r>
    <r>
      <rPr>
        <b/>
        <sz val="11"/>
        <color theme="1"/>
        <rFont val="Arial, sans-serif"/>
      </rPr>
      <t xml:space="preserve">
VARIABLES:
PASMG: </t>
    </r>
    <r>
      <rPr>
        <sz val="11"/>
        <color theme="1"/>
        <rFont val="Arial, sans-serif"/>
      </rPr>
      <t>Porcentaje de anuencias de seguridad vial y movilidad urbana gestionadas</t>
    </r>
    <r>
      <rPr>
        <b/>
        <sz val="11"/>
        <color theme="1"/>
        <rFont val="Arial, sans-serif"/>
      </rPr>
      <t xml:space="preserve">
NAG:</t>
    </r>
    <r>
      <rPr>
        <sz val="11"/>
        <color theme="1"/>
        <rFont val="Arial, sans-serif"/>
      </rPr>
      <t xml:space="preserve"> Número de anuencias gestionadas</t>
    </r>
    <r>
      <rPr>
        <b/>
        <sz val="11"/>
        <color theme="1"/>
        <rFont val="Arial, sans-serif"/>
      </rPr>
      <t xml:space="preserve">
NSAR: </t>
    </r>
    <r>
      <rPr>
        <sz val="11"/>
        <color theme="1"/>
        <rFont val="Arial, sans-serif"/>
      </rPr>
      <t>Número de solicitudes de anuencias recibidas</t>
    </r>
  </si>
  <si>
    <r>
      <rPr>
        <b/>
        <sz val="11"/>
        <color theme="1"/>
        <rFont val="Arial, sans-serif"/>
      </rPr>
      <t xml:space="preserve">MÉTODO DE CÁLCULO:
PSRS= </t>
    </r>
    <r>
      <rPr>
        <sz val="11"/>
        <color theme="1"/>
        <rFont val="Arial, sans-serif"/>
      </rPr>
      <t>(NSR/NSP) x100</t>
    </r>
    <r>
      <rPr>
        <b/>
        <sz val="11"/>
        <color theme="1"/>
        <rFont val="Arial, sans-serif"/>
      </rPr>
      <t xml:space="preserve">
VARIABLES:
PSRS: </t>
    </r>
    <r>
      <rPr>
        <sz val="11"/>
        <color theme="1"/>
        <rFont val="Arial, sans-serif"/>
      </rPr>
      <t>Porcentaje de supervisiones realizadas a la red semafórica.</t>
    </r>
    <r>
      <rPr>
        <b/>
        <sz val="11"/>
        <color theme="1"/>
        <rFont val="Arial, sans-serif"/>
      </rPr>
      <t xml:space="preserve">
NSR: </t>
    </r>
    <r>
      <rPr>
        <sz val="11"/>
        <color theme="1"/>
        <rFont val="Arial, sans-serif"/>
      </rPr>
      <t>Número de supervisiones realizadas.</t>
    </r>
    <r>
      <rPr>
        <b/>
        <sz val="11"/>
        <color theme="1"/>
        <rFont val="Arial, sans-serif"/>
      </rPr>
      <t xml:space="preserve">
NSP: </t>
    </r>
    <r>
      <rPr>
        <sz val="11"/>
        <color theme="1"/>
        <rFont val="Arial, sans-serif"/>
      </rPr>
      <t>Número de supervisiones programadas.</t>
    </r>
  </si>
  <si>
    <r>
      <rPr>
        <b/>
        <sz val="11"/>
        <color theme="1"/>
        <rFont val="Arial"/>
        <family val="2"/>
      </rPr>
      <t xml:space="preserve">MÉTODO DE CALCULO: </t>
    </r>
    <r>
      <rPr>
        <sz val="11"/>
        <color theme="1"/>
        <rFont val="Arial"/>
        <family val="2"/>
      </rPr>
      <t xml:space="preserve">
</t>
    </r>
    <r>
      <rPr>
        <b/>
        <sz val="11"/>
        <color theme="1"/>
        <rFont val="Arial"/>
        <family val="2"/>
      </rPr>
      <t>PRAS</t>
    </r>
    <r>
      <rPr>
        <sz val="11"/>
        <color theme="1"/>
        <rFont val="Arial"/>
        <family val="2"/>
      </rPr>
      <t xml:space="preserve">= (NASV / NASP) *100"
</t>
    </r>
    <r>
      <rPr>
        <b/>
        <sz val="11"/>
        <color theme="1"/>
        <rFont val="Arial"/>
        <family val="2"/>
      </rPr>
      <t>VARIABLES:</t>
    </r>
    <r>
      <rPr>
        <sz val="11"/>
        <color theme="1"/>
        <rFont val="Arial"/>
        <family val="2"/>
      </rPr>
      <t xml:space="preserve">
</t>
    </r>
    <r>
      <rPr>
        <b/>
        <sz val="11"/>
        <color theme="1"/>
        <rFont val="Arial"/>
        <family val="2"/>
      </rPr>
      <t xml:space="preserve">PRAS: </t>
    </r>
    <r>
      <rPr>
        <sz val="11"/>
        <color theme="1"/>
        <rFont val="Arial"/>
        <family val="2"/>
      </rPr>
      <t xml:space="preserve">Porcentaje de asistencias a sesiones verificadas. 
</t>
    </r>
    <r>
      <rPr>
        <b/>
        <sz val="11"/>
        <color theme="1"/>
        <rFont val="Arial"/>
        <family val="2"/>
      </rPr>
      <t xml:space="preserve">NASV: </t>
    </r>
    <r>
      <rPr>
        <sz val="11"/>
        <color theme="1"/>
        <rFont val="Arial"/>
        <family val="2"/>
      </rPr>
      <t xml:space="preserve">Número de asistencias verficadas.
</t>
    </r>
    <r>
      <rPr>
        <b/>
        <sz val="11"/>
        <color theme="1"/>
        <rFont val="Arial"/>
        <family val="2"/>
      </rPr>
      <t xml:space="preserve">NASP: </t>
    </r>
    <r>
      <rPr>
        <sz val="11"/>
        <color theme="1"/>
        <rFont val="Arial"/>
        <family val="2"/>
      </rPr>
      <t>Número de asistencias programadas.</t>
    </r>
  </si>
  <si>
    <r>
      <rPr>
        <b/>
        <sz val="11"/>
        <color theme="1"/>
        <rFont val="Arial"/>
        <family val="2"/>
      </rPr>
      <t>MÉTODO DE CALCULO:</t>
    </r>
    <r>
      <rPr>
        <sz val="11"/>
        <color theme="1"/>
        <rFont val="Arial"/>
        <family val="2"/>
      </rPr>
      <t xml:space="preserve">
</t>
    </r>
    <r>
      <rPr>
        <b/>
        <sz val="11"/>
        <color theme="1"/>
        <rFont val="Arial"/>
        <family val="2"/>
      </rPr>
      <t>PACE=</t>
    </r>
    <r>
      <rPr>
        <sz val="11"/>
        <color theme="1"/>
        <rFont val="Arial"/>
        <family val="2"/>
      </rPr>
      <t xml:space="preserve">(NAEN/NAES)*100
</t>
    </r>
    <r>
      <rPr>
        <b/>
        <sz val="11"/>
        <color theme="1"/>
        <rFont val="Arial"/>
        <family val="2"/>
      </rPr>
      <t>VARIABLES:</t>
    </r>
    <r>
      <rPr>
        <sz val="11"/>
        <color theme="1"/>
        <rFont val="Arial"/>
        <family val="2"/>
      </rPr>
      <t xml:space="preserve">
</t>
    </r>
    <r>
      <rPr>
        <b/>
        <sz val="11"/>
        <color theme="1"/>
        <rFont val="Arial"/>
        <family val="2"/>
      </rPr>
      <t xml:space="preserve">PACE: </t>
    </r>
    <r>
      <rPr>
        <sz val="11"/>
        <color theme="1"/>
        <rFont val="Arial"/>
        <family val="2"/>
      </rPr>
      <t xml:space="preserve">Porcentaje de actas de cabildo encuadernadas.              
</t>
    </r>
    <r>
      <rPr>
        <b/>
        <sz val="11"/>
        <color theme="1"/>
        <rFont val="Arial"/>
        <family val="2"/>
      </rPr>
      <t xml:space="preserve">NAEN: </t>
    </r>
    <r>
      <rPr>
        <sz val="11"/>
        <color theme="1"/>
        <rFont val="Arial"/>
        <family val="2"/>
      </rPr>
      <t xml:space="preserve">Número de actas encuadernadas.
</t>
    </r>
    <r>
      <rPr>
        <b/>
        <sz val="11"/>
        <color theme="1"/>
        <rFont val="Arial"/>
        <family val="2"/>
      </rPr>
      <t xml:space="preserve">NAES: </t>
    </r>
    <r>
      <rPr>
        <sz val="11"/>
        <color theme="1"/>
        <rFont val="Arial"/>
        <family val="2"/>
      </rPr>
      <t>Número de actas estimadas.</t>
    </r>
  </si>
  <si>
    <r>
      <rPr>
        <b/>
        <sz val="11"/>
        <color theme="1"/>
        <rFont val="Arial"/>
        <family val="2"/>
      </rPr>
      <t xml:space="preserve">MÉTODO DE CALCULO: </t>
    </r>
    <r>
      <rPr>
        <sz val="11"/>
        <color theme="1"/>
        <rFont val="Arial"/>
        <family val="2"/>
      </rPr>
      <t xml:space="preserve">
</t>
    </r>
    <r>
      <rPr>
        <b/>
        <sz val="11"/>
        <color theme="1"/>
        <rFont val="Arial"/>
        <family val="2"/>
      </rPr>
      <t xml:space="preserve">PAP </t>
    </r>
    <r>
      <rPr>
        <sz val="11"/>
        <color theme="1"/>
        <rFont val="Arial"/>
        <family val="2"/>
      </rPr>
      <t xml:space="preserve">=(NAP/NAE)*10
</t>
    </r>
    <r>
      <rPr>
        <b/>
        <sz val="11"/>
        <color theme="1"/>
        <rFont val="Arial"/>
        <family val="2"/>
      </rPr>
      <t xml:space="preserve">VARIABLES:    </t>
    </r>
    <r>
      <rPr>
        <sz val="11"/>
        <color theme="1"/>
        <rFont val="Arial"/>
        <family val="2"/>
      </rPr>
      <t xml:space="preserve">       
</t>
    </r>
    <r>
      <rPr>
        <b/>
        <sz val="11"/>
        <color theme="1"/>
        <rFont val="Arial"/>
        <family val="2"/>
      </rPr>
      <t xml:space="preserve">PAP: </t>
    </r>
    <r>
      <rPr>
        <sz val="11"/>
        <color theme="1"/>
        <rFont val="Arial"/>
        <family val="2"/>
      </rPr>
      <t xml:space="preserve">Porcentaje de Acuerdos de Cabildo publicados.          
</t>
    </r>
    <r>
      <rPr>
        <b/>
        <sz val="11"/>
        <color theme="1"/>
        <rFont val="Arial"/>
        <family val="2"/>
      </rPr>
      <t xml:space="preserve">NAP: </t>
    </r>
    <r>
      <rPr>
        <sz val="11"/>
        <color theme="1"/>
        <rFont val="Arial"/>
        <family val="2"/>
      </rPr>
      <t xml:space="preserve">Número de Acuerdos publicados.          
</t>
    </r>
    <r>
      <rPr>
        <b/>
        <sz val="11"/>
        <color theme="1"/>
        <rFont val="Arial"/>
        <family val="2"/>
      </rPr>
      <t xml:space="preserve">NAE: </t>
    </r>
    <r>
      <rPr>
        <sz val="11"/>
        <color theme="1"/>
        <rFont val="Arial"/>
        <family val="2"/>
      </rPr>
      <t xml:space="preserve">Número de Acuerdos estimados.    </t>
    </r>
  </si>
  <si>
    <r>
      <rPr>
        <b/>
        <sz val="11"/>
        <color theme="1"/>
        <rFont val="Arial"/>
        <family val="2"/>
      </rPr>
      <t>MÉTODO DE CALCULO:</t>
    </r>
    <r>
      <rPr>
        <sz val="11"/>
        <color theme="1"/>
        <rFont val="Arial"/>
        <family val="2"/>
      </rPr>
      <t xml:space="preserve">
</t>
    </r>
    <r>
      <rPr>
        <b/>
        <sz val="11"/>
        <color theme="1"/>
        <rFont val="Arial"/>
        <family val="2"/>
      </rPr>
      <t>PRR</t>
    </r>
    <r>
      <rPr>
        <sz val="11"/>
        <color theme="1"/>
        <rFont val="Arial"/>
        <family val="2"/>
      </rPr>
      <t xml:space="preserve">= (NPR/NPE)*100
</t>
    </r>
    <r>
      <rPr>
        <b/>
        <sz val="11"/>
        <color theme="1"/>
        <rFont val="Arial"/>
        <family val="2"/>
      </rPr>
      <t xml:space="preserve">
VARIABLES:</t>
    </r>
    <r>
      <rPr>
        <sz val="11"/>
        <color theme="1"/>
        <rFont val="Arial"/>
        <family val="2"/>
      </rPr>
      <t xml:space="preserve">
</t>
    </r>
    <r>
      <rPr>
        <b/>
        <sz val="11"/>
        <color theme="1"/>
        <rFont val="Arial"/>
        <family val="2"/>
      </rPr>
      <t xml:space="preserve">PPR: </t>
    </r>
    <r>
      <rPr>
        <sz val="11"/>
        <color theme="1"/>
        <rFont val="Arial"/>
        <family val="2"/>
      </rPr>
      <t xml:space="preserve">Porcentaje de precabildeos realizados.              
</t>
    </r>
    <r>
      <rPr>
        <b/>
        <sz val="11"/>
        <color theme="1"/>
        <rFont val="Arial"/>
        <family val="2"/>
      </rPr>
      <t xml:space="preserve">NPR: </t>
    </r>
    <r>
      <rPr>
        <sz val="11"/>
        <color theme="1"/>
        <rFont val="Arial"/>
        <family val="2"/>
      </rPr>
      <t xml:space="preserve">Número de precabildeos realizadas. 
</t>
    </r>
    <r>
      <rPr>
        <b/>
        <sz val="11"/>
        <color theme="1"/>
        <rFont val="Arial"/>
        <family val="2"/>
      </rPr>
      <t xml:space="preserve">NPE: </t>
    </r>
    <r>
      <rPr>
        <sz val="11"/>
        <color theme="1"/>
        <rFont val="Arial"/>
        <family val="2"/>
      </rPr>
      <t xml:space="preserve">Número de precabildeos estimadas. </t>
    </r>
  </si>
  <si>
    <r>
      <rPr>
        <b/>
        <sz val="11"/>
        <color theme="1"/>
        <rFont val="Arial"/>
        <family val="2"/>
      </rPr>
      <t>MÉTODO DE CALCULO:</t>
    </r>
    <r>
      <rPr>
        <sz val="11"/>
        <color theme="1"/>
        <rFont val="Arial"/>
        <family val="2"/>
      </rPr>
      <t xml:space="preserve">
</t>
    </r>
    <r>
      <rPr>
        <b/>
        <sz val="11"/>
        <color theme="1"/>
        <rFont val="Arial"/>
        <family val="2"/>
      </rPr>
      <t>PAA</t>
    </r>
    <r>
      <rPr>
        <sz val="11"/>
        <color theme="1"/>
        <rFont val="Arial"/>
        <family val="2"/>
      </rPr>
      <t xml:space="preserve">= (NPAA/NPAP)*100
</t>
    </r>
    <r>
      <rPr>
        <b/>
        <sz val="11"/>
        <color theme="1"/>
        <rFont val="Arial"/>
        <family val="2"/>
      </rPr>
      <t>VARIABLES:</t>
    </r>
    <r>
      <rPr>
        <sz val="11"/>
        <color theme="1"/>
        <rFont val="Arial"/>
        <family val="2"/>
      </rPr>
      <t xml:space="preserve">
</t>
    </r>
    <r>
      <rPr>
        <b/>
        <sz val="11"/>
        <color theme="1"/>
        <rFont val="Arial"/>
        <family val="2"/>
      </rPr>
      <t>PAA:</t>
    </r>
    <r>
      <rPr>
        <sz val="11"/>
        <color theme="1"/>
        <rFont val="Arial"/>
        <family val="2"/>
      </rPr>
      <t xml:space="preserve"> Porcentaje de proyectos de acuerdos aprobados
</t>
    </r>
    <r>
      <rPr>
        <b/>
        <sz val="11"/>
        <color theme="1"/>
        <rFont val="Arial"/>
        <family val="2"/>
      </rPr>
      <t xml:space="preserve">NPAA: </t>
    </r>
    <r>
      <rPr>
        <sz val="11"/>
        <color theme="1"/>
        <rFont val="Arial"/>
        <family val="2"/>
      </rPr>
      <t xml:space="preserve">Número de proyectos de acuerdos aprobados. 
</t>
    </r>
    <r>
      <rPr>
        <b/>
        <sz val="11"/>
        <color theme="1"/>
        <rFont val="Arial"/>
        <family val="2"/>
      </rPr>
      <t xml:space="preserve">NPAP: </t>
    </r>
    <r>
      <rPr>
        <sz val="11"/>
        <color theme="1"/>
        <rFont val="Arial"/>
        <family val="2"/>
      </rPr>
      <t xml:space="preserve">Número de proyectos de acuerdos presentados </t>
    </r>
  </si>
  <si>
    <r>
      <rPr>
        <b/>
        <sz val="11"/>
        <color theme="1"/>
        <rFont val="Arial"/>
        <family val="2"/>
      </rPr>
      <t xml:space="preserve">MÉTODO DE CÁLCULO: </t>
    </r>
    <r>
      <rPr>
        <sz val="11"/>
        <color theme="1"/>
        <rFont val="Arial"/>
        <family val="2"/>
      </rPr>
      <t xml:space="preserve">
</t>
    </r>
    <r>
      <rPr>
        <b/>
        <sz val="11"/>
        <color theme="1"/>
        <rFont val="Arial"/>
        <family val="2"/>
      </rPr>
      <t>PARMR=</t>
    </r>
    <r>
      <rPr>
        <sz val="11"/>
        <color theme="1"/>
        <rFont val="Arial"/>
        <family val="2"/>
      </rPr>
      <t xml:space="preserve"> (MR/TAR)*100
</t>
    </r>
    <r>
      <rPr>
        <b/>
        <sz val="11"/>
        <color theme="1"/>
        <rFont val="Arial"/>
        <family val="2"/>
      </rPr>
      <t>VARIABLES:</t>
    </r>
    <r>
      <rPr>
        <sz val="11"/>
        <color theme="1"/>
        <rFont val="Arial"/>
        <family val="2"/>
      </rPr>
      <t xml:space="preserve">
</t>
    </r>
    <r>
      <rPr>
        <b/>
        <sz val="11"/>
        <color theme="1"/>
        <rFont val="Arial"/>
        <family val="2"/>
      </rPr>
      <t>PARPMR:</t>
    </r>
    <r>
      <rPr>
        <sz val="11"/>
        <color theme="1"/>
        <rFont val="Arial"/>
        <family val="2"/>
      </rPr>
      <t xml:space="preserve"> Porcentaje de acciones realizadas para la mitigación de los riesgos
</t>
    </r>
    <r>
      <rPr>
        <b/>
        <sz val="11"/>
        <color theme="1"/>
        <rFont val="Arial"/>
        <family val="2"/>
      </rPr>
      <t>MR</t>
    </r>
    <r>
      <rPr>
        <sz val="11"/>
        <color theme="1"/>
        <rFont val="Arial"/>
        <family val="2"/>
      </rPr>
      <t xml:space="preserve">: Mitigación de  los riesgos 
</t>
    </r>
    <r>
      <rPr>
        <b/>
        <sz val="11"/>
        <color theme="1"/>
        <rFont val="Arial"/>
        <family val="2"/>
      </rPr>
      <t>TAR</t>
    </r>
    <r>
      <rPr>
        <sz val="11"/>
        <color theme="1"/>
        <rFont val="Arial"/>
        <family val="2"/>
      </rPr>
      <t xml:space="preserve">: total de acciones realizadas
</t>
    </r>
  </si>
  <si>
    <r>
      <rPr>
        <b/>
        <sz val="11"/>
        <color theme="1"/>
        <rFont val="Arial"/>
        <family val="2"/>
      </rPr>
      <t>MÉTODO DE CÁLCULO:</t>
    </r>
    <r>
      <rPr>
        <sz val="11"/>
        <color theme="1"/>
        <rFont val="Arial"/>
        <family val="2"/>
      </rPr>
      <t xml:space="preserve">
</t>
    </r>
    <r>
      <rPr>
        <b/>
        <sz val="11"/>
        <color theme="1"/>
        <rFont val="Arial"/>
        <family val="2"/>
      </rPr>
      <t>PSD=</t>
    </r>
    <r>
      <rPr>
        <sz val="11"/>
        <color theme="1"/>
        <rFont val="Arial"/>
        <family val="2"/>
      </rPr>
      <t xml:space="preserve"> (SD/TSE)*100
</t>
    </r>
    <r>
      <rPr>
        <b/>
        <sz val="11"/>
        <color theme="1"/>
        <rFont val="Arial"/>
        <family val="2"/>
      </rPr>
      <t xml:space="preserve">VARIABLES: </t>
    </r>
    <r>
      <rPr>
        <sz val="11"/>
        <color theme="1"/>
        <rFont val="Arial"/>
        <family val="2"/>
      </rPr>
      <t xml:space="preserve">
</t>
    </r>
    <r>
      <rPr>
        <b/>
        <sz val="11"/>
        <color theme="1"/>
        <rFont val="Arial"/>
        <family val="2"/>
      </rPr>
      <t>PSD</t>
    </r>
    <r>
      <rPr>
        <sz val="11"/>
        <color theme="1"/>
        <rFont val="Arial"/>
        <family val="2"/>
      </rPr>
      <t xml:space="preserve">: Porcentaje de spots difundidos                                                                  
</t>
    </r>
    <r>
      <rPr>
        <b/>
        <sz val="11"/>
        <color theme="1"/>
        <rFont val="Arial"/>
        <family val="2"/>
      </rPr>
      <t>SD</t>
    </r>
    <r>
      <rPr>
        <sz val="11"/>
        <color theme="1"/>
        <rFont val="Arial"/>
        <family val="2"/>
      </rPr>
      <t xml:space="preserve">: Spots difundidos
</t>
    </r>
    <r>
      <rPr>
        <b/>
        <sz val="11"/>
        <color theme="1"/>
        <rFont val="Arial"/>
        <family val="2"/>
      </rPr>
      <t>TSE</t>
    </r>
    <r>
      <rPr>
        <sz val="11"/>
        <color theme="1"/>
        <rFont val="Arial"/>
        <family val="2"/>
      </rPr>
      <t xml:space="preserve">: Total de spots estimados
</t>
    </r>
  </si>
  <si>
    <r>
      <rPr>
        <b/>
        <sz val="11"/>
        <color theme="1"/>
        <rFont val="Arial"/>
        <family val="2"/>
      </rPr>
      <t>MÉTODO DE CÁLCULO:</t>
    </r>
    <r>
      <rPr>
        <sz val="11"/>
        <color theme="1"/>
        <rFont val="Arial"/>
        <family val="2"/>
      </rPr>
      <t xml:space="preserve">
</t>
    </r>
    <r>
      <rPr>
        <b/>
        <sz val="11"/>
        <color theme="1"/>
        <rFont val="Arial"/>
        <family val="2"/>
      </rPr>
      <t>PPC=</t>
    </r>
    <r>
      <rPr>
        <sz val="11"/>
        <color theme="1"/>
        <rFont val="Arial"/>
        <family val="2"/>
      </rPr>
      <t xml:space="preserve"> (TPC/NPP)*100
</t>
    </r>
    <r>
      <rPr>
        <b/>
        <sz val="11"/>
        <color theme="1"/>
        <rFont val="Arial"/>
        <family val="2"/>
      </rPr>
      <t>VARIABLES:</t>
    </r>
    <r>
      <rPr>
        <sz val="11"/>
        <color theme="1"/>
        <rFont val="Arial"/>
        <family val="2"/>
      </rPr>
      <t xml:space="preserve">
</t>
    </r>
    <r>
      <rPr>
        <b/>
        <sz val="11"/>
        <color theme="1"/>
        <rFont val="Arial"/>
        <family val="2"/>
      </rPr>
      <t xml:space="preserve">PPC: </t>
    </r>
    <r>
      <rPr>
        <sz val="11"/>
        <color theme="1"/>
        <rFont val="Arial"/>
        <family val="2"/>
      </rPr>
      <t xml:space="preserve">Porcentaje de personas capacitadas
</t>
    </r>
    <r>
      <rPr>
        <b/>
        <sz val="11"/>
        <color theme="1"/>
        <rFont val="Arial"/>
        <family val="2"/>
      </rPr>
      <t>TPC:</t>
    </r>
    <r>
      <rPr>
        <sz val="11"/>
        <color theme="1"/>
        <rFont val="Arial"/>
        <family val="2"/>
      </rPr>
      <t xml:space="preserve"> Total de perosnas capacitadas
</t>
    </r>
    <r>
      <rPr>
        <b/>
        <sz val="11"/>
        <color theme="1"/>
        <rFont val="Arial"/>
        <family val="2"/>
      </rPr>
      <t>NPP:</t>
    </r>
    <r>
      <rPr>
        <sz val="11"/>
        <color theme="1"/>
        <rFont val="Arial"/>
        <family val="2"/>
      </rPr>
      <t xml:space="preserve"> Número de personas programadas
</t>
    </r>
  </si>
  <si>
    <r>
      <rPr>
        <b/>
        <sz val="11"/>
        <color theme="1"/>
        <rFont val="Arial"/>
        <family val="2"/>
      </rPr>
      <t>MÉTODO DE CÁLCULO:</t>
    </r>
    <r>
      <rPr>
        <sz val="11"/>
        <color theme="1"/>
        <rFont val="Arial"/>
        <family val="2"/>
      </rPr>
      <t xml:space="preserve">
</t>
    </r>
    <r>
      <rPr>
        <b/>
        <sz val="11"/>
        <color theme="1"/>
        <rFont val="Arial"/>
        <family val="2"/>
      </rPr>
      <t>PGE=</t>
    </r>
    <r>
      <rPr>
        <sz val="11"/>
        <color theme="1"/>
        <rFont val="Arial"/>
        <family val="2"/>
      </rPr>
      <t xml:space="preserve"> (TGE/NPP)*100
</t>
    </r>
    <r>
      <rPr>
        <b/>
        <sz val="11"/>
        <color theme="1"/>
        <rFont val="Arial"/>
        <family val="2"/>
      </rPr>
      <t>VARIABLES:</t>
    </r>
    <r>
      <rPr>
        <sz val="11"/>
        <color theme="1"/>
        <rFont val="Arial"/>
        <family val="2"/>
      </rPr>
      <t xml:space="preserve">
</t>
    </r>
    <r>
      <rPr>
        <b/>
        <sz val="11"/>
        <color theme="1"/>
        <rFont val="Arial"/>
        <family val="2"/>
      </rPr>
      <t xml:space="preserve">PGE: </t>
    </r>
    <r>
      <rPr>
        <sz val="11"/>
        <color theme="1"/>
        <rFont val="Arial"/>
        <family val="2"/>
      </rPr>
      <t xml:space="preserve">Porcentaje de guardavidas evaluados
</t>
    </r>
    <r>
      <rPr>
        <b/>
        <sz val="11"/>
        <color theme="1"/>
        <rFont val="Arial"/>
        <family val="2"/>
      </rPr>
      <t>TGE:</t>
    </r>
    <r>
      <rPr>
        <sz val="11"/>
        <color theme="1"/>
        <rFont val="Arial"/>
        <family val="2"/>
      </rPr>
      <t xml:space="preserve"> Total de guardavidas evaluados
</t>
    </r>
    <r>
      <rPr>
        <b/>
        <sz val="11"/>
        <color theme="1"/>
        <rFont val="Arial"/>
        <family val="2"/>
      </rPr>
      <t>NPP:</t>
    </r>
    <r>
      <rPr>
        <sz val="11"/>
        <color theme="1"/>
        <rFont val="Arial"/>
        <family val="2"/>
      </rPr>
      <t xml:space="preserve"> Número de personas programadas
</t>
    </r>
  </si>
  <si>
    <r>
      <rPr>
        <b/>
        <sz val="11"/>
        <color theme="1"/>
        <rFont val="Arial"/>
        <family val="2"/>
      </rPr>
      <t>MÉTODO DE CÁLCULO:</t>
    </r>
    <r>
      <rPr>
        <sz val="11"/>
        <color theme="1"/>
        <rFont val="Arial"/>
        <family val="2"/>
      </rPr>
      <t xml:space="preserve">
</t>
    </r>
    <r>
      <rPr>
        <b/>
        <sz val="11"/>
        <color theme="1"/>
        <rFont val="Arial"/>
        <family val="2"/>
      </rPr>
      <t>PDAE=</t>
    </r>
    <r>
      <rPr>
        <sz val="11"/>
        <color theme="1"/>
        <rFont val="Arial"/>
        <family val="2"/>
      </rPr>
      <t xml:space="preserve"> (NDE/TDE)*100
</t>
    </r>
    <r>
      <rPr>
        <b/>
        <sz val="11"/>
        <color theme="1"/>
        <rFont val="Arial"/>
        <family val="2"/>
      </rPr>
      <t>VARIABLES:</t>
    </r>
    <r>
      <rPr>
        <sz val="11"/>
        <color theme="1"/>
        <rFont val="Arial"/>
        <family val="2"/>
      </rPr>
      <t xml:space="preserve">
</t>
    </r>
    <r>
      <rPr>
        <b/>
        <sz val="11"/>
        <color theme="1"/>
        <rFont val="Arial"/>
        <family val="2"/>
      </rPr>
      <t>PDAE:</t>
    </r>
    <r>
      <rPr>
        <sz val="11"/>
        <color theme="1"/>
        <rFont val="Arial"/>
        <family val="2"/>
      </rPr>
      <t xml:space="preserve"> Porcentaje de dictámenes aprobatorios entregados.
</t>
    </r>
    <r>
      <rPr>
        <b/>
        <sz val="11"/>
        <color theme="1"/>
        <rFont val="Arial"/>
        <family val="2"/>
      </rPr>
      <t>NDE:</t>
    </r>
    <r>
      <rPr>
        <sz val="11"/>
        <color theme="1"/>
        <rFont val="Arial"/>
        <family val="2"/>
      </rPr>
      <t xml:space="preserve"> Número de dictámenes entregados.
</t>
    </r>
    <r>
      <rPr>
        <b/>
        <sz val="11"/>
        <color theme="1"/>
        <rFont val="Arial"/>
        <family val="2"/>
      </rPr>
      <t>TDE</t>
    </r>
    <r>
      <rPr>
        <sz val="11"/>
        <color theme="1"/>
        <rFont val="Arial"/>
        <family val="2"/>
      </rPr>
      <t xml:space="preserve">:Total de dictámenes estimados.
</t>
    </r>
  </si>
  <si>
    <r>
      <rPr>
        <b/>
        <sz val="11"/>
        <color theme="1"/>
        <rFont val="Arial"/>
        <family val="2"/>
      </rPr>
      <t>MÉTODO DE CÁLCULO:</t>
    </r>
    <r>
      <rPr>
        <sz val="11"/>
        <color theme="1"/>
        <rFont val="Arial"/>
        <family val="2"/>
      </rPr>
      <t xml:space="preserve">
</t>
    </r>
    <r>
      <rPr>
        <b/>
        <sz val="11"/>
        <color theme="1"/>
        <rFont val="Arial"/>
        <family val="2"/>
      </rPr>
      <t>PPIE= (</t>
    </r>
    <r>
      <rPr>
        <sz val="11"/>
        <color theme="1"/>
        <rFont val="Arial"/>
        <family val="2"/>
      </rPr>
      <t xml:space="preserve">NPIE/TPIEE)*100
</t>
    </r>
    <r>
      <rPr>
        <b/>
        <sz val="11"/>
        <color theme="1"/>
        <rFont val="Arial"/>
        <family val="2"/>
      </rPr>
      <t>VARIABLES:</t>
    </r>
    <r>
      <rPr>
        <sz val="11"/>
        <color theme="1"/>
        <rFont val="Arial"/>
        <family val="2"/>
      </rPr>
      <t xml:space="preserve">
</t>
    </r>
    <r>
      <rPr>
        <b/>
        <sz val="11"/>
        <color theme="1"/>
        <rFont val="Arial"/>
        <family val="2"/>
      </rPr>
      <t>PPIE</t>
    </r>
    <r>
      <rPr>
        <sz val="11"/>
        <color theme="1"/>
        <rFont val="Arial"/>
        <family val="2"/>
      </rPr>
      <t xml:space="preserve">: Porcentaje de programas internos evaluados.    
</t>
    </r>
    <r>
      <rPr>
        <b/>
        <sz val="11"/>
        <color theme="1"/>
        <rFont val="Arial"/>
        <family val="2"/>
      </rPr>
      <t>NPIE</t>
    </r>
    <r>
      <rPr>
        <sz val="11"/>
        <color theme="1"/>
        <rFont val="Arial"/>
        <family val="2"/>
      </rPr>
      <t xml:space="preserve">: Número de programas internos evaluados.
</t>
    </r>
    <r>
      <rPr>
        <b/>
        <sz val="11"/>
        <color theme="1"/>
        <rFont val="Arial"/>
        <family val="2"/>
      </rPr>
      <t>TPIEE</t>
    </r>
    <r>
      <rPr>
        <sz val="11"/>
        <color theme="1"/>
        <rFont val="Arial"/>
        <family val="2"/>
      </rPr>
      <t xml:space="preserve">: Total de programas internos estimados a evaluar.
</t>
    </r>
  </si>
  <si>
    <r>
      <rPr>
        <b/>
        <sz val="11"/>
        <color theme="1"/>
        <rFont val="Arial"/>
        <family val="2"/>
      </rPr>
      <t>MÉTODO DE CÁLCULO:</t>
    </r>
    <r>
      <rPr>
        <sz val="11"/>
        <color theme="1"/>
        <rFont val="Arial"/>
        <family val="2"/>
      </rPr>
      <t xml:space="preserve">
</t>
    </r>
    <r>
      <rPr>
        <b/>
        <sz val="11"/>
        <color theme="1"/>
        <rFont val="Arial"/>
        <family val="2"/>
      </rPr>
      <t>PIRC=</t>
    </r>
    <r>
      <rPr>
        <sz val="11"/>
        <color theme="1"/>
        <rFont val="Arial"/>
        <family val="2"/>
      </rPr>
      <t xml:space="preserve"> (NIR/TIP)*100.
</t>
    </r>
    <r>
      <rPr>
        <b/>
        <sz val="11"/>
        <color theme="1"/>
        <rFont val="Arial"/>
        <family val="2"/>
      </rPr>
      <t>VARIABLES:</t>
    </r>
    <r>
      <rPr>
        <sz val="11"/>
        <color theme="1"/>
        <rFont val="Arial"/>
        <family val="2"/>
      </rPr>
      <t xml:space="preserve">
</t>
    </r>
    <r>
      <rPr>
        <b/>
        <sz val="11"/>
        <color theme="1"/>
        <rFont val="Arial"/>
        <family val="2"/>
      </rPr>
      <t>PIRC:</t>
    </r>
    <r>
      <rPr>
        <sz val="11"/>
        <color theme="1"/>
        <rFont val="Arial"/>
        <family val="2"/>
      </rPr>
      <t xml:space="preserve"> Porcentaje de inspecciones realizadas a comercios.
</t>
    </r>
    <r>
      <rPr>
        <b/>
        <sz val="11"/>
        <color theme="1"/>
        <rFont val="Arial"/>
        <family val="2"/>
      </rPr>
      <t xml:space="preserve">NIR: </t>
    </r>
    <r>
      <rPr>
        <sz val="11"/>
        <color theme="1"/>
        <rFont val="Arial"/>
        <family val="2"/>
      </rPr>
      <t xml:space="preserve">numero de inspecciones realizadas.
</t>
    </r>
    <r>
      <rPr>
        <b/>
        <sz val="11"/>
        <color theme="1"/>
        <rFont val="Arial"/>
        <family val="2"/>
      </rPr>
      <t>TIP</t>
    </r>
    <r>
      <rPr>
        <sz val="11"/>
        <color theme="1"/>
        <rFont val="Arial"/>
        <family val="2"/>
      </rPr>
      <t xml:space="preserve">: total de inspecciones programadas.
</t>
    </r>
  </si>
  <si>
    <r>
      <rPr>
        <b/>
        <sz val="11"/>
        <color theme="1"/>
        <rFont val="Arial"/>
        <family val="2"/>
      </rPr>
      <t>MÉTODO DE CÁLCULO:</t>
    </r>
    <r>
      <rPr>
        <sz val="11"/>
        <color theme="1"/>
        <rFont val="Arial"/>
        <family val="2"/>
      </rPr>
      <t xml:space="preserve">
</t>
    </r>
    <r>
      <rPr>
        <b/>
        <sz val="11"/>
        <color theme="1"/>
        <rFont val="Arial"/>
        <family val="2"/>
      </rPr>
      <t xml:space="preserve">PSPPE= </t>
    </r>
    <r>
      <rPr>
        <sz val="11"/>
        <color theme="1"/>
        <rFont val="Arial"/>
        <family val="2"/>
      </rPr>
      <t xml:space="preserve">(NESR/TESP)*100
</t>
    </r>
    <r>
      <rPr>
        <b/>
        <sz val="11"/>
        <color theme="1"/>
        <rFont val="Arial"/>
        <family val="2"/>
      </rPr>
      <t>VARIABLES:</t>
    </r>
    <r>
      <rPr>
        <sz val="11"/>
        <color theme="1"/>
        <rFont val="Arial"/>
        <family val="2"/>
      </rPr>
      <t xml:space="preserve">:
</t>
    </r>
    <r>
      <rPr>
        <b/>
        <sz val="11"/>
        <color theme="1"/>
        <rFont val="Arial"/>
        <family val="2"/>
      </rPr>
      <t>PSPPE:</t>
    </r>
    <r>
      <rPr>
        <sz val="11"/>
        <color theme="1"/>
        <rFont val="Arial"/>
        <family val="2"/>
      </rPr>
      <t xml:space="preserve"> Porcentaje de simulacros públicos y privados evaluados.
</t>
    </r>
    <r>
      <rPr>
        <b/>
        <sz val="11"/>
        <color theme="1"/>
        <rFont val="Arial"/>
        <family val="2"/>
      </rPr>
      <t>NESR</t>
    </r>
    <r>
      <rPr>
        <sz val="11"/>
        <color theme="1"/>
        <rFont val="Arial"/>
        <family val="2"/>
      </rPr>
      <t xml:space="preserve">: Número de evaluaciones de simulacros realizados.
</t>
    </r>
    <r>
      <rPr>
        <b/>
        <sz val="11"/>
        <color theme="1"/>
        <rFont val="Arial"/>
        <family val="2"/>
      </rPr>
      <t>TESP</t>
    </r>
    <r>
      <rPr>
        <sz val="11"/>
        <color theme="1"/>
        <rFont val="Arial"/>
        <family val="2"/>
      </rPr>
      <t xml:space="preserve">: Total de evaluaciones de simulacros programados.
</t>
    </r>
  </si>
  <si>
    <r>
      <rPr>
        <b/>
        <sz val="11"/>
        <color theme="1"/>
        <rFont val="Arial"/>
        <family val="2"/>
      </rPr>
      <t>MÉTODO DE CÁLCULO:</t>
    </r>
    <r>
      <rPr>
        <sz val="11"/>
        <color theme="1"/>
        <rFont val="Arial"/>
        <family val="2"/>
      </rPr>
      <t xml:space="preserve">
</t>
    </r>
    <r>
      <rPr>
        <b/>
        <sz val="11"/>
        <color theme="1"/>
        <rFont val="Arial"/>
        <family val="2"/>
      </rPr>
      <t>PPSA=</t>
    </r>
    <r>
      <rPr>
        <sz val="11"/>
        <color theme="1"/>
        <rFont val="Arial"/>
        <family val="2"/>
      </rPr>
      <t xml:space="preserve"> (NPS/TPA)*100.
</t>
    </r>
    <r>
      <rPr>
        <b/>
        <sz val="11"/>
        <color theme="1"/>
        <rFont val="Arial"/>
        <family val="2"/>
      </rPr>
      <t>VARIABLES:</t>
    </r>
    <r>
      <rPr>
        <sz val="11"/>
        <color theme="1"/>
        <rFont val="Arial"/>
        <family val="2"/>
      </rPr>
      <t xml:space="preserve">
</t>
    </r>
    <r>
      <rPr>
        <b/>
        <sz val="11"/>
        <color theme="1"/>
        <rFont val="Arial"/>
        <family val="2"/>
      </rPr>
      <t>PPSA:</t>
    </r>
    <r>
      <rPr>
        <sz val="11"/>
        <color theme="1"/>
        <rFont val="Arial"/>
        <family val="2"/>
      </rPr>
      <t xml:space="preserve"> Porcentaje de prestadores de servicio autorizados
</t>
    </r>
    <r>
      <rPr>
        <b/>
        <sz val="11"/>
        <color theme="1"/>
        <rFont val="Arial"/>
        <family val="2"/>
      </rPr>
      <t xml:space="preserve">NPS: </t>
    </r>
    <r>
      <rPr>
        <sz val="11"/>
        <color theme="1"/>
        <rFont val="Arial"/>
        <family val="2"/>
      </rPr>
      <t xml:space="preserve">numero de prestadores de servicio
</t>
    </r>
    <r>
      <rPr>
        <b/>
        <sz val="11"/>
        <color theme="1"/>
        <rFont val="Arial"/>
        <family val="2"/>
      </rPr>
      <t>TPA</t>
    </r>
    <r>
      <rPr>
        <sz val="11"/>
        <color theme="1"/>
        <rFont val="Arial"/>
        <family val="2"/>
      </rPr>
      <t xml:space="preserve">: total de prestadores autorizados
</t>
    </r>
  </si>
  <si>
    <r>
      <rPr>
        <b/>
        <sz val="11"/>
        <color theme="1"/>
        <rFont val="Arial"/>
        <family val="2"/>
      </rPr>
      <t xml:space="preserve">MÉTODO DE CÁLCULO: </t>
    </r>
    <r>
      <rPr>
        <sz val="11"/>
        <color theme="1"/>
        <rFont val="Arial"/>
        <family val="2"/>
      </rPr>
      <t xml:space="preserve">
</t>
    </r>
    <r>
      <rPr>
        <b/>
        <sz val="11"/>
        <color theme="1"/>
        <rFont val="Arial"/>
        <family val="2"/>
      </rPr>
      <t>PREA</t>
    </r>
    <r>
      <rPr>
        <sz val="11"/>
        <color theme="1"/>
        <rFont val="Arial"/>
        <family val="2"/>
      </rPr>
      <t xml:space="preserve"> (TRR/NRA)*100.
</t>
    </r>
    <r>
      <rPr>
        <b/>
        <sz val="11"/>
        <color theme="1"/>
        <rFont val="Arial"/>
        <family val="2"/>
      </rPr>
      <t>VARIABLES:</t>
    </r>
    <r>
      <rPr>
        <sz val="11"/>
        <color theme="1"/>
        <rFont val="Arial"/>
        <family val="2"/>
      </rPr>
      <t xml:space="preserve">
</t>
    </r>
    <r>
      <rPr>
        <b/>
        <sz val="11"/>
        <color theme="1"/>
        <rFont val="Arial"/>
        <family val="2"/>
      </rPr>
      <t xml:space="preserve">PREA: </t>
    </r>
    <r>
      <rPr>
        <sz val="11"/>
        <color theme="1"/>
        <rFont val="Arial"/>
        <family val="2"/>
      </rPr>
      <t xml:space="preserve">Porcentaje de reportes de emergencia atendidos.                 
</t>
    </r>
    <r>
      <rPr>
        <b/>
        <sz val="11"/>
        <color theme="1"/>
        <rFont val="Arial"/>
        <family val="2"/>
      </rPr>
      <t>TRR</t>
    </r>
    <r>
      <rPr>
        <sz val="11"/>
        <color theme="1"/>
        <rFont val="Arial"/>
        <family val="2"/>
      </rPr>
      <t xml:space="preserve">: Total de reportes recibidos.
</t>
    </r>
    <r>
      <rPr>
        <b/>
        <sz val="11"/>
        <color theme="1"/>
        <rFont val="Arial"/>
        <family val="2"/>
      </rPr>
      <t>NRA:</t>
    </r>
    <r>
      <rPr>
        <sz val="11"/>
        <color theme="1"/>
        <rFont val="Arial"/>
        <family val="2"/>
      </rPr>
      <t xml:space="preserve"> Núnero de reportes atendidos.     
                                                                                                                                                </t>
    </r>
  </si>
  <si>
    <r>
      <rPr>
        <b/>
        <sz val="11"/>
        <color theme="1"/>
        <rFont val="Arial"/>
        <family val="2"/>
      </rPr>
      <t xml:space="preserve">MÉTODO DE CÁLCULO: </t>
    </r>
    <r>
      <rPr>
        <sz val="11"/>
        <color theme="1"/>
        <rFont val="Arial"/>
        <family val="2"/>
      </rPr>
      <t xml:space="preserve">
</t>
    </r>
    <r>
      <rPr>
        <b/>
        <sz val="11"/>
        <color theme="1"/>
        <rFont val="Arial"/>
        <family val="2"/>
      </rPr>
      <t>PPAM</t>
    </r>
    <r>
      <rPr>
        <sz val="11"/>
        <color theme="1"/>
        <rFont val="Arial"/>
        <family val="2"/>
      </rPr>
      <t xml:space="preserve"> (TPA/NRA)*100.
</t>
    </r>
    <r>
      <rPr>
        <b/>
        <sz val="11"/>
        <color theme="1"/>
        <rFont val="Arial"/>
        <family val="2"/>
      </rPr>
      <t>VARIABLES:</t>
    </r>
    <r>
      <rPr>
        <sz val="11"/>
        <color theme="1"/>
        <rFont val="Arial"/>
        <family val="2"/>
      </rPr>
      <t xml:space="preserve">
</t>
    </r>
    <r>
      <rPr>
        <b/>
        <sz val="11"/>
        <color theme="1"/>
        <rFont val="Arial"/>
        <family val="2"/>
      </rPr>
      <t xml:space="preserve">PPAM: </t>
    </r>
    <r>
      <rPr>
        <sz val="11"/>
        <color theme="1"/>
        <rFont val="Arial"/>
        <family val="2"/>
      </rPr>
      <t xml:space="preserve">Porcentaja de personas con atención médica              
</t>
    </r>
    <r>
      <rPr>
        <b/>
        <sz val="11"/>
        <color theme="1"/>
        <rFont val="Arial"/>
        <family val="2"/>
      </rPr>
      <t>TPA</t>
    </r>
    <r>
      <rPr>
        <sz val="11"/>
        <color theme="1"/>
        <rFont val="Arial"/>
        <family val="2"/>
      </rPr>
      <t xml:space="preserve">: Total de personas atendidas.
</t>
    </r>
    <r>
      <rPr>
        <b/>
        <sz val="11"/>
        <color theme="1"/>
        <rFont val="Arial"/>
        <family val="2"/>
      </rPr>
      <t>NRA:</t>
    </r>
    <r>
      <rPr>
        <sz val="11"/>
        <color theme="1"/>
        <rFont val="Arial"/>
        <family val="2"/>
      </rPr>
      <t xml:space="preserve"> Núnero de reportes recibidos.  
                                                                                                                                                </t>
    </r>
  </si>
  <si>
    <r>
      <rPr>
        <b/>
        <sz val="11"/>
        <color theme="1"/>
        <rFont val="Arial"/>
        <family val="2"/>
      </rPr>
      <t>MÉTODO DE CÁLCULO:</t>
    </r>
    <r>
      <rPr>
        <sz val="11"/>
        <color theme="1"/>
        <rFont val="Arial"/>
        <family val="2"/>
      </rPr>
      <t xml:space="preserve">
</t>
    </r>
    <r>
      <rPr>
        <b/>
        <sz val="11"/>
        <color theme="1"/>
        <rFont val="Arial"/>
        <family val="2"/>
      </rPr>
      <t>PEPPS</t>
    </r>
    <r>
      <rPr>
        <sz val="11"/>
        <color theme="1"/>
        <rFont val="Arial"/>
        <family val="2"/>
      </rPr>
      <t xml:space="preserve">= (TES/NEES)*100
</t>
    </r>
    <r>
      <rPr>
        <b/>
        <sz val="11"/>
        <color theme="1"/>
        <rFont val="Arial"/>
        <family val="2"/>
      </rPr>
      <t>VARIABLES:</t>
    </r>
    <r>
      <rPr>
        <sz val="11"/>
        <color theme="1"/>
        <rFont val="Arial"/>
        <family val="2"/>
      </rPr>
      <t xml:space="preserve">
</t>
    </r>
    <r>
      <rPr>
        <b/>
        <sz val="11"/>
        <color theme="1"/>
        <rFont val="Arial"/>
        <family val="2"/>
      </rPr>
      <t>PEPPS</t>
    </r>
    <r>
      <rPr>
        <sz val="11"/>
        <color theme="1"/>
        <rFont val="Arial"/>
        <family val="2"/>
      </rPr>
      <t xml:space="preserve">: Porcentaje de eventos públicos y privados supervisados.
</t>
    </r>
    <r>
      <rPr>
        <b/>
        <sz val="11"/>
        <color theme="1"/>
        <rFont val="Arial"/>
        <family val="2"/>
      </rPr>
      <t>TES:</t>
    </r>
    <r>
      <rPr>
        <sz val="11"/>
        <color theme="1"/>
        <rFont val="Arial"/>
        <family val="2"/>
      </rPr>
      <t xml:space="preserve"> Total de eventos supervisados.
</t>
    </r>
    <r>
      <rPr>
        <b/>
        <sz val="11"/>
        <color theme="1"/>
        <rFont val="Arial"/>
        <family val="2"/>
      </rPr>
      <t>NEES</t>
    </r>
    <r>
      <rPr>
        <sz val="11"/>
        <color theme="1"/>
        <rFont val="Arial"/>
        <family val="2"/>
      </rPr>
      <t xml:space="preserve">: Número de eventos estimados a supervisar.
</t>
    </r>
  </si>
  <si>
    <r>
      <rPr>
        <b/>
        <sz val="11"/>
        <color theme="1"/>
        <rFont val="Arial"/>
        <family val="2"/>
      </rPr>
      <t>MÉTODO DE CÁLCULO:</t>
    </r>
    <r>
      <rPr>
        <sz val="11"/>
        <color theme="1"/>
        <rFont val="Arial"/>
        <family val="2"/>
      </rPr>
      <t xml:space="preserve">
</t>
    </r>
    <r>
      <rPr>
        <b/>
        <sz val="11"/>
        <color theme="1"/>
        <rFont val="Arial"/>
        <family val="2"/>
      </rPr>
      <t>PRTV= (NRTV</t>
    </r>
    <r>
      <rPr>
        <sz val="11"/>
        <color theme="1"/>
        <rFont val="Arial"/>
        <family val="2"/>
      </rPr>
      <t xml:space="preserve">/TRTV)*100
</t>
    </r>
    <r>
      <rPr>
        <b/>
        <sz val="11"/>
        <color theme="1"/>
        <rFont val="Arial"/>
        <family val="2"/>
      </rPr>
      <t>VARIABLES:</t>
    </r>
    <r>
      <rPr>
        <sz val="11"/>
        <color theme="1"/>
        <rFont val="Arial"/>
        <family val="2"/>
      </rPr>
      <t xml:space="preserve">
</t>
    </r>
    <r>
      <rPr>
        <b/>
        <sz val="11"/>
        <color theme="1"/>
        <rFont val="Arial"/>
        <family val="2"/>
      </rPr>
      <t xml:space="preserve">PRTV: </t>
    </r>
    <r>
      <rPr>
        <sz val="11"/>
        <color theme="1"/>
        <rFont val="Arial"/>
        <family val="2"/>
      </rPr>
      <t xml:space="preserve">Porcentaje de refugios temporales verificados.
</t>
    </r>
    <r>
      <rPr>
        <b/>
        <sz val="11"/>
        <color theme="1"/>
        <rFont val="Arial"/>
        <family val="2"/>
      </rPr>
      <t>NRTV</t>
    </r>
    <r>
      <rPr>
        <sz val="11"/>
        <color theme="1"/>
        <rFont val="Arial"/>
        <family val="2"/>
      </rPr>
      <t xml:space="preserve">: Número de refugios temporales verificados.
</t>
    </r>
    <r>
      <rPr>
        <b/>
        <sz val="11"/>
        <color theme="1"/>
        <rFont val="Arial"/>
        <family val="2"/>
      </rPr>
      <t xml:space="preserve">TRTV: </t>
    </r>
    <r>
      <rPr>
        <sz val="11"/>
        <color theme="1"/>
        <rFont val="Arial"/>
        <family val="2"/>
      </rPr>
      <t xml:space="preserve">Total de refugios temporales por verificar.
</t>
    </r>
  </si>
  <si>
    <r>
      <rPr>
        <b/>
        <sz val="11"/>
        <color theme="1"/>
        <rFont val="Arial"/>
        <family val="2"/>
      </rPr>
      <t>MÉTODO DE CÁLCULO:</t>
    </r>
    <r>
      <rPr>
        <sz val="11"/>
        <color theme="1"/>
        <rFont val="Arial"/>
        <family val="2"/>
      </rPr>
      <t xml:space="preserve">
</t>
    </r>
    <r>
      <rPr>
        <b/>
        <sz val="11"/>
        <color theme="1"/>
        <rFont val="Arial"/>
        <family val="2"/>
      </rPr>
      <t>POI</t>
    </r>
    <r>
      <rPr>
        <sz val="11"/>
        <color theme="1"/>
        <rFont val="Arial"/>
        <family val="2"/>
      </rPr>
      <t xml:space="preserve">= (TOI/TOP)*100
</t>
    </r>
    <r>
      <rPr>
        <b/>
        <sz val="11"/>
        <color theme="1"/>
        <rFont val="Arial"/>
        <family val="2"/>
      </rPr>
      <t>VARIABLES:</t>
    </r>
    <r>
      <rPr>
        <sz val="11"/>
        <color theme="1"/>
        <rFont val="Arial"/>
        <family val="2"/>
      </rPr>
      <t xml:space="preserve">
</t>
    </r>
    <r>
      <rPr>
        <b/>
        <sz val="11"/>
        <color theme="1"/>
        <rFont val="Arial"/>
        <family val="2"/>
      </rPr>
      <t>POI</t>
    </r>
    <r>
      <rPr>
        <sz val="11"/>
        <color theme="1"/>
        <rFont val="Arial"/>
        <family val="2"/>
      </rPr>
      <t xml:space="preserve">: Porcentaje de operativos implementados
</t>
    </r>
    <r>
      <rPr>
        <b/>
        <sz val="11"/>
        <color theme="1"/>
        <rFont val="Arial"/>
        <family val="2"/>
      </rPr>
      <t>TOI:</t>
    </r>
    <r>
      <rPr>
        <sz val="11"/>
        <color theme="1"/>
        <rFont val="Arial"/>
        <family val="2"/>
      </rPr>
      <t xml:space="preserve">Total de operativos implementados
</t>
    </r>
    <r>
      <rPr>
        <b/>
        <sz val="11"/>
        <color theme="1"/>
        <rFont val="Arial"/>
        <family val="2"/>
      </rPr>
      <t>TOP</t>
    </r>
    <r>
      <rPr>
        <sz val="11"/>
        <color theme="1"/>
        <rFont val="Arial"/>
        <family val="2"/>
      </rPr>
      <t xml:space="preserve">: Total de operativos programados. 
</t>
    </r>
  </si>
  <si>
    <r>
      <rPr>
        <b/>
        <sz val="11"/>
        <color theme="1"/>
        <rFont val="Arial"/>
        <family val="2"/>
      </rPr>
      <t>MÉTODO DE CÁLCULO:</t>
    </r>
    <r>
      <rPr>
        <sz val="11"/>
        <color theme="1"/>
        <rFont val="Arial"/>
        <family val="2"/>
      </rPr>
      <t xml:space="preserve">
</t>
    </r>
    <r>
      <rPr>
        <b/>
        <sz val="11"/>
        <color theme="1"/>
        <rFont val="Arial"/>
        <family val="2"/>
      </rPr>
      <t xml:space="preserve">PSRPI= </t>
    </r>
    <r>
      <rPr>
        <sz val="11"/>
        <color theme="1"/>
        <rFont val="Arial"/>
        <family val="2"/>
      </rPr>
      <t xml:space="preserve">(TRI/TRE)*100
</t>
    </r>
    <r>
      <rPr>
        <b/>
        <sz val="11"/>
        <color theme="1"/>
        <rFont val="Arial"/>
        <family val="2"/>
      </rPr>
      <t xml:space="preserve">
VARIABLES:</t>
    </r>
    <r>
      <rPr>
        <sz val="11"/>
        <color theme="1"/>
        <rFont val="Arial"/>
        <family val="2"/>
      </rPr>
      <t xml:space="preserve">
</t>
    </r>
    <r>
      <rPr>
        <b/>
        <sz val="11"/>
        <color theme="1"/>
        <rFont val="Arial"/>
        <family val="2"/>
      </rPr>
      <t>PSRPI:</t>
    </r>
    <r>
      <rPr>
        <sz val="11"/>
        <color theme="1"/>
        <rFont val="Arial"/>
        <family val="2"/>
      </rPr>
      <t xml:space="preserve"> Porcentaje de salvamentos, rescates y primeros auxilios implementados. 
</t>
    </r>
    <r>
      <rPr>
        <b/>
        <sz val="11"/>
        <color theme="1"/>
        <rFont val="Arial"/>
        <family val="2"/>
      </rPr>
      <t>TRI:</t>
    </r>
    <r>
      <rPr>
        <sz val="11"/>
        <color theme="1"/>
        <rFont val="Arial"/>
        <family val="2"/>
      </rPr>
      <t xml:space="preserve">Total de reporte de implementados.
</t>
    </r>
    <r>
      <rPr>
        <b/>
        <sz val="11"/>
        <color theme="1"/>
        <rFont val="Arial"/>
        <family val="2"/>
      </rPr>
      <t>TRE</t>
    </r>
    <r>
      <rPr>
        <sz val="11"/>
        <color theme="1"/>
        <rFont val="Arial"/>
        <family val="2"/>
      </rPr>
      <t xml:space="preserve">:Total de reportes estimados.
</t>
    </r>
  </si>
  <si>
    <r>
      <rPr>
        <b/>
        <sz val="11"/>
        <color theme="1"/>
        <rFont val="Arial"/>
        <family val="2"/>
      </rPr>
      <t xml:space="preserve">MÉTODO DE CÁLCULO: </t>
    </r>
    <r>
      <rPr>
        <sz val="11"/>
        <color theme="1"/>
        <rFont val="Arial"/>
        <family val="2"/>
      </rPr>
      <t xml:space="preserve">
</t>
    </r>
    <r>
      <rPr>
        <b/>
        <sz val="11"/>
        <color theme="1"/>
        <rFont val="Arial"/>
        <family val="2"/>
      </rPr>
      <t>PAPB</t>
    </r>
    <r>
      <rPr>
        <sz val="11"/>
        <color theme="1"/>
        <rFont val="Arial"/>
        <family val="2"/>
      </rPr>
      <t xml:space="preserve">=(TPB/NPE)*100
</t>
    </r>
    <r>
      <rPr>
        <b/>
        <sz val="11"/>
        <color theme="1"/>
        <rFont val="Arial"/>
        <family val="2"/>
      </rPr>
      <t xml:space="preserve">
VARIABLES:</t>
    </r>
    <r>
      <rPr>
        <sz val="11"/>
        <color theme="1"/>
        <rFont val="Arial"/>
        <family val="2"/>
      </rPr>
      <t xml:space="preserve">
</t>
    </r>
    <r>
      <rPr>
        <b/>
        <sz val="11"/>
        <color theme="1"/>
        <rFont val="Arial"/>
        <family val="2"/>
      </rPr>
      <t>PAPB</t>
    </r>
    <r>
      <rPr>
        <sz val="11"/>
        <color theme="1"/>
        <rFont val="Arial"/>
        <family val="2"/>
      </rPr>
      <t xml:space="preserve">: Porcentaje de acciones preventivas brindadas.
</t>
    </r>
    <r>
      <rPr>
        <b/>
        <sz val="11"/>
        <color theme="1"/>
        <rFont val="Arial"/>
        <family val="2"/>
      </rPr>
      <t>TPB</t>
    </r>
    <r>
      <rPr>
        <sz val="11"/>
        <color theme="1"/>
        <rFont val="Arial"/>
        <family val="2"/>
      </rPr>
      <t xml:space="preserve">: Total de población beneficiada.
</t>
    </r>
    <r>
      <rPr>
        <b/>
        <sz val="11"/>
        <color theme="1"/>
        <rFont val="Arial"/>
        <family val="2"/>
      </rPr>
      <t xml:space="preserve">NPE: </t>
    </r>
    <r>
      <rPr>
        <sz val="11"/>
        <color theme="1"/>
        <rFont val="Arial"/>
        <family val="2"/>
      </rPr>
      <t xml:space="preserve">Número de población estimada.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</si>
  <si>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Resoluciones de las demandas ciudadanas.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</si>
  <si>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Apoyos administrativos y financieros.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</si>
  <si>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Sesiones de Cabildo.</t>
    </r>
  </si>
  <si>
    <r>
      <rPr>
        <b/>
        <sz val="11"/>
        <color theme="1"/>
        <rFont val="Arial"/>
        <family val="2"/>
      </rPr>
      <t>UNIDAD DE MEDIDA DEL INDICADOR:</t>
    </r>
    <r>
      <rPr>
        <sz val="11"/>
        <color theme="1"/>
        <rFont val="Arial"/>
        <family val="2"/>
      </rPr>
      <t xml:space="preserve">
Porcentaje . 
</t>
    </r>
    <r>
      <rPr>
        <b/>
        <sz val="11"/>
        <color theme="1"/>
        <rFont val="Arial"/>
        <family val="2"/>
      </rPr>
      <t xml:space="preserve"> UNIDAD DE MEDIDA DE LA VARIABLE:</t>
    </r>
    <r>
      <rPr>
        <sz val="11"/>
        <color theme="1"/>
        <rFont val="Arial"/>
        <family val="2"/>
      </rPr>
      <t xml:space="preserve">
Solicitudes Ciudadanas.</t>
    </r>
  </si>
  <si>
    <r>
      <rPr>
        <b/>
        <sz val="11"/>
        <color theme="1"/>
        <rFont val="Arial"/>
        <family val="2"/>
      </rPr>
      <t>UNIDAD DE MEDIDA DEL INDICADOR:</t>
    </r>
    <r>
      <rPr>
        <sz val="11"/>
        <color theme="1"/>
        <rFont val="Arial"/>
        <family val="2"/>
      </rPr>
      <t xml:space="preserve">
</t>
    </r>
    <r>
      <rPr>
        <sz val="11"/>
        <color theme="1"/>
        <rFont val="Arial"/>
        <family val="2"/>
      </rPr>
      <t xml:space="preserve">Porcentaje   
</t>
    </r>
    <r>
      <rPr>
        <b/>
        <sz val="11"/>
        <color theme="1"/>
        <rFont val="Arial"/>
        <family val="2"/>
      </rPr>
      <t xml:space="preserve"> UNIDAD DE MEDIDA DE LA VARIABLE:</t>
    </r>
    <r>
      <rPr>
        <sz val="11"/>
        <color theme="1"/>
        <rFont val="Arial"/>
        <family val="2"/>
      </rPr>
      <t xml:space="preserve">
Asesorias y acompañamiento de reportes de personas no localizadas.</t>
    </r>
  </si>
  <si>
    <r>
      <rPr>
        <b/>
        <sz val="11"/>
        <color theme="1"/>
        <rFont val="Arial"/>
        <family val="2"/>
      </rPr>
      <t>UNIDAD DE MEDIDA DEL INDICADOR:</t>
    </r>
    <r>
      <rPr>
        <sz val="11"/>
        <color theme="1"/>
        <rFont val="Arial"/>
        <family val="2"/>
      </rPr>
      <t xml:space="preserve">
</t>
    </r>
    <r>
      <rPr>
        <sz val="11"/>
        <color theme="1"/>
        <rFont val="Arial"/>
        <family val="2"/>
      </rPr>
      <t xml:space="preserve">Porcentaje   
</t>
    </r>
    <r>
      <rPr>
        <b/>
        <sz val="11"/>
        <color theme="1"/>
        <rFont val="Arial"/>
        <family val="2"/>
      </rPr>
      <t xml:space="preserve"> UNIDAD DE MEDIDA DE LA VARIABLE:</t>
    </r>
    <r>
      <rPr>
        <sz val="11"/>
        <color theme="1"/>
        <rFont val="Arial"/>
        <family val="2"/>
      </rPr>
      <t xml:space="preserve">
Asistencia en reportes de personas no localizadas.</t>
    </r>
  </si>
  <si>
    <r>
      <rPr>
        <b/>
        <sz val="11"/>
        <color theme="1"/>
        <rFont val="Calibri"/>
        <family val="2"/>
      </rPr>
      <t>UNIDAD DE MEDIDA DEL INDICADOR:</t>
    </r>
    <r>
      <rPr>
        <sz val="11"/>
        <color theme="1"/>
        <rFont val="Calibri"/>
        <family val="2"/>
      </rPr>
      <t xml:space="preserve">
Porcentaje   
</t>
    </r>
    <r>
      <rPr>
        <b/>
        <sz val="11"/>
        <color theme="1"/>
        <rFont val="Calibri"/>
        <family val="2"/>
      </rPr>
      <t xml:space="preserve"> UNIDAD DE MEDIDA DE LA VARIABLE:</t>
    </r>
    <r>
      <rPr>
        <sz val="11"/>
        <color theme="1"/>
        <rFont val="Calibri"/>
        <family val="2"/>
      </rPr>
      <t xml:space="preserve">
Solicitudes administrativas.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</si>
  <si>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Documentos de movimientos de personal.</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</si>
  <si>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Gestiones Técnicas.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</si>
  <si>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Solicitudes de Recursos Materiales.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</si>
  <si>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Actos Registrales.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</si>
  <si>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Equipos de cómputo y electrónicos.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</si>
  <si>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Formatos valorados.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</si>
  <si>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Personal del Registro Civil capacitado</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</si>
  <si>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Instalaciones del Registro Civil.</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</si>
  <si>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Quejas y recomendaciones de Derechos Humanos atendidas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</si>
  <si>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Asesorías jurídicas y atenciones a quejas en materia de Derechos Humanos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</si>
  <si>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capacitaciones en materia de Derechos Humanos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</si>
  <si>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Mesas de trabajo en materia de  Derechos Humanos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</si>
  <si>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Instrumentos jurídicos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</si>
  <si>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Actuaciones jurídicas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</si>
  <si>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Recursos en juicios de garantia</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</si>
  <si>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 VARIABLE:</t>
    </r>
    <r>
      <rPr>
        <sz val="11"/>
        <color theme="1"/>
        <rFont val="Arial"/>
        <family val="2"/>
      </rPr>
      <t xml:space="preserve">
Sanciones.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</si>
  <si>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 VARIABLE</t>
    </r>
    <r>
      <rPr>
        <sz val="11"/>
        <color theme="1"/>
        <rFont val="Arial"/>
        <family val="2"/>
      </rPr>
      <t xml:space="preserve">        
Convenios conciliatorios.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</si>
  <si>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Asesorías psicológicas.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</si>
  <si>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Cursos de capacitación.</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</si>
  <si>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 VARIABLE:  </t>
    </r>
    <r>
      <rPr>
        <sz val="11"/>
        <color theme="1"/>
        <rFont val="Arial"/>
        <family val="2"/>
      </rPr>
      <t xml:space="preserve">                
Talleres para familias.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</si>
  <si>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Demandas sociales.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</si>
  <si>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Cartillas militares entregadas.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</si>
  <si>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xml:space="preserve">
Sesiones de COESPO.</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</si>
  <si>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Atenciones y seguimientos mensuales con DAVB y SbPJ.</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</si>
  <si>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Manifestaciones atendidas.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</si>
  <si>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Atenciones en asuntos religiosos.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</si>
  <si>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Participantes de actividades para la construcción de Paz.</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</si>
  <si>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  </t>
    </r>
    <r>
      <rPr>
        <sz val="11"/>
        <color theme="1"/>
        <rFont val="Arial"/>
        <family val="2"/>
      </rPr>
      <t xml:space="preserve"> Participantes capacitados(as)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</si>
  <si>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Expedientes del Padrón Municipal de Templos.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</si>
  <si>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Verificaciones normativas.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</si>
  <si>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Trámites del sector religioso.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</si>
  <si>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VARIABLES: 
</t>
    </r>
    <r>
      <rPr>
        <sz val="11"/>
        <color theme="1"/>
        <rFont val="Arial"/>
        <family val="2"/>
      </rPr>
      <t>Asesorías jurídicas.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</si>
  <si>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actividades de promoción, respeto y tolerancia religiosa</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</si>
  <si>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Mecanismos de coordinación interinstitucional y de fortalecimiento de capacidades implementados.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</si>
  <si>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Organización de sesiones del Sistema Municipal y sus Comisiones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</si>
  <si>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Reportes de canalizaciones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</si>
  <si>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Niñas, niños y adolescentes participantes en actividades sobre sus derechos humanos..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</si>
  <si>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Campañas digitales realizadas..</t>
    </r>
  </si>
  <si>
    <r>
      <rPr>
        <b/>
        <sz val="11"/>
        <color rgb="FF000000"/>
        <rFont val="Arial, sans-serif"/>
      </rPr>
      <t xml:space="preserve">UNIDAD DE MEDIDA DELINDICADOR:
</t>
    </r>
    <r>
      <rPr>
        <sz val="11"/>
        <color rgb="FF000000"/>
        <rFont val="Arial, sans-serif"/>
      </rPr>
      <t>Porcentaje</t>
    </r>
    <r>
      <rPr>
        <b/>
        <sz val="11"/>
        <color rgb="FF000000"/>
        <rFont val="Arial, sans-serif"/>
      </rPr>
      <t xml:space="preserve">
 UNIDAD DE MEDIDA DE LA VARIABLE:
</t>
    </r>
    <r>
      <rPr>
        <sz val="11"/>
        <color rgb="FF000000"/>
        <rFont val="Arial, sans-serif"/>
      </rPr>
      <t>Proyectos</t>
    </r>
  </si>
  <si>
    <r>
      <rPr>
        <b/>
        <sz val="11"/>
        <color rgb="FF000000"/>
        <rFont val="Arial, sans-serif"/>
      </rPr>
      <t xml:space="preserve">UNIDAD DE MEDIDA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Señalizacion.</t>
    </r>
  </si>
  <si>
    <r>
      <rPr>
        <b/>
        <sz val="11"/>
        <color rgb="FF000000"/>
        <rFont val="Arial, sans-serif"/>
      </rPr>
      <t xml:space="preserve">UNIDAD DE MÉDIDA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Anuencias.</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</si>
  <si>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Supervisiones.</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</si>
  <si>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Personas.</t>
    </r>
  </si>
  <si>
    <r>
      <rPr>
        <b/>
        <sz val="11"/>
        <color rgb="FF000000"/>
        <rFont val="Arial, sans-serif"/>
      </rPr>
      <t xml:space="preserve">UNIDAD DE MEDIDA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Personal de Organizaciones públicas y privadas.</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</si>
  <si>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Eventos másivos.</t>
    </r>
  </si>
  <si>
    <r>
      <rPr>
        <b/>
        <sz val="11"/>
        <color rgb="FF000000"/>
        <rFont val="Arial, sans-serif"/>
      </rPr>
      <t xml:space="preserve">UNIDAD DE MEDIDA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Niñas y niños.</t>
    </r>
  </si>
  <si>
    <r>
      <rPr>
        <b/>
        <sz val="11"/>
        <color rgb="FF000000"/>
        <rFont val="Arial, sans-serif"/>
      </rPr>
      <t xml:space="preserve">UNIDAD DE MEDIDA DEL INDICADOR: 
</t>
    </r>
    <r>
      <rPr>
        <sz val="11"/>
        <color rgb="FF000000"/>
        <rFont val="Arial, sans-serif"/>
      </rPr>
      <t xml:space="preserve"> Porcentaje.
</t>
    </r>
    <r>
      <rPr>
        <b/>
        <sz val="11"/>
        <color rgb="FF000000"/>
        <rFont val="Arial, sans-serif"/>
      </rPr>
      <t xml:space="preserve">  
 UNIDAD DE MEDIDA DE LA VARIABLE: 
</t>
    </r>
    <r>
      <rPr>
        <sz val="11"/>
        <color rgb="FF000000"/>
        <rFont val="Arial, sans-serif"/>
      </rPr>
      <t xml:space="preserve"> Establecimientos.</t>
    </r>
  </si>
  <si>
    <r>
      <rPr>
        <b/>
        <sz val="11"/>
        <color rgb="FF000000"/>
        <rFont val="Arial, sans-serif"/>
      </rPr>
      <t xml:space="preserve">UNIDAD DE MEDIDA DEL INDICADOR: 
</t>
    </r>
    <r>
      <rPr>
        <sz val="11"/>
        <color rgb="FF000000"/>
        <rFont val="Arial, sans-serif"/>
      </rPr>
      <t xml:space="preserve"> Porcentaje.
</t>
    </r>
    <r>
      <rPr>
        <b/>
        <sz val="11"/>
        <color rgb="FF000000"/>
        <rFont val="Arial, sans-serif"/>
      </rPr>
      <t xml:space="preserve">  
 UNIDAD DE MEDIDA DE LA VARIABLE: 
</t>
    </r>
    <r>
      <rPr>
        <sz val="11"/>
        <color rgb="FF000000"/>
        <rFont val="Arial, sans-serif"/>
      </rPr>
      <t xml:space="preserve">  Llamadas de auxilio atendida</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</si>
  <si>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 xml:space="preserve"> Elementos del Honorable Cuerpo de Bomberos.</t>
    </r>
  </si>
  <si>
    <r>
      <rPr>
        <b/>
        <sz val="11"/>
        <color rgb="FF000000"/>
        <rFont val="Arial, sans-serif"/>
      </rPr>
      <t xml:space="preserve">UNIDAD DE MEDIDA DEL INDICADOR: 
</t>
    </r>
    <r>
      <rPr>
        <sz val="11"/>
        <color rgb="FF000000"/>
        <rFont val="Arial, sans-serif"/>
      </rPr>
      <t xml:space="preserve"> Porcentaje.
</t>
    </r>
    <r>
      <rPr>
        <b/>
        <sz val="11"/>
        <color rgb="FF000000"/>
        <rFont val="Arial, sans-serif"/>
      </rPr>
      <t xml:space="preserve">   
 UNIDAD DE MEDIDA DE LA VARIABLE: 
</t>
    </r>
    <r>
      <rPr>
        <sz val="11"/>
        <color rgb="FF000000"/>
        <rFont val="Arial, sans-serif"/>
      </rPr>
      <t>Equipos de protección corporal</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</si>
  <si>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Sesiones de cabildo.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</si>
  <si>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Asistencia a sesiones de cabildo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</si>
  <si>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Actas de cabildo.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</si>
  <si>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VARIABLES:
</t>
    </r>
    <r>
      <rPr>
        <sz val="11"/>
        <color theme="1"/>
        <rFont val="Arial"/>
        <family val="2"/>
      </rPr>
      <t>Acuerdos de Cabildo.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</si>
  <si>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Precabildeos.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</si>
  <si>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Proyectos de acuerdos.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</si>
  <si>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mitigaci´no de riesgos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</si>
  <si>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Spots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</si>
  <si>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Personas capacitadas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</si>
  <si>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Guardavidas Evaluados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</si>
  <si>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Dictámenes aprobatorios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</si>
  <si>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Programas internos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</si>
  <si>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Inspecciones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</si>
  <si>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Simulacros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</si>
  <si>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Prestadores de servicio</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</si>
  <si>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Reporte de emergencias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</si>
  <si>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Personas atendidas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</si>
  <si>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Eventos Públicos y privados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</si>
  <si>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Refugios temporales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</si>
  <si>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Operativos implementados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</si>
  <si>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Salvamentos, rescates y primeros auxilios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</si>
  <si>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acciones preventivas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</si>
  <si>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Quejas ciudadanas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</si>
  <si>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Comités  </t>
    </r>
  </si>
  <si>
    <r>
      <rPr>
        <b/>
        <sz val="11"/>
        <color theme="1"/>
        <rFont val="Arial"/>
        <family val="2"/>
      </rPr>
      <t>PRDC:</t>
    </r>
    <r>
      <rPr>
        <sz val="11"/>
        <color theme="1"/>
        <rFont val="Arial"/>
        <family val="2"/>
      </rPr>
      <t xml:space="preserve"> La meta de Enero 2025 a Diciembre de 2027 serán 7,500 resoluciones
 META RELATIVA: 3.20%
META ABSOLUTA 332</t>
    </r>
  </si>
  <si>
    <r>
      <rPr>
        <b/>
        <sz val="11"/>
        <color theme="1"/>
        <rFont val="Arial"/>
        <family val="2"/>
      </rPr>
      <t xml:space="preserve">PRDCE: </t>
    </r>
    <r>
      <rPr>
        <sz val="11"/>
        <color theme="1"/>
        <rFont val="Arial"/>
        <family val="2"/>
      </rPr>
      <t xml:space="preserve">De Enero 2022 a Diciembre 2024 se emitieron 7267 resoluciones.
2022: 2600
2023: 2567
2024: 2100
total 7,267
</t>
    </r>
  </si>
  <si>
    <r>
      <rPr>
        <b/>
        <sz val="11"/>
        <color theme="1"/>
        <rFont val="Arial"/>
        <family val="2"/>
      </rPr>
      <t>PAOC</t>
    </r>
    <r>
      <rPr>
        <sz val="11"/>
        <color theme="1"/>
        <rFont val="Arial"/>
        <family val="2"/>
      </rPr>
      <t xml:space="preserve">: La meta de Enero 2025 a Diciembre de 2027, serán 2,850 apoyos administrativos y financieros otorgados.
META RELATIVA: %19.19
META ABSOLUTA:  459
</t>
    </r>
  </si>
  <si>
    <r>
      <rPr>
        <b/>
        <sz val="11"/>
        <color theme="1"/>
        <rFont val="Arial"/>
        <family val="2"/>
      </rPr>
      <t>PAOC</t>
    </r>
    <r>
      <rPr>
        <sz val="11"/>
        <color theme="1"/>
        <rFont val="Arial"/>
        <family val="2"/>
      </rPr>
      <t xml:space="preserve">: De Enero 2022 a Diciembre 2024 se otorgaron 2391 apoyos administrativos y financieros.
2022: 846
2023: 858
2024: 687
</t>
    </r>
    <r>
      <rPr>
        <b/>
        <sz val="11"/>
        <color theme="1"/>
        <rFont val="Arial"/>
        <family val="2"/>
      </rPr>
      <t>total: 2,391</t>
    </r>
  </si>
  <si>
    <r>
      <rPr>
        <b/>
        <sz val="11"/>
        <color theme="1"/>
        <rFont val="Arial"/>
        <family val="2"/>
      </rPr>
      <t>PSIA</t>
    </r>
    <r>
      <rPr>
        <sz val="11"/>
        <color theme="1"/>
        <rFont val="Arial"/>
        <family val="2"/>
      </rPr>
      <t xml:space="preserve">:  La meta de Enero 2025 a Diciembre de 2027 se realizarán 300 sesiones de cabildo.
META RELATIVA: %1.35
META ABSOLUTA: 4
</t>
    </r>
  </si>
  <si>
    <r>
      <rPr>
        <b/>
        <sz val="11"/>
        <color theme="1"/>
        <rFont val="Arial"/>
        <family val="2"/>
      </rPr>
      <t>PIEDS</t>
    </r>
    <r>
      <rPr>
        <sz val="11"/>
        <color theme="1"/>
        <rFont val="Arial"/>
        <family val="2"/>
      </rPr>
      <t xml:space="preserve">:  De Enero 2022 a Diciembre 2024 se atendieron 293  solicitudes de información de Cabildo.
</t>
    </r>
    <r>
      <rPr>
        <b/>
        <sz val="11"/>
        <color theme="1"/>
        <rFont val="Arial"/>
        <family val="2"/>
      </rPr>
      <t>2022:</t>
    </r>
    <r>
      <rPr>
        <sz val="11"/>
        <color theme="1"/>
        <rFont val="Arial"/>
        <family val="2"/>
      </rPr>
      <t xml:space="preserve"> 85
</t>
    </r>
    <r>
      <rPr>
        <b/>
        <sz val="11"/>
        <color theme="1"/>
        <rFont val="Arial"/>
        <family val="2"/>
      </rPr>
      <t>2023:</t>
    </r>
    <r>
      <rPr>
        <sz val="11"/>
        <color theme="1"/>
        <rFont val="Arial"/>
        <family val="2"/>
      </rPr>
      <t xml:space="preserve"> 96
</t>
    </r>
    <r>
      <rPr>
        <b/>
        <sz val="11"/>
        <color theme="1"/>
        <rFont val="Arial"/>
        <family val="2"/>
      </rPr>
      <t>2024</t>
    </r>
    <r>
      <rPr>
        <sz val="11"/>
        <color theme="1"/>
        <rFont val="Arial"/>
        <family val="2"/>
      </rPr>
      <t xml:space="preserve">: 112
</t>
    </r>
    <r>
      <rPr>
        <b/>
        <sz val="11"/>
        <color theme="1"/>
        <rFont val="Arial"/>
        <family val="2"/>
      </rPr>
      <t xml:space="preserve">
total: 296
</t>
    </r>
  </si>
  <si>
    <r>
      <rPr>
        <b/>
        <sz val="11"/>
        <color theme="1"/>
        <rFont val="Arial"/>
        <family val="2"/>
      </rPr>
      <t>PSCG</t>
    </r>
    <r>
      <rPr>
        <sz val="11"/>
        <color theme="1"/>
        <rFont val="Arial"/>
        <family val="2"/>
      </rPr>
      <t xml:space="preserve">: La meta de Enero 2025 a Diciembre de 2027 serán 1,620 solicitudes ciudadanas gestionadas, lo que representa un incremento acumulado trianual de 50% en relación a la línea base. 
META RELATIVA : %44.09
meta absoluta 502
</t>
    </r>
    <r>
      <rPr>
        <b/>
        <sz val="11"/>
        <color theme="1"/>
        <rFont val="Arial"/>
        <family val="2"/>
      </rPr>
      <t xml:space="preserve">
</t>
    </r>
  </si>
  <si>
    <r>
      <rPr>
        <b/>
        <sz val="11"/>
        <color theme="1"/>
        <rFont val="Arial"/>
        <family val="2"/>
      </rPr>
      <t>PSCG:</t>
    </r>
    <r>
      <rPr>
        <sz val="11"/>
        <color theme="1"/>
        <rFont val="Arial"/>
        <family val="2"/>
      </rPr>
      <t xml:space="preserve"> De Enero 2022  a Diciembre 2024 se gestionaron 1118 solicitudes ciudadanas.
</t>
    </r>
    <r>
      <rPr>
        <b/>
        <sz val="11"/>
        <color theme="1"/>
        <rFont val="Arial"/>
        <family val="2"/>
      </rPr>
      <t>2022:</t>
    </r>
    <r>
      <rPr>
        <sz val="11"/>
        <color theme="1"/>
        <rFont val="Arial"/>
        <family val="2"/>
      </rPr>
      <t xml:space="preserve"> 347
</t>
    </r>
    <r>
      <rPr>
        <b/>
        <sz val="11"/>
        <color theme="1"/>
        <rFont val="Arial"/>
        <family val="2"/>
      </rPr>
      <t>2023</t>
    </r>
    <r>
      <rPr>
        <sz val="11"/>
        <color theme="1"/>
        <rFont val="Arial"/>
        <family val="2"/>
      </rPr>
      <t xml:space="preserve">: 420
</t>
    </r>
    <r>
      <rPr>
        <b/>
        <sz val="11"/>
        <color theme="1"/>
        <rFont val="Arial"/>
        <family val="2"/>
      </rPr>
      <t>2024</t>
    </r>
    <r>
      <rPr>
        <sz val="11"/>
        <color theme="1"/>
        <rFont val="Arial"/>
        <family val="2"/>
      </rPr>
      <t xml:space="preserve">: 351
</t>
    </r>
    <r>
      <rPr>
        <b/>
        <sz val="11"/>
        <color theme="1"/>
        <rFont val="Arial"/>
        <family val="2"/>
      </rPr>
      <t>TOTAL: 1,118</t>
    </r>
    <r>
      <rPr>
        <sz val="11"/>
        <color theme="1"/>
        <rFont val="Arial"/>
        <family val="2"/>
      </rPr>
      <t xml:space="preserve">
</t>
    </r>
  </si>
  <si>
    <r>
      <rPr>
        <b/>
        <sz val="11"/>
        <color theme="1"/>
        <rFont val="Arial"/>
        <family val="2"/>
      </rPr>
      <t>PSNLBJ:</t>
    </r>
    <r>
      <rPr>
        <sz val="11"/>
        <color theme="1"/>
        <rFont val="Arial"/>
        <family val="2"/>
      </rPr>
      <t xml:space="preserve"> Personas no localizadas con una meta de 160 anual
</t>
    </r>
  </si>
  <si>
    <r>
      <rPr>
        <b/>
        <sz val="11"/>
        <color theme="1"/>
        <rFont val="Arial"/>
        <family val="2"/>
      </rPr>
      <t xml:space="preserve">PSNLBJ: </t>
    </r>
    <r>
      <rPr>
        <sz val="11"/>
        <color theme="1"/>
        <rFont val="Arial"/>
        <family val="2"/>
      </rPr>
      <t xml:space="preserve">De agosto 2023 a diciembre 2024 se tomaran como año de referencia para medir el avance de 2025
</t>
    </r>
    <r>
      <rPr>
        <b/>
        <sz val="11"/>
        <color theme="1"/>
        <rFont val="Arial"/>
        <family val="2"/>
      </rPr>
      <t xml:space="preserve">
2023:</t>
    </r>
    <r>
      <rPr>
        <sz val="11"/>
        <color theme="1"/>
        <rFont val="Arial"/>
        <family val="2"/>
      </rPr>
      <t xml:space="preserve">170
</t>
    </r>
    <r>
      <rPr>
        <b/>
        <sz val="11"/>
        <color theme="1"/>
        <rFont val="Arial"/>
        <family val="2"/>
      </rPr>
      <t>2024:</t>
    </r>
    <r>
      <rPr>
        <sz val="11"/>
        <color theme="1"/>
        <rFont val="Arial"/>
        <family val="2"/>
      </rPr>
      <t>626                                                                                                                                                                                                                                                                                                                                                                                              
Total:746</t>
    </r>
    <r>
      <rPr>
        <b/>
        <sz val="11"/>
        <color theme="1"/>
        <rFont val="Arial"/>
        <family val="2"/>
      </rPr>
      <t xml:space="preserve">
</t>
    </r>
  </si>
  <si>
    <r>
      <rPr>
        <b/>
        <sz val="11"/>
        <color theme="1"/>
        <rFont val="Arial"/>
        <family val="2"/>
      </rPr>
      <t xml:space="preserve">PSAAPNLBJ:  </t>
    </r>
    <r>
      <rPr>
        <sz val="11"/>
        <color theme="1"/>
        <rFont val="Arial"/>
        <family val="2"/>
      </rPr>
      <t xml:space="preserve">Seguimiento,asesoria y apoyo en reportes de personas no localizadas en el municipio de Benito Juárez la meta anual durante 2025 serán de 165
</t>
    </r>
  </si>
  <si>
    <r>
      <rPr>
        <b/>
        <sz val="11"/>
        <color theme="1"/>
        <rFont val="Arial"/>
        <family val="2"/>
      </rPr>
      <t>PSNLBJ:</t>
    </r>
    <r>
      <rPr>
        <sz val="11"/>
        <color theme="1"/>
        <rFont val="Arial"/>
        <family val="2"/>
      </rPr>
      <t xml:space="preserve"> De agosto 2023 a diciembre 2024 se tomaran como año de referencia para medir el avance de 2025</t>
    </r>
    <r>
      <rPr>
        <b/>
        <sz val="11"/>
        <color theme="1"/>
        <rFont val="Arial"/>
        <family val="2"/>
      </rPr>
      <t xml:space="preserve">
2023:</t>
    </r>
    <r>
      <rPr>
        <sz val="11"/>
        <color theme="1"/>
        <rFont val="Arial"/>
        <family val="2"/>
      </rPr>
      <t xml:space="preserve">170 </t>
    </r>
    <r>
      <rPr>
        <b/>
        <sz val="11"/>
        <color theme="1"/>
        <rFont val="Arial"/>
        <family val="2"/>
      </rPr>
      <t xml:space="preserve">                                  
2024:</t>
    </r>
    <r>
      <rPr>
        <sz val="11"/>
        <color theme="1"/>
        <rFont val="Arial"/>
        <family val="2"/>
      </rPr>
      <t xml:space="preserve">626   </t>
    </r>
    <r>
      <rPr>
        <b/>
        <sz val="11"/>
        <color theme="1"/>
        <rFont val="Arial"/>
        <family val="2"/>
      </rPr>
      <t xml:space="preserve">                                                                                                                                                                                                                                                                                                                                                                                           
</t>
    </r>
  </si>
  <si>
    <r>
      <rPr>
        <b/>
        <sz val="11"/>
        <color theme="1"/>
        <rFont val="Arial"/>
        <family val="2"/>
      </rPr>
      <t xml:space="preserve">PARPNL:  </t>
    </r>
    <r>
      <rPr>
        <sz val="11"/>
        <color theme="1"/>
        <rFont val="Arial"/>
        <family val="2"/>
      </rPr>
      <t xml:space="preserve">Asistencia de Reportes de Personas No Localizada la meta anual sera de 100
</t>
    </r>
  </si>
  <si>
    <r>
      <rPr>
        <b/>
        <sz val="11"/>
        <color theme="1"/>
        <rFont val="Arial"/>
        <family val="2"/>
      </rPr>
      <t>PSNLBJ:</t>
    </r>
    <r>
      <rPr>
        <sz val="11"/>
        <color theme="1"/>
        <rFont val="Arial"/>
        <family val="2"/>
      </rPr>
      <t xml:space="preserve"> De agosto 2023 a diciembre 2024 se tomaran como año de referencia para medir el avance de 2025
</t>
    </r>
    <r>
      <rPr>
        <b/>
        <sz val="11"/>
        <color theme="1"/>
        <rFont val="Arial"/>
        <family val="2"/>
      </rPr>
      <t xml:space="preserve">
2023:</t>
    </r>
    <r>
      <rPr>
        <sz val="11"/>
        <color theme="1"/>
        <rFont val="Arial"/>
        <family val="2"/>
      </rPr>
      <t xml:space="preserve">170    </t>
    </r>
    <r>
      <rPr>
        <b/>
        <sz val="11"/>
        <color theme="1"/>
        <rFont val="Arial"/>
        <family val="2"/>
      </rPr>
      <t xml:space="preserve">                               
2024:</t>
    </r>
    <r>
      <rPr>
        <sz val="11"/>
        <color theme="1"/>
        <rFont val="Arial"/>
        <family val="2"/>
      </rPr>
      <t xml:space="preserve">626         </t>
    </r>
    <r>
      <rPr>
        <b/>
        <sz val="11"/>
        <color theme="1"/>
        <rFont val="Arial"/>
        <family val="2"/>
      </rPr>
      <t xml:space="preserve">                                                                                                                                                                                                                                                                                                                                                                                     
</t>
    </r>
  </si>
  <si>
    <r>
      <rPr>
        <b/>
        <sz val="11"/>
        <color theme="1"/>
        <rFont val="Arial"/>
        <family val="2"/>
      </rPr>
      <t>PSAE</t>
    </r>
    <r>
      <rPr>
        <sz val="11"/>
        <color theme="1"/>
        <rFont val="Arial"/>
        <family val="2"/>
      </rPr>
      <t>: La meta de Enero 2025 a Diciembre de 2027 serán 3465 solicitudes administrativas emitidas, 
 Variación con respecto a la Línea Base.
 Meta Absoluta: 1207 solicitudes administrativas
 Meta Relativa: 53.45% superior a la línea base</t>
    </r>
  </si>
  <si>
    <r>
      <rPr>
        <b/>
        <sz val="11"/>
        <color theme="1"/>
        <rFont val="Arial"/>
        <family val="2"/>
      </rPr>
      <t>DGMP</t>
    </r>
    <r>
      <rPr>
        <sz val="11"/>
        <color theme="1"/>
        <rFont val="Arial"/>
        <family val="2"/>
      </rPr>
      <t>: La meta de Enero 2025 a Diciembre de 2027 seran 510 documentos de movimientos de personal gestionados.
 Variación con respecto a la Línea Base.
 Meta Absoluta: 182 documentos de movimientos
 Meta Relativa: 55% superior a la línea base</t>
    </r>
  </si>
  <si>
    <r>
      <rPr>
        <b/>
        <sz val="11"/>
        <color theme="1"/>
        <rFont val="Arial"/>
        <family val="2"/>
      </rPr>
      <t>PGTR</t>
    </r>
    <r>
      <rPr>
        <sz val="11"/>
        <color theme="1"/>
        <rFont val="Arial"/>
        <family val="2"/>
      </rPr>
      <t>: La meta de Enero 2025 a Diciembre de 2027 será 1251 gestiones técnicas emitidos.
 Variación con respecto a la Línea Base.
 Meta Absoluta: 456 gestiones técnicas
 Meta Relativa: 57% superior a la línea base</t>
    </r>
  </si>
  <si>
    <r>
      <rPr>
        <b/>
        <sz val="11"/>
        <color theme="1"/>
        <rFont val="Arial"/>
        <family val="2"/>
      </rPr>
      <t>PRMG</t>
    </r>
    <r>
      <rPr>
        <sz val="11"/>
        <color theme="1"/>
        <rFont val="Arial"/>
        <family val="2"/>
      </rPr>
      <t>: La meta de Enero 2025 a Diciembre de 2027 serán 1,704 solicitudes de recursos materiales gestionados, 
 Variación con respecto a la Línea Base.
 Meta Absoluta: 569 solicitudes de recursos materiales
 Meta Relativa: 50% superior a la línea base</t>
    </r>
  </si>
  <si>
    <r>
      <rPr>
        <b/>
        <sz val="11"/>
        <color theme="1"/>
        <rFont val="Arial"/>
        <family val="2"/>
      </rPr>
      <t>PAECE</t>
    </r>
    <r>
      <rPr>
        <sz val="11"/>
        <color theme="1"/>
        <rFont val="Arial"/>
        <family val="2"/>
      </rPr>
      <t xml:space="preserve">:  De Enero 2024 a Diciembre 2025 se adquirieron 3 equipos de cómputo y electrónicos. 
2024: 0                                                                                                                                                          2025: 3                                                                                                                                                                                              </t>
    </r>
    <r>
      <rPr>
        <b/>
        <sz val="11"/>
        <color theme="1"/>
        <rFont val="Arial"/>
        <family val="2"/>
      </rPr>
      <t xml:space="preserve">Total: 3 </t>
    </r>
  </si>
  <si>
    <r>
      <rPr>
        <b/>
        <sz val="11"/>
        <color theme="1"/>
        <rFont val="Arial"/>
        <family val="2"/>
      </rPr>
      <t>PFVA:</t>
    </r>
    <r>
      <rPr>
        <sz val="11"/>
        <color theme="1"/>
        <rFont val="Arial"/>
        <family val="2"/>
      </rPr>
      <t xml:space="preserve">  De Enero 2024 a Diciembre 2025 se adquirieron 134,000  Formatos Valorados.
2024: 45000
2025: 89000                                                                                                                                    Total: 134000</t>
    </r>
  </si>
  <si>
    <r>
      <rPr>
        <b/>
        <sz val="11"/>
        <color theme="1"/>
        <rFont val="Arial"/>
        <family val="2"/>
      </rPr>
      <t>POM:</t>
    </r>
    <r>
      <rPr>
        <sz val="11"/>
        <color theme="1"/>
        <rFont val="Arial"/>
        <family val="2"/>
      </rPr>
      <t xml:space="preserve"> De Enero 2022  a Diciembre 2024 se mejoraron 0 instalaciones del Registro Civil. 
2024: 0
2025: 2                                                                                                                                                            Total: 2</t>
    </r>
  </si>
  <si>
    <r>
      <rPr>
        <b/>
        <sz val="11"/>
        <color theme="1"/>
        <rFont val="Arial"/>
        <family val="2"/>
      </rPr>
      <t>PAQRDH:</t>
    </r>
    <r>
      <rPr>
        <sz val="11"/>
        <color theme="1"/>
        <rFont val="Arial"/>
        <family val="2"/>
      </rPr>
      <t xml:space="preserve">La meta es de 36 atenciones a quejas y recomendaciones en Derechos Humanos de enero 2025 a diciembre 2027 
</t>
    </r>
    <r>
      <rPr>
        <b/>
        <sz val="11"/>
        <color theme="1"/>
        <rFont val="Arial"/>
        <family val="2"/>
      </rPr>
      <t xml:space="preserve">Variación con respecto a la Línea Base.
Meta Absoluta: </t>
    </r>
    <r>
      <rPr>
        <sz val="11"/>
        <color theme="1"/>
        <rFont val="Arial"/>
        <family val="2"/>
      </rPr>
      <t>9 atenciones a quejas y recomendaciones</t>
    </r>
    <r>
      <rPr>
        <b/>
        <sz val="11"/>
        <color theme="1"/>
        <rFont val="Arial"/>
        <family val="2"/>
      </rPr>
      <t xml:space="preserve">
Meta Relativa:</t>
    </r>
    <r>
      <rPr>
        <sz val="11"/>
        <color theme="1"/>
        <rFont val="Arial"/>
        <family val="2"/>
      </rPr>
      <t>33.3% inferior a la línea base</t>
    </r>
  </si>
  <si>
    <r>
      <rPr>
        <b/>
        <sz val="11"/>
        <color theme="1"/>
        <rFont val="Arial"/>
        <family val="2"/>
      </rPr>
      <t xml:space="preserve">PAQRDH: </t>
    </r>
    <r>
      <rPr>
        <sz val="11"/>
        <color theme="1"/>
        <rFont val="Arial"/>
        <family val="2"/>
      </rPr>
      <t xml:space="preserve"> De Enero 2024 a Diciembre 2025 se atendieron 27 quejas y recomendaciones en Derechos Humanos</t>
    </r>
    <r>
      <rPr>
        <b/>
        <sz val="11"/>
        <color theme="1"/>
        <rFont val="Arial"/>
        <family val="2"/>
      </rPr>
      <t xml:space="preserve">
2024:</t>
    </r>
    <r>
      <rPr>
        <sz val="11"/>
        <color theme="1"/>
        <rFont val="Arial"/>
        <family val="2"/>
      </rPr>
      <t>15</t>
    </r>
    <r>
      <rPr>
        <b/>
        <sz val="11"/>
        <color theme="1"/>
        <rFont val="Arial"/>
        <family val="2"/>
      </rPr>
      <t xml:space="preserve">
2025: </t>
    </r>
    <r>
      <rPr>
        <sz val="11"/>
        <color theme="1"/>
        <rFont val="Arial"/>
        <family val="2"/>
      </rPr>
      <t xml:space="preserve">12 </t>
    </r>
    <r>
      <rPr>
        <b/>
        <sz val="11"/>
        <color theme="1"/>
        <rFont val="Arial"/>
        <family val="2"/>
      </rPr>
      <t xml:space="preserve">
Total: </t>
    </r>
    <r>
      <rPr>
        <sz val="11"/>
        <color theme="1"/>
        <rFont val="Arial"/>
        <family val="2"/>
      </rPr>
      <t>27</t>
    </r>
  </si>
  <si>
    <r>
      <rPr>
        <b/>
        <sz val="11"/>
        <color theme="1"/>
        <rFont val="Arial"/>
        <family val="2"/>
      </rPr>
      <t xml:space="preserve">PAQRDH: </t>
    </r>
    <r>
      <rPr>
        <sz val="11"/>
        <color theme="1"/>
        <rFont val="Arial"/>
        <family val="2"/>
      </rPr>
      <t xml:space="preserve">La meta es de 160 asesorías en materia de Derechos Humanos de enero 2025 a diciembre 2027 
</t>
    </r>
    <r>
      <rPr>
        <b/>
        <sz val="11"/>
        <color theme="1"/>
        <rFont val="Arial"/>
        <family val="2"/>
      </rPr>
      <t xml:space="preserve">Variación con respecto a la Línea Base.
Meta Absoluta:  </t>
    </r>
    <r>
      <rPr>
        <sz val="11"/>
        <color theme="1"/>
        <rFont val="Arial"/>
        <family val="2"/>
      </rPr>
      <t>105 asesorías</t>
    </r>
    <r>
      <rPr>
        <b/>
        <sz val="11"/>
        <color theme="1"/>
        <rFont val="Arial"/>
        <family val="2"/>
      </rPr>
      <t xml:space="preserve">
Meta Relativa: </t>
    </r>
    <r>
      <rPr>
        <sz val="11"/>
        <color theme="1"/>
        <rFont val="Arial"/>
        <family val="2"/>
      </rPr>
      <t>190.9% superior a la línea base</t>
    </r>
  </si>
  <si>
    <r>
      <rPr>
        <b/>
        <sz val="11"/>
        <color theme="1"/>
        <rFont val="Arial"/>
        <family val="2"/>
      </rPr>
      <t xml:space="preserve">PAQRDH:  </t>
    </r>
    <r>
      <rPr>
        <sz val="11"/>
        <color theme="1"/>
        <rFont val="Arial"/>
        <family val="2"/>
      </rPr>
      <t>De Enero 2024 a Diciembre 2025 se dieron 55  Asesorías en maeria de Derechos Humanos</t>
    </r>
    <r>
      <rPr>
        <b/>
        <sz val="11"/>
        <color theme="1"/>
        <rFont val="Arial"/>
        <family val="2"/>
      </rPr>
      <t xml:space="preserve">
2024:</t>
    </r>
    <r>
      <rPr>
        <sz val="11"/>
        <color theme="1"/>
        <rFont val="Arial"/>
        <family val="2"/>
      </rPr>
      <t>15</t>
    </r>
    <r>
      <rPr>
        <b/>
        <sz val="11"/>
        <color theme="1"/>
        <rFont val="Arial"/>
        <family val="2"/>
      </rPr>
      <t xml:space="preserve">
2025: </t>
    </r>
    <r>
      <rPr>
        <sz val="11"/>
        <color theme="1"/>
        <rFont val="Arial"/>
        <family val="2"/>
      </rPr>
      <t>40</t>
    </r>
    <r>
      <rPr>
        <b/>
        <sz val="11"/>
        <color theme="1"/>
        <rFont val="Arial"/>
        <family val="2"/>
      </rPr>
      <t xml:space="preserve">
Total: </t>
    </r>
    <r>
      <rPr>
        <sz val="11"/>
        <color theme="1"/>
        <rFont val="Arial"/>
        <family val="2"/>
      </rPr>
      <t>55</t>
    </r>
  </si>
  <si>
    <r>
      <rPr>
        <b/>
        <sz val="11"/>
        <color theme="1"/>
        <rFont val="Arial"/>
        <family val="2"/>
      </rPr>
      <t xml:space="preserve">PCMDH: </t>
    </r>
    <r>
      <rPr>
        <sz val="11"/>
        <color theme="1"/>
        <rFont val="Arial"/>
        <family val="2"/>
      </rPr>
      <t xml:space="preserve">La meta es de 120 capacitaciones en materia de Derechos Humanos de enero 2025 a diciembre 2027
</t>
    </r>
    <r>
      <rPr>
        <b/>
        <sz val="11"/>
        <color theme="1"/>
        <rFont val="Arial"/>
        <family val="2"/>
      </rPr>
      <t xml:space="preserve">Variación con respecto a la Línea Base.
Meta Absoluta: </t>
    </r>
    <r>
      <rPr>
        <sz val="11"/>
        <color theme="1"/>
        <rFont val="Arial"/>
        <family val="2"/>
      </rPr>
      <t>89 capacitaciones</t>
    </r>
    <r>
      <rPr>
        <b/>
        <sz val="11"/>
        <color theme="1"/>
        <rFont val="Arial"/>
        <family val="2"/>
      </rPr>
      <t xml:space="preserve">
Meta Relativa: </t>
    </r>
    <r>
      <rPr>
        <sz val="11"/>
        <color theme="1"/>
        <rFont val="Arial"/>
        <family val="2"/>
      </rPr>
      <t>287.09% superior a la línea base</t>
    </r>
  </si>
  <si>
    <r>
      <rPr>
        <b/>
        <sz val="11"/>
        <color theme="1"/>
        <rFont val="Arial"/>
        <family val="2"/>
      </rPr>
      <t xml:space="preserve">PCMDHR:  </t>
    </r>
    <r>
      <rPr>
        <sz val="11"/>
        <color theme="1"/>
        <rFont val="Arial"/>
        <family val="2"/>
      </rPr>
      <t>De Enero 2024 a Diciembre 2025, se realizaron 31  capacitaciones en materia de Derechos Humanos</t>
    </r>
    <r>
      <rPr>
        <b/>
        <sz val="11"/>
        <color theme="1"/>
        <rFont val="Arial"/>
        <family val="2"/>
      </rPr>
      <t xml:space="preserve">
2024:</t>
    </r>
    <r>
      <rPr>
        <sz val="11"/>
        <color theme="1"/>
        <rFont val="Arial"/>
        <family val="2"/>
      </rPr>
      <t>7</t>
    </r>
    <r>
      <rPr>
        <b/>
        <sz val="11"/>
        <color theme="1"/>
        <rFont val="Arial"/>
        <family val="2"/>
      </rPr>
      <t xml:space="preserve">
2025: </t>
    </r>
    <r>
      <rPr>
        <sz val="11"/>
        <color theme="1"/>
        <rFont val="Arial"/>
        <family val="2"/>
      </rPr>
      <t>24</t>
    </r>
    <r>
      <rPr>
        <b/>
        <sz val="11"/>
        <color theme="1"/>
        <rFont val="Arial"/>
        <family val="2"/>
      </rPr>
      <t xml:space="preserve">
Total: </t>
    </r>
    <r>
      <rPr>
        <sz val="11"/>
        <color theme="1"/>
        <rFont val="Arial"/>
        <family val="2"/>
      </rPr>
      <t>31</t>
    </r>
  </si>
  <si>
    <r>
      <rPr>
        <b/>
        <sz val="11"/>
        <color theme="1"/>
        <rFont val="Arial"/>
        <family val="2"/>
      </rPr>
      <t xml:space="preserve">ERPCJ: </t>
    </r>
    <r>
      <rPr>
        <sz val="11"/>
        <color theme="1"/>
        <rFont val="Arial"/>
        <family val="2"/>
      </rPr>
      <t>La meta es de 36 mesas de trabajo en materia de Derechos Humanos de enero 2025 a diciembre 2027</t>
    </r>
    <r>
      <rPr>
        <b/>
        <sz val="11"/>
        <color theme="1"/>
        <rFont val="Arial"/>
        <family val="2"/>
      </rPr>
      <t xml:space="preserve">
Variación con respecto a la Línea Base.
Meta Absoluta: </t>
    </r>
    <r>
      <rPr>
        <sz val="11"/>
        <color theme="1"/>
        <rFont val="Arial"/>
        <family val="2"/>
      </rPr>
      <t>23 mesas de trabajo</t>
    </r>
    <r>
      <rPr>
        <b/>
        <sz val="11"/>
        <color theme="1"/>
        <rFont val="Arial"/>
        <family val="2"/>
      </rPr>
      <t xml:space="preserve">
Meta Relativa: </t>
    </r>
    <r>
      <rPr>
        <sz val="11"/>
        <color theme="1"/>
        <rFont val="Arial"/>
        <family val="2"/>
      </rPr>
      <t>176.92% superior a la línea base</t>
    </r>
  </si>
  <si>
    <r>
      <rPr>
        <b/>
        <sz val="11"/>
        <color theme="1"/>
        <rFont val="Arial"/>
        <family val="2"/>
      </rPr>
      <t xml:space="preserve">PTMDHR:  </t>
    </r>
    <r>
      <rPr>
        <sz val="11"/>
        <color theme="1"/>
        <rFont val="Arial"/>
        <family val="2"/>
      </rPr>
      <t>De Enero 2024 a Diciembre 2025 se realizaron 13 mesas de trabajo en materia de Derechos Humanos</t>
    </r>
    <r>
      <rPr>
        <b/>
        <sz val="11"/>
        <color theme="1"/>
        <rFont val="Arial"/>
        <family val="2"/>
      </rPr>
      <t xml:space="preserve">
2024:</t>
    </r>
    <r>
      <rPr>
        <sz val="11"/>
        <color theme="1"/>
        <rFont val="Arial"/>
        <family val="2"/>
      </rPr>
      <t>1</t>
    </r>
    <r>
      <rPr>
        <b/>
        <sz val="11"/>
        <color theme="1"/>
        <rFont val="Arial"/>
        <family val="2"/>
      </rPr>
      <t xml:space="preserve">
2025: </t>
    </r>
    <r>
      <rPr>
        <sz val="11"/>
        <color theme="1"/>
        <rFont val="Arial"/>
        <family val="2"/>
      </rPr>
      <t>12</t>
    </r>
    <r>
      <rPr>
        <b/>
        <sz val="11"/>
        <color theme="1"/>
        <rFont val="Arial"/>
        <family val="2"/>
      </rPr>
      <t xml:space="preserve">
Total: </t>
    </r>
    <r>
      <rPr>
        <sz val="11"/>
        <color theme="1"/>
        <rFont val="Arial"/>
        <family val="2"/>
      </rPr>
      <t>13</t>
    </r>
  </si>
  <si>
    <r>
      <rPr>
        <b/>
        <sz val="11"/>
        <color theme="1"/>
        <rFont val="Arial"/>
        <family val="2"/>
      </rPr>
      <t>ERPCJ:</t>
    </r>
    <r>
      <rPr>
        <sz val="11"/>
        <color theme="1"/>
        <rFont val="Arial"/>
        <family val="2"/>
      </rPr>
      <t xml:space="preserve">La meta de Enero de 2025 a Diciembre de 2027 serán de 900 proyectos juridicos atendidos.Seguimiento de los procedimientos juridicos en que el Ayuntamiento sea parte involucrada realizado.
</t>
    </r>
    <r>
      <rPr>
        <b/>
        <sz val="11"/>
        <color theme="1"/>
        <rFont val="Arial"/>
        <family val="2"/>
      </rPr>
      <t>Variación con respecto a la Línea Base.
Meta Absoluta:</t>
    </r>
    <r>
      <rPr>
        <sz val="11"/>
        <color theme="1"/>
        <rFont val="Arial"/>
        <family val="2"/>
      </rPr>
      <t xml:space="preserve"> 142 proyectos jurìdicos atendidos
</t>
    </r>
    <r>
      <rPr>
        <b/>
        <sz val="11"/>
        <color theme="1"/>
        <rFont val="Arial"/>
        <family val="2"/>
      </rPr>
      <t>Meta Relativa:</t>
    </r>
    <r>
      <rPr>
        <sz val="11"/>
        <color theme="1"/>
        <rFont val="Arial"/>
        <family val="2"/>
      </rPr>
      <t xml:space="preserve"> 18.73% inferior a la línea base</t>
    </r>
  </si>
  <si>
    <r>
      <rPr>
        <b/>
        <sz val="11"/>
        <color theme="1"/>
        <rFont val="Arial"/>
        <family val="2"/>
      </rPr>
      <t xml:space="preserve">ERPCJ:  </t>
    </r>
    <r>
      <rPr>
        <sz val="11"/>
        <color theme="1"/>
        <rFont val="Arial"/>
        <family val="2"/>
      </rPr>
      <t>De Enero 2024 a Diciembre 2025 se realizaron 758 proyectos
2024: 500
2025:258
Total:758</t>
    </r>
    <r>
      <rPr>
        <b/>
        <sz val="11"/>
        <color theme="1"/>
        <rFont val="Arial"/>
        <family val="2"/>
      </rPr>
      <t xml:space="preserve">
</t>
    </r>
  </si>
  <si>
    <r>
      <rPr>
        <b/>
        <sz val="11"/>
        <color theme="1"/>
        <rFont val="Arial"/>
        <family val="2"/>
      </rPr>
      <t>ERPCJ:</t>
    </r>
    <r>
      <rPr>
        <sz val="11"/>
        <color theme="1"/>
        <rFont val="Arial"/>
        <family val="2"/>
      </rPr>
      <t xml:space="preserve">La meta de Enero de 2025 a Diciembre de 2027 serán de 600 proyectos juridicos atendidos, lo que representa un incremento trianual acumulado de  con respecto a la linea base
</t>
    </r>
    <r>
      <rPr>
        <b/>
        <sz val="11"/>
        <color theme="1"/>
        <rFont val="Arial"/>
        <family val="2"/>
      </rPr>
      <t>Variación con respecto a la Línea Base.
Meta Absoluta:</t>
    </r>
    <r>
      <rPr>
        <sz val="11"/>
        <color theme="1"/>
        <rFont val="Arial"/>
        <family val="2"/>
      </rPr>
      <t xml:space="preserve"> 77 proyectos jurídicos atendidos
</t>
    </r>
    <r>
      <rPr>
        <b/>
        <sz val="11"/>
        <color theme="1"/>
        <rFont val="Arial"/>
        <family val="2"/>
      </rPr>
      <t xml:space="preserve">Meta Relativa: </t>
    </r>
    <r>
      <rPr>
        <sz val="11"/>
        <color theme="1"/>
        <rFont val="Arial"/>
        <family val="2"/>
      </rPr>
      <t>14.72% inferior a la línea base</t>
    </r>
  </si>
  <si>
    <r>
      <rPr>
        <b/>
        <sz val="11"/>
        <color theme="1"/>
        <rFont val="Arial"/>
        <family val="2"/>
      </rPr>
      <t xml:space="preserve">ERPCJ:  </t>
    </r>
    <r>
      <rPr>
        <sz val="11"/>
        <color theme="1"/>
        <rFont val="Arial"/>
        <family val="2"/>
      </rPr>
      <t xml:space="preserve">De Enero 2024 a Diciembre 2025
2024:339  
2025:184
Total:523 </t>
    </r>
    <r>
      <rPr>
        <b/>
        <sz val="11"/>
        <color theme="1"/>
        <rFont val="Arial"/>
        <family val="2"/>
      </rPr>
      <t xml:space="preserve">
</t>
    </r>
  </si>
  <si>
    <r>
      <rPr>
        <b/>
        <sz val="11"/>
        <color theme="1"/>
        <rFont val="Arial"/>
        <family val="2"/>
      </rPr>
      <t>ERPCJ:</t>
    </r>
    <r>
      <rPr>
        <sz val="11"/>
        <color theme="1"/>
        <rFont val="Arial"/>
        <family val="2"/>
      </rPr>
      <t xml:space="preserve">La meta de Enero de 2025 a Diciembre de 2027 serán de 600 proyectos juridicos atendidos, lo que representa un incremento trianual acumulado de  con respecto a la linea base
</t>
    </r>
    <r>
      <rPr>
        <b/>
        <sz val="11"/>
        <color theme="1"/>
        <rFont val="Arial"/>
        <family val="2"/>
      </rPr>
      <t>Variación con respecto a la Línea Base.
Meta Absoluta:</t>
    </r>
    <r>
      <rPr>
        <sz val="11"/>
        <color theme="1"/>
        <rFont val="Arial"/>
        <family val="2"/>
      </rPr>
      <t xml:space="preserve"> 64 proyectos juridicos atendidos
</t>
    </r>
    <r>
      <rPr>
        <b/>
        <sz val="11"/>
        <color theme="1"/>
        <rFont val="Arial"/>
        <family val="2"/>
      </rPr>
      <t>Meta Relativa:</t>
    </r>
    <r>
      <rPr>
        <sz val="11"/>
        <color theme="1"/>
        <rFont val="Arial"/>
        <family val="2"/>
      </rPr>
      <t>11.94</t>
    </r>
    <r>
      <rPr>
        <b/>
        <sz val="11"/>
        <color theme="1"/>
        <rFont val="Arial"/>
        <family val="2"/>
      </rPr>
      <t xml:space="preserve"> </t>
    </r>
    <r>
      <rPr>
        <sz val="11"/>
        <color theme="1"/>
        <rFont val="Arial"/>
        <family val="2"/>
      </rPr>
      <t>% superior a la línea base</t>
    </r>
  </si>
  <si>
    <r>
      <rPr>
        <b/>
        <sz val="11"/>
        <color theme="1"/>
        <rFont val="Arial"/>
        <family val="2"/>
      </rPr>
      <t xml:space="preserve">ERPCJ:  </t>
    </r>
    <r>
      <rPr>
        <sz val="11"/>
        <color theme="1"/>
        <rFont val="Arial"/>
        <family val="2"/>
      </rPr>
      <t xml:space="preserve">De Enero 2024 a Diciembre 2025 
2024:340 
2025:196  
Total:536
</t>
    </r>
    <r>
      <rPr>
        <b/>
        <sz val="11"/>
        <color theme="1"/>
        <rFont val="Arial"/>
        <family val="2"/>
      </rPr>
      <t xml:space="preserve">
</t>
    </r>
  </si>
  <si>
    <r>
      <rPr>
        <b/>
        <sz val="11"/>
        <color theme="1"/>
        <rFont val="Arial"/>
        <family val="2"/>
      </rPr>
      <t>ERPCJ:</t>
    </r>
    <r>
      <rPr>
        <sz val="11"/>
        <color theme="1"/>
        <rFont val="Arial"/>
        <family val="2"/>
      </rPr>
      <t xml:space="preserve">La meta de Enero de 2025 a Diciembre de 2027 serán de 600 proyectos juridicos atendidos, lo que representa un incremento trianual acumulado de  con respecto a la linea base
</t>
    </r>
    <r>
      <rPr>
        <b/>
        <sz val="11"/>
        <color theme="1"/>
        <rFont val="Arial"/>
        <family val="2"/>
      </rPr>
      <t>Variación con respecto a la Línea Base.
Meta Absoluta: 63</t>
    </r>
    <r>
      <rPr>
        <sz val="11"/>
        <color theme="1"/>
        <rFont val="Arial"/>
        <family val="2"/>
      </rPr>
      <t xml:space="preserve"> proyectos jurídicos atendidos
</t>
    </r>
    <r>
      <rPr>
        <b/>
        <sz val="11"/>
        <color theme="1"/>
        <rFont val="Arial"/>
        <family val="2"/>
      </rPr>
      <t>Meta Relativa:</t>
    </r>
    <r>
      <rPr>
        <sz val="11"/>
        <color theme="1"/>
        <rFont val="Arial"/>
        <family val="2"/>
      </rPr>
      <t xml:space="preserve"> 11.73.% inferior a la línea base</t>
    </r>
  </si>
  <si>
    <r>
      <rPr>
        <b/>
        <sz val="11"/>
        <color theme="1"/>
        <rFont val="Arial"/>
        <family val="2"/>
      </rPr>
      <t xml:space="preserve">ERPCJ:  </t>
    </r>
    <r>
      <rPr>
        <sz val="11"/>
        <color theme="1"/>
        <rFont val="Arial"/>
        <family val="2"/>
      </rPr>
      <t xml:space="preserve">De Enero 2024 a Diciembre 2025
2024: 353
2025:184     
Total:537
</t>
    </r>
    <r>
      <rPr>
        <b/>
        <sz val="11"/>
        <color theme="1"/>
        <rFont val="Arial"/>
        <family val="2"/>
      </rPr>
      <t xml:space="preserve">
</t>
    </r>
  </si>
  <si>
    <r>
      <rPr>
        <b/>
        <sz val="11"/>
        <color theme="1"/>
        <rFont val="Arial"/>
        <family val="2"/>
      </rPr>
      <t xml:space="preserve">PAMC: </t>
    </r>
    <r>
      <rPr>
        <sz val="11"/>
        <color theme="1"/>
        <rFont val="Arial"/>
        <family val="2"/>
      </rPr>
      <t xml:space="preserve">La meta de Enero de 2025 a Diciembre de 2027 serán 57,500 sanciones aplicadas,
</t>
    </r>
    <r>
      <rPr>
        <b/>
        <sz val="11"/>
        <color theme="1"/>
        <rFont val="Arial"/>
        <family val="2"/>
      </rPr>
      <t xml:space="preserve">
Variación con respecto a la Línea Base.
Meta Absoluta:</t>
    </r>
    <r>
      <rPr>
        <sz val="11"/>
        <color theme="1"/>
        <rFont val="Arial"/>
        <family val="2"/>
      </rPr>
      <t xml:space="preserve"> 30,523 sanciones</t>
    </r>
    <r>
      <rPr>
        <b/>
        <sz val="11"/>
        <color theme="1"/>
        <rFont val="Arial"/>
        <family val="2"/>
      </rPr>
      <t xml:space="preserve">
Meta Relativa: </t>
    </r>
    <r>
      <rPr>
        <sz val="11"/>
        <color theme="1"/>
        <rFont val="Arial"/>
        <family val="2"/>
      </rPr>
      <t>113.14% inferior a la línea base</t>
    </r>
  </si>
  <si>
    <r>
      <rPr>
        <b/>
        <sz val="11"/>
        <color theme="1"/>
        <rFont val="Arial"/>
        <family val="2"/>
      </rPr>
      <t xml:space="preserve">PSA: </t>
    </r>
    <r>
      <rPr>
        <sz val="11"/>
        <color theme="1"/>
        <rFont val="Arial"/>
        <family val="2"/>
      </rPr>
      <t>De Enero 2024 a Diciembre 2025 se</t>
    </r>
    <r>
      <rPr>
        <b/>
        <sz val="11"/>
        <color theme="1"/>
        <rFont val="Arial"/>
        <family val="2"/>
      </rPr>
      <t xml:space="preserve"> </t>
    </r>
    <r>
      <rPr>
        <sz val="11"/>
        <color theme="1"/>
        <rFont val="Arial"/>
        <family val="2"/>
      </rPr>
      <t xml:space="preserve">aplicaron 26,977 sanciones. 
2024:14,281
2025:12,696                                                               </t>
    </r>
    <r>
      <rPr>
        <b/>
        <sz val="11"/>
        <color theme="1"/>
        <rFont val="Arial"/>
        <family val="2"/>
      </rPr>
      <t>Total 26,977</t>
    </r>
  </si>
  <si>
    <r>
      <rPr>
        <b/>
        <sz val="11"/>
        <color theme="1"/>
        <rFont val="Arial"/>
        <family val="2"/>
      </rPr>
      <t xml:space="preserve">PCCC: </t>
    </r>
    <r>
      <rPr>
        <sz val="11"/>
        <color theme="1"/>
        <rFont val="Arial"/>
        <family val="2"/>
      </rPr>
      <t>La meta de Enero de  2025 a Diciembre de 2027 serán 600 convenios conciliatorios,</t>
    </r>
    <r>
      <rPr>
        <b/>
        <sz val="11"/>
        <color theme="1"/>
        <rFont val="Arial"/>
        <family val="2"/>
      </rPr>
      <t xml:space="preserve">
Variación con respecto a la Línea Base.
Meta Absoluta: </t>
    </r>
    <r>
      <rPr>
        <sz val="11"/>
        <color theme="1"/>
        <rFont val="Arial"/>
        <family val="2"/>
      </rPr>
      <t>247 convenios conciliatorios</t>
    </r>
    <r>
      <rPr>
        <b/>
        <sz val="11"/>
        <color theme="1"/>
        <rFont val="Arial"/>
        <family val="2"/>
      </rPr>
      <t xml:space="preserve">
Meta Relativa: </t>
    </r>
    <r>
      <rPr>
        <sz val="11"/>
        <color theme="1"/>
        <rFont val="Arial"/>
        <family val="2"/>
      </rPr>
      <t>69.97% inferior a la línea base</t>
    </r>
  </si>
  <si>
    <r>
      <rPr>
        <b/>
        <sz val="11"/>
        <color theme="1"/>
        <rFont val="Arial"/>
        <family val="2"/>
      </rPr>
      <t xml:space="preserve">PCCC: </t>
    </r>
    <r>
      <rPr>
        <sz val="11"/>
        <color theme="1"/>
        <rFont val="Arial"/>
        <family val="2"/>
      </rPr>
      <t xml:space="preserve">De Enero 2024 a Diciembre 2025 se celebraron 353. convenios conciliatorios.                                                  
2024:157
2025:196                                       </t>
    </r>
    <r>
      <rPr>
        <b/>
        <sz val="11"/>
        <color theme="1"/>
        <rFont val="Arial"/>
        <family val="2"/>
      </rPr>
      <t>Total 353</t>
    </r>
  </si>
  <si>
    <r>
      <rPr>
        <b/>
        <sz val="11"/>
        <color theme="1"/>
        <rFont val="Arial"/>
        <family val="2"/>
      </rPr>
      <t xml:space="preserve">PAPO: </t>
    </r>
    <r>
      <rPr>
        <sz val="11"/>
        <color theme="1"/>
        <rFont val="Arial"/>
        <family val="2"/>
      </rPr>
      <t xml:space="preserve">La meta de Enero  2025 a Diciembre de 2027 serán  900 asesorías psicológicas otorgadas,
</t>
    </r>
    <r>
      <rPr>
        <b/>
        <sz val="11"/>
        <color theme="1"/>
        <rFont val="Arial"/>
        <family val="2"/>
      </rPr>
      <t xml:space="preserve">
Variación con respecto a la Línea Base.
Meta Absoluta: 383</t>
    </r>
    <r>
      <rPr>
        <sz val="11"/>
        <color theme="1"/>
        <rFont val="Arial"/>
        <family val="2"/>
      </rPr>
      <t xml:space="preserve"> asesorias psicológicas</t>
    </r>
    <r>
      <rPr>
        <b/>
        <sz val="11"/>
        <color theme="1"/>
        <rFont val="Arial"/>
        <family val="2"/>
      </rPr>
      <t xml:space="preserve">
Meta Relativa:</t>
    </r>
    <r>
      <rPr>
        <sz val="11"/>
        <color theme="1"/>
        <rFont val="Arial"/>
        <family val="2"/>
      </rPr>
      <t xml:space="preserve"> 74.08% superior a la línea base</t>
    </r>
  </si>
  <si>
    <r>
      <rPr>
        <b/>
        <sz val="11"/>
        <color theme="1"/>
        <rFont val="Arial"/>
        <family val="2"/>
      </rPr>
      <t xml:space="preserve">PAPO: </t>
    </r>
    <r>
      <rPr>
        <sz val="11"/>
        <color theme="1"/>
        <rFont val="Arial"/>
        <family val="2"/>
      </rPr>
      <t xml:space="preserve">De Enero  2024 a Diciembre 2025 se otorgaron 517 asesorías psicológicas.
2024:262
2025:255                                               </t>
    </r>
    <r>
      <rPr>
        <b/>
        <sz val="11"/>
        <color theme="1"/>
        <rFont val="Arial"/>
        <family val="2"/>
      </rPr>
      <t>Total 517</t>
    </r>
  </si>
  <si>
    <r>
      <rPr>
        <b/>
        <sz val="11"/>
        <color theme="1"/>
        <rFont val="Arial"/>
        <family val="2"/>
      </rPr>
      <t>PACI:</t>
    </r>
    <r>
      <rPr>
        <sz val="11"/>
        <color theme="1"/>
        <rFont val="Arial"/>
        <family val="2"/>
      </rPr>
      <t xml:space="preserve"> La meta de Enero 2025 a Diciembre de 2027 serán 18 cursos de capacitación impartidas,
</t>
    </r>
    <r>
      <rPr>
        <b/>
        <sz val="11"/>
        <color theme="1"/>
        <rFont val="Arial"/>
        <family val="2"/>
      </rPr>
      <t>Variación con respecto a la Línea Base.
Meta Absoluta:</t>
    </r>
    <r>
      <rPr>
        <sz val="11"/>
        <color theme="1"/>
        <rFont val="Arial"/>
        <family val="2"/>
      </rPr>
      <t xml:space="preserve"> 10
</t>
    </r>
    <r>
      <rPr>
        <b/>
        <sz val="11"/>
        <color theme="1"/>
        <rFont val="Arial"/>
        <family val="2"/>
      </rPr>
      <t>Meta Relativa: 97.75</t>
    </r>
    <r>
      <rPr>
        <sz val="11"/>
        <color theme="1"/>
        <rFont val="Arial"/>
        <family val="2"/>
      </rPr>
      <t>% superior a la línea base</t>
    </r>
  </si>
  <si>
    <r>
      <rPr>
        <b/>
        <sz val="11"/>
        <color theme="1"/>
        <rFont val="Arial"/>
        <family val="2"/>
      </rPr>
      <t xml:space="preserve">PACI: </t>
    </r>
    <r>
      <rPr>
        <sz val="11"/>
        <color theme="1"/>
        <rFont val="Arial"/>
        <family val="2"/>
      </rPr>
      <t xml:space="preserve">De Enero 2024 a Diciembre 2025 se impartieron 8 cursos de capacitación. 
2024:4
2025:4                                                                                                       </t>
    </r>
    <r>
      <rPr>
        <b/>
        <sz val="11"/>
        <color theme="1"/>
        <rFont val="Arial"/>
        <family val="2"/>
      </rPr>
      <t xml:space="preserve"> Total 8</t>
    </r>
  </si>
  <si>
    <r>
      <rPr>
        <b/>
        <sz val="11"/>
        <color theme="1"/>
        <rFont val="Arial"/>
        <family val="2"/>
      </rPr>
      <t>PTFR:</t>
    </r>
    <r>
      <rPr>
        <sz val="11"/>
        <color theme="1"/>
        <rFont val="Arial"/>
        <family val="2"/>
      </rPr>
      <t xml:space="preserve"> La meta de Enero 2025 a Diciembre de 2027 serán 12  talleres para familias realizados, 
</t>
    </r>
    <r>
      <rPr>
        <b/>
        <sz val="11"/>
        <color theme="1"/>
        <rFont val="Arial"/>
        <family val="2"/>
      </rPr>
      <t>Variación con respecto a la Línea Base.
Meta Absoluta:</t>
    </r>
    <r>
      <rPr>
        <sz val="11"/>
        <color theme="1"/>
        <rFont val="Arial"/>
        <family val="2"/>
      </rPr>
      <t xml:space="preserve"> 6 talleres para familias
</t>
    </r>
    <r>
      <rPr>
        <b/>
        <sz val="11"/>
        <color theme="1"/>
        <rFont val="Arial"/>
        <family val="2"/>
      </rPr>
      <t>Meta Relativa:</t>
    </r>
    <r>
      <rPr>
        <sz val="11"/>
        <color theme="1"/>
        <rFont val="Arial"/>
        <family val="2"/>
      </rPr>
      <t xml:space="preserve"> 98% superior a la línea base</t>
    </r>
  </si>
  <si>
    <r>
      <rPr>
        <b/>
        <sz val="11"/>
        <color theme="1"/>
        <rFont val="Arial"/>
        <family val="2"/>
      </rPr>
      <t xml:space="preserve">PTFR: </t>
    </r>
    <r>
      <rPr>
        <sz val="11"/>
        <color theme="1"/>
        <rFont val="Arial"/>
        <family val="2"/>
      </rPr>
      <t xml:space="preserve">De Enero 2024 a Diciembre 2025 se realizaron 6 talleres para familias.
2024:3
2025:3                                                  </t>
    </r>
    <r>
      <rPr>
        <b/>
        <sz val="11"/>
        <color theme="1"/>
        <rFont val="Arial"/>
        <family val="2"/>
      </rPr>
      <t>Total 6</t>
    </r>
  </si>
  <si>
    <r>
      <rPr>
        <b/>
        <sz val="11"/>
        <color theme="1"/>
        <rFont val="Arial"/>
        <family val="2"/>
      </rPr>
      <t>PSA:</t>
    </r>
    <r>
      <rPr>
        <sz val="11"/>
        <color theme="1"/>
        <rFont val="Arial"/>
        <family val="2"/>
      </rPr>
      <t xml:space="preserve"> La meta de Enero 2025 a Diciembre de 2027 serán 71,000  supervisiones aplicadas, lo que representa un incremento del 163.22% en comparación con la línea base en los años 2024 a 2025, se contempla el incremento de supervisiones, ya que se reactiva el programa operativo de alcoholímetrïa.
Variación con respecto a la Línea Base.
Meta Absoluta: 44,027 supervisiones
Meta Relativa: 163.22% superior a la línea base</t>
    </r>
  </si>
  <si>
    <r>
      <rPr>
        <b/>
        <sz val="11"/>
        <color theme="1"/>
        <rFont val="Arial"/>
        <family val="2"/>
      </rPr>
      <t>PSA:</t>
    </r>
    <r>
      <rPr>
        <sz val="11"/>
        <color theme="1"/>
        <rFont val="Arial"/>
        <family val="2"/>
      </rPr>
      <t xml:space="preserve"> De Enero 2024 a Diciembre 2025 se aplicaron  26,973 supervisiones. 
2024:14,291
2025:12,682
Total: 26,973</t>
    </r>
  </si>
  <si>
    <r>
      <rPr>
        <b/>
        <sz val="11"/>
        <color theme="1"/>
        <rFont val="Arial"/>
        <family val="2"/>
      </rPr>
      <t xml:space="preserve">PADS: </t>
    </r>
    <r>
      <rPr>
        <sz val="11"/>
        <color theme="1"/>
        <rFont val="Arial"/>
        <family val="2"/>
      </rPr>
      <t xml:space="preserve">La meta de Enero de 2025 a Diciembre de 2027 serán 9,000 demandas sociales atendidas.
</t>
    </r>
    <r>
      <rPr>
        <b/>
        <sz val="11"/>
        <color theme="1"/>
        <rFont val="Arial"/>
        <family val="2"/>
      </rPr>
      <t>Variación con respecto a la Línea Base.
Meta Absoluta:</t>
    </r>
    <r>
      <rPr>
        <sz val="11"/>
        <color theme="1"/>
        <rFont val="Arial"/>
        <family val="2"/>
      </rPr>
      <t xml:space="preserve"> 5,755 demandas sociales
</t>
    </r>
    <r>
      <rPr>
        <b/>
        <sz val="11"/>
        <color theme="1"/>
        <rFont val="Arial"/>
        <family val="2"/>
      </rPr>
      <t>Meta Relativa:</t>
    </r>
    <r>
      <rPr>
        <sz val="11"/>
        <color theme="1"/>
        <rFont val="Arial"/>
        <family val="2"/>
      </rPr>
      <t xml:space="preserve"> 77.34% superior a la línea base</t>
    </r>
  </si>
  <si>
    <r>
      <rPr>
        <b/>
        <sz val="11"/>
        <color theme="1"/>
        <rFont val="Arial"/>
        <family val="2"/>
      </rPr>
      <t>PADS:</t>
    </r>
    <r>
      <rPr>
        <sz val="11"/>
        <color theme="1"/>
        <rFont val="Arial"/>
        <family val="2"/>
      </rPr>
      <t xml:space="preserve"> De Enero 2022  a Diciembre 2024 se atendieron 3245 demandas sociales. </t>
    </r>
    <r>
      <rPr>
        <b/>
        <sz val="11"/>
        <color theme="1"/>
        <rFont val="Arial"/>
        <family val="2"/>
      </rPr>
      <t xml:space="preserve">
</t>
    </r>
    <r>
      <rPr>
        <sz val="11"/>
        <color theme="1"/>
        <rFont val="Arial"/>
        <family val="2"/>
      </rPr>
      <t>2022: N/A
2023:1548
2024:1697</t>
    </r>
  </si>
  <si>
    <r>
      <rPr>
        <sz val="11"/>
        <color theme="1"/>
        <rFont val="Arial"/>
        <family val="2"/>
      </rPr>
      <t xml:space="preserve">PCCM: La meta de Enero de 2025 a Diciembre de 2027 serán 12,600 cartillas militares entregadas,
</t>
    </r>
    <r>
      <rPr>
        <b/>
        <sz val="11"/>
        <color theme="1"/>
        <rFont val="Arial"/>
        <family val="2"/>
      </rPr>
      <t>Variación con respecto a la Línea Base.
Meta Absoluta:</t>
    </r>
    <r>
      <rPr>
        <sz val="11"/>
        <color theme="1"/>
        <rFont val="Arial"/>
        <family val="2"/>
      </rPr>
      <t xml:space="preserve"> 7,297 cartillas militares entregadas
</t>
    </r>
    <r>
      <rPr>
        <b/>
        <sz val="11"/>
        <color theme="1"/>
        <rFont val="Arial"/>
        <family val="2"/>
      </rPr>
      <t xml:space="preserve">Meta Relativa: </t>
    </r>
    <r>
      <rPr>
        <sz val="11"/>
        <color theme="1"/>
        <rFont val="Arial"/>
        <family val="2"/>
      </rPr>
      <t>37.60% superior a la línea base</t>
    </r>
  </si>
  <si>
    <r>
      <rPr>
        <b/>
        <sz val="11"/>
        <color theme="1"/>
        <rFont val="Arial"/>
        <family val="2"/>
      </rPr>
      <t xml:space="preserve">PCCM: </t>
    </r>
    <r>
      <rPr>
        <sz val="11"/>
        <color theme="1"/>
        <rFont val="Arial"/>
        <family val="2"/>
      </rPr>
      <t>De Enero 2022 a Diciembre 2024 se entregaron 5303 cartillas militares. 
2022: 1868
2023:1964
2024: 1471</t>
    </r>
  </si>
  <si>
    <r>
      <rPr>
        <sz val="11"/>
        <color theme="1"/>
        <rFont val="Arial"/>
        <family val="2"/>
      </rPr>
      <t xml:space="preserve">PCS: La meta de Enero de 2025 a Diciembre de 2027 serán 36 sesiones de COESPO participadas
</t>
    </r>
    <r>
      <rPr>
        <b/>
        <sz val="11"/>
        <color theme="1"/>
        <rFont val="Arial"/>
        <family val="2"/>
      </rPr>
      <t>Variación con respecto a la Línea Base.
Meta Absoluta:</t>
    </r>
    <r>
      <rPr>
        <sz val="11"/>
        <color theme="1"/>
        <rFont val="Arial"/>
        <family val="2"/>
      </rPr>
      <t xml:space="preserve"> 12 sesiones de COESPO
</t>
    </r>
    <r>
      <rPr>
        <b/>
        <sz val="11"/>
        <color theme="1"/>
        <rFont val="Arial"/>
        <family val="2"/>
      </rPr>
      <t xml:space="preserve">Meta Relativa: </t>
    </r>
    <r>
      <rPr>
        <sz val="11"/>
        <color theme="1"/>
        <rFont val="Arial"/>
        <family val="2"/>
      </rPr>
      <t>50% inferior a la línea base</t>
    </r>
  </si>
  <si>
    <r>
      <rPr>
        <b/>
        <sz val="11"/>
        <color theme="1"/>
        <rFont val="Arial"/>
        <family val="2"/>
      </rPr>
      <t>PCS:</t>
    </r>
    <r>
      <rPr>
        <sz val="11"/>
        <color theme="1"/>
        <rFont val="Arial"/>
        <family val="2"/>
      </rPr>
      <t xml:space="preserve"> De Enero 2022  a Diciembre 2024 se participaron en 24 sesiones de COESPO. 
2022: 6
2023: 7
2024: 11</t>
    </r>
  </si>
  <si>
    <r>
      <rPr>
        <sz val="11"/>
        <color theme="1"/>
        <rFont val="Arial"/>
        <family val="2"/>
      </rPr>
      <t xml:space="preserve">PRP: La meta de Enero 2025 a Diciembre de 2027 serán 108 atenciones y seguimiento mensuales con DAVB y SbPJ realizadas.
</t>
    </r>
    <r>
      <rPr>
        <b/>
        <sz val="11"/>
        <color theme="1"/>
        <rFont val="Arial"/>
        <family val="2"/>
      </rPr>
      <t>Variación con respecto a la Línea Base.</t>
    </r>
    <r>
      <rPr>
        <sz val="11"/>
        <color theme="1"/>
        <rFont val="Arial"/>
        <family val="2"/>
      </rPr>
      <t xml:space="preserve">
</t>
    </r>
    <r>
      <rPr>
        <b/>
        <sz val="11"/>
        <color theme="1"/>
        <rFont val="Arial"/>
        <family val="2"/>
      </rPr>
      <t>Meta Absoluta:</t>
    </r>
    <r>
      <rPr>
        <sz val="11"/>
        <color theme="1"/>
        <rFont val="Arial"/>
        <family val="2"/>
      </rPr>
      <t xml:space="preserve"> 87 atenciones y seguimientos mensuales con DAVB y SbPj
</t>
    </r>
    <r>
      <rPr>
        <b/>
        <sz val="11"/>
        <color theme="1"/>
        <rFont val="Arial"/>
        <family val="2"/>
      </rPr>
      <t xml:space="preserve">Meta Relativa: </t>
    </r>
    <r>
      <rPr>
        <sz val="11"/>
        <color theme="1"/>
        <rFont val="Arial"/>
        <family val="2"/>
      </rPr>
      <t>314.3% superior a la línea base</t>
    </r>
  </si>
  <si>
    <r>
      <rPr>
        <sz val="11"/>
        <color theme="1"/>
        <rFont val="Arial"/>
        <family val="2"/>
      </rPr>
      <t xml:space="preserve">PRP: La meta de Enero 2025 a Diciembre de 2027 serán 108 manifestaciones atendidas.
</t>
    </r>
    <r>
      <rPr>
        <b/>
        <sz val="11"/>
        <color theme="1"/>
        <rFont val="Arial"/>
        <family val="2"/>
      </rPr>
      <t xml:space="preserve">Variación con respecto a la Línea Base.
Meta Absoluta: </t>
    </r>
    <r>
      <rPr>
        <sz val="11"/>
        <color theme="1"/>
        <rFont val="Arial"/>
        <family val="2"/>
      </rPr>
      <t>5 manifestaciones atendidas</t>
    </r>
    <r>
      <rPr>
        <b/>
        <sz val="11"/>
        <color theme="1"/>
        <rFont val="Arial"/>
        <family val="2"/>
      </rPr>
      <t xml:space="preserve">
Meta Relativa: </t>
    </r>
    <r>
      <rPr>
        <sz val="11"/>
        <color theme="1"/>
        <rFont val="Arial"/>
        <family val="2"/>
      </rPr>
      <t>95.14% inferior a la línea base</t>
    </r>
  </si>
  <si>
    <r>
      <rPr>
        <b/>
        <sz val="11"/>
        <color theme="1"/>
        <rFont val="Arial"/>
        <family val="2"/>
      </rPr>
      <t>PRP</t>
    </r>
    <r>
      <rPr>
        <sz val="11"/>
        <color theme="1"/>
        <rFont val="Arial"/>
        <family val="2"/>
      </rPr>
      <t>: De Enero 2022 a Diciembre 2024 se realizaron 103 atenciones.
2022: No hay información
2023: No hay información
2024: 103</t>
    </r>
  </si>
  <si>
    <r>
      <rPr>
        <b/>
        <sz val="11"/>
        <color theme="1"/>
        <rFont val="Arial"/>
        <family val="2"/>
      </rPr>
      <t>PARB:</t>
    </r>
    <r>
      <rPr>
        <sz val="11"/>
        <color theme="1"/>
        <rFont val="Arial"/>
        <family val="2"/>
      </rPr>
      <t xml:space="preserve"> La meta de Enero de 2025  a  Diciembre de 2027 serán 22,500 atenciones en asuntos religiosos brindadas.
</t>
    </r>
    <r>
      <rPr>
        <b/>
        <sz val="11"/>
        <color theme="1"/>
        <rFont val="Arial"/>
        <family val="2"/>
      </rPr>
      <t>Variación con respecto a la Línea Base.
Meta Absoluta:</t>
    </r>
    <r>
      <rPr>
        <sz val="11"/>
        <color theme="1"/>
        <rFont val="Arial"/>
        <family val="2"/>
      </rPr>
      <t xml:space="preserve"> 16,314 atenciones en asuntos religiosos
</t>
    </r>
    <r>
      <rPr>
        <b/>
        <sz val="11"/>
        <color theme="1"/>
        <rFont val="Arial"/>
        <family val="2"/>
      </rPr>
      <t xml:space="preserve">Meta Relativa: </t>
    </r>
    <r>
      <rPr>
        <sz val="11"/>
        <color theme="1"/>
        <rFont val="Arial"/>
        <family val="2"/>
      </rPr>
      <t>163.72% superior a la línea base</t>
    </r>
  </si>
  <si>
    <r>
      <rPr>
        <b/>
        <sz val="11"/>
        <color theme="1"/>
        <rFont val="Arial"/>
        <family val="2"/>
      </rPr>
      <t>PARB:</t>
    </r>
    <r>
      <rPr>
        <sz val="11"/>
        <color theme="1"/>
        <rFont val="Arial"/>
        <family val="2"/>
      </rPr>
      <t xml:space="preserve"> De Enero 2022 a Diciembre 2024 se brindaron 6186 atenciones en asuntos religiosos.
2022:2065
2023: 2075
2024: 2046</t>
    </r>
  </si>
  <si>
    <r>
      <rPr>
        <b/>
        <sz val="11"/>
        <color theme="1"/>
        <rFont val="Arial"/>
        <family val="2"/>
      </rPr>
      <t>PPACP</t>
    </r>
    <r>
      <rPr>
        <sz val="11"/>
        <color theme="1"/>
        <rFont val="Arial"/>
        <family val="2"/>
      </rPr>
      <t xml:space="preserve">: De enero 2025 a diciembre 2027, la meta serán 32,000 personas en actividades de construcción de paz 
</t>
    </r>
    <r>
      <rPr>
        <b/>
        <sz val="11"/>
        <color theme="1"/>
        <rFont val="Arial"/>
        <family val="2"/>
      </rPr>
      <t xml:space="preserve">
Variación con respecto a la Línea Base.
Meta Absoluta: </t>
    </r>
    <r>
      <rPr>
        <sz val="11"/>
        <color theme="1"/>
        <rFont val="Arial"/>
        <family val="2"/>
      </rPr>
      <t>8,619 personas en actividades de construcción de paz</t>
    </r>
    <r>
      <rPr>
        <b/>
        <sz val="11"/>
        <color theme="1"/>
        <rFont val="Arial"/>
        <family val="2"/>
      </rPr>
      <t xml:space="preserve">
Meta Relativa: </t>
    </r>
    <r>
      <rPr>
        <sz val="11"/>
        <color theme="1"/>
        <rFont val="Arial"/>
        <family val="2"/>
      </rPr>
      <t>36.86% superior a la línea base</t>
    </r>
  </si>
  <si>
    <r>
      <rPr>
        <b/>
        <sz val="11"/>
        <color theme="1"/>
        <rFont val="Arial"/>
        <family val="2"/>
      </rPr>
      <t xml:space="preserve">PPACP: </t>
    </r>
    <r>
      <rPr>
        <sz val="11"/>
        <color theme="1"/>
        <rFont val="Arial"/>
        <family val="2"/>
      </rPr>
      <t>De Enero 2022  a Diciembre 2024 participaron 23,381  personas  en actividades de construcción de paz.
2022:7900
2023: 7800
2024: 7681
total: 23,381</t>
    </r>
  </si>
  <si>
    <r>
      <rPr>
        <b/>
        <sz val="11"/>
        <color theme="1"/>
        <rFont val="Arial"/>
        <family val="2"/>
      </rPr>
      <t>PCMR:</t>
    </r>
    <r>
      <rPr>
        <sz val="11"/>
        <color theme="1"/>
        <rFont val="Arial"/>
        <family val="2"/>
      </rPr>
      <t xml:space="preserve"> La meta de enero de 2025 a diciembre de 2027 serán 3,960 participantes capacitadas(os), 
</t>
    </r>
    <r>
      <rPr>
        <b/>
        <sz val="11"/>
        <color theme="1"/>
        <rFont val="Arial"/>
        <family val="2"/>
      </rPr>
      <t>Variación con respecto a la Línea Base.
Meta Absoluta:</t>
    </r>
    <r>
      <rPr>
        <sz val="11"/>
        <color theme="1"/>
        <rFont val="Arial"/>
        <family val="2"/>
      </rPr>
      <t xml:space="preserve"> 2,697 participantes capacitados
</t>
    </r>
    <r>
      <rPr>
        <b/>
        <sz val="11"/>
        <color theme="1"/>
        <rFont val="Arial"/>
        <family val="2"/>
      </rPr>
      <t>Meta Relativa:</t>
    </r>
    <r>
      <rPr>
        <sz val="11"/>
        <color theme="1"/>
        <rFont val="Arial"/>
        <family val="2"/>
      </rPr>
      <t xml:space="preserve"> 113.53% superior a la línea base</t>
    </r>
  </si>
  <si>
    <r>
      <rPr>
        <b/>
        <sz val="11"/>
        <color theme="1"/>
        <rFont val="Arial"/>
        <family val="2"/>
      </rPr>
      <t>PCMR:</t>
    </r>
    <r>
      <rPr>
        <sz val="11"/>
        <color theme="1"/>
        <rFont val="Arial"/>
        <family val="2"/>
      </rPr>
      <t xml:space="preserve"> De Enero 2022 a Diciembre 2024  se</t>
    </r>
    <r>
      <rPr>
        <b/>
        <sz val="11"/>
        <color theme="1"/>
        <rFont val="Arial"/>
        <family val="2"/>
      </rPr>
      <t xml:space="preserve"> </t>
    </r>
    <r>
      <rPr>
        <sz val="11"/>
        <color theme="1"/>
        <rFont val="Arial"/>
        <family val="2"/>
      </rPr>
      <t>capacitaron a 1263 participantes.
2022: 418
2023: 435
2024: 410
Total:</t>
    </r>
  </si>
  <si>
    <r>
      <rPr>
        <b/>
        <sz val="11"/>
        <color theme="1"/>
        <rFont val="Arial"/>
        <family val="2"/>
      </rPr>
      <t>PAEX</t>
    </r>
    <r>
      <rPr>
        <sz val="11"/>
        <color theme="1"/>
        <rFont val="Arial"/>
        <family val="2"/>
      </rPr>
      <t xml:space="preserve">:  La meta de  Enero  2025 a  Diciembre de 2027 serán 6,480 expedientes del Padrón Municipal de Templos actualizados,
</t>
    </r>
    <r>
      <rPr>
        <b/>
        <sz val="11"/>
        <color theme="1"/>
        <rFont val="Arial"/>
        <family val="2"/>
      </rPr>
      <t xml:space="preserve">
Variación con respecto a la Línea Base.
Meta Absoluta: </t>
    </r>
    <r>
      <rPr>
        <sz val="11"/>
        <color theme="1"/>
        <rFont val="Arial"/>
        <family val="2"/>
      </rPr>
      <t xml:space="preserve">5,212 expedientes del Padrón Municipal de Templos
</t>
    </r>
    <r>
      <rPr>
        <b/>
        <sz val="11"/>
        <color theme="1"/>
        <rFont val="Arial"/>
        <family val="2"/>
      </rPr>
      <t xml:space="preserve">
Meta Relativa: </t>
    </r>
    <r>
      <rPr>
        <sz val="11"/>
        <color theme="1"/>
        <rFont val="Arial"/>
        <family val="2"/>
      </rPr>
      <t>311.04% superior a la línea base</t>
    </r>
  </si>
  <si>
    <r>
      <rPr>
        <b/>
        <sz val="11"/>
        <color theme="1"/>
        <rFont val="Arial"/>
        <family val="2"/>
      </rPr>
      <t>PAEX:</t>
    </r>
    <r>
      <rPr>
        <sz val="11"/>
        <color theme="1"/>
        <rFont val="Arial"/>
        <family val="2"/>
      </rPr>
      <t xml:space="preserve"> De Enero 2022  a Diciembre 2024 se actualizaron a 1268 expedientes del Padrón Municipal de Templos.
2022:237
2023: 527
2024: 504</t>
    </r>
  </si>
  <si>
    <r>
      <rPr>
        <b/>
        <sz val="11"/>
        <color theme="1"/>
        <rFont val="Arial"/>
        <family val="2"/>
      </rPr>
      <t>PVAR:</t>
    </r>
    <r>
      <rPr>
        <sz val="11"/>
        <color theme="1"/>
        <rFont val="Arial"/>
        <family val="2"/>
      </rPr>
      <t xml:space="preserve">  La meta de Enero de 2025 a Diciembre de 2027 serán 2,880 verificaciones normativas realizadas, 
</t>
    </r>
    <r>
      <rPr>
        <b/>
        <sz val="11"/>
        <color theme="1"/>
        <rFont val="Arial"/>
        <family val="2"/>
      </rPr>
      <t>Variación con respecto a la Línea Base.
Meta Absoluta:</t>
    </r>
    <r>
      <rPr>
        <sz val="11"/>
        <color theme="1"/>
        <rFont val="Arial"/>
        <family val="2"/>
      </rPr>
      <t xml:space="preserve"> 2,243 verificaciones normativas
</t>
    </r>
    <r>
      <rPr>
        <b/>
        <sz val="11"/>
        <color theme="1"/>
        <rFont val="Arial"/>
        <family val="2"/>
      </rPr>
      <t xml:space="preserve">Meta Relativa: </t>
    </r>
    <r>
      <rPr>
        <sz val="11"/>
        <color theme="1"/>
        <rFont val="Arial"/>
        <family val="2"/>
      </rPr>
      <t>252.12% superior a la línea base</t>
    </r>
  </si>
  <si>
    <r>
      <rPr>
        <b/>
        <sz val="11"/>
        <color theme="1"/>
        <rFont val="Arial"/>
        <family val="2"/>
      </rPr>
      <t>PVAR</t>
    </r>
    <r>
      <rPr>
        <sz val="11"/>
        <color theme="1"/>
        <rFont val="Arial"/>
        <family val="2"/>
      </rPr>
      <t>: De Enero 2022 a Diciembre 2024 se realizaron 637  verificaciones normativas.
2022:145
2023: 252
2024: 240</t>
    </r>
  </si>
  <si>
    <r>
      <rPr>
        <b/>
        <sz val="11"/>
        <color theme="1"/>
        <rFont val="Arial"/>
        <family val="2"/>
      </rPr>
      <t xml:space="preserve">PTSR: </t>
    </r>
    <r>
      <rPr>
        <sz val="11"/>
        <color theme="1"/>
        <rFont val="Arial"/>
        <family val="2"/>
      </rPr>
      <t xml:space="preserve">La meta de  Enero  2025 a  Diciembre de 2027 serán 3,780  trámites del sector religioso realizados
</t>
    </r>
    <r>
      <rPr>
        <b/>
        <sz val="11"/>
        <color theme="1"/>
        <rFont val="Arial"/>
        <family val="2"/>
      </rPr>
      <t>Variación con respecto a la Línea Base.
Meta Absoluta:</t>
    </r>
    <r>
      <rPr>
        <sz val="11"/>
        <color theme="1"/>
        <rFont val="Arial"/>
        <family val="2"/>
      </rPr>
      <t xml:space="preserve"> 2,764 trámites del sector religiosos
</t>
    </r>
    <r>
      <rPr>
        <b/>
        <sz val="11"/>
        <color theme="1"/>
        <rFont val="Arial"/>
        <family val="2"/>
      </rPr>
      <t xml:space="preserve">Meta Relativa: </t>
    </r>
    <r>
      <rPr>
        <sz val="11"/>
        <color theme="1"/>
        <rFont val="Arial"/>
        <family val="2"/>
      </rPr>
      <t>172.04% superior a la línea base</t>
    </r>
  </si>
  <si>
    <r>
      <rPr>
        <b/>
        <sz val="11"/>
        <color theme="1"/>
        <rFont val="Arial"/>
        <family val="2"/>
      </rPr>
      <t>PTAR:</t>
    </r>
    <r>
      <rPr>
        <sz val="11"/>
        <color theme="1"/>
        <rFont val="Arial"/>
        <family val="2"/>
      </rPr>
      <t xml:space="preserve"> De Enero 2024  a Diciembre 2022  se realizaron 1016 trámites del sector religioso.
2022:217
2023: 383
2024: 362</t>
    </r>
  </si>
  <si>
    <r>
      <rPr>
        <b/>
        <sz val="11"/>
        <color theme="1"/>
        <rFont val="Arial"/>
        <family val="2"/>
      </rPr>
      <t xml:space="preserve">PAAC: </t>
    </r>
    <r>
      <rPr>
        <sz val="11"/>
        <color theme="1"/>
        <rFont val="Arial"/>
        <family val="2"/>
      </rPr>
      <t xml:space="preserve">De enero 2025 a diciembre 2027, la meta será brindar  2,610 asesorías jurídicas.
</t>
    </r>
    <r>
      <rPr>
        <b/>
        <sz val="11"/>
        <color theme="1"/>
        <rFont val="Arial"/>
        <family val="2"/>
      </rPr>
      <t>Variación con respecto a la Línea Base.
Meta Absoluta:</t>
    </r>
    <r>
      <rPr>
        <sz val="11"/>
        <color theme="1"/>
        <rFont val="Arial"/>
        <family val="2"/>
      </rPr>
      <t xml:space="preserve"> 2,084 asesorìas jurídicas
</t>
    </r>
    <r>
      <rPr>
        <b/>
        <sz val="11"/>
        <color theme="1"/>
        <rFont val="Arial"/>
        <family val="2"/>
      </rPr>
      <t>Meta Relativa:</t>
    </r>
    <r>
      <rPr>
        <sz val="11"/>
        <color theme="1"/>
        <rFont val="Arial"/>
        <family val="2"/>
      </rPr>
      <t xml:space="preserve"> 296.2% superior a la línea base</t>
    </r>
  </si>
  <si>
    <r>
      <rPr>
        <b/>
        <sz val="11"/>
        <color theme="1"/>
        <rFont val="Arial"/>
        <family val="2"/>
      </rPr>
      <t xml:space="preserve">PAAC: </t>
    </r>
    <r>
      <rPr>
        <sz val="11"/>
        <color theme="1"/>
        <rFont val="Arial"/>
        <family val="2"/>
      </rPr>
      <t>Se realizaron de enero 2022 a diciembre 2024, 526 asesorias juridicas .
2022:93
2023: 217
2024: 216</t>
    </r>
  </si>
  <si>
    <r>
      <rPr>
        <sz val="11"/>
        <color theme="1"/>
        <rFont val="Arial"/>
        <family val="2"/>
      </rPr>
      <t xml:space="preserve">
</t>
    </r>
    <r>
      <rPr>
        <b/>
        <sz val="11"/>
        <color theme="1"/>
        <rFont val="Arial"/>
        <family val="2"/>
      </rPr>
      <t>PAPRT:</t>
    </r>
    <r>
      <rPr>
        <sz val="11"/>
        <color theme="1"/>
        <rFont val="Arial"/>
        <family val="2"/>
      </rPr>
      <t xml:space="preserve"> De enero 2025  a diciembre 2027 se relizará 7 actividades de promoción, respeto y tolerancia religiosa
Variación con respecto a la Línea Base.
</t>
    </r>
    <r>
      <rPr>
        <b/>
        <sz val="11"/>
        <color theme="1"/>
        <rFont val="Arial"/>
        <family val="2"/>
      </rPr>
      <t xml:space="preserve">
Meta Absoluta:</t>
    </r>
    <r>
      <rPr>
        <sz val="11"/>
        <color theme="1"/>
        <rFont val="Arial"/>
        <family val="2"/>
      </rPr>
      <t xml:space="preserve"> 7 actividades de promoción, respeto y tolerancia Religiosa
</t>
    </r>
    <r>
      <rPr>
        <b/>
        <sz val="11"/>
        <color theme="1"/>
        <rFont val="Arial"/>
        <family val="2"/>
      </rPr>
      <t>Meta Relativa:</t>
    </r>
    <r>
      <rPr>
        <sz val="11"/>
        <color theme="1"/>
        <rFont val="Arial"/>
        <family val="2"/>
      </rPr>
      <t xml:space="preserve"> 700 % inferior a la línea base</t>
    </r>
  </si>
  <si>
    <r>
      <rPr>
        <b/>
        <sz val="11"/>
        <color theme="1"/>
        <rFont val="Arial"/>
        <family val="2"/>
      </rPr>
      <t xml:space="preserve">PPDLR: </t>
    </r>
    <r>
      <rPr>
        <sz val="11"/>
        <color theme="1"/>
        <rFont val="Arial"/>
        <family val="2"/>
      </rPr>
      <t xml:space="preserve">De Enero 2022 a Diciembre de 2024 se realizarón 0 actividades de promoción, respeto y tolerancia Religiosa
2022:0
2023:0
2024:0 </t>
    </r>
  </si>
  <si>
    <r>
      <rPr>
        <b/>
        <sz val="11"/>
        <color rgb="FF000000"/>
        <rFont val="Arial"/>
        <family val="2"/>
      </rPr>
      <t>PCI:</t>
    </r>
    <r>
      <rPr>
        <sz val="11"/>
        <color rgb="FF000000"/>
        <rFont val="Arial"/>
        <family val="2"/>
      </rPr>
      <t xml:space="preserve"> La meta de enero de 2026 a diciembre de 2027 será implementar 48 mecanismos de coordinación y fortalecimiento de capacidades del SIPINNA Municipal.</t>
    </r>
  </si>
  <si>
    <r>
      <rPr>
        <b/>
        <sz val="11"/>
        <color theme="1"/>
        <rFont val="Arial"/>
        <family val="2"/>
      </rPr>
      <t xml:space="preserve">
PCTI: </t>
    </r>
    <r>
      <rPr>
        <sz val="11"/>
        <color theme="1"/>
        <rFont val="Arial"/>
        <family val="2"/>
      </rPr>
      <t>La meta de enero de 2026 a diciembre de 2027 será realizar 32 sesiones del Sistema Municipal y sus Comisiones.</t>
    </r>
  </si>
  <si>
    <r>
      <rPr>
        <b/>
        <sz val="11"/>
        <color theme="1"/>
        <rFont val="Arial"/>
        <family val="2"/>
      </rPr>
      <t xml:space="preserve">PAPE: </t>
    </r>
    <r>
      <rPr>
        <sz val="11"/>
        <color theme="1"/>
        <rFont val="Arial"/>
        <family val="2"/>
      </rPr>
      <t>La meta de Enero 2026 a Diciembre de 2027 es lograr un 100% de las canalizaciones reportadas</t>
    </r>
  </si>
  <si>
    <r>
      <rPr>
        <b/>
        <sz val="11"/>
        <color theme="1"/>
        <rFont val="Arial"/>
        <family val="2"/>
      </rPr>
      <t xml:space="preserve">PDNA: </t>
    </r>
    <r>
      <rPr>
        <sz val="11"/>
        <color theme="1"/>
        <rFont val="Arial"/>
        <family val="2"/>
      </rPr>
      <t>La meta de enero de 2026 a diciembre de 2027 será la participación de 6,460 niñas, niños y adolescentes en actividades sobre sus derechos humanos.</t>
    </r>
  </si>
  <si>
    <r>
      <rPr>
        <b/>
        <sz val="11"/>
        <color theme="1"/>
        <rFont val="Arial"/>
        <family val="2"/>
      </rPr>
      <t xml:space="preserve">PDR: </t>
    </r>
    <r>
      <rPr>
        <sz val="11"/>
        <color theme="1"/>
        <rFont val="Arial"/>
        <family val="2"/>
      </rPr>
      <t>La meta de enero de 2026 a diciembre de 2027 será la realización de 48 campañas digitales sobre los derechos de niñas, niños y adolescentes conforme a la programación establecida.</t>
    </r>
  </si>
  <si>
    <r>
      <rPr>
        <b/>
        <sz val="11"/>
        <color rgb="FF000000"/>
        <rFont val="Arial, sans-serif"/>
      </rPr>
      <t xml:space="preserve">PEMVI: </t>
    </r>
    <r>
      <rPr>
        <sz val="11"/>
        <color rgb="FF000000"/>
        <rFont val="Arial, sans-serif"/>
      </rPr>
      <t>La meta de Enero 2026 a Diciembre de 2027 serán 40 proyectos de estructuración vial revisados</t>
    </r>
  </si>
  <si>
    <r>
      <rPr>
        <b/>
        <sz val="11"/>
        <color rgb="FF000000"/>
        <rFont val="Arial, sans-serif"/>
      </rPr>
      <t xml:space="preserve">Línea base del Indicador:
</t>
    </r>
    <r>
      <rPr>
        <sz val="11"/>
        <color rgb="FF000000"/>
        <rFont val="Arial, sans-serif"/>
      </rPr>
      <t>Este indicador no cuenta con línea base debido a que es un indicador nuevo.</t>
    </r>
  </si>
  <si>
    <r>
      <rPr>
        <b/>
        <sz val="11"/>
        <color theme="1"/>
        <rFont val="Arial, sans-serif"/>
      </rPr>
      <t xml:space="preserve">PNTV: </t>
    </r>
    <r>
      <rPr>
        <sz val="11"/>
        <color theme="1"/>
        <rFont val="Arial, sans-serif"/>
      </rPr>
      <t>La meta de Enero 2026 a Diciembre de 2027 serán 240 señalizaciones viales horizontal y vertical instalada</t>
    </r>
  </si>
  <si>
    <r>
      <rPr>
        <b/>
        <sz val="11"/>
        <color rgb="FF000000"/>
        <rFont val="Arial, sans-serif"/>
      </rPr>
      <t xml:space="preserve">PVMU: </t>
    </r>
    <r>
      <rPr>
        <sz val="11"/>
        <color rgb="FF000000"/>
        <rFont val="Arial, sans-serif"/>
      </rPr>
      <t>La meta de Enero 2025 a Diciembre de 2027 serán 145 propuestas de seguridad vial y de movilidad elaboradas.</t>
    </r>
    <r>
      <rPr>
        <b/>
        <sz val="11"/>
        <color rgb="FF000000"/>
        <rFont val="Arial, sans-serif"/>
      </rPr>
      <t xml:space="preserve">
Variación con respecto a la Línea Base.
Meta Relativa: </t>
    </r>
    <r>
      <rPr>
        <sz val="11"/>
        <color rgb="FF000000"/>
        <rFont val="Arial, sans-serif"/>
      </rPr>
      <t>36.80%</t>
    </r>
    <r>
      <rPr>
        <b/>
        <sz val="11"/>
        <color rgb="FF000000"/>
        <rFont val="Arial, sans-serif"/>
      </rPr>
      <t xml:space="preserve">
Meta Absoluta: </t>
    </r>
    <r>
      <rPr>
        <sz val="11"/>
        <color rgb="FF000000"/>
        <rFont val="Arial, sans-serif"/>
      </rPr>
      <t>39</t>
    </r>
  </si>
  <si>
    <r>
      <rPr>
        <b/>
        <sz val="11"/>
        <color rgb="FF000000"/>
        <rFont val="Arial, sans-serif"/>
      </rPr>
      <t xml:space="preserve">PVMU: </t>
    </r>
    <r>
      <rPr>
        <sz val="11"/>
        <color rgb="FF000000"/>
        <rFont val="Arial, sans-serif"/>
      </rPr>
      <t>De Enero 2024 a Diciembre de 2025 se elaboraron 106 propuestas de seguridad vial y de movilidad.</t>
    </r>
    <r>
      <rPr>
        <b/>
        <sz val="11"/>
        <color rgb="FF000000"/>
        <rFont val="Arial, sans-serif"/>
      </rPr>
      <t xml:space="preserve">
 2024: </t>
    </r>
    <r>
      <rPr>
        <sz val="11"/>
        <color rgb="FF000000"/>
        <rFont val="Arial, sans-serif"/>
      </rPr>
      <t>35</t>
    </r>
    <r>
      <rPr>
        <b/>
        <sz val="11"/>
        <color rgb="FF000000"/>
        <rFont val="Arial, sans-serif"/>
      </rPr>
      <t xml:space="preserve">
 2025: </t>
    </r>
    <r>
      <rPr>
        <sz val="11"/>
        <color rgb="FF000000"/>
        <rFont val="Arial, sans-serif"/>
      </rPr>
      <t>71</t>
    </r>
    <r>
      <rPr>
        <b/>
        <sz val="11"/>
        <color rgb="FF000000"/>
        <rFont val="Arial, sans-serif"/>
      </rPr>
      <t xml:space="preserve">
 total: </t>
    </r>
    <r>
      <rPr>
        <sz val="11"/>
        <color rgb="FF000000"/>
        <rFont val="Arial, sans-serif"/>
      </rPr>
      <t>106</t>
    </r>
  </si>
  <si>
    <r>
      <rPr>
        <b/>
        <sz val="11"/>
        <color theme="1"/>
        <rFont val="Arial, sans-serif"/>
      </rPr>
      <t xml:space="preserve">PPITE: </t>
    </r>
    <r>
      <rPr>
        <sz val="11"/>
        <color theme="1"/>
        <rFont val="Arial, sans-serif"/>
      </rPr>
      <t>La meta de Enero 2026 a Diciembre de 2027 de 240 supervisiones realizadas a la red semafórica</t>
    </r>
  </si>
  <si>
    <r>
      <rPr>
        <b/>
        <sz val="11"/>
        <color rgb="FF000000"/>
        <rFont val="Arial, sans-serif"/>
      </rPr>
      <t xml:space="preserve">PCPI: </t>
    </r>
    <r>
      <rPr>
        <sz val="11"/>
        <color rgb="FF000000"/>
        <rFont val="Arial, sans-serif"/>
      </rPr>
      <t xml:space="preserve">La meta de Enero 2025 a Diciembre de 2027 serán 25,000 personas atendidas en emergencias. </t>
    </r>
    <r>
      <rPr>
        <b/>
        <sz val="11"/>
        <color rgb="FF000000"/>
        <rFont val="Arial, sans-serif"/>
      </rPr>
      <t xml:space="preserve">
Variación con respecto a la Línea Base
Meta relativa: </t>
    </r>
    <r>
      <rPr>
        <sz val="11"/>
        <color rgb="FF000000"/>
        <rFont val="Arial, sans-serif"/>
      </rPr>
      <t>82.20%</t>
    </r>
    <r>
      <rPr>
        <b/>
        <sz val="11"/>
        <color rgb="FF000000"/>
        <rFont val="Arial, sans-serif"/>
      </rPr>
      <t xml:space="preserve">
Meta absoluta:</t>
    </r>
    <r>
      <rPr>
        <sz val="11"/>
        <color rgb="FF000000"/>
        <rFont val="Arial, sans-serif"/>
      </rPr>
      <t xml:space="preserve"> 11,279</t>
    </r>
  </si>
  <si>
    <r>
      <rPr>
        <b/>
        <sz val="11"/>
        <color rgb="FF000000"/>
        <rFont val="Arial, sans-serif"/>
      </rPr>
      <t xml:space="preserve">PCPI: </t>
    </r>
    <r>
      <rPr>
        <sz val="11"/>
        <color rgb="FF000000"/>
        <rFont val="Arial, sans-serif"/>
      </rPr>
      <t xml:space="preserve">De Enero 2024 a Diciembre 2025 se atendieron a 13721 personas. 
 </t>
    </r>
    <r>
      <rPr>
        <b/>
        <sz val="11"/>
        <color rgb="FF000000"/>
        <rFont val="Arial, sans-serif"/>
      </rPr>
      <t xml:space="preserve">
2024: </t>
    </r>
    <r>
      <rPr>
        <sz val="11"/>
        <color rgb="FF000000"/>
        <rFont val="Arial, sans-serif"/>
      </rPr>
      <t>5,933</t>
    </r>
    <r>
      <rPr>
        <b/>
        <sz val="11"/>
        <color rgb="FF000000"/>
        <rFont val="Arial, sans-serif"/>
      </rPr>
      <t xml:space="preserve">
2025: </t>
    </r>
    <r>
      <rPr>
        <sz val="11"/>
        <color rgb="FF000000"/>
        <rFont val="Arial, sans-serif"/>
      </rPr>
      <t>7,788</t>
    </r>
    <r>
      <rPr>
        <b/>
        <sz val="11"/>
        <color rgb="FF000000"/>
        <rFont val="Arial, sans-serif"/>
      </rPr>
      <t xml:space="preserve">
Total: </t>
    </r>
    <r>
      <rPr>
        <sz val="11"/>
        <color rgb="FF000000"/>
        <rFont val="Arial, sans-serif"/>
      </rPr>
      <t>13,721</t>
    </r>
  </si>
  <si>
    <r>
      <rPr>
        <b/>
        <sz val="11"/>
        <color rgb="FF000000"/>
        <rFont val="Arial, sans-serif"/>
      </rPr>
      <t xml:space="preserve">POPC: </t>
    </r>
    <r>
      <rPr>
        <sz val="11"/>
        <color rgb="FF000000"/>
        <rFont val="Arial, sans-serif"/>
      </rPr>
      <t xml:space="preserve">La meta de Enero 2025 a Diciembre de 2027 serán 11, 000 personas de organizaciones públicas y privadas capacitadas. </t>
    </r>
    <r>
      <rPr>
        <b/>
        <sz val="11"/>
        <color rgb="FF000000"/>
        <rFont val="Arial, sans-serif"/>
      </rPr>
      <t xml:space="preserve">
 Variación con respecto a la Línea Base
 Meta relativa: </t>
    </r>
    <r>
      <rPr>
        <sz val="11"/>
        <color rgb="FF000000"/>
        <rFont val="Arial, sans-serif"/>
      </rPr>
      <t>45.67%</t>
    </r>
    <r>
      <rPr>
        <b/>
        <sz val="11"/>
        <color rgb="FF000000"/>
        <rFont val="Arial, sans-serif"/>
      </rPr>
      <t xml:space="preserve">
 Meta absoluta: </t>
    </r>
    <r>
      <rPr>
        <sz val="11"/>
        <color rgb="FF000000"/>
        <rFont val="Arial, sans-serif"/>
      </rPr>
      <t>3,449</t>
    </r>
  </si>
  <si>
    <r>
      <rPr>
        <b/>
        <sz val="11"/>
        <color rgb="FF000000"/>
        <rFont val="Arial, sans-serif"/>
      </rPr>
      <t xml:space="preserve">POPC: </t>
    </r>
    <r>
      <rPr>
        <sz val="11"/>
        <color rgb="FF000000"/>
        <rFont val="Arial, sans-serif"/>
      </rPr>
      <t xml:space="preserve">De enero 2024 a Diciembre 2025 se capacitaron 7 551 en prevención de riesgos al personal organizaciones del sector público y privado.
 </t>
    </r>
    <r>
      <rPr>
        <b/>
        <sz val="11"/>
        <color rgb="FF000000"/>
        <rFont val="Arial, sans-serif"/>
      </rPr>
      <t xml:space="preserve">
 2024: </t>
    </r>
    <r>
      <rPr>
        <sz val="11"/>
        <color rgb="FF000000"/>
        <rFont val="Arial, sans-serif"/>
      </rPr>
      <t>3,187</t>
    </r>
    <r>
      <rPr>
        <b/>
        <sz val="11"/>
        <color rgb="FF000000"/>
        <rFont val="Arial, sans-serif"/>
      </rPr>
      <t xml:space="preserve">
 2025:</t>
    </r>
    <r>
      <rPr>
        <sz val="11"/>
        <color rgb="FF000000"/>
        <rFont val="Arial, sans-serif"/>
      </rPr>
      <t xml:space="preserve"> 4,364
 </t>
    </r>
    <r>
      <rPr>
        <b/>
        <sz val="11"/>
        <color rgb="FF000000"/>
        <rFont val="Arial, sans-serif"/>
      </rPr>
      <t xml:space="preserve">
 Total : </t>
    </r>
    <r>
      <rPr>
        <sz val="11"/>
        <color rgb="FF000000"/>
        <rFont val="Arial, sans-serif"/>
      </rPr>
      <t>7,551</t>
    </r>
  </si>
  <si>
    <r>
      <rPr>
        <b/>
        <sz val="11"/>
        <color rgb="FF000000"/>
        <rFont val="Arial, sans-serif"/>
      </rPr>
      <t xml:space="preserve">PEMV: </t>
    </r>
    <r>
      <rPr>
        <sz val="11"/>
        <color rgb="FF000000"/>
        <rFont val="Arial, sans-serif"/>
      </rPr>
      <t>La meta de Enero 2025 a Diciembre de 2027 serán 5,500 eventos másivos verificadas.</t>
    </r>
    <r>
      <rPr>
        <b/>
        <sz val="11"/>
        <color rgb="FF000000"/>
        <rFont val="Arial, sans-serif"/>
      </rPr>
      <t xml:space="preserve">
 Variación con respecto a la Línea Base
 Meta relativa: </t>
    </r>
    <r>
      <rPr>
        <sz val="11"/>
        <color rgb="FF000000"/>
        <rFont val="Arial, sans-serif"/>
      </rPr>
      <t>78.62%</t>
    </r>
    <r>
      <rPr>
        <b/>
        <sz val="11"/>
        <color rgb="FF000000"/>
        <rFont val="Arial, sans-serif"/>
      </rPr>
      <t xml:space="preserve">
 Meta absoluta :</t>
    </r>
    <r>
      <rPr>
        <sz val="11"/>
        <color rgb="FF000000"/>
        <rFont val="Arial, sans-serif"/>
      </rPr>
      <t xml:space="preserve"> 2,421</t>
    </r>
  </si>
  <si>
    <r>
      <rPr>
        <b/>
        <sz val="11"/>
        <color rgb="FF000000"/>
        <rFont val="Arial, sans-serif"/>
      </rPr>
      <t xml:space="preserve">PECMSEPCB: </t>
    </r>
    <r>
      <rPr>
        <sz val="11"/>
        <color rgb="FF000000"/>
        <rFont val="Arial, sans-serif"/>
      </rPr>
      <t xml:space="preserve">De Enero 2024 a Diciembre 2025 se verificaron 3,079 eventos másivos. </t>
    </r>
    <r>
      <rPr>
        <b/>
        <sz val="11"/>
        <color rgb="FF000000"/>
        <rFont val="Arial, sans-serif"/>
      </rPr>
      <t xml:space="preserve">
 2024:</t>
    </r>
    <r>
      <rPr>
        <sz val="11"/>
        <color rgb="FF000000"/>
        <rFont val="Arial, sans-serif"/>
      </rPr>
      <t xml:space="preserve"> 1,167</t>
    </r>
    <r>
      <rPr>
        <b/>
        <sz val="11"/>
        <color rgb="FF000000"/>
        <rFont val="Arial, sans-serif"/>
      </rPr>
      <t xml:space="preserve">
 2025:</t>
    </r>
    <r>
      <rPr>
        <sz val="11"/>
        <color rgb="FF000000"/>
        <rFont val="Arial, sans-serif"/>
      </rPr>
      <t xml:space="preserve"> 1,912</t>
    </r>
    <r>
      <rPr>
        <b/>
        <sz val="11"/>
        <color rgb="FF000000"/>
        <rFont val="Arial, sans-serif"/>
      </rPr>
      <t xml:space="preserve">
 Total: </t>
    </r>
    <r>
      <rPr>
        <sz val="11"/>
        <color rgb="FF000000"/>
        <rFont val="Arial, sans-serif"/>
      </rPr>
      <t>3,079</t>
    </r>
  </si>
  <si>
    <r>
      <rPr>
        <b/>
        <sz val="11"/>
        <color rgb="FF000000"/>
        <rFont val="Arial, sans-serif"/>
      </rPr>
      <t xml:space="preserve">PEMS: </t>
    </r>
    <r>
      <rPr>
        <sz val="11"/>
        <color rgb="FF000000"/>
        <rFont val="Arial, sans-serif"/>
      </rPr>
      <t>La meta de Enero 2025 a Diciembre de 2027 serán 240 establecimientos revisados.</t>
    </r>
    <r>
      <rPr>
        <b/>
        <sz val="11"/>
        <color rgb="FF000000"/>
        <rFont val="Arial, sans-serif"/>
      </rPr>
      <t xml:space="preserve">
 Variación con respecto a la Línea Base
 Meta relativa: </t>
    </r>
    <r>
      <rPr>
        <sz val="11"/>
        <color rgb="FF000000"/>
        <rFont val="Arial, sans-serif"/>
      </rPr>
      <t>126.41%</t>
    </r>
    <r>
      <rPr>
        <b/>
        <sz val="11"/>
        <color rgb="FF000000"/>
        <rFont val="Arial, sans-serif"/>
      </rPr>
      <t xml:space="preserve">
 Meta absoluta : </t>
    </r>
    <r>
      <rPr>
        <sz val="11"/>
        <color rgb="FF000000"/>
        <rFont val="Arial, sans-serif"/>
      </rPr>
      <t>134</t>
    </r>
  </si>
  <si>
    <r>
      <rPr>
        <b/>
        <sz val="11"/>
        <color rgb="FF000000"/>
        <rFont val="Arial, sans-serif"/>
      </rPr>
      <t xml:space="preserve">PEMS: </t>
    </r>
    <r>
      <rPr>
        <sz val="11"/>
        <color rgb="FF000000"/>
        <rFont val="Arial, sans-serif"/>
      </rPr>
      <t xml:space="preserve">De Enero 2024 a Diciembre 2025 se revisaron 106 Establecimientos. </t>
    </r>
    <r>
      <rPr>
        <b/>
        <sz val="11"/>
        <color rgb="FF000000"/>
        <rFont val="Arial, sans-serif"/>
      </rPr>
      <t xml:space="preserve">
 2024: </t>
    </r>
    <r>
      <rPr>
        <sz val="11"/>
        <color rgb="FF000000"/>
        <rFont val="Arial, sans-serif"/>
      </rPr>
      <t>76</t>
    </r>
    <r>
      <rPr>
        <b/>
        <sz val="11"/>
        <color rgb="FF000000"/>
        <rFont val="Arial, sans-serif"/>
      </rPr>
      <t xml:space="preserve">
 2025: </t>
    </r>
    <r>
      <rPr>
        <sz val="11"/>
        <color rgb="FF000000"/>
        <rFont val="Arial, sans-serif"/>
      </rPr>
      <t>30</t>
    </r>
    <r>
      <rPr>
        <b/>
        <sz val="11"/>
        <color rgb="FF000000"/>
        <rFont val="Arial, sans-serif"/>
      </rPr>
      <t xml:space="preserve">
 Total: </t>
    </r>
    <r>
      <rPr>
        <sz val="11"/>
        <color rgb="FF000000"/>
        <rFont val="Arial, sans-serif"/>
      </rPr>
      <t>106</t>
    </r>
  </si>
  <si>
    <r>
      <rPr>
        <b/>
        <sz val="11"/>
        <color rgb="FF000000"/>
        <rFont val="Arial, sans-serif"/>
      </rPr>
      <t xml:space="preserve">PLLA: </t>
    </r>
    <r>
      <rPr>
        <sz val="11"/>
        <color rgb="FF000000"/>
        <rFont val="Arial, sans-serif"/>
      </rPr>
      <t>La meta de Enero 2025 a Diciembre de 2027 serán 27,000 Llamadas de auxilio atendida</t>
    </r>
    <r>
      <rPr>
        <b/>
        <sz val="11"/>
        <color rgb="FF000000"/>
        <rFont val="Arial, sans-serif"/>
      </rPr>
      <t xml:space="preserve">.
 Variación con respecto a la Línea Base
 Meta relativa: </t>
    </r>
    <r>
      <rPr>
        <sz val="11"/>
        <color rgb="FF000000"/>
        <rFont val="Arial, sans-serif"/>
      </rPr>
      <t>75%</t>
    </r>
    <r>
      <rPr>
        <b/>
        <sz val="11"/>
        <color rgb="FF000000"/>
        <rFont val="Arial, sans-serif"/>
      </rPr>
      <t xml:space="preserve">
 Meta absoluta:</t>
    </r>
    <r>
      <rPr>
        <sz val="11"/>
        <color rgb="FF000000"/>
        <rFont val="Arial, sans-serif"/>
      </rPr>
      <t xml:space="preserve"> 11,572</t>
    </r>
  </si>
  <si>
    <r>
      <rPr>
        <b/>
        <sz val="11"/>
        <color rgb="FF000000"/>
        <rFont val="Arial, sans-serif"/>
      </rPr>
      <t xml:space="preserve">PSAE: </t>
    </r>
    <r>
      <rPr>
        <sz val="11"/>
        <color rgb="FF000000"/>
        <rFont val="Arial, sans-serif"/>
      </rPr>
      <t>De Enero 2024 a Diciembre 2025 se atendieron 15,428  Llamadas de auxilio atendida.</t>
    </r>
    <r>
      <rPr>
        <b/>
        <sz val="11"/>
        <color rgb="FF000000"/>
        <rFont val="Arial, sans-serif"/>
      </rPr>
      <t xml:space="preserve">
 2024: </t>
    </r>
    <r>
      <rPr>
        <sz val="11"/>
        <color rgb="FF000000"/>
        <rFont val="Arial, sans-serif"/>
      </rPr>
      <t>6,055</t>
    </r>
    <r>
      <rPr>
        <b/>
        <sz val="11"/>
        <color rgb="FF000000"/>
        <rFont val="Arial, sans-serif"/>
      </rPr>
      <t xml:space="preserve">
 2025: </t>
    </r>
    <r>
      <rPr>
        <sz val="11"/>
        <color rgb="FF000000"/>
        <rFont val="Arial, sans-serif"/>
      </rPr>
      <t>9,373</t>
    </r>
    <r>
      <rPr>
        <b/>
        <sz val="11"/>
        <color rgb="FF000000"/>
        <rFont val="Arial, sans-serif"/>
      </rPr>
      <t xml:space="preserve">
 Total: </t>
    </r>
    <r>
      <rPr>
        <sz val="11"/>
        <color rgb="FF000000"/>
        <rFont val="Arial, sans-serif"/>
      </rPr>
      <t>15,428</t>
    </r>
  </si>
  <si>
    <r>
      <rPr>
        <b/>
        <sz val="11"/>
        <color rgb="FF000000"/>
        <rFont val="Arial, sans-serif"/>
      </rPr>
      <t xml:space="preserve">PHBC: </t>
    </r>
    <r>
      <rPr>
        <sz val="11"/>
        <color rgb="FF000000"/>
        <rFont val="Arial, sans-serif"/>
      </rPr>
      <t>La meta de Enero 2025 a Diciembre de 2027 serán 390 elementos del Honorable Cuerpo de Bomberos capacitados.</t>
    </r>
    <r>
      <rPr>
        <b/>
        <sz val="11"/>
        <color rgb="FF000000"/>
        <rFont val="Arial, sans-serif"/>
      </rPr>
      <t xml:space="preserve">
 Variación con respecto a la Línea Base
 Meta relativa: </t>
    </r>
    <r>
      <rPr>
        <sz val="11"/>
        <color rgb="FF000000"/>
        <rFont val="Arial, sans-serif"/>
      </rPr>
      <t>70.30%</t>
    </r>
    <r>
      <rPr>
        <b/>
        <sz val="11"/>
        <color rgb="FF000000"/>
        <rFont val="Arial, sans-serif"/>
      </rPr>
      <t xml:space="preserve">
 Meta absoluta: </t>
    </r>
    <r>
      <rPr>
        <sz val="11"/>
        <color rgb="FF000000"/>
        <rFont val="Arial, sans-serif"/>
      </rPr>
      <t>161</t>
    </r>
  </si>
  <si>
    <r>
      <rPr>
        <b/>
        <sz val="11"/>
        <color rgb="FF000000"/>
        <rFont val="Arial, sans-serif"/>
      </rPr>
      <t xml:space="preserve">PHCB: </t>
    </r>
    <r>
      <rPr>
        <sz val="11"/>
        <color rgb="FF000000"/>
        <rFont val="Arial, sans-serif"/>
      </rPr>
      <t>De Enero 2024 a Diciembre 2025 se capacitaron a 229 elementos del Honorable Cuerpo de Bomberos.</t>
    </r>
    <r>
      <rPr>
        <b/>
        <sz val="11"/>
        <color rgb="FF000000"/>
        <rFont val="Arial, sans-serif"/>
      </rPr>
      <t xml:space="preserve">
 2024: </t>
    </r>
    <r>
      <rPr>
        <sz val="11"/>
        <color rgb="FF000000"/>
        <rFont val="Arial, sans-serif"/>
      </rPr>
      <t>97</t>
    </r>
    <r>
      <rPr>
        <b/>
        <sz val="11"/>
        <color rgb="FF000000"/>
        <rFont val="Arial, sans-serif"/>
      </rPr>
      <t xml:space="preserve">
 2025:</t>
    </r>
    <r>
      <rPr>
        <sz val="11"/>
        <color rgb="FF000000"/>
        <rFont val="Arial, sans-serif"/>
      </rPr>
      <t>132</t>
    </r>
    <r>
      <rPr>
        <b/>
        <sz val="11"/>
        <color rgb="FF000000"/>
        <rFont val="Arial, sans-serif"/>
      </rPr>
      <t xml:space="preserve">
 Total: </t>
    </r>
    <r>
      <rPr>
        <sz val="11"/>
        <color rgb="FF000000"/>
        <rFont val="Arial, sans-serif"/>
      </rPr>
      <t>229</t>
    </r>
  </si>
  <si>
    <r>
      <rPr>
        <b/>
        <sz val="11"/>
        <color rgb="FF000000"/>
        <rFont val="Arial, sans-serif"/>
      </rPr>
      <t xml:space="preserve">PEPP: </t>
    </r>
    <r>
      <rPr>
        <sz val="11"/>
        <color rgb="FF000000"/>
        <rFont val="Arial, sans-serif"/>
      </rPr>
      <t>La meta de Enero 2025 a Diciembre de 2027 serán 420 equipos de protección corporal incrementados.</t>
    </r>
    <r>
      <rPr>
        <b/>
        <sz val="11"/>
        <color rgb="FF000000"/>
        <rFont val="Arial, sans-serif"/>
      </rPr>
      <t xml:space="preserve">
 Variación con respecto a la Línea Base
 Meta relativa: </t>
    </r>
    <r>
      <rPr>
        <sz val="11"/>
        <color rgb="FF000000"/>
        <rFont val="Arial, sans-serif"/>
      </rPr>
      <t>14.44%</t>
    </r>
    <r>
      <rPr>
        <b/>
        <sz val="11"/>
        <color rgb="FF000000"/>
        <rFont val="Arial, sans-serif"/>
      </rPr>
      <t xml:space="preserve">
 Meta absoluta: </t>
    </r>
    <r>
      <rPr>
        <sz val="11"/>
        <color rgb="FF000000"/>
        <rFont val="Arial, sans-serif"/>
      </rPr>
      <t>53</t>
    </r>
  </si>
  <si>
    <r>
      <rPr>
        <b/>
        <sz val="11"/>
        <color rgb="FF000000"/>
        <rFont val="Arial, sans-serif"/>
      </rPr>
      <t xml:space="preserve">PEPP: </t>
    </r>
    <r>
      <rPr>
        <sz val="11"/>
        <color rgb="FF000000"/>
        <rFont val="Arial, sans-serif"/>
      </rPr>
      <t xml:space="preserve">De Enero 2024 a Diciembre 2025 se incrementaron 367 equipos de protección corporal.
 </t>
    </r>
    <r>
      <rPr>
        <b/>
        <sz val="11"/>
        <color rgb="FF000000"/>
        <rFont val="Arial, sans-serif"/>
      </rPr>
      <t xml:space="preserve">
 2024: </t>
    </r>
    <r>
      <rPr>
        <sz val="11"/>
        <color rgb="FF000000"/>
        <rFont val="Arial, sans-serif"/>
      </rPr>
      <t>367</t>
    </r>
    <r>
      <rPr>
        <b/>
        <sz val="11"/>
        <color rgb="FF000000"/>
        <rFont val="Arial, sans-serif"/>
      </rPr>
      <t xml:space="preserve">
 2025:</t>
    </r>
    <r>
      <rPr>
        <sz val="11"/>
        <color rgb="FF000000"/>
        <rFont val="Arial, sans-serif"/>
      </rPr>
      <t xml:space="preserve"> 0</t>
    </r>
    <r>
      <rPr>
        <b/>
        <sz val="11"/>
        <color rgb="FF000000"/>
        <rFont val="Arial, sans-serif"/>
      </rPr>
      <t xml:space="preserve">
 Total: </t>
    </r>
    <r>
      <rPr>
        <sz val="11"/>
        <color rgb="FF000000"/>
        <rFont val="Arial, sans-serif"/>
      </rPr>
      <t>367</t>
    </r>
  </si>
  <si>
    <r>
      <rPr>
        <b/>
        <sz val="11"/>
        <color theme="1"/>
        <rFont val="Arial"/>
        <family val="2"/>
      </rPr>
      <t xml:space="preserve">PSCC: </t>
    </r>
    <r>
      <rPr>
        <sz val="11"/>
        <color theme="1"/>
        <rFont val="Arial"/>
        <family val="2"/>
      </rPr>
      <t xml:space="preserve">La meta de Enero 2025  a Diciembre de 2027 serán 117 sesiones de cabildo celebradas, 
</t>
    </r>
    <r>
      <rPr>
        <b/>
        <sz val="11"/>
        <color theme="1"/>
        <rFont val="Arial"/>
        <family val="2"/>
      </rPr>
      <t>Variación con respecto a la Línea Base.
Meta Absoluta:</t>
    </r>
    <r>
      <rPr>
        <sz val="11"/>
        <color theme="1"/>
        <rFont val="Arial"/>
        <family val="2"/>
      </rPr>
      <t xml:space="preserve"> 45 sesiones de cabildo celebradas
</t>
    </r>
    <r>
      <rPr>
        <b/>
        <sz val="11"/>
        <color theme="1"/>
        <rFont val="Arial"/>
        <family val="2"/>
      </rPr>
      <t>Meta Relativa:</t>
    </r>
    <r>
      <rPr>
        <sz val="11"/>
        <color theme="1"/>
        <rFont val="Arial"/>
        <family val="2"/>
      </rPr>
      <t xml:space="preserve"> 60% inferior a la línea base</t>
    </r>
  </si>
  <si>
    <r>
      <rPr>
        <b/>
        <sz val="11"/>
        <color theme="1"/>
        <rFont val="Arial"/>
        <family val="2"/>
      </rPr>
      <t>PSCC:</t>
    </r>
    <r>
      <rPr>
        <sz val="11"/>
        <color theme="1"/>
        <rFont val="Arial"/>
        <family val="2"/>
      </rPr>
      <t xml:space="preserve"> De Enero 2024 a Diciembre de 2025 se celebraron 75 sesiones de cabildo.
2024: 38
2025: 37
total: 75</t>
    </r>
  </si>
  <si>
    <r>
      <rPr>
        <b/>
        <sz val="11"/>
        <color theme="1"/>
        <rFont val="Arial"/>
        <family val="2"/>
      </rPr>
      <t>PRAS</t>
    </r>
    <r>
      <rPr>
        <sz val="11"/>
        <color theme="1"/>
        <rFont val="Arial"/>
        <family val="2"/>
      </rPr>
      <t xml:space="preserve">: La meta de Enero 2025  a Diciembre de 2027 serán 1,310 asistencias a sesiones de cabildo verificadas.
</t>
    </r>
    <r>
      <rPr>
        <b/>
        <sz val="11"/>
        <color theme="1"/>
        <rFont val="Arial"/>
        <family val="2"/>
      </rPr>
      <t xml:space="preserve">
Variación con respecto a la Línea Base.
Meta Absoluta: </t>
    </r>
    <r>
      <rPr>
        <sz val="11"/>
        <color theme="1"/>
        <rFont val="Arial"/>
        <family val="2"/>
      </rPr>
      <t>561 asistencias a sesiones de cabildo</t>
    </r>
    <r>
      <rPr>
        <b/>
        <sz val="11"/>
        <color theme="1"/>
        <rFont val="Arial"/>
        <family val="2"/>
      </rPr>
      <t xml:space="preserve">
Meta Relativa: </t>
    </r>
    <r>
      <rPr>
        <sz val="11"/>
        <color theme="1"/>
        <rFont val="Arial"/>
        <family val="2"/>
      </rPr>
      <t>87.80% superior a la línea base</t>
    </r>
  </si>
  <si>
    <r>
      <rPr>
        <b/>
        <sz val="11"/>
        <color theme="1"/>
        <rFont val="Arial"/>
        <family val="2"/>
      </rPr>
      <t xml:space="preserve">PACE: </t>
    </r>
    <r>
      <rPr>
        <sz val="11"/>
        <color theme="1"/>
        <rFont val="Arial"/>
        <family val="2"/>
      </rPr>
      <t>La meta de Enero 2025 a Diciembre de 2027 serán 35 actas de cabildo encuadernadas</t>
    </r>
  </si>
  <si>
    <r>
      <rPr>
        <b/>
        <sz val="11"/>
        <color theme="1"/>
        <rFont val="Arial"/>
        <family val="2"/>
      </rPr>
      <t>PACE:</t>
    </r>
    <r>
      <rPr>
        <sz val="11"/>
        <color theme="1"/>
        <rFont val="Arial"/>
        <family val="2"/>
      </rPr>
      <t xml:space="preserve"> De Enero 2024 a Diciembre de 2025 no se encuadernaron actas de cabildo. 
2024: 0
2025: 0
total: 0</t>
    </r>
  </si>
  <si>
    <r>
      <rPr>
        <b/>
        <sz val="11"/>
        <color theme="1"/>
        <rFont val="Arial"/>
        <family val="2"/>
      </rPr>
      <t>PAP</t>
    </r>
    <r>
      <rPr>
        <sz val="11"/>
        <color theme="1"/>
        <rFont val="Arial"/>
        <family val="2"/>
      </rPr>
      <t xml:space="preserve">: La meta de Enero 2025 a Diciembre de 2027 serán 379 acuerdos de Cabildo publicados, 
</t>
    </r>
    <r>
      <rPr>
        <b/>
        <sz val="11"/>
        <color theme="1"/>
        <rFont val="Arial"/>
        <family val="2"/>
      </rPr>
      <t xml:space="preserve">
Variación con respecto a la Línea Base.
Meta Absoluta: </t>
    </r>
    <r>
      <rPr>
        <sz val="11"/>
        <color theme="1"/>
        <rFont val="Arial"/>
        <family val="2"/>
      </rPr>
      <t>208 acuerdos  de cabildo publicados</t>
    </r>
    <r>
      <rPr>
        <b/>
        <sz val="11"/>
        <color theme="1"/>
        <rFont val="Arial"/>
        <family val="2"/>
      </rPr>
      <t xml:space="preserve">
Meta Relativa: </t>
    </r>
    <r>
      <rPr>
        <sz val="11"/>
        <color theme="1"/>
        <rFont val="Arial"/>
        <family val="2"/>
      </rPr>
      <t>92.85% inferior a la línea base</t>
    </r>
  </si>
  <si>
    <r>
      <rPr>
        <b/>
        <sz val="11"/>
        <color theme="1"/>
        <rFont val="Arial"/>
        <family val="2"/>
      </rPr>
      <t>PAP:</t>
    </r>
    <r>
      <rPr>
        <sz val="11"/>
        <color theme="1"/>
        <rFont val="Arial"/>
        <family val="2"/>
      </rPr>
      <t xml:space="preserve"> De Enero 2024 a Diciembre de 2025 se publicaron 224 acuerdos de Cabildo. 
2024: 98
2025: 126
total: 224</t>
    </r>
  </si>
  <si>
    <r>
      <rPr>
        <b/>
        <sz val="11"/>
        <color theme="1"/>
        <rFont val="Arial"/>
        <family val="2"/>
      </rPr>
      <t>PAPSC</t>
    </r>
    <r>
      <rPr>
        <sz val="11"/>
        <color theme="1"/>
        <rFont val="Arial"/>
        <family val="2"/>
      </rPr>
      <t xml:space="preserve">: La meta de Enero 2025  a Diciembre de 2027 serán 117 precabildeos realizados,
</t>
    </r>
    <r>
      <rPr>
        <b/>
        <sz val="11"/>
        <color theme="1"/>
        <rFont val="Arial"/>
        <family val="2"/>
      </rPr>
      <t xml:space="preserve">
Variación con respecto a la Línea Base.
Meta Absoluta: </t>
    </r>
    <r>
      <rPr>
        <sz val="11"/>
        <color theme="1"/>
        <rFont val="Arial"/>
        <family val="2"/>
      </rPr>
      <t>45 precabildos realizados</t>
    </r>
    <r>
      <rPr>
        <b/>
        <sz val="11"/>
        <color theme="1"/>
        <rFont val="Arial"/>
        <family val="2"/>
      </rPr>
      <t xml:space="preserve">
Meta Relativa: </t>
    </r>
    <r>
      <rPr>
        <sz val="11"/>
        <color theme="1"/>
        <rFont val="Arial"/>
        <family val="2"/>
      </rPr>
      <t>60% inferior a línea base</t>
    </r>
  </si>
  <si>
    <r>
      <rPr>
        <b/>
        <sz val="11"/>
        <color theme="1"/>
        <rFont val="Arial"/>
        <family val="2"/>
      </rPr>
      <t xml:space="preserve">PAPSC: </t>
    </r>
    <r>
      <rPr>
        <sz val="11"/>
        <color theme="1"/>
        <rFont val="Arial"/>
        <family val="2"/>
      </rPr>
      <t>De Enero 2024 a Diciembre de 2025 se realizaron 75 precabildeos.
2024: 38
2025: 37
total 75</t>
    </r>
  </si>
  <si>
    <r>
      <rPr>
        <b/>
        <sz val="11"/>
        <color theme="1"/>
        <rFont val="Arial"/>
        <family val="2"/>
      </rPr>
      <t xml:space="preserve">PAA: </t>
    </r>
    <r>
      <rPr>
        <sz val="11"/>
        <color theme="1"/>
        <rFont val="Arial"/>
        <family val="2"/>
      </rPr>
      <t>La meta de Enero 2025 a Diciembre de 2027 serán 303 proyectos de acuerdos aprobadas</t>
    </r>
    <r>
      <rPr>
        <b/>
        <sz val="11"/>
        <color theme="1"/>
        <rFont val="Arial"/>
        <family val="2"/>
      </rPr>
      <t xml:space="preserve">
Variación con respecto a la Línea Base.
Meta Absoluta: </t>
    </r>
    <r>
      <rPr>
        <sz val="11"/>
        <color theme="1"/>
        <rFont val="Arial"/>
        <family val="2"/>
      </rPr>
      <t>-49 proyectos de acuerdos aprobadas</t>
    </r>
    <r>
      <rPr>
        <b/>
        <sz val="11"/>
        <color theme="1"/>
        <rFont val="Arial"/>
        <family val="2"/>
      </rPr>
      <t xml:space="preserve">
Meta Relativa: </t>
    </r>
    <r>
      <rPr>
        <sz val="11"/>
        <color theme="1"/>
        <rFont val="Arial"/>
        <family val="2"/>
      </rPr>
      <t>-16.95% inferior a línea base</t>
    </r>
  </si>
  <si>
    <r>
      <rPr>
        <b/>
        <sz val="11"/>
        <color theme="1"/>
        <rFont val="Arial"/>
        <family val="2"/>
      </rPr>
      <t xml:space="preserve">PAA: </t>
    </r>
    <r>
      <rPr>
        <sz val="11"/>
        <color theme="1"/>
        <rFont val="Arial"/>
        <family val="2"/>
      </rPr>
      <t>De Enero 2024 a Diciembre de 2025 se aprobaron 289 proyectos de acuerdos.
2024: 167
2025: 122
total: 289</t>
    </r>
  </si>
  <si>
    <r>
      <rPr>
        <b/>
        <sz val="11"/>
        <color theme="1"/>
        <rFont val="Arial"/>
        <family val="2"/>
      </rPr>
      <t>PARPMR</t>
    </r>
    <r>
      <rPr>
        <sz val="11"/>
        <color theme="1"/>
        <rFont val="Arial"/>
        <family val="2"/>
      </rPr>
      <t xml:space="preserve">: La meta de Enero de 2025 a Diciembre de 2027 es de 3,964,743 acciones realizadas.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3,042,269
</t>
    </r>
    <r>
      <rPr>
        <b/>
        <sz val="11"/>
        <color theme="1"/>
        <rFont val="Arial"/>
        <family val="2"/>
      </rPr>
      <t>Meta Relativa</t>
    </r>
    <r>
      <rPr>
        <sz val="11"/>
        <color theme="1"/>
        <rFont val="Arial"/>
        <family val="2"/>
      </rPr>
      <t>: 329.79 %</t>
    </r>
  </si>
  <si>
    <r>
      <rPr>
        <b/>
        <sz val="11"/>
        <color theme="1"/>
        <rFont val="Arial"/>
        <family val="2"/>
      </rPr>
      <t>PARPMR:</t>
    </r>
    <r>
      <rPr>
        <sz val="11"/>
        <color theme="1"/>
        <rFont val="Arial"/>
        <family val="2"/>
      </rPr>
      <t xml:space="preserve"> De Enero 2024 a Diciembre de 2025, se realizaron 922,474 acciones para mitigación de los riesgos.
2024: 14,227
2025: 908,247
</t>
    </r>
    <r>
      <rPr>
        <b/>
        <sz val="11"/>
        <color theme="1"/>
        <rFont val="Arial"/>
        <family val="2"/>
      </rPr>
      <t>TOTAL:</t>
    </r>
    <r>
      <rPr>
        <sz val="11"/>
        <color theme="1"/>
        <rFont val="Arial"/>
        <family val="2"/>
      </rPr>
      <t xml:space="preserve"> 922,474
</t>
    </r>
  </si>
  <si>
    <r>
      <rPr>
        <b/>
        <sz val="11"/>
        <color theme="1"/>
        <rFont val="Arial"/>
        <family val="2"/>
      </rPr>
      <t>PSD:</t>
    </r>
    <r>
      <rPr>
        <sz val="11"/>
        <color theme="1"/>
        <rFont val="Arial"/>
        <family val="2"/>
      </rPr>
      <t xml:space="preserve">  La meta de Enero de 2025 a Diciembre de 2027 serán  14,494 spots realizados.
</t>
    </r>
    <r>
      <rPr>
        <b/>
        <sz val="11"/>
        <color theme="1"/>
        <rFont val="Arial"/>
        <family val="2"/>
      </rPr>
      <t>VARIACIÓN DE LA META EN RELACIÓN A LA LÍNEA BASE
Meta Abolsuta:</t>
    </r>
    <r>
      <rPr>
        <sz val="11"/>
        <color theme="1"/>
        <rFont val="Arial"/>
        <family val="2"/>
      </rPr>
      <t xml:space="preserve"> 4,374
</t>
    </r>
    <r>
      <rPr>
        <b/>
        <sz val="11"/>
        <color theme="1"/>
        <rFont val="Arial"/>
        <family val="2"/>
      </rPr>
      <t>Meta Relativa:</t>
    </r>
    <r>
      <rPr>
        <sz val="11"/>
        <color theme="1"/>
        <rFont val="Arial"/>
        <family val="2"/>
      </rPr>
      <t xml:space="preserve"> 43.22 %</t>
    </r>
  </si>
  <si>
    <r>
      <rPr>
        <b/>
        <sz val="11"/>
        <color theme="1"/>
        <rFont val="Arial"/>
        <family val="2"/>
      </rPr>
      <t xml:space="preserve">PSD: </t>
    </r>
    <r>
      <rPr>
        <sz val="11"/>
        <color theme="1"/>
        <rFont val="Arial"/>
        <family val="2"/>
      </rPr>
      <t xml:space="preserve">De Enero 2024 a Diciembre de 2025, se realizaron 10,120 spots.
2024: 5,340
2025: 4,780
</t>
    </r>
    <r>
      <rPr>
        <b/>
        <sz val="11"/>
        <color theme="1"/>
        <rFont val="Arial"/>
        <family val="2"/>
      </rPr>
      <t>TOTAL:</t>
    </r>
    <r>
      <rPr>
        <sz val="11"/>
        <color theme="1"/>
        <rFont val="Arial"/>
        <family val="2"/>
      </rPr>
      <t xml:space="preserve"> 10,120</t>
    </r>
  </si>
  <si>
    <r>
      <rPr>
        <b/>
        <sz val="11"/>
        <color theme="1"/>
        <rFont val="Arial"/>
        <family val="2"/>
      </rPr>
      <t xml:space="preserve">PPC: </t>
    </r>
    <r>
      <rPr>
        <sz val="11"/>
        <color theme="1"/>
        <rFont val="Arial"/>
        <family val="2"/>
      </rPr>
      <t xml:space="preserve">La meta de Enero de 2025 a Diciembre de 2027 serán 8,668 personas capacitadas.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4,157
</t>
    </r>
    <r>
      <rPr>
        <b/>
        <sz val="11"/>
        <color theme="1"/>
        <rFont val="Arial"/>
        <family val="2"/>
      </rPr>
      <t>Meta Relativa</t>
    </r>
    <r>
      <rPr>
        <sz val="11"/>
        <color theme="1"/>
        <rFont val="Arial"/>
        <family val="2"/>
      </rPr>
      <t>: 92.15 %</t>
    </r>
  </si>
  <si>
    <r>
      <rPr>
        <b/>
        <sz val="11"/>
        <color theme="1"/>
        <rFont val="Arial"/>
        <family val="2"/>
      </rPr>
      <t xml:space="preserve">PPC: </t>
    </r>
    <r>
      <rPr>
        <sz val="11"/>
        <color theme="1"/>
        <rFont val="Arial"/>
        <family val="2"/>
      </rPr>
      <t xml:space="preserve">De Enero 2024 a Diciembre 2025, se capacitarion 4,511 personas
2024: 2,205
2025: 2,306
</t>
    </r>
    <r>
      <rPr>
        <b/>
        <sz val="11"/>
        <color theme="1"/>
        <rFont val="Arial"/>
        <family val="2"/>
      </rPr>
      <t>TOTAL:</t>
    </r>
    <r>
      <rPr>
        <sz val="11"/>
        <color theme="1"/>
        <rFont val="Arial"/>
        <family val="2"/>
      </rPr>
      <t xml:space="preserve"> 4,511</t>
    </r>
  </si>
  <si>
    <r>
      <rPr>
        <b/>
        <sz val="11"/>
        <color theme="1"/>
        <rFont val="Arial"/>
        <family val="2"/>
      </rPr>
      <t xml:space="preserve">PGE: </t>
    </r>
    <r>
      <rPr>
        <sz val="11"/>
        <color theme="1"/>
        <rFont val="Arial"/>
        <family val="2"/>
      </rPr>
      <t xml:space="preserve">La meta de Enero de 2025 a Diciembre de 2027 serán 869 guardavidas evaluados.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686
</t>
    </r>
    <r>
      <rPr>
        <b/>
        <sz val="11"/>
        <color theme="1"/>
        <rFont val="Arial"/>
        <family val="2"/>
      </rPr>
      <t>Meta Relativa</t>
    </r>
    <r>
      <rPr>
        <sz val="11"/>
        <color theme="1"/>
        <rFont val="Arial"/>
        <family val="2"/>
      </rPr>
      <t>: 374.86 %</t>
    </r>
  </si>
  <si>
    <r>
      <rPr>
        <b/>
        <sz val="11"/>
        <color theme="1"/>
        <rFont val="Arial"/>
        <family val="2"/>
      </rPr>
      <t xml:space="preserve">PGE:  </t>
    </r>
    <r>
      <rPr>
        <sz val="11"/>
        <color theme="1"/>
        <rFont val="Arial"/>
        <family val="2"/>
      </rPr>
      <t xml:space="preserve">De Enero 2024 a Diciembre 2025, se evaluaron 183 guardavidas
2024: 0
2025: 183
</t>
    </r>
    <r>
      <rPr>
        <b/>
        <sz val="11"/>
        <color theme="1"/>
        <rFont val="Arial"/>
        <family val="2"/>
      </rPr>
      <t>TOTAL:</t>
    </r>
    <r>
      <rPr>
        <sz val="11"/>
        <color theme="1"/>
        <rFont val="Arial"/>
        <family val="2"/>
      </rPr>
      <t xml:space="preserve"> 183</t>
    </r>
  </si>
  <si>
    <r>
      <rPr>
        <b/>
        <sz val="11"/>
        <color theme="1"/>
        <rFont val="Arial"/>
        <family val="2"/>
      </rPr>
      <t>PDAE:</t>
    </r>
    <r>
      <rPr>
        <sz val="11"/>
        <color theme="1"/>
        <rFont val="Arial"/>
        <family val="2"/>
      </rPr>
      <t xml:space="preserve"> La meta de Enero 2025 a Diciembre de 2027, será 63,396 dictamenes aprobatorios entregados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34,255
</t>
    </r>
    <r>
      <rPr>
        <b/>
        <sz val="11"/>
        <color theme="1"/>
        <rFont val="Arial"/>
        <family val="2"/>
      </rPr>
      <t>Meta Relativa</t>
    </r>
    <r>
      <rPr>
        <sz val="11"/>
        <color theme="1"/>
        <rFont val="Arial"/>
        <family val="2"/>
      </rPr>
      <t>: 117,55 %</t>
    </r>
  </si>
  <si>
    <r>
      <rPr>
        <b/>
        <sz val="11"/>
        <color theme="1"/>
        <rFont val="Arial"/>
        <family val="2"/>
      </rPr>
      <t xml:space="preserve">PDAE: </t>
    </r>
    <r>
      <rPr>
        <sz val="11"/>
        <color theme="1"/>
        <rFont val="Arial"/>
        <family val="2"/>
      </rPr>
      <t xml:space="preserve">De Enero 2024 a Diciembre 2025, se emitieron 29,141 dictámenes aprobatorios
2024: 14,227
2025: 14,914
</t>
    </r>
    <r>
      <rPr>
        <b/>
        <sz val="11"/>
        <color theme="1"/>
        <rFont val="Arial"/>
        <family val="2"/>
      </rPr>
      <t xml:space="preserve">TOTAL: </t>
    </r>
    <r>
      <rPr>
        <sz val="11"/>
        <color theme="1"/>
        <rFont val="Arial"/>
        <family val="2"/>
      </rPr>
      <t xml:space="preserve">29,141
</t>
    </r>
  </si>
  <si>
    <r>
      <rPr>
        <b/>
        <sz val="11"/>
        <color theme="1"/>
        <rFont val="Arial"/>
        <family val="2"/>
      </rPr>
      <t xml:space="preserve">PPIE: </t>
    </r>
    <r>
      <rPr>
        <sz val="11"/>
        <color theme="1"/>
        <rFont val="Arial"/>
        <family val="2"/>
      </rPr>
      <t xml:space="preserve">La meta de Enero 2025 a Diciembre de 2027 será 20,224 programas internos evaluados.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7,823
</t>
    </r>
    <r>
      <rPr>
        <b/>
        <sz val="11"/>
        <color theme="1"/>
        <rFont val="Arial"/>
        <family val="2"/>
      </rPr>
      <t>Meta Relativa</t>
    </r>
    <r>
      <rPr>
        <sz val="11"/>
        <color theme="1"/>
        <rFont val="Arial"/>
        <family val="2"/>
      </rPr>
      <t>: 63.08 %</t>
    </r>
  </si>
  <si>
    <r>
      <rPr>
        <b/>
        <sz val="11"/>
        <color theme="1"/>
        <rFont val="Arial"/>
        <family val="2"/>
      </rPr>
      <t>PPIE</t>
    </r>
    <r>
      <rPr>
        <sz val="11"/>
        <color theme="1"/>
        <rFont val="Arial"/>
        <family val="2"/>
      </rPr>
      <t xml:space="preserve">: De Enero 2024 a Diciembre de 2025, se evaluaron 12,401 programas internos
2024: 6,660
2025: 5,741
</t>
    </r>
    <r>
      <rPr>
        <b/>
        <sz val="11"/>
        <color theme="1"/>
        <rFont val="Arial"/>
        <family val="2"/>
      </rPr>
      <t>TOTAL:</t>
    </r>
    <r>
      <rPr>
        <sz val="11"/>
        <color theme="1"/>
        <rFont val="Arial"/>
        <family val="2"/>
      </rPr>
      <t xml:space="preserve"> 12,401</t>
    </r>
  </si>
  <si>
    <r>
      <rPr>
        <b/>
        <sz val="11"/>
        <color theme="1"/>
        <rFont val="Arial"/>
        <family val="2"/>
      </rPr>
      <t xml:space="preserve">PIRC: </t>
    </r>
    <r>
      <rPr>
        <sz val="11"/>
        <color theme="1"/>
        <rFont val="Arial"/>
        <family val="2"/>
      </rPr>
      <t xml:space="preserve">De Enero 2024 a Diciembre de 2025, se realizaron 5,218 inspecciones a comercios
2024: 3,622
2025: 1,596
</t>
    </r>
    <r>
      <rPr>
        <b/>
        <sz val="11"/>
        <color theme="1"/>
        <rFont val="Arial"/>
        <family val="2"/>
      </rPr>
      <t>TOTAL:</t>
    </r>
    <r>
      <rPr>
        <sz val="11"/>
        <color theme="1"/>
        <rFont val="Arial"/>
        <family val="2"/>
      </rPr>
      <t xml:space="preserve"> 5,218</t>
    </r>
  </si>
  <si>
    <r>
      <rPr>
        <b/>
        <sz val="11"/>
        <color theme="1"/>
        <rFont val="Arial"/>
        <family val="2"/>
      </rPr>
      <t>PSPPE:</t>
    </r>
    <r>
      <rPr>
        <sz val="11"/>
        <color theme="1"/>
        <rFont val="Arial"/>
        <family val="2"/>
      </rPr>
      <t xml:space="preserve"> La meta de Enero 2025 a Diciembre de 2027, será 14,959 simulacros públicos y privados evaluados.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4,664
</t>
    </r>
    <r>
      <rPr>
        <b/>
        <sz val="11"/>
        <color theme="1"/>
        <rFont val="Arial"/>
        <family val="2"/>
      </rPr>
      <t>Meta Relativa</t>
    </r>
    <r>
      <rPr>
        <sz val="11"/>
        <color theme="1"/>
        <rFont val="Arial"/>
        <family val="2"/>
      </rPr>
      <t>: 45.30 %</t>
    </r>
  </si>
  <si>
    <r>
      <rPr>
        <b/>
        <sz val="11"/>
        <color theme="1"/>
        <rFont val="Arial"/>
        <family val="2"/>
      </rPr>
      <t>PSPPE:</t>
    </r>
    <r>
      <rPr>
        <sz val="11"/>
        <color theme="1"/>
        <rFont val="Arial"/>
        <family val="2"/>
      </rPr>
      <t xml:space="preserve"> De Enero 2024 a Diciembre 2025, se evaluaron 10,295 simulacros
2024: 5,127
2025: 5,168
</t>
    </r>
    <r>
      <rPr>
        <b/>
        <sz val="11"/>
        <color theme="1"/>
        <rFont val="Arial"/>
        <family val="2"/>
      </rPr>
      <t>TOTAL:</t>
    </r>
    <r>
      <rPr>
        <sz val="11"/>
        <color theme="1"/>
        <rFont val="Arial"/>
        <family val="2"/>
      </rPr>
      <t xml:space="preserve"> 10,295</t>
    </r>
  </si>
  <si>
    <r>
      <rPr>
        <b/>
        <sz val="11"/>
        <color theme="1"/>
        <rFont val="Arial"/>
        <family val="2"/>
      </rPr>
      <t>PPSA:</t>
    </r>
    <r>
      <rPr>
        <sz val="11"/>
        <color theme="1"/>
        <rFont val="Arial"/>
        <family val="2"/>
      </rPr>
      <t xml:space="preserve"> La meta de Enero 2025 a Diciembre de 2027, será 573 prestadores de servicios autorizados en materia de Protección Civil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432
</t>
    </r>
    <r>
      <rPr>
        <b/>
        <sz val="11"/>
        <color theme="1"/>
        <rFont val="Arial"/>
        <family val="2"/>
      </rPr>
      <t>Meta Relativa</t>
    </r>
    <r>
      <rPr>
        <sz val="11"/>
        <color theme="1"/>
        <rFont val="Arial"/>
        <family val="2"/>
      </rPr>
      <t>: 306.38 %</t>
    </r>
  </si>
  <si>
    <r>
      <rPr>
        <b/>
        <sz val="11"/>
        <color theme="1"/>
        <rFont val="Arial"/>
        <family val="2"/>
      </rPr>
      <t>PSPPE:</t>
    </r>
    <r>
      <rPr>
        <sz val="11"/>
        <color theme="1"/>
        <rFont val="Arial"/>
        <family val="2"/>
      </rPr>
      <t xml:space="preserve"> De Enero 2024 a Diciembre 2025, se autorizaron 141 prestadores de servicios
2024: 0
2025: 141
</t>
    </r>
    <r>
      <rPr>
        <b/>
        <sz val="11"/>
        <color theme="1"/>
        <rFont val="Arial"/>
        <family val="2"/>
      </rPr>
      <t>TOTAL:</t>
    </r>
    <r>
      <rPr>
        <sz val="11"/>
        <color theme="1"/>
        <rFont val="Arial"/>
        <family val="2"/>
      </rPr>
      <t xml:space="preserve"> 141</t>
    </r>
  </si>
  <si>
    <r>
      <rPr>
        <b/>
        <sz val="11"/>
        <color theme="1"/>
        <rFont val="Arial"/>
        <family val="2"/>
      </rPr>
      <t>PREA</t>
    </r>
    <r>
      <rPr>
        <sz val="11"/>
        <color theme="1"/>
        <rFont val="Arial"/>
        <family val="2"/>
      </rPr>
      <t xml:space="preserve">: La meta de Enero de 2025 a Diciembre de 2027 será 1,748 reportes de emergencias atendidos.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371
</t>
    </r>
    <r>
      <rPr>
        <b/>
        <sz val="11"/>
        <color theme="1"/>
        <rFont val="Arial"/>
        <family val="2"/>
      </rPr>
      <t>Meta Relativa</t>
    </r>
    <r>
      <rPr>
        <sz val="11"/>
        <color theme="1"/>
        <rFont val="Arial"/>
        <family val="2"/>
      </rPr>
      <t>: 26.94 %</t>
    </r>
  </si>
  <si>
    <r>
      <rPr>
        <b/>
        <sz val="11"/>
        <color theme="1"/>
        <rFont val="Arial"/>
        <family val="2"/>
      </rPr>
      <t>PREA</t>
    </r>
    <r>
      <rPr>
        <sz val="11"/>
        <color theme="1"/>
        <rFont val="Arial"/>
        <family val="2"/>
      </rPr>
      <t xml:space="preserve">: De Enero 2024 a Diciembre 2025, se atendieron 1,377 reportes de emergencias.
2024: 818
2025: 559
</t>
    </r>
    <r>
      <rPr>
        <b/>
        <sz val="11"/>
        <color theme="1"/>
        <rFont val="Arial"/>
        <family val="2"/>
      </rPr>
      <t xml:space="preserve">TOTAL: </t>
    </r>
    <r>
      <rPr>
        <sz val="11"/>
        <color theme="1"/>
        <rFont val="Arial"/>
        <family val="2"/>
      </rPr>
      <t>1,377</t>
    </r>
  </si>
  <si>
    <r>
      <rPr>
        <b/>
        <sz val="11"/>
        <color theme="1"/>
        <rFont val="Arial"/>
        <family val="2"/>
      </rPr>
      <t>PPAM:</t>
    </r>
    <r>
      <rPr>
        <sz val="11"/>
        <color theme="1"/>
        <rFont val="Arial"/>
        <family val="2"/>
      </rPr>
      <t xml:space="preserve"> La meta de Enero 2025 a Diciembre de 2027, será 2,680 atenciones médicascas realizadas a personas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1,702
</t>
    </r>
    <r>
      <rPr>
        <b/>
        <sz val="11"/>
        <color theme="1"/>
        <rFont val="Arial"/>
        <family val="2"/>
      </rPr>
      <t xml:space="preserve">Meta Relativa: </t>
    </r>
    <r>
      <rPr>
        <sz val="11"/>
        <color theme="1"/>
        <rFont val="Arial"/>
        <family val="2"/>
      </rPr>
      <t>174.03 %</t>
    </r>
  </si>
  <si>
    <r>
      <rPr>
        <b/>
        <sz val="11"/>
        <color theme="1"/>
        <rFont val="Arial"/>
        <family val="2"/>
      </rPr>
      <t>PPAM</t>
    </r>
    <r>
      <rPr>
        <sz val="11"/>
        <color theme="1"/>
        <rFont val="Arial"/>
        <family val="2"/>
      </rPr>
      <t xml:space="preserve">: De Enero 2024 a Diciembre 2025, se atendieron 978 personas con atenciones médicas.
2024: 0
2025: 978
</t>
    </r>
    <r>
      <rPr>
        <b/>
        <sz val="11"/>
        <color theme="1"/>
        <rFont val="Arial"/>
        <family val="2"/>
      </rPr>
      <t>TOTAL:</t>
    </r>
    <r>
      <rPr>
        <sz val="11"/>
        <color theme="1"/>
        <rFont val="Arial"/>
        <family val="2"/>
      </rPr>
      <t xml:space="preserve"> 978</t>
    </r>
  </si>
  <si>
    <r>
      <rPr>
        <b/>
        <sz val="11"/>
        <color theme="1"/>
        <rFont val="Arial"/>
        <family val="2"/>
      </rPr>
      <t xml:space="preserve">PEPPS: </t>
    </r>
    <r>
      <rPr>
        <sz val="11"/>
        <color theme="1"/>
        <rFont val="Arial"/>
        <family val="2"/>
      </rPr>
      <t xml:space="preserve">La meta de Enero de 2025 a Diciembre de 2027, será 1,553 eventos públicos y privados supervisados.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420
</t>
    </r>
    <r>
      <rPr>
        <b/>
        <sz val="11"/>
        <color theme="1"/>
        <rFont val="Arial"/>
        <family val="2"/>
      </rPr>
      <t>Meta Relativa:</t>
    </r>
    <r>
      <rPr>
        <sz val="11"/>
        <color theme="1"/>
        <rFont val="Arial"/>
        <family val="2"/>
      </rPr>
      <t xml:space="preserve"> 37.07 %</t>
    </r>
  </si>
  <si>
    <r>
      <rPr>
        <b/>
        <sz val="11"/>
        <color theme="1"/>
        <rFont val="Arial"/>
        <family val="2"/>
      </rPr>
      <t xml:space="preserve">PEPPS: </t>
    </r>
    <r>
      <rPr>
        <sz val="11"/>
        <color theme="1"/>
        <rFont val="Arial"/>
        <family val="2"/>
      </rPr>
      <t xml:space="preserve">De Enero 2024 a Diciembre de 2025, se supervisaron 1,133 eventos públicos y privados.
2024: 417
2025: 716
</t>
    </r>
    <r>
      <rPr>
        <b/>
        <sz val="11"/>
        <color theme="1"/>
        <rFont val="Arial"/>
        <family val="2"/>
      </rPr>
      <t>TOTAL:</t>
    </r>
    <r>
      <rPr>
        <sz val="11"/>
        <color theme="1"/>
        <rFont val="Arial"/>
        <family val="2"/>
      </rPr>
      <t xml:space="preserve"> 1,133</t>
    </r>
  </si>
  <si>
    <r>
      <rPr>
        <b/>
        <sz val="11"/>
        <color theme="1"/>
        <rFont val="Arial"/>
        <family val="2"/>
      </rPr>
      <t>PRTV:</t>
    </r>
    <r>
      <rPr>
        <sz val="11"/>
        <color theme="1"/>
        <rFont val="Arial"/>
        <family val="2"/>
      </rPr>
      <t xml:space="preserve"> La meta de Enero de 2025 a Diciembre de 2027, serán 630 refugios temporales verificados.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Abolsuta: </t>
    </r>
    <r>
      <rPr>
        <sz val="11"/>
        <color theme="1"/>
        <rFont val="Arial"/>
        <family val="2"/>
      </rPr>
      <t xml:space="preserve">307
</t>
    </r>
    <r>
      <rPr>
        <b/>
        <sz val="11"/>
        <color theme="1"/>
        <rFont val="Arial"/>
        <family val="2"/>
      </rPr>
      <t>Meta Relativa</t>
    </r>
    <r>
      <rPr>
        <sz val="11"/>
        <color theme="1"/>
        <rFont val="Arial"/>
        <family val="2"/>
      </rPr>
      <t>: 95.05 %</t>
    </r>
  </si>
  <si>
    <r>
      <rPr>
        <b/>
        <sz val="11"/>
        <color theme="1"/>
        <rFont val="Arial"/>
        <family val="2"/>
      </rPr>
      <t>PRTV:</t>
    </r>
    <r>
      <rPr>
        <sz val="11"/>
        <color theme="1"/>
        <rFont val="Arial"/>
        <family val="2"/>
      </rPr>
      <t xml:space="preserve"> De Enero 2024 a Diciembre 2025, se verificaron 323 refugios temporales
2024: 110
2025: 213
</t>
    </r>
    <r>
      <rPr>
        <b/>
        <sz val="11"/>
        <color theme="1"/>
        <rFont val="Arial"/>
        <family val="2"/>
      </rPr>
      <t>TOTAL:</t>
    </r>
    <r>
      <rPr>
        <sz val="11"/>
        <color theme="1"/>
        <rFont val="Arial"/>
        <family val="2"/>
      </rPr>
      <t xml:space="preserve"> 323</t>
    </r>
  </si>
  <si>
    <r>
      <rPr>
        <b/>
        <sz val="11"/>
        <color theme="1"/>
        <rFont val="Arial"/>
        <family val="2"/>
      </rPr>
      <t>POI:</t>
    </r>
    <r>
      <rPr>
        <sz val="11"/>
        <color theme="1"/>
        <rFont val="Arial"/>
        <family val="2"/>
      </rPr>
      <t xml:space="preserve"> La meta de Enero de 2025 a Diciembre de 2027, serán 101 operativos implementados.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49
</t>
    </r>
    <r>
      <rPr>
        <b/>
        <sz val="11"/>
        <color theme="1"/>
        <rFont val="Arial"/>
        <family val="2"/>
      </rPr>
      <t>Meta Relativa:</t>
    </r>
    <r>
      <rPr>
        <sz val="11"/>
        <color theme="1"/>
        <rFont val="Arial"/>
        <family val="2"/>
      </rPr>
      <t xml:space="preserve"> 94.23 %</t>
    </r>
  </si>
  <si>
    <r>
      <rPr>
        <b/>
        <sz val="11"/>
        <color theme="1"/>
        <rFont val="Arial"/>
        <family val="2"/>
      </rPr>
      <t>POI:</t>
    </r>
    <r>
      <rPr>
        <sz val="11"/>
        <color theme="1"/>
        <rFont val="Arial"/>
        <family val="2"/>
      </rPr>
      <t xml:space="preserve"> De Enero 2024 a Diciembre 2025, se implementaron 52 operativos
2024: 33
2025: 19
</t>
    </r>
    <r>
      <rPr>
        <b/>
        <sz val="11"/>
        <color theme="1"/>
        <rFont val="Arial"/>
        <family val="2"/>
      </rPr>
      <t>TOTAL:</t>
    </r>
    <r>
      <rPr>
        <sz val="11"/>
        <color theme="1"/>
        <rFont val="Arial"/>
        <family val="2"/>
      </rPr>
      <t xml:space="preserve"> 52</t>
    </r>
  </si>
  <si>
    <r>
      <rPr>
        <b/>
        <sz val="11"/>
        <color theme="1"/>
        <rFont val="Arial"/>
        <family val="2"/>
      </rPr>
      <t>PSRPI</t>
    </r>
    <r>
      <rPr>
        <sz val="11"/>
        <color theme="1"/>
        <rFont val="Arial"/>
        <family val="2"/>
      </rPr>
      <t xml:space="preserve">:La meta deEnero de 2025 a Diciembre de 2027, serán 651 salvamentos, rescastes y primeros auxilios implementados.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304
</t>
    </r>
    <r>
      <rPr>
        <b/>
        <sz val="11"/>
        <color theme="1"/>
        <rFont val="Arial"/>
        <family val="2"/>
      </rPr>
      <t>Meta Relativa:</t>
    </r>
    <r>
      <rPr>
        <sz val="11"/>
        <color theme="1"/>
        <rFont val="Arial"/>
        <family val="2"/>
      </rPr>
      <t xml:space="preserve"> 87.61 %</t>
    </r>
  </si>
  <si>
    <r>
      <rPr>
        <b/>
        <sz val="11"/>
        <color theme="1"/>
        <rFont val="Arial"/>
        <family val="2"/>
      </rPr>
      <t>PSRPI:</t>
    </r>
    <r>
      <rPr>
        <sz val="11"/>
        <color theme="1"/>
        <rFont val="Arial"/>
        <family val="2"/>
      </rPr>
      <t xml:space="preserve"> De Enero 2024 a Diciembre 2025, se implementaron 347 salvamentos, rescates y primeros auxilios
2024: 188
2025: 159
</t>
    </r>
    <r>
      <rPr>
        <b/>
        <sz val="11"/>
        <color theme="1"/>
        <rFont val="Arial"/>
        <family val="2"/>
      </rPr>
      <t>TOTAL:</t>
    </r>
    <r>
      <rPr>
        <sz val="11"/>
        <color theme="1"/>
        <rFont val="Arial"/>
        <family val="2"/>
      </rPr>
      <t xml:space="preserve"> 347</t>
    </r>
  </si>
  <si>
    <r>
      <rPr>
        <b/>
        <sz val="11"/>
        <color theme="1"/>
        <rFont val="Arial"/>
        <family val="2"/>
      </rPr>
      <t>PAPB</t>
    </r>
    <r>
      <rPr>
        <sz val="11"/>
        <color theme="1"/>
        <rFont val="Arial"/>
        <family val="2"/>
      </rPr>
      <t xml:space="preserve">:La meta de Enero de 2025 a Diciembre de 2027, serán 3,363,900 acciones preventivas brindadas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1,322,989
</t>
    </r>
    <r>
      <rPr>
        <b/>
        <sz val="11"/>
        <color theme="1"/>
        <rFont val="Arial"/>
        <family val="2"/>
      </rPr>
      <t>Meta Relativa</t>
    </r>
    <r>
      <rPr>
        <sz val="11"/>
        <color theme="1"/>
        <rFont val="Arial"/>
        <family val="2"/>
      </rPr>
      <t>: 64.82 %</t>
    </r>
  </si>
  <si>
    <r>
      <rPr>
        <b/>
        <sz val="11"/>
        <color theme="1"/>
        <rFont val="Arial"/>
        <family val="2"/>
      </rPr>
      <t xml:space="preserve">PAPB: </t>
    </r>
    <r>
      <rPr>
        <sz val="11"/>
        <color theme="1"/>
        <rFont val="Arial"/>
        <family val="2"/>
      </rPr>
      <t xml:space="preserve"> De Enero 2024 a Diciembre 2025, se brindaron 2,040,911 acciones preventivas
2024: 1,170,257
2025: 870,654
</t>
    </r>
    <r>
      <rPr>
        <b/>
        <sz val="11"/>
        <color theme="1"/>
        <rFont val="Arial"/>
        <family val="2"/>
      </rPr>
      <t>TOTAL:</t>
    </r>
    <r>
      <rPr>
        <sz val="11"/>
        <color theme="1"/>
        <rFont val="Arial"/>
        <family val="2"/>
      </rPr>
      <t xml:space="preserve"> 2,040,911</t>
    </r>
  </si>
  <si>
    <r>
      <rPr>
        <b/>
        <sz val="11"/>
        <color theme="1"/>
        <rFont val="Arial"/>
        <family val="2"/>
      </rPr>
      <t>PQCA:</t>
    </r>
    <r>
      <rPr>
        <sz val="11"/>
        <color theme="1"/>
        <rFont val="Arial"/>
        <family val="2"/>
      </rPr>
      <t xml:space="preserve"> La meta de Enero de 2025 a Diciembre de 2027, serán 808 quejas ciudadanas atendidas.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-247
</t>
    </r>
    <r>
      <rPr>
        <b/>
        <sz val="11"/>
        <color theme="1"/>
        <rFont val="Arial"/>
        <family val="2"/>
      </rPr>
      <t>Meta Relativa</t>
    </r>
    <r>
      <rPr>
        <sz val="11"/>
        <color theme="1"/>
        <rFont val="Arial"/>
        <family val="2"/>
      </rPr>
      <t>: -23.41 %</t>
    </r>
  </si>
  <si>
    <r>
      <rPr>
        <b/>
        <sz val="11"/>
        <color theme="1"/>
        <rFont val="Arial"/>
        <family val="2"/>
      </rPr>
      <t>PQCA</t>
    </r>
    <r>
      <rPr>
        <sz val="11"/>
        <color theme="1"/>
        <rFont val="Arial"/>
        <family val="2"/>
      </rPr>
      <t xml:space="preserve">: De Enero 2024 a Diciembre 2025, se atendieron  1,055 quejas ciudadanas
2024: 937
2025: 118
</t>
    </r>
    <r>
      <rPr>
        <b/>
        <sz val="11"/>
        <color theme="1"/>
        <rFont val="Arial"/>
        <family val="2"/>
      </rPr>
      <t>TOTAL:</t>
    </r>
    <r>
      <rPr>
        <sz val="11"/>
        <color theme="1"/>
        <rFont val="Arial"/>
        <family val="2"/>
      </rPr>
      <t xml:space="preserve"> 1,055
</t>
    </r>
  </si>
  <si>
    <r>
      <rPr>
        <b/>
        <sz val="11"/>
        <color theme="1"/>
        <rFont val="Arial"/>
        <family val="2"/>
      </rPr>
      <t>PDCI:</t>
    </r>
    <r>
      <rPr>
        <sz val="11"/>
        <color theme="1"/>
        <rFont val="Arial"/>
        <family val="2"/>
      </rPr>
      <t xml:space="preserve">  La meta de Enero 2025 a Diciembre de  2027, serán 8 comites integrados.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 xml:space="preserve">Meta Abolsuta: </t>
    </r>
    <r>
      <rPr>
        <sz val="11"/>
        <color theme="1"/>
        <rFont val="Arial"/>
        <family val="2"/>
      </rPr>
      <t xml:space="preserve">2
</t>
    </r>
    <r>
      <rPr>
        <b/>
        <sz val="11"/>
        <color theme="1"/>
        <rFont val="Arial"/>
        <family val="2"/>
      </rPr>
      <t>Meta Relativa</t>
    </r>
    <r>
      <rPr>
        <sz val="11"/>
        <color theme="1"/>
        <rFont val="Arial"/>
        <family val="2"/>
      </rPr>
      <t>: 33.33 %</t>
    </r>
  </si>
  <si>
    <r>
      <rPr>
        <b/>
        <sz val="11"/>
        <color theme="1"/>
        <rFont val="Arial"/>
        <family val="2"/>
      </rPr>
      <t>PDCI:</t>
    </r>
    <r>
      <rPr>
        <sz val="11"/>
        <color theme="1"/>
        <rFont val="Arial"/>
        <family val="2"/>
      </rPr>
      <t xml:space="preserve"> De Enero 2024 a Diciembre 2025, se integraron 6 comités
2024: 4
2025: 2
</t>
    </r>
    <r>
      <rPr>
        <b/>
        <sz val="11"/>
        <color theme="1"/>
        <rFont val="Arial"/>
        <family val="2"/>
      </rPr>
      <t>TOTAL:</t>
    </r>
    <r>
      <rPr>
        <sz val="11"/>
        <color theme="1"/>
        <rFont val="Arial"/>
        <family val="2"/>
      </rPr>
      <t xml:space="preserve"> 6</t>
    </r>
  </si>
  <si>
    <r>
      <rPr>
        <b/>
        <sz val="11"/>
        <color theme="1"/>
        <rFont val="Arial"/>
        <family val="2"/>
      </rPr>
      <t xml:space="preserve">Nombre del Documento:  </t>
    </r>
    <r>
      <rPr>
        <sz val="11"/>
        <color theme="1"/>
        <rFont val="Arial"/>
        <family val="2"/>
      </rPr>
      <t xml:space="preserve">Bitácora de Informes de Cabildo.
</t>
    </r>
    <r>
      <rPr>
        <b/>
        <sz val="11"/>
        <color theme="1"/>
        <rFont val="Arial"/>
        <family val="2"/>
      </rPr>
      <t>Nombre de quien genera la información:</t>
    </r>
    <r>
      <rPr>
        <sz val="11"/>
        <color theme="1"/>
        <rFont val="Arial"/>
        <family val="2"/>
      </rPr>
      <t xml:space="preserve"> 
Secretaría General.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LEFORT Informes varias direcciones, 2022-2024, tomo I-III. </t>
    </r>
  </si>
  <si>
    <r>
      <rPr>
        <b/>
        <sz val="11"/>
        <color theme="1"/>
        <rFont val="Arial"/>
        <family val="2"/>
      </rPr>
      <t>Nombre del Documento:</t>
    </r>
    <r>
      <rPr>
        <sz val="11"/>
        <color theme="1"/>
        <rFont val="Arial"/>
        <family val="2"/>
      </rPr>
      <t xml:space="preserve"> 
Oficios de solicitudes, formatos de trámites y oficio de respuestas (permisos), y/o constancias de supervivencia, autorizaciones de eventos y espectáculos bitácoras y escritos.
</t>
    </r>
    <r>
      <rPr>
        <b/>
        <sz val="11"/>
        <color theme="1"/>
        <rFont val="Arial"/>
        <family val="2"/>
      </rPr>
      <t>Nombre de quien genera la información:</t>
    </r>
    <r>
      <rPr>
        <sz val="11"/>
        <color theme="1"/>
        <rFont val="Arial"/>
        <family val="2"/>
      </rPr>
      <t xml:space="preserve"> 
Los ciudadanos  en el momento que requieren la autorización de algún permiso.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MBJ/SG/09/2022 Cierres de calle con costo, Lefort MBJ/SG/007/2022  Constancias de supervincias y Lefort MBJ/SG/005/2022 Autorización de Eventos y Espectáculos (Tomo 1,2 y 3)</t>
    </r>
  </si>
  <si>
    <r>
      <rPr>
        <b/>
        <sz val="11"/>
        <color theme="1"/>
        <rFont val="Arial"/>
        <family val="2"/>
      </rPr>
      <t>Nombre del Documento:</t>
    </r>
    <r>
      <rPr>
        <sz val="11"/>
        <color theme="1"/>
        <rFont val="Arial"/>
        <family val="2"/>
      </rPr>
      <t xml:space="preserve">
Minutario de oficios elaborados para la gestión de trámites administrativos, información y convocatorias, reuniones realizadas, cédulas de movimientos.
</t>
    </r>
    <r>
      <rPr>
        <b/>
        <sz val="11"/>
        <color theme="1"/>
        <rFont val="Arial"/>
        <family val="2"/>
      </rPr>
      <t>Nombre de quien genera la información:</t>
    </r>
    <r>
      <rPr>
        <sz val="11"/>
        <color theme="1"/>
        <rFont val="Arial"/>
        <family val="2"/>
      </rPr>
      <t xml:space="preserve"> 
Dirección General de la Coordinación Administrativa.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Se encuentra en los archivos (carpetas), resguardadas en la oficina de la Dirección de la Coordinación General Administrativa.</t>
    </r>
  </si>
  <si>
    <r>
      <rPr>
        <b/>
        <sz val="11"/>
        <color theme="1"/>
        <rFont val="Arial"/>
        <family val="2"/>
      </rPr>
      <t>Nombre del Documento:</t>
    </r>
    <r>
      <rPr>
        <sz val="11"/>
        <color theme="1"/>
        <rFont val="Arial"/>
        <family val="2"/>
      </rPr>
      <t xml:space="preserve"> 
Oficios de solicitudes, cedulas de movimientos de personal, constancia de devoluciones de bienes muebles y constancia para pago de finiquitos.
</t>
    </r>
    <r>
      <rPr>
        <b/>
        <sz val="11"/>
        <color theme="1"/>
        <rFont val="Arial"/>
        <family val="2"/>
      </rPr>
      <t>Nombre de quien genera la información:</t>
    </r>
    <r>
      <rPr>
        <sz val="11"/>
        <color theme="1"/>
        <rFont val="Arial"/>
        <family val="2"/>
      </rPr>
      <t xml:space="preserve"> 
Elaboradas por la Dirección de la Coordinación General Administrativa.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Copias de las misma obran en carpetas de archivos de dicha dirección.</t>
    </r>
  </si>
  <si>
    <r>
      <rPr>
        <b/>
        <sz val="11"/>
        <color theme="1"/>
        <rFont val="Arial"/>
        <family val="2"/>
      </rPr>
      <t>Nombre del Documento:</t>
    </r>
    <r>
      <rPr>
        <sz val="11"/>
        <color theme="1"/>
        <rFont val="Arial"/>
        <family val="2"/>
      </rPr>
      <t xml:space="preserve"> 
Oficios de solicitudes y cedulas de movimientos.
</t>
    </r>
    <r>
      <rPr>
        <b/>
        <sz val="11"/>
        <color theme="1"/>
        <rFont val="Arial"/>
        <family val="2"/>
      </rPr>
      <t>Nombre de quien genera la información</t>
    </r>
    <r>
      <rPr>
        <sz val="11"/>
        <color theme="1"/>
        <rFont val="Arial"/>
        <family val="2"/>
      </rPr>
      <t xml:space="preserve">: 
Elaborada por la dirección que la requiera.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Cuyas copias se archivan en carpetas de la Dirección de la Coordinación General Administrativa.</t>
    </r>
  </si>
  <si>
    <r>
      <rPr>
        <b/>
        <sz val="11"/>
        <color theme="1"/>
        <rFont val="Arial"/>
        <family val="2"/>
      </rPr>
      <t xml:space="preserve">Nombre del Documento: </t>
    </r>
    <r>
      <rPr>
        <sz val="11"/>
        <color theme="1"/>
        <rFont val="Arial"/>
        <family val="2"/>
      </rPr>
      <t xml:space="preserve">
Oficios de solicitudes, solicitud de gastos, solicitud de comprobación, solicitud de pago, requisiciones, salidas de almacén, transferencias, resguardos de bienes.
</t>
    </r>
    <r>
      <rPr>
        <b/>
        <sz val="11"/>
        <color theme="1"/>
        <rFont val="Arial"/>
        <family val="2"/>
      </rPr>
      <t xml:space="preserve">Nombre de quien genera la información: </t>
    </r>
    <r>
      <rPr>
        <sz val="11"/>
        <color theme="1"/>
        <rFont val="Arial"/>
        <family val="2"/>
      </rPr>
      <t xml:space="preserve">
Elaborada por la dirección solicitante.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Cuyas copias se encuentra en los archivos de la Dirección de la Coordinación General Administrativa.</t>
    </r>
  </si>
  <si>
    <r>
      <rPr>
        <b/>
        <sz val="11"/>
        <color theme="1"/>
        <rFont val="Arial"/>
        <family val="2"/>
      </rPr>
      <t xml:space="preserve">Nombre del Documento: </t>
    </r>
    <r>
      <rPr>
        <sz val="11"/>
        <color theme="1"/>
        <rFont val="Arial"/>
        <family val="2"/>
      </rPr>
      <t xml:space="preserve">Comprobacion de la Adquisicion de Formatos Valorados.
</t>
    </r>
    <r>
      <rPr>
        <b/>
        <sz val="11"/>
        <color theme="1"/>
        <rFont val="Arial"/>
        <family val="2"/>
      </rPr>
      <t>Nombre de quien genera la información:</t>
    </r>
    <r>
      <rPr>
        <sz val="11"/>
        <color theme="1"/>
        <rFont val="Arial"/>
        <family val="2"/>
      </rPr>
      <t xml:space="preserve"> 
Coordinacion Administrativa del Registro Civil.
</t>
    </r>
    <r>
      <rPr>
        <b/>
        <sz val="11"/>
        <color theme="1"/>
        <rFont val="Arial"/>
        <family val="2"/>
      </rPr>
      <t xml:space="preserve">Periodicidad con que se genera la información:
</t>
    </r>
    <r>
      <rPr>
        <sz val="11"/>
        <color theme="1"/>
        <rFont val="Arial"/>
        <family val="2"/>
      </rPr>
      <t xml:space="preserve">Mensual.
</t>
    </r>
    <r>
      <rPr>
        <b/>
        <sz val="11"/>
        <color theme="1"/>
        <rFont val="Arial"/>
        <family val="2"/>
      </rPr>
      <t xml:space="preserve">Liga de la página donde se localiza la información o ubicación:
</t>
    </r>
    <r>
      <rPr>
        <sz val="11"/>
        <color theme="1"/>
        <rFont val="Arial"/>
        <family val="2"/>
      </rPr>
      <t>El expediente se encuentra en laa Repisa Numero 1 de la Coordinacion Administrativa del Registro Civil.</t>
    </r>
    <r>
      <rPr>
        <b/>
        <sz val="11"/>
        <color theme="1"/>
        <rFont val="Arial"/>
        <family val="2"/>
      </rPr>
      <t xml:space="preserve">
</t>
    </r>
  </si>
  <si>
    <r>
      <rPr>
        <b/>
        <sz val="11"/>
        <color theme="1"/>
        <rFont val="Arial"/>
        <family val="2"/>
      </rPr>
      <t>Nombre del Documento</t>
    </r>
    <r>
      <rPr>
        <sz val="11"/>
        <color theme="1"/>
        <rFont val="Arial"/>
        <family val="2"/>
      </rPr>
      <t xml:space="preserve">: Bitácora actividades
</t>
    </r>
    <r>
      <rPr>
        <b/>
        <sz val="11"/>
        <color theme="1"/>
        <rFont val="Arial"/>
        <family val="2"/>
      </rPr>
      <t xml:space="preserve">
Nombre de quien genera la información:</t>
    </r>
    <r>
      <rPr>
        <sz val="11"/>
        <color theme="1"/>
        <rFont val="Arial"/>
        <family val="2"/>
      </rPr>
      <t xml:space="preserve"> Direccion de Derechos Humanos y Grupos Prioritarios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archivero de metal MBJARC004863
</t>
    </r>
  </si>
  <si>
    <r>
      <rPr>
        <b/>
        <sz val="11"/>
        <color theme="1"/>
        <rFont val="Arial"/>
        <family val="2"/>
      </rPr>
      <t>Nombre del Documento</t>
    </r>
    <r>
      <rPr>
        <sz val="11"/>
        <color theme="1"/>
        <rFont val="Arial"/>
        <family val="2"/>
      </rPr>
      <t xml:space="preserve">: Bitácora actividades 
</t>
    </r>
    <r>
      <rPr>
        <b/>
        <sz val="11"/>
        <color theme="1"/>
        <rFont val="Arial"/>
        <family val="2"/>
      </rPr>
      <t xml:space="preserve">
Nombre de quien genera la información:</t>
    </r>
    <r>
      <rPr>
        <sz val="11"/>
        <color theme="1"/>
        <rFont val="Arial"/>
        <family val="2"/>
      </rPr>
      <t xml:space="preserve"> Direccion de Derechos Humanos y Grupos Prioritarios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archivero de metal MBJARC004863
</t>
    </r>
  </si>
  <si>
    <r>
      <rPr>
        <b/>
        <sz val="11"/>
        <color theme="1"/>
        <rFont val="Arial"/>
        <family val="2"/>
      </rPr>
      <t>Nombre del Documento</t>
    </r>
    <r>
      <rPr>
        <sz val="11"/>
        <color theme="1"/>
        <rFont val="Arial"/>
        <family val="2"/>
      </rPr>
      <t xml:space="preserve">: Bitácora actividades 2024-2025. 
</t>
    </r>
    <r>
      <rPr>
        <b/>
        <sz val="11"/>
        <color theme="1"/>
        <rFont val="Arial"/>
        <family val="2"/>
      </rPr>
      <t xml:space="preserve">
Nombre de quien genera la información:</t>
    </r>
    <r>
      <rPr>
        <sz val="11"/>
        <color theme="1"/>
        <rFont val="Arial"/>
        <family val="2"/>
      </rPr>
      <t xml:space="preserve"> Dirección General de Asuntos Jurídicos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</si>
  <si>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rPr>
        <b/>
        <sz val="11"/>
        <color theme="1"/>
        <rFont val="Arial"/>
        <family val="2"/>
      </rPr>
      <t>Nombre del Documento</t>
    </r>
    <r>
      <rPr>
        <sz val="11"/>
        <color theme="1"/>
        <rFont val="Arial"/>
        <family val="2"/>
      </rPr>
      <t xml:space="preserve">: Bitácora de actividades 2024-2025. 
</t>
    </r>
    <r>
      <rPr>
        <b/>
        <sz val="11"/>
        <color theme="1"/>
        <rFont val="Arial"/>
        <family val="2"/>
      </rPr>
      <t xml:space="preserve">
Nombre de quien genera la información:</t>
    </r>
    <r>
      <rPr>
        <sz val="11"/>
        <color theme="1"/>
        <rFont val="Arial"/>
        <family val="2"/>
      </rPr>
      <t xml:space="preserve"> Dirección General de Asuntos Jurídicos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</si>
  <si>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rPr>
        <b/>
        <sz val="11"/>
        <color theme="1"/>
        <rFont val="Arial"/>
        <family val="2"/>
      </rPr>
      <t>Nombre del Documento</t>
    </r>
    <r>
      <rPr>
        <sz val="11"/>
        <color theme="1"/>
        <rFont val="Arial"/>
        <family val="2"/>
      </rPr>
      <t xml:space="preserve">: Bitácora actividadess 2024-2025. 
</t>
    </r>
    <r>
      <rPr>
        <b/>
        <sz val="11"/>
        <color theme="1"/>
        <rFont val="Arial"/>
        <family val="2"/>
      </rPr>
      <t xml:space="preserve">
Nombre de quien genera la información:</t>
    </r>
    <r>
      <rPr>
        <sz val="11"/>
        <color theme="1"/>
        <rFont val="Arial"/>
        <family val="2"/>
      </rPr>
      <t xml:space="preserve"> Dirección General de Asuntos Jurídicos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</si>
  <si>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rPr>
        <b/>
        <sz val="11"/>
        <color theme="1"/>
        <rFont val="Arial"/>
        <family val="2"/>
      </rPr>
      <t>Nombre del Documento:</t>
    </r>
    <r>
      <rPr>
        <sz val="11"/>
        <color theme="1"/>
        <rFont val="Arial"/>
        <family val="2"/>
      </rPr>
      <t xml:space="preserve"> Base de datos de Infractores Administrativos 2022.
</t>
    </r>
    <r>
      <rPr>
        <b/>
        <sz val="11"/>
        <color theme="1"/>
        <rFont val="Arial"/>
        <family val="2"/>
      </rPr>
      <t xml:space="preserve">Nombre de quien genera la información: 
</t>
    </r>
    <r>
      <rPr>
        <sz val="11"/>
        <color theme="1"/>
        <rFont val="Arial"/>
        <family val="2"/>
      </rPr>
      <t xml:space="preserve">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FORMATO  EXCEL. Denominado Base de datos de Infractores Administrativos 2022. EQUIPO DE COMPUTO DEL ÁREA DE ESTADISTICAS.
</t>
    </r>
  </si>
  <si>
    <r>
      <rPr>
        <b/>
        <sz val="11"/>
        <color theme="1"/>
        <rFont val="Arial"/>
        <family val="2"/>
      </rPr>
      <t>Nombre del Documento:</t>
    </r>
    <r>
      <rPr>
        <sz val="11"/>
        <color theme="1"/>
        <rFont val="Arial"/>
        <family val="2"/>
      </rPr>
      <t xml:space="preserve"> Base de datos de Convenios Conciliatorios 2022.
</t>
    </r>
    <r>
      <rPr>
        <b/>
        <sz val="11"/>
        <color theme="1"/>
        <rFont val="Arial"/>
        <family val="2"/>
      </rPr>
      <t xml:space="preserve">
Nombre de quien genera la información: 
</t>
    </r>
    <r>
      <rPr>
        <sz val="11"/>
        <color theme="1"/>
        <rFont val="Arial"/>
        <family val="2"/>
      </rPr>
      <t xml:space="preserve">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t>
    </r>
    <r>
      <rPr>
        <sz val="11"/>
        <color theme="1"/>
        <rFont val="Arial"/>
        <family val="2"/>
      </rPr>
      <t xml:space="preserve"> 
FORMATO  EXCEL. Denominado. Base de datos de Convenios Conciliatorios 2022. EQUIPO DE COMPUTO DEL JUZGADO CONCILIATORIO.</t>
    </r>
    <r>
      <rPr>
        <b/>
        <sz val="11"/>
        <color theme="1"/>
        <rFont val="Arial"/>
        <family val="2"/>
      </rPr>
      <t xml:space="preserve">
</t>
    </r>
  </si>
  <si>
    <r>
      <rPr>
        <sz val="11"/>
        <color theme="1"/>
        <rFont val="Arial"/>
        <family val="2"/>
      </rPr>
      <t xml:space="preserve">                                                                                                                           </t>
    </r>
    <r>
      <rPr>
        <b/>
        <sz val="11"/>
        <color theme="1"/>
        <rFont val="Arial"/>
        <family val="2"/>
      </rPr>
      <t xml:space="preserve">Nombre del Documento: </t>
    </r>
    <r>
      <rPr>
        <sz val="11"/>
        <color theme="1"/>
        <rFont val="Arial"/>
        <family val="2"/>
      </rPr>
      <t xml:space="preserve">Base de datos de Menores Infractores 2022.
</t>
    </r>
    <r>
      <rPr>
        <b/>
        <sz val="11"/>
        <color theme="1"/>
        <rFont val="Arial"/>
        <family val="2"/>
      </rPr>
      <t xml:space="preserve">
Nombre de quien genera la información: 
</t>
    </r>
    <r>
      <rPr>
        <sz val="11"/>
        <color theme="1"/>
        <rFont val="Arial"/>
        <family val="2"/>
      </rPr>
      <t xml:space="preserve">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FORMATO  EXCEL. Denominado Base de datos de Menores Infractores 2022. EQUIPO DE COMPUTO DEL ÁREA DE MENORES INFRACTORES (CMI).</t>
    </r>
    <r>
      <rPr>
        <b/>
        <sz val="11"/>
        <color theme="1"/>
        <rFont val="Arial"/>
        <family val="2"/>
      </rPr>
      <t xml:space="preserve">
</t>
    </r>
  </si>
  <si>
    <r>
      <rPr>
        <b/>
        <sz val="11"/>
        <color theme="1"/>
        <rFont val="Arial"/>
        <family val="2"/>
      </rPr>
      <t>Nombre del Documento:</t>
    </r>
    <r>
      <rPr>
        <sz val="11"/>
        <color theme="1"/>
        <rFont val="Arial"/>
        <family val="2"/>
      </rPr>
      <t xml:space="preserve"> Listado de los cursos de capacitación 2022.
</t>
    </r>
    <r>
      <rPr>
        <b/>
        <sz val="11"/>
        <color theme="1"/>
        <rFont val="Arial"/>
        <family val="2"/>
      </rPr>
      <t>Nombre de quien genera la información:</t>
    </r>
    <r>
      <rPr>
        <sz val="11"/>
        <color theme="1"/>
        <rFont val="Arial"/>
        <family val="2"/>
      </rPr>
      <t xml:space="preserve"> 
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 xml:space="preserve">LEFORT. OFICIOS ENVIADOS 2022.
</t>
    </r>
  </si>
  <si>
    <r>
      <rPr>
        <b/>
        <sz val="11"/>
        <color theme="1"/>
        <rFont val="Arial"/>
        <family val="2"/>
      </rPr>
      <t>Nombre del Documento:</t>
    </r>
    <r>
      <rPr>
        <sz val="11"/>
        <color theme="1"/>
        <rFont val="Arial"/>
        <family val="2"/>
      </rPr>
      <t xml:space="preserve"> Listas de Asistencias y fotos 2022.
</t>
    </r>
    <r>
      <rPr>
        <b/>
        <sz val="11"/>
        <color theme="1"/>
        <rFont val="Arial"/>
        <family val="2"/>
      </rPr>
      <t xml:space="preserve">
Nombre de quien genera la información: 
</t>
    </r>
    <r>
      <rPr>
        <sz val="11"/>
        <color theme="1"/>
        <rFont val="Arial"/>
        <family val="2"/>
      </rPr>
      <t xml:space="preserve">Centro de Menores Infractores.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LEFORT. OFICIOS ENVIADOS 2022.</t>
    </r>
  </si>
  <si>
    <r>
      <rPr>
        <b/>
        <sz val="11"/>
        <color theme="1"/>
        <rFont val="Arial"/>
        <family val="2"/>
      </rPr>
      <t>Nombre del Documento:</t>
    </r>
    <r>
      <rPr>
        <sz val="11"/>
        <color theme="1"/>
        <rFont val="Arial"/>
        <family val="2"/>
      </rPr>
      <t xml:space="preserve">  Informe trimestral de actividades, donde se especifica las atenciones brindadas.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MBJ-PM-SA-DAR-JAA-001-2022, que se encuentra en la</t>
    </r>
    <r>
      <rPr>
        <b/>
        <sz val="11"/>
        <color theme="1"/>
        <rFont val="Arial"/>
        <family val="2"/>
      </rPr>
      <t xml:space="preserve"> </t>
    </r>
    <r>
      <rPr>
        <sz val="11"/>
        <color theme="1"/>
        <rFont val="Arial"/>
        <family val="2"/>
      </rPr>
      <t>repisa No 1 departamento administrativo</t>
    </r>
  </si>
  <si>
    <r>
      <rPr>
        <b/>
        <sz val="11"/>
        <color theme="1"/>
        <rFont val="Arial"/>
        <family val="2"/>
      </rPr>
      <t>Nombre del Documento</t>
    </r>
    <r>
      <rPr>
        <sz val="11"/>
        <color theme="1"/>
        <rFont val="Arial"/>
        <family val="2"/>
      </rPr>
      <t xml:space="preserve">: 
Expediente de programas y proyectos, donde se especifica los participantes de las actividades de construcción de paz con apoyo de grupos religiosos
</t>
    </r>
    <r>
      <rPr>
        <b/>
        <sz val="11"/>
        <color theme="1"/>
        <rFont val="Arial"/>
        <family val="2"/>
      </rPr>
      <t xml:space="preserve">Nombre de quien genera la información: </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Las Copias se archivan en carpetas de la Dirección de Asuntos Religioso</t>
    </r>
  </si>
  <si>
    <r>
      <rPr>
        <b/>
        <sz val="11"/>
        <color theme="1"/>
        <rFont val="Arial"/>
        <family val="2"/>
      </rPr>
      <t xml:space="preserve">Nombre del Documento: </t>
    </r>
    <r>
      <rPr>
        <sz val="11"/>
        <color theme="1"/>
        <rFont val="Arial"/>
        <family val="2"/>
      </rPr>
      <t xml:space="preserve">
Expediente de programas y proyectos, donde se especifican  los listados de asistencia a las capacitaciones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MBJ-PM-SA-DAR-JDPP-002-2022 que se enceuntra en la repisa</t>
    </r>
    <r>
      <rPr>
        <b/>
        <sz val="11"/>
        <color theme="1"/>
        <rFont val="Arial"/>
        <family val="2"/>
      </rPr>
      <t xml:space="preserve"> </t>
    </r>
    <r>
      <rPr>
        <sz val="11"/>
        <color theme="1"/>
        <rFont val="Arial"/>
        <family val="2"/>
      </rPr>
      <t xml:space="preserve">No 2 del departamento juridico
</t>
    </r>
  </si>
  <si>
    <r>
      <rPr>
        <b/>
        <sz val="11"/>
        <color theme="1"/>
        <rFont val="Arial"/>
        <family val="2"/>
      </rPr>
      <t xml:space="preserve">Nombre del Documento: </t>
    </r>
    <r>
      <rPr>
        <sz val="11"/>
        <color theme="1"/>
        <rFont val="Arial"/>
        <family val="2"/>
      </rPr>
      <t xml:space="preserve">
Actualizaciones del Padrón Municipal de Templos.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MBJ-PM-SA-DAR-JDCR-002-2022</t>
    </r>
    <r>
      <rPr>
        <b/>
        <sz val="11"/>
        <color theme="1"/>
        <rFont val="Arial"/>
        <family val="2"/>
      </rPr>
      <t xml:space="preserve"> </t>
    </r>
    <r>
      <rPr>
        <sz val="11"/>
        <color theme="1"/>
        <rFont val="Arial"/>
        <family val="2"/>
      </rPr>
      <t xml:space="preserve">repisa No 1 departamento de Registro y Control de Asociaciones. 
</t>
    </r>
  </si>
  <si>
    <r>
      <rPr>
        <b/>
        <sz val="11"/>
        <color theme="1"/>
        <rFont val="Arial"/>
        <family val="2"/>
      </rPr>
      <t xml:space="preserve">Nombre del Documento: </t>
    </r>
    <r>
      <rPr>
        <sz val="11"/>
        <color theme="1"/>
        <rFont val="Arial"/>
        <family val="2"/>
      </rPr>
      <t xml:space="preserve">
Reporte de Solicitudes de Culto Público Extraordinario; reporte de apertura de culto público; expediente de queja vecinal y expediente de Notorio Arraigo.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MBJ-PM-SA-DAR-JDTS-002-2022</t>
    </r>
    <r>
      <rPr>
        <b/>
        <sz val="11"/>
        <color theme="1"/>
        <rFont val="Arial"/>
        <family val="2"/>
      </rPr>
      <t xml:space="preserve"> </t>
    </r>
    <r>
      <rPr>
        <sz val="11"/>
        <color theme="1"/>
        <rFont val="Arial"/>
        <family val="2"/>
      </rPr>
      <t xml:space="preserve">repisa No 1 departamento de Tramites y Servicios 
</t>
    </r>
  </si>
  <si>
    <r>
      <rPr>
        <b/>
        <sz val="11"/>
        <color theme="1"/>
        <rFont val="Arial"/>
        <family val="2"/>
      </rPr>
      <t xml:space="preserve">Nombre del Documento: </t>
    </r>
    <r>
      <rPr>
        <sz val="11"/>
        <color theme="1"/>
        <rFont val="Arial"/>
        <family val="2"/>
      </rPr>
      <t xml:space="preserve">
correspondencia recibida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Leffort MBJ-PM-SA-DAR-001-2022 repisa No 1 area de recepción</t>
    </r>
  </si>
  <si>
    <r>
      <rPr>
        <b/>
        <sz val="11"/>
        <color theme="1"/>
        <rFont val="Arial"/>
        <family val="2"/>
      </rPr>
      <t xml:space="preserve">Nombre del Documento: </t>
    </r>
    <r>
      <rPr>
        <sz val="11"/>
        <color theme="1"/>
        <rFont val="Arial"/>
        <family val="2"/>
      </rPr>
      <t xml:space="preserve">
Expediente de asesorias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Leffort MBJ-PM-SA-DAR-JDJ-003-2022 que se encuentra en la repisa No 2 del departamento juridico</t>
    </r>
  </si>
  <si>
    <r>
      <rPr>
        <b/>
        <sz val="11"/>
        <color theme="1"/>
        <rFont val="Arial"/>
        <family val="2"/>
      </rPr>
      <t>Nombre del Documento:</t>
    </r>
    <r>
      <rPr>
        <sz val="11"/>
        <color theme="1"/>
        <rFont val="Arial"/>
        <family val="2"/>
      </rPr>
      <t xml:space="preserve"> 
Expediente de programas y proyectos de actividades enfocadas a la promoción, respeto y tolerancia religiosa
</t>
    </r>
    <r>
      <rPr>
        <b/>
        <sz val="11"/>
        <color theme="1"/>
        <rFont val="Arial"/>
        <family val="2"/>
      </rPr>
      <t xml:space="preserve">Nombre de quien genera la información: </t>
    </r>
    <r>
      <rPr>
        <sz val="11"/>
        <color theme="1"/>
        <rFont val="Arial"/>
        <family val="2"/>
      </rPr>
      <t xml:space="preserve">
Dirección de Asuntos Religiosos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Las Copias se archivan en carpetas de la Dirección de Asuntos Religioso</t>
    </r>
  </si>
  <si>
    <r>
      <rPr>
        <b/>
        <sz val="11"/>
        <color theme="1"/>
        <rFont val="Arial"/>
        <family val="2"/>
      </rPr>
      <t>Nombre del documento:</t>
    </r>
    <r>
      <rPr>
        <sz val="11"/>
        <color theme="1"/>
        <rFont val="Arial"/>
        <family val="2"/>
      </rPr>
      <t xml:space="preserve">
 Convocatorias, actas, listas, minutas, evidencia fotografica.
                                                                                                         </t>
    </r>
    <r>
      <rPr>
        <b/>
        <sz val="11"/>
        <color theme="1"/>
        <rFont val="Arial"/>
        <family val="2"/>
      </rPr>
      <t xml:space="preserve">Nombre de quien genera la información: </t>
    </r>
    <r>
      <rPr>
        <sz val="11"/>
        <color theme="1"/>
        <rFont val="Arial"/>
        <family val="2"/>
      </rPr>
      <t xml:space="preserve">          
Secretaria Ejecutiva del Sistema Municipal de Protección Integral de Niñas, Niños y Adolescentes (SE SIPINNA).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Localización de la información:</t>
    </r>
    <r>
      <rPr>
        <sz val="11"/>
        <color theme="1"/>
        <rFont val="Arial"/>
        <family val="2"/>
      </rPr>
      <t xml:space="preserve">
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</si>
  <si>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Convocatorias, actas, minutas, listas de asistencia, evidencia fotografica.</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 xml:space="preserve">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</si>
  <si>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Oficios, acuses, registros, reportes de seguimiento.</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 xml:space="preserve">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</si>
  <si>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Listas de asistencia, evidencias fotográficas, reportes.</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 xml:space="preserve">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</si>
  <si>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Capturas, reportes digitales, materiales difundidos.</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Oficinas de la Dirección Administrativa de la  Secretaria Ejecutiva del Sistema Municipal de Protección Integral de Niñas, Niños y Adolescentes (SE SIPINNA)</t>
    </r>
  </si>
  <si>
    <r>
      <rPr>
        <b/>
        <sz val="11"/>
        <color rgb="FF000000"/>
        <rFont val="Arial, sans-serif"/>
      </rPr>
      <t xml:space="preserve">Nombre del Documento: 
</t>
    </r>
    <r>
      <rPr>
        <sz val="11"/>
        <color rgb="FF000000"/>
        <rFont val="Arial, sans-serif"/>
      </rPr>
      <t>Ingenieria Vial</t>
    </r>
    <r>
      <rPr>
        <b/>
        <sz val="11"/>
        <color rgb="FF000000"/>
        <rFont val="Arial, sans-serif"/>
      </rPr>
      <t xml:space="preserve">
Nombre de quien genera la información: 
</t>
    </r>
    <r>
      <rPr>
        <sz val="11"/>
        <color rgb="FF000000"/>
        <rFont val="Arial, sans-serif"/>
      </rPr>
      <t>Jefatura de Ingenieria Vial de la Direccion General de Transporte y Vialidad.</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MBJ/18/11/01 ubicado en las oficinas de la Direccion General de Transporte y Vialidad.</t>
    </r>
  </si>
  <si>
    <r>
      <rPr>
        <b/>
        <sz val="11"/>
        <color rgb="FF000000"/>
        <rFont val="Arial, sans-serif"/>
      </rPr>
      <t xml:space="preserve">Nombre del Documento: 
</t>
    </r>
    <r>
      <rPr>
        <sz val="11"/>
        <color rgb="FF000000"/>
        <rFont val="Arial, sans-serif"/>
      </rPr>
      <t xml:space="preserve">Ingenieria Vial
</t>
    </r>
    <r>
      <rPr>
        <b/>
        <sz val="11"/>
        <color rgb="FF000000"/>
        <rFont val="Arial, sans-serif"/>
      </rPr>
      <t xml:space="preserve"> 
Nombre de quien genera la información: 
</t>
    </r>
    <r>
      <rPr>
        <sz val="11"/>
        <color rgb="FF000000"/>
        <rFont val="Arial, sans-serif"/>
      </rPr>
      <t xml:space="preserve">Jefatura de Ingenieria Vial de la Direccion General de Transporte y Vialidad.
</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MBJ/18/11/01 ubicado en las oficinas de la Direccion General de Transporte y Vialidad.</t>
    </r>
  </si>
  <si>
    <r>
      <rPr>
        <b/>
        <sz val="11"/>
        <color rgb="FF000000"/>
        <rFont val="Arial, sans-serif"/>
      </rPr>
      <t xml:space="preserve">Nombre del Documento:
</t>
    </r>
    <r>
      <rPr>
        <sz val="11"/>
        <color rgb="FF000000"/>
        <rFont val="Arial, sans-serif"/>
      </rPr>
      <t xml:space="preserve">Reporte Trimestral de Servicios de Emergencia Atendidos Por la Dirección General del H. Cuerpo de Bomberos, Rescate , Emergencias Medicas y Desastes.
</t>
    </r>
    <r>
      <rPr>
        <b/>
        <sz val="11"/>
        <color rgb="FF000000"/>
        <rFont val="Arial, sans-serif"/>
      </rPr>
      <t xml:space="preserve"> 
Nombre de quien genera la información:
</t>
    </r>
    <r>
      <rPr>
        <sz val="11"/>
        <color rgb="FF000000"/>
        <rFont val="Arial, sans-serif"/>
      </rPr>
      <t xml:space="preserve">Direccion General del H. Cuerpo de Bomberos, Rescate , Emergencias Medicas y Desastes 
</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Folder en la oficina de la Coordinación Administrativa. (repisa blanca)</t>
    </r>
  </si>
  <si>
    <r>
      <rPr>
        <b/>
        <sz val="11"/>
        <color rgb="FF000000"/>
        <rFont val="Arial, sans-serif"/>
      </rPr>
      <t xml:space="preserve">Nombre del Documento:
</t>
    </r>
    <r>
      <rPr>
        <sz val="11"/>
        <color rgb="FF000000"/>
        <rFont val="Arial, sans-serif"/>
      </rPr>
      <t xml:space="preserve"> Reporte Trimestral de Servicios de Emergencia Atendidos Por la Dirección General del H. Cuerpo de Bomberos, Rescate , Emergencias Medicas y Desastes.
</t>
    </r>
    <r>
      <rPr>
        <b/>
        <sz val="11"/>
        <color rgb="FF000000"/>
        <rFont val="Arial, sans-serif"/>
      </rPr>
      <t xml:space="preserve"> 
 Nombre de quien genera la información:
</t>
    </r>
    <r>
      <rPr>
        <sz val="11"/>
        <color rgb="FF000000"/>
        <rFont val="Arial, sans-serif"/>
      </rPr>
      <t xml:space="preserve"> Direccion General del H. Cuerpo de Bomberos, Rescate , Emergencias Medicas y Desastes 
</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 xml:space="preserve"> Folder en la oficina de la Coordinación Administrativa. (repisa blanca)</t>
    </r>
  </si>
  <si>
    <r>
      <rPr>
        <b/>
        <sz val="11"/>
        <color rgb="FF000000"/>
        <rFont val="Arial, sans-serif"/>
      </rPr>
      <t xml:space="preserve">Nombre del Documento:
</t>
    </r>
    <r>
      <rPr>
        <sz val="11"/>
        <color rgb="FF000000"/>
        <rFont val="Arial, sans-serif"/>
      </rPr>
      <t xml:space="preserve"> Reporte Trimestral de Servicios de Emergencia Atendidos Por la Dirección General del H. Cuerpo de Bomberos, Rescate , Emergencias Medicas y Desastes.
</t>
    </r>
    <r>
      <rPr>
        <b/>
        <sz val="11"/>
        <color rgb="FF000000"/>
        <rFont val="Arial, sans-serif"/>
      </rPr>
      <t xml:space="preserve"> 
 Nombre de quien genera la información:
</t>
    </r>
    <r>
      <rPr>
        <sz val="11"/>
        <color rgb="FF000000"/>
        <rFont val="Arial, sans-serif"/>
      </rPr>
      <t xml:space="preserve"> Direccion General del H. Cuerpo de Bomberos, Rescate , Emergencias Medicas y Desastes 
</t>
    </r>
    <r>
      <rPr>
        <b/>
        <sz val="11"/>
        <color rgb="FF000000"/>
        <rFont val="Arial, sans-serif"/>
      </rPr>
      <t xml:space="preserve"> 
 Periodicidad con que se genera la información:
</t>
    </r>
    <r>
      <rPr>
        <sz val="11"/>
        <color rgb="FF000000"/>
        <rFont val="Arial, sans-serif"/>
      </rPr>
      <t xml:space="preserve"> Trimestral
</t>
    </r>
    <r>
      <rPr>
        <b/>
        <sz val="11"/>
        <color rgb="FF000000"/>
        <rFont val="Arial, sans-serif"/>
      </rPr>
      <t xml:space="preserve"> 
 Liga de la página donde se localiza la información o ubicación:
</t>
    </r>
    <r>
      <rPr>
        <sz val="11"/>
        <color rgb="FF000000"/>
        <rFont val="Arial, sans-serif"/>
      </rPr>
      <t xml:space="preserve"> Folder en la oficina de la Coordinación Administrativa. (repisa blanca)</t>
    </r>
  </si>
  <si>
    <r>
      <rPr>
        <b/>
        <sz val="11"/>
        <color theme="1"/>
        <rFont val="Arial"/>
        <family val="2"/>
      </rPr>
      <t>Nombre completo del Documento que sustenta la información:</t>
    </r>
    <r>
      <rPr>
        <sz val="11"/>
        <color theme="1"/>
        <rFont val="Arial"/>
        <family val="2"/>
      </rPr>
      <t xml:space="preserve">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t>
    </r>
    <r>
      <rPr>
        <b/>
        <sz val="11"/>
        <color theme="1"/>
        <rFont val="Arial"/>
        <family val="2"/>
      </rPr>
      <t xml:space="preserve">Nombre del área que genera o publica la información: </t>
    </r>
    <r>
      <rPr>
        <sz val="11"/>
        <color theme="1"/>
        <rFont val="Arial"/>
        <family val="2"/>
      </rPr>
      <t xml:space="preserve">
Dirección General de la Unidad Técnica Jurídica y Documental
</t>
    </r>
    <r>
      <rPr>
        <b/>
        <sz val="11"/>
        <color theme="1"/>
        <rFont val="Arial"/>
        <family val="2"/>
      </rPr>
      <t>Periodicidad con que se genera el documento:</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t>
    </r>
    <r>
      <rPr>
        <u/>
        <sz val="11"/>
        <color rgb="FF1155CC"/>
        <rFont val="Arial"/>
        <family val="2"/>
      </rPr>
      <t>https://transparencia.cancun.gob.mx/trm/web/sesiones_cabildo</t>
    </r>
  </si>
  <si>
    <r>
      <rPr>
        <b/>
        <sz val="11"/>
        <color theme="1"/>
        <rFont val="Arial"/>
        <family val="2"/>
      </rPr>
      <t xml:space="preserve">Nombre completo del Documento que sustenta la información: </t>
    </r>
    <r>
      <rPr>
        <sz val="11"/>
        <color theme="1"/>
        <rFont val="Arial"/>
        <family val="2"/>
      </rPr>
      <t xml:space="preserve">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t>
    </r>
    <r>
      <rPr>
        <b/>
        <sz val="11"/>
        <color theme="1"/>
        <rFont val="Arial"/>
        <family val="2"/>
      </rPr>
      <t xml:space="preserve">
Nombre del área que genera o publica la información: </t>
    </r>
    <r>
      <rPr>
        <sz val="11"/>
        <color theme="1"/>
        <rFont val="Arial"/>
        <family val="2"/>
      </rPr>
      <t xml:space="preserve">
Dirección general de la Unidad Técnica Jurídica y Documental
</t>
    </r>
    <r>
      <rPr>
        <b/>
        <sz val="11"/>
        <color theme="1"/>
        <rFont val="Arial"/>
        <family val="2"/>
      </rPr>
      <t xml:space="preserve">Periodicidad con que se genera el documento: </t>
    </r>
    <r>
      <rPr>
        <sz val="11"/>
        <color theme="1"/>
        <rFont val="Arial"/>
        <family val="2"/>
      </rPr>
      <t xml:space="preserve">
Trimestral
</t>
    </r>
    <r>
      <rPr>
        <b/>
        <sz val="11"/>
        <color theme="1"/>
        <rFont val="Arial"/>
        <family val="2"/>
      </rPr>
      <t xml:space="preserve">
Liga de la página de la que se obtiene la información:</t>
    </r>
    <r>
      <rPr>
        <sz val="11"/>
        <color theme="1"/>
        <rFont val="Arial"/>
        <family val="2"/>
      </rPr>
      <t xml:space="preserve">
https://drive.google.com/drive/folders/11H3NQhKIZ6agCnqGfMs1rleWU3pUIuzM?usp=sharing</t>
    </r>
  </si>
  <si>
    <r>
      <rPr>
        <b/>
        <sz val="11"/>
        <color theme="1"/>
        <rFont val="Arial"/>
        <family val="2"/>
      </rPr>
      <t>Nombre completo del Documento que sustenta la información:</t>
    </r>
    <r>
      <rPr>
        <sz val="11"/>
        <color theme="1"/>
        <rFont val="Arial"/>
        <family val="2"/>
      </rPr>
      <t xml:space="preserve"> 
Nombre del área que genera o publica la información: 
Dirección general de la Unidad Técnica Jurídica y Documental
</t>
    </r>
    <r>
      <rPr>
        <b/>
        <sz val="11"/>
        <color theme="1"/>
        <rFont val="Arial"/>
        <family val="2"/>
      </rPr>
      <t xml:space="preserve">Periodicidad con que se genera el documento: </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t>
    </r>
    <r>
      <rPr>
        <u/>
        <sz val="11"/>
        <color rgb="FF1155CC"/>
        <rFont val="Arial"/>
        <family val="2"/>
      </rPr>
      <t>https://transparencia.cancun.gob.mx/trm/web/sesiones_cabildo</t>
    </r>
  </si>
  <si>
    <r>
      <rPr>
        <b/>
        <sz val="11"/>
        <color theme="1"/>
        <rFont val="Arial"/>
        <family val="2"/>
      </rPr>
      <t>Nombre completo del Documento que sustenta la información:</t>
    </r>
    <r>
      <rPr>
        <sz val="11"/>
        <color theme="1"/>
        <rFont val="Arial"/>
        <family val="2"/>
      </rPr>
      <t xml:space="preserve"> MIR los cuales están divididos por convocatorias a sesion , libros y precabildeos. Tambien se encuentra el calendario de un historial de las sesiones de cabildo, que consiste en las diversas transmisiones realizadas por Facebook Live. Todo lo anterior en modalidad digital. 
</t>
    </r>
    <r>
      <rPr>
        <b/>
        <sz val="11"/>
        <color theme="1"/>
        <rFont val="Arial"/>
        <family val="2"/>
      </rPr>
      <t xml:space="preserve">Nombre del área que genera o publica la información: </t>
    </r>
    <r>
      <rPr>
        <sz val="11"/>
        <color theme="1"/>
        <rFont val="Arial"/>
        <family val="2"/>
      </rPr>
      <t xml:space="preserve">
Dirección general de la Unidad Técnica Jurídica y Documental
</t>
    </r>
    <r>
      <rPr>
        <b/>
        <sz val="11"/>
        <color theme="1"/>
        <rFont val="Arial"/>
        <family val="2"/>
      </rPr>
      <t xml:space="preserve">
Periodicidad con que se genera el documento: </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t>
    </r>
    <r>
      <rPr>
        <u/>
        <sz val="11"/>
        <color rgb="FF1155CC"/>
        <rFont val="Arial"/>
        <family val="2"/>
      </rPr>
      <t>http://po.segob.qroo.gob.mx/sitiopo/MicroPO.php</t>
    </r>
  </si>
  <si>
    <r>
      <rPr>
        <b/>
        <sz val="11"/>
        <color theme="1"/>
        <rFont val="Arial"/>
        <family val="2"/>
      </rPr>
      <t>Nombre completo del Documento que sustenta la información:</t>
    </r>
    <r>
      <rPr>
        <sz val="11"/>
        <color theme="1"/>
        <rFont val="Arial"/>
        <family val="2"/>
      </rPr>
      <t xml:space="preserve"> 
MIR, los cuales están divididos por convocatorias a sesiones, libros, precabildeos y relación de sesiones.            
     </t>
    </r>
    <r>
      <rPr>
        <b/>
        <sz val="11"/>
        <color theme="1"/>
        <rFont val="Arial"/>
        <family val="2"/>
      </rPr>
      <t xml:space="preserve"> 
Nombre del área que genera o publica la información: </t>
    </r>
    <r>
      <rPr>
        <sz val="11"/>
        <color theme="1"/>
        <rFont val="Arial"/>
        <family val="2"/>
      </rPr>
      <t xml:space="preserve">
Dirección general de la Unidad Técnica Jurídica y Documental
</t>
    </r>
    <r>
      <rPr>
        <b/>
        <sz val="11"/>
        <color theme="1"/>
        <rFont val="Arial"/>
        <family val="2"/>
      </rPr>
      <t>Periodicidad con que se genera el documento:</t>
    </r>
    <r>
      <rPr>
        <sz val="11"/>
        <color theme="1"/>
        <rFont val="Arial"/>
        <family val="2"/>
      </rPr>
      <t xml:space="preserve"> 
Trimestral
</t>
    </r>
    <r>
      <rPr>
        <b/>
        <sz val="11"/>
        <color theme="1"/>
        <rFont val="Arial"/>
        <family val="2"/>
      </rPr>
      <t xml:space="preserve">
Liga de la página de la que se obtiene la información:</t>
    </r>
    <r>
      <rPr>
        <sz val="11"/>
        <color theme="1"/>
        <rFont val="Arial"/>
        <family val="2"/>
      </rPr>
      <t xml:space="preserve">
https://drive.google.com/drive/folders/1raI4eLzLFrxTvs-KHSrTH0NkQeIqX4Gj?usp=sharing
</t>
    </r>
  </si>
  <si>
    <r>
      <rPr>
        <b/>
        <sz val="11"/>
        <color theme="1"/>
        <rFont val="Arial"/>
        <family val="2"/>
      </rPr>
      <t>Nombre completo del Documento que sustenta la informació</t>
    </r>
    <r>
      <rPr>
        <sz val="11"/>
        <color theme="1"/>
        <rFont val="Arial"/>
        <family val="2"/>
      </rPr>
      <t xml:space="preserve">n: 
MIR, los cuales están divididos por convocatorias a sesiones, libros, precabildeos y relación de sesiones.
</t>
    </r>
    <r>
      <rPr>
        <b/>
        <sz val="11"/>
        <color theme="1"/>
        <rFont val="Arial"/>
        <family val="2"/>
      </rPr>
      <t xml:space="preserve">Nombre del área que genera o publica la información: </t>
    </r>
    <r>
      <rPr>
        <sz val="11"/>
        <color theme="1"/>
        <rFont val="Arial"/>
        <family val="2"/>
      </rPr>
      <t xml:space="preserve">
Dirección general de la Unidad Técnica Jurídica y Documental
</t>
    </r>
    <r>
      <rPr>
        <b/>
        <sz val="11"/>
        <color theme="1"/>
        <rFont val="Arial"/>
        <family val="2"/>
      </rPr>
      <t xml:space="preserve">Periodicidad con que se genera el documento: </t>
    </r>
    <r>
      <rPr>
        <sz val="11"/>
        <color theme="1"/>
        <rFont val="Arial"/>
        <family val="2"/>
      </rPr>
      <t xml:space="preserve">
Trimestral
</t>
    </r>
    <r>
      <rPr>
        <b/>
        <sz val="11"/>
        <color theme="1"/>
        <rFont val="Arial"/>
        <family val="2"/>
      </rPr>
      <t xml:space="preserve">Liga de la página de la que se obtiene la información:
</t>
    </r>
    <r>
      <rPr>
        <sz val="11"/>
        <color theme="1"/>
        <rFont val="Arial"/>
        <family val="2"/>
      </rPr>
      <t xml:space="preserve">https://drive.google.com/drive/folders/1raI4eLzLFrxTvs-KHSrTH0NkQeIqX4Gj?usp=sharing
</t>
    </r>
  </si>
  <si>
    <r>
      <rPr>
        <b/>
        <sz val="11"/>
        <color theme="1"/>
        <rFont val="Arial"/>
        <family val="2"/>
      </rPr>
      <t>Nombre del Documento:</t>
    </r>
    <r>
      <rPr>
        <sz val="11"/>
        <color theme="1"/>
        <rFont val="Arial"/>
        <family val="2"/>
      </rPr>
      <t xml:space="preserve"> Bitácora Reporte
</t>
    </r>
    <r>
      <rPr>
        <b/>
        <sz val="11"/>
        <color theme="1"/>
        <rFont val="Arial"/>
        <family val="2"/>
      </rPr>
      <t>Nombre de quien genera la informació</t>
    </r>
    <r>
      <rPr>
        <sz val="11"/>
        <color theme="1"/>
        <rFont val="Arial"/>
        <family val="2"/>
      </rPr>
      <t xml:space="preserve">n: Dirección General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Lefort oficina
</t>
    </r>
  </si>
  <si>
    <r>
      <rPr>
        <b/>
        <sz val="11"/>
        <color theme="1"/>
        <rFont val="Arial"/>
        <family val="2"/>
      </rPr>
      <t>Nombre del Documento:</t>
    </r>
    <r>
      <rPr>
        <sz val="11"/>
        <color theme="1"/>
        <rFont val="Arial"/>
        <family val="2"/>
      </rPr>
      <t xml:space="preserve"> Spots publicitarios
</t>
    </r>
    <r>
      <rPr>
        <b/>
        <sz val="11"/>
        <color theme="1"/>
        <rFont val="Arial"/>
        <family val="2"/>
      </rPr>
      <t>Nombre de quien genera la información:</t>
    </r>
    <r>
      <rPr>
        <sz val="11"/>
        <color theme="1"/>
        <rFont val="Arial"/>
        <family val="2"/>
      </rPr>
      <t xml:space="preserve"> Dirección General
</t>
    </r>
    <r>
      <rPr>
        <b/>
        <sz val="11"/>
        <color theme="1"/>
        <rFont val="Arial"/>
        <family val="2"/>
      </rPr>
      <t xml:space="preserve">
Periodicidad con que se genera la información</t>
    </r>
    <r>
      <rPr>
        <sz val="11"/>
        <color theme="1"/>
        <rFont val="Arial"/>
        <family val="2"/>
      </rPr>
      <t xml:space="preserve">: Diario
</t>
    </r>
    <r>
      <rPr>
        <b/>
        <sz val="11"/>
        <color theme="1"/>
        <rFont val="Arial"/>
        <family val="2"/>
      </rPr>
      <t xml:space="preserve">
Liga de la página donde se localiza la información o ubicación:</t>
    </r>
    <r>
      <rPr>
        <sz val="11"/>
        <color theme="1"/>
        <rFont val="Arial"/>
        <family val="2"/>
      </rPr>
      <t xml:space="preserve">
https://www.facebook.com/proteccioncivilcancun/
https://twitter.com/PCivilCancun?s=08
https://www.instagram.com/pcivilcancun?igsh=ZDE0eHF3OHlpd216
</t>
    </r>
  </si>
  <si>
    <r>
      <rPr>
        <b/>
        <sz val="11"/>
        <color theme="1"/>
        <rFont val="Arial"/>
        <family val="2"/>
      </rPr>
      <t xml:space="preserve">Nombre del Documento: </t>
    </r>
    <r>
      <rPr>
        <sz val="11"/>
        <color theme="1"/>
        <rFont val="Arial"/>
        <family val="2"/>
      </rPr>
      <t xml:space="preserve">Constancia de Capacitación
</t>
    </r>
    <r>
      <rPr>
        <b/>
        <sz val="11"/>
        <color theme="1"/>
        <rFont val="Arial"/>
        <family val="2"/>
      </rPr>
      <t>Nombre de quien genera la información:</t>
    </r>
    <r>
      <rPr>
        <sz val="11"/>
        <color theme="1"/>
        <rFont val="Arial"/>
        <family val="2"/>
      </rPr>
      <t xml:space="preserve"> Área de Capacitación
</t>
    </r>
    <r>
      <rPr>
        <b/>
        <sz val="11"/>
        <color theme="1"/>
        <rFont val="Arial"/>
        <family val="2"/>
      </rPr>
      <t>Periodicidad con que se genera la informació</t>
    </r>
    <r>
      <rPr>
        <sz val="11"/>
        <color theme="1"/>
        <rFont val="Arial"/>
        <family val="2"/>
      </rPr>
      <t xml:space="preserve">n: Semanal
</t>
    </r>
    <r>
      <rPr>
        <b/>
        <sz val="11"/>
        <color theme="1"/>
        <rFont val="Arial"/>
        <family val="2"/>
      </rPr>
      <t>Liga de la página donde se localiza la información o ubicación</t>
    </r>
    <r>
      <rPr>
        <sz val="11"/>
        <color theme="1"/>
        <rFont val="Arial"/>
        <family val="2"/>
      </rPr>
      <t xml:space="preserve">: Leford Constancias de Capacitación
</t>
    </r>
  </si>
  <si>
    <r>
      <rPr>
        <b/>
        <sz val="11"/>
        <color theme="1"/>
        <rFont val="Arial"/>
        <family val="2"/>
      </rPr>
      <t xml:space="preserve">Nombre del Documento: </t>
    </r>
    <r>
      <rPr>
        <sz val="11"/>
        <color theme="1"/>
        <rFont val="Arial"/>
        <family val="2"/>
      </rPr>
      <t xml:space="preserve">Evaluación de Guardavidas
</t>
    </r>
    <r>
      <rPr>
        <b/>
        <sz val="11"/>
        <color theme="1"/>
        <rFont val="Arial"/>
        <family val="2"/>
      </rPr>
      <t xml:space="preserve">
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</si>
  <si>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Dictamén Aprobatorio
</t>
    </r>
    <r>
      <rPr>
        <b/>
        <sz val="11"/>
        <color theme="1"/>
        <rFont val="Arial"/>
        <family val="2"/>
      </rPr>
      <t>Nombre de quien genera la informació</t>
    </r>
    <r>
      <rPr>
        <sz val="11"/>
        <color theme="1"/>
        <rFont val="Arial"/>
        <family val="2"/>
      </rPr>
      <t xml:space="preserve">n: Departamento de Normatividad
</t>
    </r>
    <r>
      <rPr>
        <b/>
        <sz val="11"/>
        <color theme="1"/>
        <rFont val="Arial"/>
        <family val="2"/>
      </rPr>
      <t>Periodicidad con que se genera la información</t>
    </r>
    <r>
      <rPr>
        <sz val="11"/>
        <color theme="1"/>
        <rFont val="Arial"/>
        <family val="2"/>
      </rPr>
      <t xml:space="preserve">: Diaria
</t>
    </r>
    <r>
      <rPr>
        <b/>
        <sz val="11"/>
        <color theme="1"/>
        <rFont val="Arial"/>
        <family val="2"/>
      </rPr>
      <t xml:space="preserve">
Liga de la página donde se localiza la información o ubicació</t>
    </r>
    <r>
      <rPr>
        <sz val="11"/>
        <color theme="1"/>
        <rFont val="Arial"/>
        <family val="2"/>
      </rPr>
      <t xml:space="preserve">n: https://cancun-digital.mx/
</t>
    </r>
  </si>
  <si>
    <r>
      <rPr>
        <b/>
        <sz val="11"/>
        <color theme="1"/>
        <rFont val="Arial"/>
        <family val="2"/>
      </rPr>
      <t>Nombre del Documento</t>
    </r>
    <r>
      <rPr>
        <sz val="11"/>
        <color theme="1"/>
        <rFont val="Arial"/>
        <family val="2"/>
      </rPr>
      <t xml:space="preserve">: Resolutivo de Programas Internos
</t>
    </r>
    <r>
      <rPr>
        <b/>
        <sz val="11"/>
        <color theme="1"/>
        <rFont val="Arial"/>
        <family val="2"/>
      </rPr>
      <t xml:space="preserve">Nombre de quien genera la información: </t>
    </r>
    <r>
      <rPr>
        <sz val="11"/>
        <color theme="1"/>
        <rFont val="Arial"/>
        <family val="2"/>
      </rPr>
      <t xml:space="preserve">Área de Planeación
</t>
    </r>
    <r>
      <rPr>
        <b/>
        <sz val="11"/>
        <color theme="1"/>
        <rFont val="Arial"/>
        <family val="2"/>
      </rPr>
      <t>Periodicidad con que se genera la información:</t>
    </r>
    <r>
      <rPr>
        <sz val="11"/>
        <color theme="1"/>
        <rFont val="Arial"/>
        <family val="2"/>
      </rPr>
      <t xml:space="preserve"> Diaria
</t>
    </r>
    <r>
      <rPr>
        <b/>
        <sz val="11"/>
        <color theme="1"/>
        <rFont val="Arial"/>
        <family val="2"/>
      </rPr>
      <t>Liga de la página donde se localiza la información o ubicación</t>
    </r>
    <r>
      <rPr>
        <sz val="11"/>
        <color theme="1"/>
        <rFont val="Arial"/>
        <family val="2"/>
      </rPr>
      <t xml:space="preserve">: https://cancun-digital.mx/
</t>
    </r>
  </si>
  <si>
    <r>
      <rPr>
        <b/>
        <sz val="11"/>
        <color theme="1"/>
        <rFont val="Arial"/>
        <family val="2"/>
      </rPr>
      <t>Nombre del Documento</t>
    </r>
    <r>
      <rPr>
        <sz val="11"/>
        <color theme="1"/>
        <rFont val="Arial"/>
        <family val="2"/>
      </rPr>
      <t xml:space="preserve">: Acta de inspección
</t>
    </r>
    <r>
      <rPr>
        <b/>
        <sz val="11"/>
        <color theme="1"/>
        <rFont val="Arial"/>
        <family val="2"/>
      </rPr>
      <t xml:space="preserve">
Nombre de quien genera la información: </t>
    </r>
    <r>
      <rPr>
        <sz val="11"/>
        <color theme="1"/>
        <rFont val="Arial"/>
        <family val="2"/>
      </rPr>
      <t xml:space="preserve">Departamento de Normatividad
</t>
    </r>
    <r>
      <rPr>
        <b/>
        <sz val="11"/>
        <color theme="1"/>
        <rFont val="Arial"/>
        <family val="2"/>
      </rPr>
      <t xml:space="preserve">
Periodicidad con que se genera la información</t>
    </r>
    <r>
      <rPr>
        <sz val="11"/>
        <color theme="1"/>
        <rFont val="Arial"/>
        <family val="2"/>
      </rPr>
      <t xml:space="preserve">: Diaria
</t>
    </r>
    <r>
      <rPr>
        <b/>
        <sz val="11"/>
        <color theme="1"/>
        <rFont val="Arial"/>
        <family val="2"/>
      </rPr>
      <t>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</si>
  <si>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Formato de Simulacro
</t>
    </r>
    <r>
      <rPr>
        <b/>
        <sz val="11"/>
        <color theme="1"/>
        <rFont val="Arial"/>
        <family val="2"/>
      </rPr>
      <t xml:space="preserve">
Nombre de quien genera la información</t>
    </r>
    <r>
      <rPr>
        <sz val="11"/>
        <color theme="1"/>
        <rFont val="Arial"/>
        <family val="2"/>
      </rPr>
      <t xml:space="preserve">: Departamento de Normatividad
</t>
    </r>
    <r>
      <rPr>
        <b/>
        <sz val="11"/>
        <color theme="1"/>
        <rFont val="Arial"/>
        <family val="2"/>
      </rPr>
      <t xml:space="preserve">
Periodicidad con que se genera la información:</t>
    </r>
    <r>
      <rPr>
        <sz val="11"/>
        <color theme="1"/>
        <rFont val="Arial"/>
        <family val="2"/>
      </rPr>
      <t xml:space="preserve"> cada que lo requiera el contribuyente
</t>
    </r>
    <r>
      <rPr>
        <b/>
        <sz val="11"/>
        <color theme="1"/>
        <rFont val="Arial"/>
        <family val="2"/>
      </rPr>
      <t xml:space="preserve">
Liga de la página donde se localiza la información o ubicació</t>
    </r>
    <r>
      <rPr>
        <sz val="11"/>
        <color theme="1"/>
        <rFont val="Arial"/>
        <family val="2"/>
      </rPr>
      <t xml:space="preserve">n: Área de Archivo
</t>
    </r>
  </si>
  <si>
    <r>
      <rPr>
        <b/>
        <sz val="11"/>
        <color theme="1"/>
        <rFont val="Arial"/>
        <family val="2"/>
      </rPr>
      <t>Nombre del Documento:</t>
    </r>
    <r>
      <rPr>
        <sz val="11"/>
        <color theme="1"/>
        <rFont val="Arial"/>
        <family val="2"/>
      </rPr>
      <t xml:space="preserve"> Registro de prestadores de servicio
</t>
    </r>
    <r>
      <rPr>
        <b/>
        <sz val="11"/>
        <color theme="1"/>
        <rFont val="Arial"/>
        <family val="2"/>
      </rPr>
      <t xml:space="preserve">
Nombre de quien genera la información</t>
    </r>
    <r>
      <rPr>
        <sz val="11"/>
        <color theme="1"/>
        <rFont val="Arial"/>
        <family val="2"/>
      </rPr>
      <t xml:space="preserve">: Departamento de Normatividad
</t>
    </r>
    <r>
      <rPr>
        <b/>
        <sz val="11"/>
        <color theme="1"/>
        <rFont val="Arial"/>
        <family val="2"/>
      </rPr>
      <t xml:space="preserve">
Periodicidad con que se genera la información:</t>
    </r>
    <r>
      <rPr>
        <sz val="11"/>
        <color theme="1"/>
        <rFont val="Arial"/>
        <family val="2"/>
      </rPr>
      <t xml:space="preserve"> cada que lo requiera el contribuyente
</t>
    </r>
    <r>
      <rPr>
        <b/>
        <sz val="11"/>
        <color theme="1"/>
        <rFont val="Arial"/>
        <family val="2"/>
      </rPr>
      <t xml:space="preserve">
Liga de la página donde se localiza la información o ubicació</t>
    </r>
    <r>
      <rPr>
        <sz val="11"/>
        <color theme="1"/>
        <rFont val="Arial"/>
        <family val="2"/>
      </rPr>
      <t xml:space="preserve">n: Área de Archivo
</t>
    </r>
  </si>
  <si>
    <r>
      <rPr>
        <b/>
        <sz val="11"/>
        <color theme="1"/>
        <rFont val="Arial"/>
        <family val="2"/>
      </rPr>
      <t>Nombre del Documento:</t>
    </r>
    <r>
      <rPr>
        <sz val="11"/>
        <color theme="1"/>
        <rFont val="Arial"/>
        <family val="2"/>
      </rPr>
      <t xml:space="preserve"> Ficha Informativa
</t>
    </r>
    <r>
      <rPr>
        <b/>
        <sz val="11"/>
        <color theme="1"/>
        <rFont val="Arial"/>
        <family val="2"/>
      </rPr>
      <t>Nombre de quien genera la información:</t>
    </r>
    <r>
      <rPr>
        <sz val="11"/>
        <color theme="1"/>
        <rFont val="Arial"/>
        <family val="2"/>
      </rPr>
      <t xml:space="preserve"> Departamento de Atención a Desastres Naturales
</t>
    </r>
    <r>
      <rPr>
        <b/>
        <sz val="11"/>
        <color theme="1"/>
        <rFont val="Arial"/>
        <family val="2"/>
      </rPr>
      <t>Periodicidad con que se genera la información</t>
    </r>
    <r>
      <rPr>
        <sz val="11"/>
        <color theme="1"/>
        <rFont val="Arial"/>
        <family val="2"/>
      </rPr>
      <t xml:space="preserve">: Cada que se reporte una incidencia
</t>
    </r>
    <r>
      <rPr>
        <b/>
        <sz val="11"/>
        <color theme="1"/>
        <rFont val="Arial"/>
        <family val="2"/>
      </rPr>
      <t xml:space="preserve">
Liga de la página donde se localiza la información o ubicación</t>
    </r>
    <r>
      <rPr>
        <sz val="11"/>
        <color theme="1"/>
        <rFont val="Arial"/>
        <family val="2"/>
      </rPr>
      <t xml:space="preserve">: Leford de Fichas Informativas
</t>
    </r>
  </si>
  <si>
    <r>
      <rPr>
        <b/>
        <sz val="11"/>
        <color theme="1"/>
        <rFont val="Arial"/>
        <family val="2"/>
      </rPr>
      <t>Nombre del Documento: Formato de atención prehospitalaria</t>
    </r>
    <r>
      <rPr>
        <sz val="11"/>
        <color theme="1"/>
        <rFont val="Arial"/>
        <family val="2"/>
      </rPr>
      <t xml:space="preserve">
</t>
    </r>
    <r>
      <rPr>
        <b/>
        <sz val="11"/>
        <color theme="1"/>
        <rFont val="Arial"/>
        <family val="2"/>
      </rPr>
      <t xml:space="preserve">
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Leford deatención prehospitalaria
</t>
    </r>
  </si>
  <si>
    <r>
      <rPr>
        <b/>
        <sz val="11"/>
        <color theme="1"/>
        <rFont val="Arial"/>
        <family val="2"/>
      </rPr>
      <t>Nombre del Documento</t>
    </r>
    <r>
      <rPr>
        <sz val="11"/>
        <color theme="1"/>
        <rFont val="Arial"/>
        <family val="2"/>
      </rPr>
      <t xml:space="preserve">: Ficha informativa
</t>
    </r>
    <r>
      <rPr>
        <b/>
        <sz val="11"/>
        <color theme="1"/>
        <rFont val="Arial"/>
        <family val="2"/>
      </rPr>
      <t>Nombre de quien genera la información</t>
    </r>
    <r>
      <rPr>
        <sz val="11"/>
        <color theme="1"/>
        <rFont val="Arial"/>
        <family val="2"/>
      </rPr>
      <t xml:space="preserve">: Departamento de Vuluntarios y Supervisor de Eventos
</t>
    </r>
    <r>
      <rPr>
        <b/>
        <sz val="11"/>
        <color theme="1"/>
        <rFont val="Arial"/>
        <family val="2"/>
      </rPr>
      <t xml:space="preserve">
Periodicidad con que se genera la información:</t>
    </r>
    <r>
      <rPr>
        <sz val="11"/>
        <color theme="1"/>
        <rFont val="Arial"/>
        <family val="2"/>
      </rPr>
      <t xml:space="preserve"> Semanal
</t>
    </r>
    <r>
      <rPr>
        <b/>
        <sz val="11"/>
        <color theme="1"/>
        <rFont val="Arial"/>
        <family val="2"/>
      </rPr>
      <t>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</si>
  <si>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Convenio de Refugios
</t>
    </r>
    <r>
      <rPr>
        <b/>
        <sz val="11"/>
        <color theme="1"/>
        <rFont val="Arial"/>
        <family val="2"/>
      </rPr>
      <t>Nombre de quien genera la información</t>
    </r>
    <r>
      <rPr>
        <sz val="11"/>
        <color theme="1"/>
        <rFont val="Arial"/>
        <family val="2"/>
      </rPr>
      <t xml:space="preserve">: Área de Planeación
</t>
    </r>
    <r>
      <rPr>
        <b/>
        <sz val="11"/>
        <color theme="1"/>
        <rFont val="Arial"/>
        <family val="2"/>
      </rPr>
      <t>Periodicidad con que se genera la información</t>
    </r>
    <r>
      <rPr>
        <sz val="11"/>
        <color theme="1"/>
        <rFont val="Arial"/>
        <family val="2"/>
      </rPr>
      <t xml:space="preserve">: Marzo- Noviembre
</t>
    </r>
    <r>
      <rPr>
        <b/>
        <sz val="11"/>
        <color theme="1"/>
        <rFont val="Arial"/>
        <family val="2"/>
      </rPr>
      <t xml:space="preserve">
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</si>
  <si>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Reporte de Operativos Implementados
</t>
    </r>
    <r>
      <rPr>
        <b/>
        <sz val="11"/>
        <color theme="1"/>
        <rFont val="Arial"/>
        <family val="2"/>
      </rPr>
      <t>Nombre de quien genera la informació</t>
    </r>
    <r>
      <rPr>
        <sz val="11"/>
        <color theme="1"/>
        <rFont val="Arial"/>
        <family val="2"/>
      </rPr>
      <t xml:space="preserve">n: Departamento de Desastres Naturales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Leford de Reporte de Operativos Implementados
</t>
    </r>
  </si>
  <si>
    <r>
      <rPr>
        <b/>
        <sz val="11"/>
        <color theme="1"/>
        <rFont val="Arial"/>
        <family val="2"/>
      </rPr>
      <t xml:space="preserve">Nombre del Documento: </t>
    </r>
    <r>
      <rPr>
        <sz val="11"/>
        <color theme="1"/>
        <rFont val="Arial"/>
        <family val="2"/>
      </rPr>
      <t xml:space="preserve">Reporte de Rescate Acuatico
</t>
    </r>
    <r>
      <rPr>
        <b/>
        <sz val="11"/>
        <color theme="1"/>
        <rFont val="Arial"/>
        <family val="2"/>
      </rPr>
      <t xml:space="preserve">
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Leford de Reporte de Rescate Acuatico
</t>
    </r>
  </si>
  <si>
    <r>
      <rPr>
        <b/>
        <sz val="11"/>
        <color theme="1"/>
        <rFont val="Arial"/>
        <family val="2"/>
      </rPr>
      <t xml:space="preserve">Nombre del Documento: </t>
    </r>
    <r>
      <rPr>
        <sz val="11"/>
        <color theme="1"/>
        <rFont val="Arial"/>
        <family val="2"/>
      </rPr>
      <t xml:space="preserve">Bitacora Acuatica
</t>
    </r>
    <r>
      <rPr>
        <b/>
        <sz val="11"/>
        <color theme="1"/>
        <rFont val="Arial"/>
        <family val="2"/>
      </rPr>
      <t>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Diaria
</t>
    </r>
    <r>
      <rPr>
        <b/>
        <sz val="11"/>
        <color theme="1"/>
        <rFont val="Arial"/>
        <family val="2"/>
      </rPr>
      <t>Liga de la página donde se localiza la información o ubicación:</t>
    </r>
    <r>
      <rPr>
        <sz val="11"/>
        <color theme="1"/>
        <rFont val="Arial"/>
        <family val="2"/>
      </rPr>
      <t xml:space="preserve"> Bitacora Acuatica
</t>
    </r>
  </si>
  <si>
    <r>
      <rPr>
        <b/>
        <sz val="11"/>
        <color theme="1"/>
        <rFont val="Arial"/>
        <family val="2"/>
      </rPr>
      <t>Nombre del Document</t>
    </r>
    <r>
      <rPr>
        <sz val="11"/>
        <color theme="1"/>
        <rFont val="Arial"/>
        <family val="2"/>
      </rPr>
      <t xml:space="preserve">o: Reporte de Queja
</t>
    </r>
    <r>
      <rPr>
        <b/>
        <sz val="11"/>
        <color theme="1"/>
        <rFont val="Arial"/>
        <family val="2"/>
      </rPr>
      <t xml:space="preserve">Nombre de quien genera la información: </t>
    </r>
    <r>
      <rPr>
        <sz val="11"/>
        <color theme="1"/>
        <rFont val="Arial"/>
        <family val="2"/>
      </rPr>
      <t xml:space="preserve">Departamento de Voluntarios y Supervisor de Eventos
</t>
    </r>
    <r>
      <rPr>
        <b/>
        <sz val="11"/>
        <color theme="1"/>
        <rFont val="Arial"/>
        <family val="2"/>
      </rPr>
      <t xml:space="preserve">
Periodicidad con que se genera la información</t>
    </r>
    <r>
      <rPr>
        <sz val="11"/>
        <color theme="1"/>
        <rFont val="Arial"/>
        <family val="2"/>
      </rPr>
      <t xml:space="preserve">: Semanal
</t>
    </r>
    <r>
      <rPr>
        <b/>
        <sz val="11"/>
        <color theme="1"/>
        <rFont val="Arial"/>
        <family val="2"/>
      </rPr>
      <t>Liga de la página donde se localiza la información o ubicación:</t>
    </r>
    <r>
      <rPr>
        <sz val="11"/>
        <color theme="1"/>
        <rFont val="Arial"/>
        <family val="2"/>
      </rPr>
      <t xml:space="preserve"> Leford de Reporte de Quejas
</t>
    </r>
  </si>
  <si>
    <r>
      <rPr>
        <b/>
        <sz val="11"/>
        <color theme="1"/>
        <rFont val="Arial"/>
        <family val="2"/>
      </rPr>
      <t>Nombre del Documento:</t>
    </r>
    <r>
      <rPr>
        <sz val="11"/>
        <color theme="1"/>
        <rFont val="Arial"/>
        <family val="2"/>
      </rPr>
      <t xml:space="preserve"> Bitácora de Gestiones enviadas 2022-2024.
</t>
    </r>
    <r>
      <rPr>
        <b/>
        <sz val="11"/>
        <color theme="1"/>
        <rFont val="Arial"/>
        <family val="2"/>
      </rPr>
      <t>Nombre de quien genera la información:</t>
    </r>
    <r>
      <rPr>
        <sz val="11"/>
        <color theme="1"/>
        <rFont val="Arial"/>
        <family val="2"/>
      </rPr>
      <t xml:space="preserve"> Oficina de la Secretaría General.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LEFORT Gestiones enviadas 2022-2024.</t>
    </r>
  </si>
  <si>
    <r>
      <rPr>
        <b/>
        <sz val="11"/>
        <color theme="1"/>
        <rFont val="Arial"/>
        <family val="2"/>
      </rPr>
      <t>MÉTODO DE CÁLCULO
PPJA = (</t>
    </r>
    <r>
      <rPr>
        <sz val="11"/>
        <color theme="1"/>
        <rFont val="Arial"/>
        <family val="2"/>
      </rPr>
      <t xml:space="preserve">NPJA/NPJS)*100
</t>
    </r>
    <r>
      <rPr>
        <b/>
        <sz val="11"/>
        <color theme="1"/>
        <rFont val="Arial"/>
        <family val="2"/>
      </rPr>
      <t xml:space="preserve">VARIABLES
PPJA: </t>
    </r>
    <r>
      <rPr>
        <sz val="11"/>
        <color theme="1"/>
        <rFont val="Arial"/>
        <family val="2"/>
      </rPr>
      <t xml:space="preserve">Porcentaje de procedimientos jurídicos atendidos
</t>
    </r>
    <r>
      <rPr>
        <b/>
        <sz val="11"/>
        <color theme="1"/>
        <rFont val="Arial"/>
        <family val="2"/>
      </rPr>
      <t xml:space="preserve">NPJA: </t>
    </r>
    <r>
      <rPr>
        <sz val="11"/>
        <color theme="1"/>
        <rFont val="Arial"/>
        <family val="2"/>
      </rPr>
      <t xml:space="preserve">Número de procedimientos jurídicos atendidos
</t>
    </r>
    <r>
      <rPr>
        <b/>
        <sz val="11"/>
        <color theme="1"/>
        <rFont val="Arial"/>
        <family val="2"/>
      </rPr>
      <t xml:space="preserve">NPJS: </t>
    </r>
    <r>
      <rPr>
        <sz val="11"/>
        <color theme="1"/>
        <rFont val="Arial"/>
        <family val="2"/>
      </rPr>
      <t>Número de procedimientos jurídicos solicitados</t>
    </r>
  </si>
  <si>
    <r>
      <rPr>
        <b/>
        <sz val="11"/>
        <color theme="1"/>
        <rFont val="Arial"/>
        <family val="2"/>
      </rPr>
      <t>MÉTODO DE CÁLCULO:
PIJR=</t>
    </r>
    <r>
      <rPr>
        <sz val="11"/>
        <color theme="1"/>
        <rFont val="Arial"/>
        <family val="2"/>
      </rPr>
      <t xml:space="preserve">(NIJR/NIJS)*100
</t>
    </r>
    <r>
      <rPr>
        <b/>
        <sz val="11"/>
        <color theme="1"/>
        <rFont val="Arial"/>
        <family val="2"/>
      </rPr>
      <t xml:space="preserve">VARIABLES:
PIJR: </t>
    </r>
    <r>
      <rPr>
        <sz val="11"/>
        <color theme="1"/>
        <rFont val="Arial"/>
        <family val="2"/>
      </rPr>
      <t xml:space="preserve">Porcentaje de instrumentos jurídicos revisados
</t>
    </r>
    <r>
      <rPr>
        <b/>
        <sz val="11"/>
        <color theme="1"/>
        <rFont val="Arial"/>
        <family val="2"/>
      </rPr>
      <t>NIJR:</t>
    </r>
    <r>
      <rPr>
        <sz val="11"/>
        <color theme="1"/>
        <rFont val="Arial"/>
        <family val="2"/>
      </rPr>
      <t xml:space="preserve"> Número de instrumentos jurídicos revisados
</t>
    </r>
    <r>
      <rPr>
        <b/>
        <sz val="11"/>
        <color theme="1"/>
        <rFont val="Arial"/>
        <family val="2"/>
      </rPr>
      <t xml:space="preserve">NIJS: </t>
    </r>
    <r>
      <rPr>
        <sz val="11"/>
        <color theme="1"/>
        <rFont val="Arial"/>
        <family val="2"/>
      </rPr>
      <t>Número de instrumentos jurídicos solicitados</t>
    </r>
  </si>
  <si>
    <r>
      <rPr>
        <b/>
        <sz val="11"/>
        <color theme="1"/>
        <rFont val="Arial"/>
        <family val="2"/>
      </rPr>
      <t>MÉTODO DE CÁLCULO
PAJA=</t>
    </r>
    <r>
      <rPr>
        <sz val="11"/>
        <color theme="1"/>
        <rFont val="Arial"/>
        <family val="2"/>
      </rPr>
      <t xml:space="preserve"> (NAJA/NAJS)*100
</t>
    </r>
    <r>
      <rPr>
        <b/>
        <sz val="11"/>
        <color theme="1"/>
        <rFont val="Arial"/>
        <family val="2"/>
      </rPr>
      <t>VARIABLES
PAJA:</t>
    </r>
    <r>
      <rPr>
        <sz val="11"/>
        <color theme="1"/>
        <rFont val="Arial"/>
        <family val="2"/>
      </rPr>
      <t xml:space="preserve"> Porcentaje de actuaciones jurídicas atendidas
</t>
    </r>
    <r>
      <rPr>
        <b/>
        <sz val="11"/>
        <color theme="1"/>
        <rFont val="Arial"/>
        <family val="2"/>
      </rPr>
      <t>NAJA:</t>
    </r>
    <r>
      <rPr>
        <sz val="11"/>
        <color theme="1"/>
        <rFont val="Arial"/>
        <family val="2"/>
      </rPr>
      <t xml:space="preserve"> Número de actuaciones jurídicas atendidas
</t>
    </r>
    <r>
      <rPr>
        <b/>
        <sz val="11"/>
        <color theme="1"/>
        <rFont val="Arial"/>
        <family val="2"/>
      </rPr>
      <t>NAJS:</t>
    </r>
    <r>
      <rPr>
        <sz val="11"/>
        <color theme="1"/>
        <rFont val="Arial"/>
        <family val="2"/>
      </rPr>
      <t xml:space="preserve"> Número de actuaciones jurídicas solicitadas</t>
    </r>
  </si>
  <si>
    <r>
      <rPr>
        <b/>
        <sz val="11"/>
        <color theme="1"/>
        <rFont val="Arial"/>
        <family val="2"/>
      </rPr>
      <t>MÉTODO DE CÁLCULO
PRJG =</t>
    </r>
    <r>
      <rPr>
        <sz val="11"/>
        <color theme="1"/>
        <rFont val="Arial"/>
        <family val="2"/>
      </rPr>
      <t xml:space="preserve"> (RJGA/RJGS)*100
</t>
    </r>
    <r>
      <rPr>
        <b/>
        <sz val="11"/>
        <color theme="1"/>
        <rFont val="Arial"/>
        <family val="2"/>
      </rPr>
      <t>VARIABLES
PRJG:</t>
    </r>
    <r>
      <rPr>
        <sz val="11"/>
        <color theme="1"/>
        <rFont val="Arial"/>
        <family val="2"/>
      </rPr>
      <t xml:space="preserve"> Porcentaje de recursos en juicios de garantía atendidos
</t>
    </r>
    <r>
      <rPr>
        <b/>
        <sz val="11"/>
        <color theme="1"/>
        <rFont val="Arial"/>
        <family val="2"/>
      </rPr>
      <t xml:space="preserve">RJGA: </t>
    </r>
    <r>
      <rPr>
        <sz val="11"/>
        <color theme="1"/>
        <rFont val="Arial"/>
        <family val="2"/>
      </rPr>
      <t xml:space="preserve">Recursos en juicios de garantía atendidos
</t>
    </r>
    <r>
      <rPr>
        <b/>
        <sz val="11"/>
        <color theme="1"/>
        <rFont val="Arial"/>
        <family val="2"/>
      </rPr>
      <t xml:space="preserve">RJGS: </t>
    </r>
    <r>
      <rPr>
        <sz val="11"/>
        <color theme="1"/>
        <rFont val="Arial"/>
        <family val="2"/>
      </rPr>
      <t>Recursos en juicios de garantía solicitados</t>
    </r>
  </si>
  <si>
    <r>
      <rPr>
        <b/>
        <sz val="11"/>
        <color theme="1"/>
        <rFont val="Arial"/>
        <family val="2"/>
      </rPr>
      <t>MÉTODO DE CÁLCULO:                                                                                         
PTPA=</t>
    </r>
    <r>
      <rPr>
        <sz val="11"/>
        <color theme="1"/>
        <rFont val="Arial"/>
        <family val="2"/>
      </rPr>
      <t xml:space="preserve"> (NTPA/NTPR)*100        
</t>
    </r>
    <r>
      <rPr>
        <b/>
        <sz val="11"/>
        <color theme="1"/>
        <rFont val="Arial"/>
        <family val="2"/>
      </rPr>
      <t>VARIABLES:                                                                         
PTPA:</t>
    </r>
    <r>
      <rPr>
        <sz val="11"/>
        <color theme="1"/>
        <rFont val="Arial"/>
        <family val="2"/>
      </rPr>
      <t xml:space="preserve"> Porcentaje de Transferencias Primarias aprobadas.                                                                
</t>
    </r>
    <r>
      <rPr>
        <b/>
        <sz val="11"/>
        <color theme="1"/>
        <rFont val="Arial"/>
        <family val="2"/>
      </rPr>
      <t xml:space="preserve">NTPA: </t>
    </r>
    <r>
      <rPr>
        <sz val="11"/>
        <color theme="1"/>
        <rFont val="Arial"/>
        <family val="2"/>
      </rPr>
      <t xml:space="preserve">Número de Transferencias Primarias aprobadas.                                                                       
</t>
    </r>
    <r>
      <rPr>
        <b/>
        <sz val="11"/>
        <color theme="1"/>
        <rFont val="Arial"/>
        <family val="2"/>
      </rPr>
      <t xml:space="preserve">NTPR: </t>
    </r>
    <r>
      <rPr>
        <sz val="11"/>
        <color theme="1"/>
        <rFont val="Arial"/>
        <family val="2"/>
      </rPr>
      <t xml:space="preserve">Número de Transferencias primarias estimadas.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</si>
  <si>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 VARIABLE:</t>
    </r>
    <r>
      <rPr>
        <sz val="11"/>
        <color theme="1"/>
        <rFont val="Arial"/>
        <family val="2"/>
      </rPr>
      <t xml:space="preserve">
Transferencias primarias.</t>
    </r>
  </si>
  <si>
    <r>
      <rPr>
        <b/>
        <sz val="11"/>
        <color theme="1"/>
        <rFont val="Arial"/>
        <family val="2"/>
      </rPr>
      <t>MÉTODO DE CÁLCULO:                                                                                        
PICCE=</t>
    </r>
    <r>
      <rPr>
        <sz val="11"/>
        <color theme="1"/>
        <rFont val="Arial"/>
        <family val="2"/>
      </rPr>
      <t xml:space="preserve"> (TICCE/TICCS)*100
</t>
    </r>
    <r>
      <rPr>
        <b/>
        <sz val="11"/>
        <color theme="1"/>
        <rFont val="Arial"/>
        <family val="2"/>
      </rPr>
      <t>VARIABLES:                                                                                                                                                   
PICCE:</t>
    </r>
    <r>
      <rPr>
        <sz val="11"/>
        <color theme="1"/>
        <rFont val="Arial"/>
        <family val="2"/>
      </rPr>
      <t xml:space="preserve">Porcentaje de instrumentos de control y consulta elaborados.                                                   
</t>
    </r>
    <r>
      <rPr>
        <b/>
        <sz val="11"/>
        <color theme="1"/>
        <rFont val="Arial"/>
        <family val="2"/>
      </rPr>
      <t xml:space="preserve">NICCE: </t>
    </r>
    <r>
      <rPr>
        <sz val="11"/>
        <color theme="1"/>
        <rFont val="Arial"/>
        <family val="2"/>
      </rPr>
      <t xml:space="preserve">Número de instrumentos de control y consulta elaborados.                                                  
</t>
    </r>
    <r>
      <rPr>
        <b/>
        <sz val="11"/>
        <color theme="1"/>
        <rFont val="Arial"/>
        <family val="2"/>
      </rPr>
      <t>NICCS:</t>
    </r>
    <r>
      <rPr>
        <sz val="11"/>
        <color theme="1"/>
        <rFont val="Arial"/>
        <family val="2"/>
      </rPr>
      <t xml:space="preserve"> Número de instrumentos de control y consulta solicitados.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</si>
  <si>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Instrumento de Control y consultas.</t>
    </r>
  </si>
  <si>
    <r>
      <rPr>
        <b/>
        <sz val="11"/>
        <color theme="1"/>
        <rFont val="Arial"/>
        <family val="2"/>
      </rPr>
      <t>MÉTODO DE CÁLCULO:                                                                                        
AMAT=</t>
    </r>
    <r>
      <rPr>
        <sz val="11"/>
        <color theme="1"/>
        <rFont val="Arial"/>
        <family val="2"/>
      </rPr>
      <t xml:space="preserve"> (PAMAT/NAMAT)*100
</t>
    </r>
    <r>
      <rPr>
        <b/>
        <sz val="11"/>
        <color theme="1"/>
        <rFont val="Arial"/>
        <family val="2"/>
      </rPr>
      <t xml:space="preserve">VARIABLES:      </t>
    </r>
    <r>
      <rPr>
        <sz val="11"/>
        <color theme="1"/>
        <rFont val="Arial"/>
        <family val="2"/>
      </rPr>
      <t xml:space="preserve">                                                                                                                                             
</t>
    </r>
    <r>
      <rPr>
        <b/>
        <sz val="11"/>
        <color theme="1"/>
        <rFont val="Arial"/>
        <family val="2"/>
      </rPr>
      <t>PAMAT:</t>
    </r>
    <r>
      <rPr>
        <sz val="11"/>
        <color theme="1"/>
        <rFont val="Arial"/>
        <family val="2"/>
      </rPr>
      <t xml:space="preserve">Porcentaje de asesorias en materia de archivo en tramite realizadas.                                                   
</t>
    </r>
    <r>
      <rPr>
        <b/>
        <sz val="11"/>
        <color theme="1"/>
        <rFont val="Arial"/>
        <family val="2"/>
      </rPr>
      <t>NAMAT:</t>
    </r>
    <r>
      <rPr>
        <sz val="11"/>
        <color theme="1"/>
        <rFont val="Arial"/>
        <family val="2"/>
      </rPr>
      <t xml:space="preserve"> Número de asesorias en materia de archivo en tramite programados.                                                 
</t>
    </r>
    <r>
      <rPr>
        <b/>
        <sz val="11"/>
        <color theme="1"/>
        <rFont val="Arial"/>
        <family val="2"/>
      </rPr>
      <t>AMAT:</t>
    </r>
    <r>
      <rPr>
        <sz val="11"/>
        <color theme="1"/>
        <rFont val="Arial"/>
        <family val="2"/>
      </rPr>
      <t xml:space="preserve"> Asesorias en materia de archivo en tramite programados.                                                                           </t>
    </r>
  </si>
  <si>
    <r>
      <rPr>
        <b/>
        <sz val="11"/>
        <color theme="1"/>
        <rFont val="Arial"/>
        <family val="2"/>
      </rPr>
      <t>MÉTODO DE CÁLCULO:                                                                                        
EDAI=</t>
    </r>
    <r>
      <rPr>
        <sz val="11"/>
        <color theme="1"/>
        <rFont val="Arial"/>
        <family val="2"/>
      </rPr>
      <t xml:space="preserve"> (PEDAI/NEDAI)*100
</t>
    </r>
    <r>
      <rPr>
        <b/>
        <sz val="11"/>
        <color theme="1"/>
        <rFont val="Arial"/>
        <family val="2"/>
      </rPr>
      <t>VARIABLES:                                                                                                                                                   
PEDAI:</t>
    </r>
    <r>
      <rPr>
        <sz val="11"/>
        <color theme="1"/>
        <rFont val="Arial"/>
        <family val="2"/>
      </rPr>
      <t xml:space="preserve">Porcentaje de eliminación de documentos de apoyo informativo realizadas.                                                   
</t>
    </r>
    <r>
      <rPr>
        <b/>
        <sz val="11"/>
        <color theme="1"/>
        <rFont val="Arial"/>
        <family val="2"/>
      </rPr>
      <t>NEDAI:</t>
    </r>
    <r>
      <rPr>
        <sz val="11"/>
        <color theme="1"/>
        <rFont val="Arial"/>
        <family val="2"/>
      </rPr>
      <t xml:space="preserve"> Número de eliminación de documentos de apoyo informativo programados.                                                 
</t>
    </r>
    <r>
      <rPr>
        <b/>
        <sz val="11"/>
        <color theme="1"/>
        <rFont val="Arial"/>
        <family val="2"/>
      </rPr>
      <t>EDAI:</t>
    </r>
    <r>
      <rPr>
        <sz val="11"/>
        <color theme="1"/>
        <rFont val="Arial"/>
        <family val="2"/>
      </rPr>
      <t xml:space="preserve"> Eliminación de documentos de apoyo informativo realizadas programados.                                                                           </t>
    </r>
  </si>
  <si>
    <r>
      <rPr>
        <b/>
        <sz val="11"/>
        <color theme="1"/>
        <rFont val="Arial"/>
        <family val="2"/>
      </rPr>
      <t>MÉTODO DE CÁLCULO:                                                                                        
VAUAPBDR=</t>
    </r>
    <r>
      <rPr>
        <sz val="11"/>
        <color theme="1"/>
        <rFont val="Arial"/>
        <family val="2"/>
      </rPr>
      <t xml:space="preserve"> (PVAUAPBDR/NVAUAPBDP)*100
</t>
    </r>
    <r>
      <rPr>
        <b/>
        <sz val="11"/>
        <color theme="1"/>
        <rFont val="Arial"/>
        <family val="2"/>
      </rPr>
      <t>VARIABLES:                                                                                                                                                   
PVAUAPBDR:</t>
    </r>
    <r>
      <rPr>
        <sz val="11"/>
        <color theme="1"/>
        <rFont val="Arial"/>
        <family val="2"/>
      </rPr>
      <t xml:space="preserve">Porcentaje de visitas agendadas a las unidades administrativas para el proceso de baja documental realizadas.                                                   
</t>
    </r>
    <r>
      <rPr>
        <b/>
        <sz val="11"/>
        <color theme="1"/>
        <rFont val="Arial"/>
        <family val="2"/>
      </rPr>
      <t xml:space="preserve">NVAUAPBDP: </t>
    </r>
    <r>
      <rPr>
        <sz val="11"/>
        <color theme="1"/>
        <rFont val="Arial"/>
        <family val="2"/>
      </rPr>
      <t xml:space="preserve">Número de visitas agendadas a las unidades administrativas para el proceso de baja documental programadas.                                                 
</t>
    </r>
    <r>
      <rPr>
        <b/>
        <sz val="11"/>
        <color theme="1"/>
        <rFont val="Arial"/>
        <family val="2"/>
      </rPr>
      <t>VAUAPBDR:</t>
    </r>
    <r>
      <rPr>
        <sz val="11"/>
        <color theme="1"/>
        <rFont val="Arial"/>
        <family val="2"/>
      </rPr>
      <t xml:space="preserve"> Visitas agendadas a las unidades administrativas para el proceso de baja documental realizadas.                                                                           </t>
    </r>
  </si>
  <si>
    <r>
      <rPr>
        <b/>
        <sz val="11"/>
        <color theme="1"/>
        <rFont val="Arial"/>
        <family val="2"/>
      </rPr>
      <t xml:space="preserve">MÉTODO DE CÁLCULO:                                    
TBDC= </t>
    </r>
    <r>
      <rPr>
        <sz val="11"/>
        <color theme="1"/>
        <rFont val="Arial"/>
        <family val="2"/>
      </rPr>
      <t xml:space="preserve">(TBDCR/TBDCP)*100
</t>
    </r>
    <r>
      <rPr>
        <b/>
        <sz val="11"/>
        <color theme="1"/>
        <rFont val="Arial"/>
        <family val="2"/>
      </rPr>
      <t>VARIABLES:
TBDCR:</t>
    </r>
    <r>
      <rPr>
        <sz val="11"/>
        <color theme="1"/>
        <rFont val="Arial"/>
        <family val="2"/>
      </rPr>
      <t xml:space="preserve">Total de Bajas documentales concluidas (Actas de baja documental) realizadas.                                                   
</t>
    </r>
    <r>
      <rPr>
        <b/>
        <sz val="11"/>
        <color theme="1"/>
        <rFont val="Arial"/>
        <family val="2"/>
      </rPr>
      <t>TBDCP:</t>
    </r>
    <r>
      <rPr>
        <sz val="11"/>
        <color theme="1"/>
        <rFont val="Arial"/>
        <family val="2"/>
      </rPr>
      <t xml:space="preserve"> Total de Bajas documentales concluidas (Actas de baja documental). programadas.                                                 
</t>
    </r>
    <r>
      <rPr>
        <b/>
        <sz val="11"/>
        <color theme="1"/>
        <rFont val="Arial"/>
        <family val="2"/>
      </rPr>
      <t>TBDC:</t>
    </r>
    <r>
      <rPr>
        <sz val="11"/>
        <color theme="1"/>
        <rFont val="Arial"/>
        <family val="2"/>
      </rPr>
      <t xml:space="preserve"> Total de Bajas documentales concluidas (Actas de baja documental).                                                                           </t>
    </r>
  </si>
  <si>
    <r>
      <rPr>
        <b/>
        <sz val="11"/>
        <color theme="1"/>
        <rFont val="Arial"/>
        <family val="2"/>
      </rPr>
      <t xml:space="preserve">MÉTODO DE CÁLCULO:                                    
TAMBD= </t>
    </r>
    <r>
      <rPr>
        <sz val="11"/>
        <color theme="1"/>
        <rFont val="Arial"/>
        <family val="2"/>
      </rPr>
      <t xml:space="preserve">(AMBDR/AMBDP)*100
</t>
    </r>
    <r>
      <rPr>
        <b/>
        <sz val="11"/>
        <color theme="1"/>
        <rFont val="Arial"/>
        <family val="2"/>
      </rPr>
      <t>VARIABLES:                                                                             
AMBDR:</t>
    </r>
    <r>
      <rPr>
        <sz val="11"/>
        <color theme="1"/>
        <rFont val="Arial"/>
        <family val="2"/>
      </rPr>
      <t xml:space="preserve">Asesorias en materia de bajas documentales realizadas.
</t>
    </r>
    <r>
      <rPr>
        <b/>
        <sz val="11"/>
        <color theme="1"/>
        <rFont val="Arial"/>
        <family val="2"/>
      </rPr>
      <t>AMBDP:</t>
    </r>
    <r>
      <rPr>
        <sz val="11"/>
        <color theme="1"/>
        <rFont val="Arial"/>
        <family val="2"/>
      </rPr>
      <t xml:space="preserve"> Asesorias en materia de bajas documentales programadas. 
</t>
    </r>
    <r>
      <rPr>
        <b/>
        <sz val="11"/>
        <color theme="1"/>
        <rFont val="Arial"/>
        <family val="2"/>
      </rPr>
      <t xml:space="preserve">TAMBD: </t>
    </r>
    <r>
      <rPr>
        <sz val="11"/>
        <color theme="1"/>
        <rFont val="Arial"/>
        <family val="2"/>
      </rPr>
      <t>Total de Asesorias en materia de bajas documentales.</t>
    </r>
  </si>
  <si>
    <r>
      <rPr>
        <b/>
        <sz val="11"/>
        <color theme="1"/>
        <rFont val="Arial"/>
        <family val="2"/>
      </rPr>
      <t>MÉTODO DE CÁLCULO:                                                                                        
TAMBD=</t>
    </r>
    <r>
      <rPr>
        <sz val="11"/>
        <color theme="1"/>
        <rFont val="Arial"/>
        <family val="2"/>
      </rPr>
      <t xml:space="preserve"> (AMBDR/AMBDP)*100
</t>
    </r>
    <r>
      <rPr>
        <b/>
        <sz val="11"/>
        <color theme="1"/>
        <rFont val="Arial"/>
        <family val="2"/>
      </rPr>
      <t>VARIABLES:                                                                           
AMBDR:</t>
    </r>
    <r>
      <rPr>
        <sz val="11"/>
        <color theme="1"/>
        <rFont val="Arial"/>
        <family val="2"/>
      </rPr>
      <t xml:space="preserve">Exposiciónes y actividades historicas en eventos realizadas.                                                   
</t>
    </r>
    <r>
      <rPr>
        <b/>
        <sz val="11"/>
        <color theme="1"/>
        <rFont val="Arial"/>
        <family val="2"/>
      </rPr>
      <t>AMBDP:</t>
    </r>
    <r>
      <rPr>
        <sz val="11"/>
        <color theme="1"/>
        <rFont val="Arial"/>
        <family val="2"/>
      </rPr>
      <t xml:space="preserve"> Exposiciónes y actividades historicas en eventos programadas.                                                 
</t>
    </r>
    <r>
      <rPr>
        <b/>
        <sz val="11"/>
        <color theme="1"/>
        <rFont val="Arial"/>
        <family val="2"/>
      </rPr>
      <t>TAMBD:</t>
    </r>
    <r>
      <rPr>
        <sz val="11"/>
        <color theme="1"/>
        <rFont val="Arial"/>
        <family val="2"/>
      </rPr>
      <t xml:space="preserve"> Total de Exposiciónes y actividades historicas en eventos.                                                                           </t>
    </r>
  </si>
  <si>
    <r>
      <rPr>
        <b/>
        <sz val="11"/>
        <color theme="1"/>
        <rFont val="Arial"/>
        <family val="2"/>
      </rPr>
      <t>MÉTODO DE CÁLCULO:                                   
TAMBD=</t>
    </r>
    <r>
      <rPr>
        <sz val="11"/>
        <color theme="1"/>
        <rFont val="Arial"/>
        <family val="2"/>
      </rPr>
      <t xml:space="preserve"> (VGEPR/VGEPP)*100
</t>
    </r>
    <r>
      <rPr>
        <b/>
        <sz val="11"/>
        <color theme="1"/>
        <rFont val="Arial"/>
        <family val="2"/>
      </rPr>
      <t>VARIABLES:
VGEPR:</t>
    </r>
    <r>
      <rPr>
        <sz val="11"/>
        <color theme="1"/>
        <rFont val="Arial"/>
        <family val="2"/>
      </rPr>
      <t xml:space="preserve">Visitas Guiadas a Escuelas Públicas realizadas.                                                   
</t>
    </r>
    <r>
      <rPr>
        <b/>
        <sz val="11"/>
        <color theme="1"/>
        <rFont val="Arial"/>
        <family val="2"/>
      </rPr>
      <t xml:space="preserve">VGEPP: </t>
    </r>
    <r>
      <rPr>
        <sz val="11"/>
        <color theme="1"/>
        <rFont val="Arial"/>
        <family val="2"/>
      </rPr>
      <t xml:space="preserve">Visitas Guiadas a Escuelas Públicas programadas.                                                 
</t>
    </r>
    <r>
      <rPr>
        <b/>
        <sz val="11"/>
        <color theme="1"/>
        <rFont val="Arial"/>
        <family val="2"/>
      </rPr>
      <t>TAMBD:</t>
    </r>
    <r>
      <rPr>
        <sz val="11"/>
        <color theme="1"/>
        <rFont val="Arial"/>
        <family val="2"/>
      </rPr>
      <t xml:space="preserve"> Total de Visitas Guiadas a Escuelas Públicas.         </t>
    </r>
  </si>
  <si>
    <r>
      <rPr>
        <b/>
        <sz val="11"/>
        <color theme="1"/>
        <rFont val="Arial"/>
        <family val="2"/>
      </rPr>
      <t xml:space="preserve">MÉTODO DE CÁLCULO:                      
TSPCP= </t>
    </r>
    <r>
      <rPr>
        <sz val="11"/>
        <color theme="1"/>
        <rFont val="Arial"/>
        <family val="2"/>
      </rPr>
      <t xml:space="preserve">(SPCPR/SPCPP)*100
</t>
    </r>
    <r>
      <rPr>
        <b/>
        <sz val="11"/>
        <color theme="1"/>
        <rFont val="Arial"/>
        <family val="2"/>
      </rPr>
      <t xml:space="preserve">VARIABLES:                                                                                                                                                   
SPCPR: </t>
    </r>
    <r>
      <rPr>
        <sz val="11"/>
        <color theme="1"/>
        <rFont val="Arial"/>
        <family val="2"/>
      </rPr>
      <t xml:space="preserve">Servicios de Prestamo y Consulta al Público Realizadas.                                                   
</t>
    </r>
    <r>
      <rPr>
        <b/>
        <sz val="11"/>
        <color theme="1"/>
        <rFont val="Arial"/>
        <family val="2"/>
      </rPr>
      <t>SPCPP:</t>
    </r>
    <r>
      <rPr>
        <sz val="11"/>
        <color theme="1"/>
        <rFont val="Arial"/>
        <family val="2"/>
      </rPr>
      <t xml:space="preserve"> Servicios de Prestamo y Consulta al Público Programadas.                                                 
</t>
    </r>
    <r>
      <rPr>
        <b/>
        <sz val="11"/>
        <color theme="1"/>
        <rFont val="Arial"/>
        <family val="2"/>
      </rPr>
      <t>TSPCP:</t>
    </r>
    <r>
      <rPr>
        <sz val="11"/>
        <color theme="1"/>
        <rFont val="Arial"/>
        <family val="2"/>
      </rPr>
      <t xml:space="preserve"> Total de Servicios de Prestamo y Consulta al Público. </t>
    </r>
  </si>
  <si>
    <r>
      <rPr>
        <b/>
        <sz val="11"/>
        <color theme="1"/>
        <rFont val="Arial"/>
        <family val="2"/>
      </rPr>
      <t xml:space="preserve">MÉTODO DE CÁLCULO:                             
PCAI= </t>
    </r>
    <r>
      <rPr>
        <sz val="11"/>
        <color theme="1"/>
        <rFont val="Arial"/>
        <family val="2"/>
      </rPr>
      <t xml:space="preserve">(NCAI/NCAP)*100
</t>
    </r>
    <r>
      <rPr>
        <b/>
        <sz val="11"/>
        <color theme="1"/>
        <rFont val="Arial"/>
        <family val="2"/>
      </rPr>
      <t xml:space="preserve">VARIABLES:
PCAI: </t>
    </r>
    <r>
      <rPr>
        <sz val="11"/>
        <color theme="1"/>
        <rFont val="Arial"/>
        <family val="2"/>
      </rPr>
      <t xml:space="preserve">Porcentaje de las capacitaciones en materia de archivo impartidas.                                                             
</t>
    </r>
    <r>
      <rPr>
        <b/>
        <sz val="11"/>
        <color theme="1"/>
        <rFont val="Arial"/>
        <family val="2"/>
      </rPr>
      <t xml:space="preserve">NCAI: </t>
    </r>
    <r>
      <rPr>
        <sz val="11"/>
        <color theme="1"/>
        <rFont val="Arial"/>
        <family val="2"/>
      </rPr>
      <t xml:space="preserve">Número de capacitaciones impartidas.                                                                                             
</t>
    </r>
    <r>
      <rPr>
        <b/>
        <sz val="11"/>
        <color theme="1"/>
        <rFont val="Arial"/>
        <family val="2"/>
      </rPr>
      <t>NCAP:</t>
    </r>
    <r>
      <rPr>
        <sz val="11"/>
        <color theme="1"/>
        <rFont val="Arial"/>
        <family val="2"/>
      </rPr>
      <t xml:space="preserve"> Número de capacitaciones programadas.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</si>
  <si>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Capacitaciones en materia de archivo.</t>
    </r>
  </si>
  <si>
    <r>
      <rPr>
        <b/>
        <sz val="11"/>
        <color theme="1"/>
        <rFont val="Arial"/>
        <family val="2"/>
      </rPr>
      <t>MÉTODO DE CÁLCULO:</t>
    </r>
    <r>
      <rPr>
        <sz val="11"/>
        <color theme="1"/>
        <rFont val="Arial"/>
        <family val="2"/>
      </rPr>
      <t xml:space="preserve">
</t>
    </r>
    <r>
      <rPr>
        <b/>
        <sz val="11"/>
        <color theme="1"/>
        <rFont val="Arial"/>
        <family val="2"/>
      </rPr>
      <t xml:space="preserve">PDCI= </t>
    </r>
    <r>
      <rPr>
        <sz val="11"/>
        <color theme="1"/>
        <rFont val="Arial"/>
        <family val="2"/>
      </rPr>
      <t xml:space="preserve">(TCR/TCP)*100
</t>
    </r>
    <r>
      <rPr>
        <b/>
        <sz val="11"/>
        <color theme="1"/>
        <rFont val="Arial"/>
        <family val="2"/>
      </rPr>
      <t>VARIABLES:</t>
    </r>
    <r>
      <rPr>
        <sz val="11"/>
        <color theme="1"/>
        <rFont val="Arial"/>
        <family val="2"/>
      </rPr>
      <t xml:space="preserve">
</t>
    </r>
    <r>
      <rPr>
        <b/>
        <sz val="11"/>
        <color theme="1"/>
        <rFont val="Arial"/>
        <family val="2"/>
      </rPr>
      <t>PDCI:</t>
    </r>
    <r>
      <rPr>
        <sz val="11"/>
        <color theme="1"/>
        <rFont val="Arial"/>
        <family val="2"/>
      </rPr>
      <t xml:space="preserve"> Porcentaje de los diversos comités integrados.
</t>
    </r>
    <r>
      <rPr>
        <b/>
        <sz val="11"/>
        <color theme="1"/>
        <rFont val="Arial"/>
        <family val="2"/>
      </rPr>
      <t>TCR:</t>
    </r>
    <r>
      <rPr>
        <sz val="11"/>
        <color theme="1"/>
        <rFont val="Arial"/>
        <family val="2"/>
      </rPr>
      <t xml:space="preserve">Total de comités realizados.
</t>
    </r>
    <r>
      <rPr>
        <b/>
        <sz val="11"/>
        <color theme="1"/>
        <rFont val="Arial"/>
        <family val="2"/>
      </rPr>
      <t>TCP</t>
    </r>
    <r>
      <rPr>
        <sz val="11"/>
        <color theme="1"/>
        <rFont val="Arial"/>
        <family val="2"/>
      </rPr>
      <t>: Total de comités programados.</t>
    </r>
  </si>
  <si>
    <r>
      <rPr>
        <b/>
        <sz val="11"/>
        <color theme="1"/>
        <rFont val="Arial"/>
        <family val="2"/>
      </rPr>
      <t>MÉTODO DE CÁLCULO:</t>
    </r>
    <r>
      <rPr>
        <sz val="11"/>
        <color theme="1"/>
        <rFont val="Arial"/>
        <family val="2"/>
      </rPr>
      <t xml:space="preserve">
</t>
    </r>
    <r>
      <rPr>
        <b/>
        <sz val="11"/>
        <color theme="1"/>
        <rFont val="Arial"/>
        <family val="2"/>
      </rPr>
      <t xml:space="preserve">PQCA= </t>
    </r>
    <r>
      <rPr>
        <sz val="11"/>
        <color theme="1"/>
        <rFont val="Arial"/>
        <family val="2"/>
      </rPr>
      <t xml:space="preserve">(TQCA/TQCR)*100
</t>
    </r>
    <r>
      <rPr>
        <b/>
        <sz val="11"/>
        <color theme="1"/>
        <rFont val="Arial"/>
        <family val="2"/>
      </rPr>
      <t xml:space="preserve">VARIABLES:
PQCA: </t>
    </r>
    <r>
      <rPr>
        <sz val="11"/>
        <color theme="1"/>
        <rFont val="Arial"/>
        <family val="2"/>
      </rPr>
      <t xml:space="preserve">Porcentaje de quejas ciudadanas atendidas.
</t>
    </r>
    <r>
      <rPr>
        <b/>
        <sz val="11"/>
        <color theme="1"/>
        <rFont val="Arial"/>
        <family val="2"/>
      </rPr>
      <t xml:space="preserve">TQCA: </t>
    </r>
    <r>
      <rPr>
        <sz val="11"/>
        <color theme="1"/>
        <rFont val="Arial"/>
        <family val="2"/>
      </rPr>
      <t xml:space="preserve">Total de quejas ciudadanas atendidas.
</t>
    </r>
    <r>
      <rPr>
        <b/>
        <sz val="11"/>
        <color theme="1"/>
        <rFont val="Arial"/>
        <family val="2"/>
      </rPr>
      <t>TQCR</t>
    </r>
    <r>
      <rPr>
        <sz val="11"/>
        <color theme="1"/>
        <rFont val="Arial"/>
        <family val="2"/>
      </rPr>
      <t>:Total de quejas ciudadanas recibidas.</t>
    </r>
  </si>
  <si>
    <t>O-PPA. 3.1 ATENCIÓN Y APOYO A LAS DEMANDAS DE LA CIUDADANÍA Y ORGANISMOS NO GUBERNAMENTALES</t>
  </si>
  <si>
    <t>3.0 Consolidar una sociedad más segura y cohesionada mediante la prevención de la violencia y la promoción de actividades que fortalezcan la convivencia y el bienestar comunitario.</t>
  </si>
  <si>
    <t>3.1 ATENDER A LAS Y LOS CIUDADANOS DEL MUNICIPIO RESPECTO A SUS NECESIDADES Y DEMANDAS CON BASE EN LOS SERVICIOS.</t>
  </si>
  <si>
    <t>PROGRAMA DE ATENCIÓN Y APOYO A LAS DEMANDAS DE LA CIUDADANÍA Y ORGANISMOS NO GUBERNAMENTALES</t>
  </si>
  <si>
    <t>3.1.1.1.1
3.1.1.1.2</t>
  </si>
  <si>
    <t>3.1.1.1.1.1
3.1.1.1.1.2</t>
  </si>
  <si>
    <t>Oficina de la Secretaría General, Coordinación De Apoyo Iinterinstiticional Como Autoridad Transmisora Para La Búsqueda De Personas No Localizadas, Dirección General de la Coordinación General Administrativa, Coordinación del Registro Civil, Direccion de Derechos Humanos y Grupos Prioritarios, Dirección General de Asuntos Juridicos, Dirección General de Juzgados Cívicos, Dirección General del Centro de Retenciones y Sanciones Administrativas, Dirección General de Gobierno, Sistema de Protección Integral de Protección Integral a las Niñas, Niños y Adolescentes, Dirección General de Transporte y Vialidad, Dirección General del Honorable Cuerpo de Bomberos, Desastres, Emergencias Medicas y Desastres, Unidad Técnica Jurídica y Documental, Dirección del Archivo Municipal, Protección Civil</t>
  </si>
  <si>
    <r>
      <rPr>
        <b/>
        <sz val="11"/>
        <color theme="1"/>
        <rFont val="Arial"/>
        <family val="2"/>
      </rPr>
      <t xml:space="preserve">PARI: </t>
    </r>
    <r>
      <rPr>
        <sz val="11"/>
        <color theme="1"/>
        <rFont val="Arial"/>
        <family val="2"/>
      </rPr>
      <t>La meta de Enero 2025 a Diciembre de 2027 serán 256,387 actos registrales inscritos.</t>
    </r>
    <r>
      <rPr>
        <b/>
        <sz val="11"/>
        <color theme="1"/>
        <rFont val="Arial"/>
        <family val="2"/>
      </rPr>
      <t xml:space="preserve">
Variación con respecto a la Línea Base.
Meta Absoluta: </t>
    </r>
    <r>
      <rPr>
        <sz val="11"/>
        <color theme="1"/>
        <rFont val="Arial"/>
        <family val="2"/>
      </rPr>
      <t>106,911 actos registrales inscritos</t>
    </r>
    <r>
      <rPr>
        <b/>
        <sz val="11"/>
        <color theme="1"/>
        <rFont val="Arial"/>
        <family val="2"/>
      </rPr>
      <t xml:space="preserve">
Meta Relativa: </t>
    </r>
    <r>
      <rPr>
        <sz val="11"/>
        <color theme="1"/>
        <rFont val="Arial"/>
        <family val="2"/>
      </rPr>
      <t>71.52% superior a la línea base</t>
    </r>
  </si>
  <si>
    <r>
      <rPr>
        <b/>
        <sz val="11"/>
        <color theme="1"/>
        <rFont val="Arial"/>
        <family val="2"/>
      </rPr>
      <t>PPC:</t>
    </r>
    <r>
      <rPr>
        <sz val="11"/>
        <color theme="1"/>
        <rFont val="Arial"/>
        <family val="2"/>
      </rPr>
      <t xml:space="preserve"> La meta de Enero 2025 a Diciembre de 2027 serán</t>
    </r>
    <r>
      <rPr>
        <b/>
        <sz val="11"/>
        <color theme="1"/>
        <rFont val="Arial"/>
        <family val="2"/>
      </rPr>
      <t xml:space="preserve"> </t>
    </r>
    <r>
      <rPr>
        <sz val="11"/>
        <color theme="1"/>
        <rFont val="Arial"/>
        <family val="2"/>
      </rPr>
      <t>160</t>
    </r>
    <r>
      <rPr>
        <b/>
        <sz val="11"/>
        <color theme="1"/>
        <rFont val="Arial"/>
        <family val="2"/>
      </rPr>
      <t xml:space="preserve">  </t>
    </r>
    <r>
      <rPr>
        <sz val="11"/>
        <color theme="1"/>
        <rFont val="Arial"/>
        <family val="2"/>
      </rPr>
      <t xml:space="preserve">personas del Registro Civil capacitadas.
</t>
    </r>
    <r>
      <rPr>
        <b/>
        <sz val="11"/>
        <color theme="1"/>
        <rFont val="Arial"/>
        <family val="2"/>
      </rPr>
      <t>Variación con respecto a la Línea Base.
Meta Absoluta:</t>
    </r>
    <r>
      <rPr>
        <sz val="11"/>
        <color theme="1"/>
        <rFont val="Arial"/>
        <family val="2"/>
      </rPr>
      <t xml:space="preserve"> 105 personas del Registro Civil capacitadas
</t>
    </r>
    <r>
      <rPr>
        <b/>
        <sz val="11"/>
        <color theme="1"/>
        <rFont val="Arial"/>
        <family val="2"/>
      </rPr>
      <t xml:space="preserve">Meta Relativa: </t>
    </r>
    <r>
      <rPr>
        <sz val="11"/>
        <color theme="1"/>
        <rFont val="Arial"/>
        <family val="2"/>
      </rPr>
      <t>190.91% inferior a la línea base</t>
    </r>
  </si>
  <si>
    <r>
      <t xml:space="preserve">Justificación Trimestral:
</t>
    </r>
    <r>
      <rPr>
        <sz val="1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</si>
  <si>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r>
      <t xml:space="preserve">Meta Trimestral:  
</t>
    </r>
    <r>
      <rPr>
        <sz val="1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1"/>
        <rFont val="Calibri"/>
        <family val="2"/>
      </rPr>
      <t xml:space="preserve">
Meta Anual: 
</t>
    </r>
    <r>
      <rPr>
        <sz val="1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</si>
  <si>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SI</t>
  </si>
  <si>
    <t>PSAE: De Enero a Diciembre 2024 se emitieron 1,103 solicitudes administrativas.
 2024: 1103</t>
  </si>
  <si>
    <t>DGMP: De Enero a Diciembre 2024 se gestionaron 158 documentos de movimientos de personal.
2024: 158</t>
  </si>
  <si>
    <t>PGTR: De Enero a Diciembre 2024 se emitieron 378 gestiones técnicas.
 2024: 378</t>
  </si>
  <si>
    <t>PRMG: De Enero a Diciembre 2024 se gestionaron 567 solicitudes de recursos materiales.
 2024: 567</t>
  </si>
  <si>
    <t>PEC: De Enero a Diciembre 2024 se conservaron 7 equipos.
2024: 7</t>
  </si>
  <si>
    <t>POAO: De Enero a Diciembre 2024 se otorgaron 115,548 órdenes de alimentos.
2024: 115,548</t>
  </si>
  <si>
    <t>PNNC: De Enero a Diciembre 2024 se capacitaron a 6,432 niñas y niños capacitados. 
2024: 6,432</t>
  </si>
  <si>
    <t>PRAS: De Enero a Diciembre de 2024 se verificaron 134 asistencias a sesiones de cabildo. 
2024: 134</t>
  </si>
  <si>
    <t>PSBD: De Enero a Diciembre 2024 se atendieron 120 solicitudes de bajas documentales.
2024: 120</t>
  </si>
  <si>
    <t>PTPA: De Enero a Diciembre 2024 se aprobaron 15 Transfererencias Primarias.
2024: 15</t>
  </si>
  <si>
    <t>PICCE: De Enero a Diciembre 2024 se elaboraron 549 Instrumentos de Control y Consulta.
2024: 549</t>
  </si>
  <si>
    <t>AMAT: De Enero a Diciembre 2024 se elaboraron 600 Asesorias en Materia de Archivo en Tramite.
2024: 600</t>
  </si>
  <si>
    <t>EDAI: De Enero a Diciembre 2024 se elaboraron 40 eliminación de documentos de apoyo informativo.
2024: 40</t>
  </si>
  <si>
    <t>VAUDB: De Enero a Diciembre 2024 se elaboraron 120 visitas agendadas a las unidades administratrivas para baja.
2024: 120</t>
  </si>
  <si>
    <t>BDC: De Enero a Diciembre 2024 se elaboraron 120 Bajas documentales concluidas (Actas de baja documental). 
2024: 120</t>
  </si>
  <si>
    <t>AMBD: De Enero a Diciembre 2024 se elaboraron 200 Asesorias en materia de bajas documentales.
2024: 200</t>
  </si>
  <si>
    <t>EAHE: De Enero a Diciembre 2024 se elaboraron 5  Exposiciónes y actividades historicas en eventos.    
2024: 5</t>
  </si>
  <si>
    <t>VGEP: De Enero a Diciembre 2024 se elaboraron 12 visitas guidas 
2024: 12</t>
  </si>
  <si>
    <t>SPCP: De Enero a Diciembre 2024 se elaboraron 10 servicios de prestamos y consulta al público
2024: 10</t>
  </si>
  <si>
    <t>PCAI: De Enero  a Diciembre 2024 se impartieron 7 capacitaciones en materia de archivo. 
2024: 7</t>
  </si>
  <si>
    <t>SECRETARÍA GENERAL DEL H. AYUNTAMIENTO</t>
  </si>
  <si>
    <t>1. GOBIERNO</t>
  </si>
  <si>
    <t>1.3 COORDINACIÓN DE LA POLÍTICA DE GOBIERNO</t>
  </si>
  <si>
    <t>1.3.2 POLÍTICA INTERIOR</t>
  </si>
  <si>
    <t>O Apoyo al buen gobierno y mejoramiento de la gestión</t>
  </si>
  <si>
    <r>
      <rPr>
        <b/>
        <sz val="13"/>
        <color rgb="FFFFFFFF"/>
        <rFont val="Calibri"/>
        <family val="2"/>
      </rPr>
      <t xml:space="preserve">3.1.1.1 </t>
    </r>
    <r>
      <rPr>
        <sz val="13"/>
        <color rgb="FFFFFFFF"/>
        <rFont val="Calibri"/>
        <family val="2"/>
      </rPr>
      <t xml:space="preserve">Las dependencias municipales  de la Secretaria General atienden a las y los ciudadanos del municipio de Benito Juárez respecto a sus necesidades  y demandas con base en los servicios. </t>
    </r>
  </si>
  <si>
    <r>
      <rPr>
        <b/>
        <sz val="13"/>
        <color rgb="FFFFFFFF"/>
        <rFont val="Calibri"/>
        <family val="2"/>
      </rPr>
      <t xml:space="preserve">PCIA: </t>
    </r>
    <r>
      <rPr>
        <sz val="13"/>
        <color rgb="FFFFFFFF"/>
        <rFont val="Calibri"/>
        <family val="2"/>
      </rPr>
      <t xml:space="preserve">Porcentaje de ciudadanas(os) atendidas(os). </t>
    </r>
  </si>
  <si>
    <r>
      <rPr>
        <b/>
        <sz val="11"/>
        <color rgb="FFFFFFFF"/>
        <rFont val="Arial"/>
        <family val="2"/>
      </rPr>
      <t xml:space="preserve">
MÉTODO DE CÁLCULO:
PCIA=</t>
    </r>
    <r>
      <rPr>
        <sz val="11"/>
        <color rgb="FFFFFFFF"/>
        <rFont val="Arial"/>
        <family val="2"/>
      </rPr>
      <t xml:space="preserve"> (NCIA/NCIS)*100
</t>
    </r>
    <r>
      <rPr>
        <b/>
        <sz val="11"/>
        <color rgb="FFFFFFFF"/>
        <rFont val="Arial"/>
        <family val="2"/>
      </rPr>
      <t xml:space="preserve">
VARIABLES:</t>
    </r>
    <r>
      <rPr>
        <sz val="11"/>
        <color rgb="FFFFFFFF"/>
        <rFont val="Arial"/>
        <family val="2"/>
      </rPr>
      <t xml:space="preserve">
</t>
    </r>
    <r>
      <rPr>
        <b/>
        <sz val="11"/>
        <color rgb="FFFFFFFF"/>
        <rFont val="Arial"/>
        <family val="2"/>
      </rPr>
      <t xml:space="preserve">PCIA: </t>
    </r>
    <r>
      <rPr>
        <sz val="11"/>
        <color rgb="FFFFFFFF"/>
        <rFont val="Arial"/>
        <family val="2"/>
      </rPr>
      <t xml:space="preserve">Porcentaje de ciudadanas(os) atendidas(os). </t>
    </r>
    <r>
      <rPr>
        <b/>
        <sz val="11"/>
        <color rgb="FFFFFFFF"/>
        <rFont val="Arial"/>
        <family val="2"/>
      </rPr>
      <t xml:space="preserve">
NCIA: </t>
    </r>
    <r>
      <rPr>
        <sz val="11"/>
        <color rgb="FFFFFFFF"/>
        <rFont val="Arial"/>
        <family val="2"/>
      </rPr>
      <t>Número de ciudadanas(os) atendidos.</t>
    </r>
    <r>
      <rPr>
        <b/>
        <sz val="11"/>
        <color rgb="FFFFFFFF"/>
        <rFont val="Arial"/>
        <family val="2"/>
      </rPr>
      <t xml:space="preserve">
NCIS: </t>
    </r>
    <r>
      <rPr>
        <sz val="11"/>
        <color rgb="FFFFFFFF"/>
        <rFont val="Arial"/>
        <family val="2"/>
      </rPr>
      <t xml:space="preserve">Número de ciudadanas(os) solicitantes.
</t>
    </r>
    <r>
      <rPr>
        <b/>
        <sz val="11"/>
        <color rgb="FFFFFFFF"/>
        <rFont val="Arial"/>
        <family val="2"/>
      </rPr>
      <t xml:space="preserve">
</t>
    </r>
  </si>
  <si>
    <r>
      <rPr>
        <b/>
        <sz val="11"/>
        <color rgb="FFFFFFFF"/>
        <rFont val="Arial"/>
        <family val="2"/>
      </rPr>
      <t xml:space="preserve">UNIDAD DE MEDIDA DEL INDICADOR:
</t>
    </r>
    <r>
      <rPr>
        <sz val="11"/>
        <color rgb="FFFFFFFF"/>
        <rFont val="Arial"/>
        <family val="2"/>
      </rPr>
      <t xml:space="preserve">Porcentaje  </t>
    </r>
    <r>
      <rPr>
        <b/>
        <sz val="11"/>
        <color rgb="FFFFFFFF"/>
        <rFont val="Arial"/>
        <family val="2"/>
      </rPr>
      <t xml:space="preserve"> 
 UNIDAD DE MEDIDA DE LA VARIABLE:
</t>
    </r>
    <r>
      <rPr>
        <sz val="11"/>
        <color rgb="FFFFFFFF"/>
        <rFont val="Arial"/>
        <family val="2"/>
      </rPr>
      <t>Ciudadanas(os)</t>
    </r>
  </si>
  <si>
    <r>
      <rPr>
        <b/>
        <sz val="11"/>
        <color rgb="FFFFFFFF"/>
        <rFont val="Arial"/>
        <family val="2"/>
      </rPr>
      <t>PCIA:</t>
    </r>
    <r>
      <rPr>
        <sz val="11"/>
        <color rgb="FFFFFFFF"/>
        <rFont val="Arial"/>
        <family val="2"/>
      </rPr>
      <t xml:space="preserve"> La meta de Enero 2025  a Diciembre de 2027 serán 7,200 ciudadanas(os) atendidas(os).</t>
    </r>
    <r>
      <rPr>
        <b/>
        <sz val="11"/>
        <color rgb="FFFFFFFF"/>
        <rFont val="Arial"/>
        <family val="2"/>
      </rPr>
      <t xml:space="preserve">
</t>
    </r>
  </si>
  <si>
    <r>
      <rPr>
        <b/>
        <sz val="11"/>
        <color rgb="FFFFFFFF"/>
        <rFont val="Arial"/>
        <family val="2"/>
      </rPr>
      <t>PCIA:</t>
    </r>
    <r>
      <rPr>
        <sz val="11"/>
        <color rgb="FFFFFFFF"/>
        <rFont val="Arial"/>
        <family val="2"/>
      </rPr>
      <t xml:space="preserve"> No existe la línea base debido a que el objetivo y las unidades de las variables de este indicador se modificaron.</t>
    </r>
  </si>
  <si>
    <r>
      <rPr>
        <b/>
        <sz val="11"/>
        <color rgb="FFFFFFFF"/>
        <rFont val="Arial"/>
        <family val="2"/>
      </rPr>
      <t>Nombre del Documento:</t>
    </r>
    <r>
      <rPr>
        <sz val="11"/>
        <color rgb="FFFFFFFF"/>
        <rFont val="Arial"/>
        <family val="2"/>
      </rPr>
      <t xml:space="preserve"> Bitácora Gestiones 2022-2024.
</t>
    </r>
    <r>
      <rPr>
        <b/>
        <sz val="11"/>
        <color rgb="FFFFFFFF"/>
        <rFont val="Arial"/>
        <family val="2"/>
      </rPr>
      <t>Nombre de quien genera la información:</t>
    </r>
    <r>
      <rPr>
        <sz val="11"/>
        <color rgb="FFFFFFFF"/>
        <rFont val="Arial"/>
        <family val="2"/>
      </rPr>
      <t xml:space="preserve">
Oficialía de Partes de la Secretaría General.
</t>
    </r>
    <r>
      <rPr>
        <b/>
        <sz val="11"/>
        <color rgb="FFFFFFFF"/>
        <rFont val="Arial"/>
        <family val="2"/>
      </rPr>
      <t xml:space="preserve">Periodicidad con que se genera la información: 
</t>
    </r>
    <r>
      <rPr>
        <sz val="11"/>
        <color rgb="FFFFFFFF"/>
        <rFont val="Arial"/>
        <family val="2"/>
      </rPr>
      <t>Trimestral.</t>
    </r>
    <r>
      <rPr>
        <b/>
        <sz val="11"/>
        <color rgb="FFFFFFFF"/>
        <rFont val="Arial"/>
        <family val="2"/>
      </rPr>
      <t xml:space="preserve">
</t>
    </r>
    <r>
      <rPr>
        <sz val="11"/>
        <color rgb="FFFFFFFF"/>
        <rFont val="Arial"/>
        <family val="2"/>
      </rPr>
      <t xml:space="preserve">
</t>
    </r>
    <r>
      <rPr>
        <b/>
        <sz val="11"/>
        <color rgb="FFFFFFFF"/>
        <rFont val="Arial"/>
        <family val="2"/>
      </rPr>
      <t xml:space="preserve">Liga de la página donde se localiza la información o ubicación:
</t>
    </r>
    <r>
      <rPr>
        <sz val="11"/>
        <color rgb="FFFFFFFF"/>
        <rFont val="Arial"/>
        <family val="2"/>
      </rPr>
      <t>Gestiones/Oficios varios 2022-2024</t>
    </r>
  </si>
  <si>
    <r>
      <rPr>
        <b/>
        <sz val="13"/>
        <color theme="1"/>
        <rFont val="Calibri"/>
        <family val="2"/>
      </rPr>
      <t xml:space="preserve">3.1.1.1.1 </t>
    </r>
    <r>
      <rPr>
        <sz val="13"/>
        <color theme="1"/>
        <rFont val="Calibri"/>
        <family val="2"/>
      </rPr>
      <t>Resoluciones de las demandas ciudadanas por la Secretaría General emitidas.</t>
    </r>
  </si>
  <si>
    <r>
      <rPr>
        <b/>
        <sz val="13"/>
        <color theme="1"/>
        <rFont val="Calibri"/>
        <family val="2"/>
      </rPr>
      <t xml:space="preserve">PRDC: </t>
    </r>
    <r>
      <rPr>
        <sz val="13"/>
        <color theme="1"/>
        <rFont val="Calibri"/>
        <family val="2"/>
      </rPr>
      <t>Porcentaje de resoluciones de las demandas ciudadanas emitidas.</t>
    </r>
  </si>
  <si>
    <r>
      <rPr>
        <b/>
        <sz val="11"/>
        <color theme="1"/>
        <rFont val="Arial"/>
        <family val="2"/>
      </rPr>
      <t xml:space="preserve">Nombre del Documento: </t>
    </r>
    <r>
      <rPr>
        <sz val="11"/>
        <color theme="1"/>
        <rFont val="Arial"/>
        <family val="2"/>
      </rPr>
      <t xml:space="preserve">Bitácora Atenciones Ciudadanas 2022-2024. 
</t>
    </r>
    <r>
      <rPr>
        <b/>
        <sz val="11"/>
        <color theme="1"/>
        <rFont val="Arial"/>
        <family val="2"/>
      </rPr>
      <t>Nombre de quien genera la información:</t>
    </r>
    <r>
      <rPr>
        <sz val="11"/>
        <color theme="1"/>
        <rFont val="Arial"/>
        <family val="2"/>
      </rPr>
      <t xml:space="preserve">  
Oficialia de Partes de la Secretaria General.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Lefort Atenciones Ciudadanas 2022-2024.</t>
    </r>
  </si>
  <si>
    <r>
      <rPr>
        <b/>
        <sz val="13"/>
        <color theme="1"/>
        <rFont val="Calibri"/>
        <family val="2"/>
      </rPr>
      <t xml:space="preserve">PAOC: </t>
    </r>
    <r>
      <rPr>
        <sz val="13"/>
        <color theme="1"/>
        <rFont val="Calibri"/>
        <family val="2"/>
      </rPr>
      <t xml:space="preserve">Porcentaje de apoyos administrativos y financieros otorgados. </t>
    </r>
  </si>
  <si>
    <r>
      <rPr>
        <b/>
        <sz val="13"/>
        <color theme="1"/>
        <rFont val="Calibri"/>
        <family val="2"/>
      </rPr>
      <t xml:space="preserve">3.1.1.1.1.2 </t>
    </r>
    <r>
      <rPr>
        <sz val="13"/>
        <color theme="1"/>
        <rFont val="Calibri"/>
        <family val="2"/>
      </rPr>
      <t xml:space="preserve">Gestión de las sesiones ordinarias llevadas acabo por el cabildo </t>
    </r>
  </si>
  <si>
    <r>
      <rPr>
        <b/>
        <sz val="11"/>
        <color theme="1"/>
        <rFont val="Arial"/>
        <family val="2"/>
      </rPr>
      <t xml:space="preserve">MÉTODO DE CÁLCULO:
</t>
    </r>
    <r>
      <rPr>
        <sz val="11"/>
        <color theme="1"/>
        <rFont val="Arial"/>
        <family val="2"/>
      </rPr>
      <t>PSCA= (NSIR/NSIA)*100</t>
    </r>
    <r>
      <rPr>
        <b/>
        <sz val="11"/>
        <color theme="1"/>
        <rFont val="Arial"/>
        <family val="2"/>
      </rPr>
      <t xml:space="preserve">
VARIABLES:
PSCA:</t>
    </r>
    <r>
      <rPr>
        <sz val="11"/>
        <color theme="1"/>
        <rFont val="Arial"/>
        <family val="2"/>
      </rPr>
      <t xml:space="preserve"> Porcentaje de solicitudes de información de Cabildo atendidas.</t>
    </r>
    <r>
      <rPr>
        <b/>
        <sz val="11"/>
        <color theme="1"/>
        <rFont val="Arial"/>
        <family val="2"/>
      </rPr>
      <t xml:space="preserve">
NSIR: </t>
    </r>
    <r>
      <rPr>
        <sz val="11"/>
        <color theme="1"/>
        <rFont val="Arial"/>
        <family val="2"/>
      </rPr>
      <t xml:space="preserve">Número de solicitudes de información recibidas. </t>
    </r>
    <r>
      <rPr>
        <b/>
        <sz val="11"/>
        <color theme="1"/>
        <rFont val="Arial"/>
        <family val="2"/>
      </rPr>
      <t xml:space="preserve">                                      
NSIA: </t>
    </r>
    <r>
      <rPr>
        <sz val="11"/>
        <color theme="1"/>
        <rFont val="Arial"/>
        <family val="2"/>
      </rPr>
      <t xml:space="preserve">Número de solicitudes de información atendidas.  </t>
    </r>
    <r>
      <rPr>
        <b/>
        <sz val="11"/>
        <color theme="1"/>
        <rFont val="Arial"/>
        <family val="2"/>
      </rPr>
      <t xml:space="preserve"> </t>
    </r>
  </si>
  <si>
    <r>
      <rPr>
        <b/>
        <sz val="13"/>
        <color theme="1"/>
        <rFont val="Calibri"/>
        <family val="2"/>
      </rPr>
      <t xml:space="preserve">3.2.1.1.1.3 </t>
    </r>
    <r>
      <rPr>
        <sz val="13"/>
        <color theme="1"/>
        <rFont val="Calibri"/>
        <family val="2"/>
      </rPr>
      <t>Gestión de solicitudes formuladas por la ciudadanía.</t>
    </r>
  </si>
  <si>
    <r>
      <rPr>
        <b/>
        <sz val="11"/>
        <color theme="1"/>
        <rFont val="Arial"/>
        <family val="2"/>
      </rPr>
      <t>MÉTODO DE CÁLCULO:
PSCG=</t>
    </r>
    <r>
      <rPr>
        <sz val="11"/>
        <color theme="1"/>
        <rFont val="Arial"/>
        <family val="2"/>
      </rPr>
      <t>(NSCG/NSCE)*100</t>
    </r>
    <r>
      <rPr>
        <b/>
        <sz val="11"/>
        <color theme="1"/>
        <rFont val="Arial"/>
        <family val="2"/>
      </rPr>
      <t xml:space="preserve">
VARIABLES:
PSCG: </t>
    </r>
    <r>
      <rPr>
        <sz val="11"/>
        <color theme="1"/>
        <rFont val="Arial"/>
        <family val="2"/>
      </rPr>
      <t>Porcentaje de Solicitudes Ciudadanas gestionadas.</t>
    </r>
    <r>
      <rPr>
        <b/>
        <sz val="11"/>
        <color theme="1"/>
        <rFont val="Arial"/>
        <family val="2"/>
      </rPr>
      <t xml:space="preserve">
NSCG: </t>
    </r>
    <r>
      <rPr>
        <sz val="11"/>
        <color theme="1"/>
        <rFont val="Arial"/>
        <family val="2"/>
      </rPr>
      <t>Número de solicitudes ciudadanas gestionadas.</t>
    </r>
    <r>
      <rPr>
        <b/>
        <sz val="11"/>
        <color theme="1"/>
        <rFont val="Arial"/>
        <family val="2"/>
      </rPr>
      <t xml:space="preserve">
NSCE: </t>
    </r>
    <r>
      <rPr>
        <sz val="11"/>
        <color theme="1"/>
        <rFont val="Arial"/>
        <family val="2"/>
      </rPr>
      <t>Número de solicitudes ciudadanas estimadas.</t>
    </r>
  </si>
  <si>
    <r>
      <rPr>
        <b/>
        <sz val="13"/>
        <color theme="1"/>
        <rFont val="Calibri"/>
        <family val="2"/>
      </rPr>
      <t xml:space="preserve">3.1.1.1.2 </t>
    </r>
    <r>
      <rPr>
        <sz val="13"/>
        <color theme="1"/>
        <rFont val="Calibri"/>
        <family val="2"/>
      </rPr>
      <t>Atención a solicitudes de personas no localizadas en el municipio de Benito Juárez</t>
    </r>
  </si>
  <si>
    <r>
      <rPr>
        <b/>
        <sz val="13"/>
        <color theme="1"/>
        <rFont val="Calibri"/>
        <family val="2"/>
      </rPr>
      <t xml:space="preserve">PSNLBJ: </t>
    </r>
    <r>
      <rPr>
        <sz val="13"/>
        <color theme="1"/>
        <rFont val="Calibri"/>
        <family val="2"/>
      </rPr>
      <t>Porcentaje de solicitudes de personas no localizadas.</t>
    </r>
  </si>
  <si>
    <r>
      <rPr>
        <b/>
        <sz val="11"/>
        <color theme="1"/>
        <rFont val="Arial"/>
        <family val="2"/>
      </rPr>
      <t>MÉTODO DE CÁLCULO
PSPNLA=(SPNLR</t>
    </r>
    <r>
      <rPr>
        <sz val="11"/>
        <color theme="1"/>
        <rFont val="Arial"/>
        <family val="2"/>
      </rPr>
      <t xml:space="preserve">/SPNLA)*100   
</t>
    </r>
    <r>
      <rPr>
        <b/>
        <sz val="11"/>
        <color theme="1"/>
        <rFont val="Arial"/>
        <family val="2"/>
      </rPr>
      <t>VARIABLES:</t>
    </r>
    <r>
      <rPr>
        <sz val="11"/>
        <color theme="1"/>
        <rFont val="Arial"/>
        <family val="2"/>
      </rPr>
      <t xml:space="preserve">                                                                                                                                                                                                                                                                    </t>
    </r>
    <r>
      <rPr>
        <b/>
        <sz val="11"/>
        <color theme="1"/>
        <rFont val="Arial"/>
        <family val="2"/>
      </rPr>
      <t>SPNLR=</t>
    </r>
    <r>
      <rPr>
        <sz val="11"/>
        <color theme="1"/>
        <rFont val="Arial"/>
        <family val="2"/>
      </rPr>
      <t xml:space="preserve">Solicitudes de personas no localizadas recibidas.  </t>
    </r>
    <r>
      <rPr>
        <b/>
        <sz val="11"/>
        <color theme="1"/>
        <rFont val="Arial"/>
        <family val="2"/>
      </rPr>
      <t xml:space="preserve">                                          </t>
    </r>
    <r>
      <rPr>
        <sz val="11"/>
        <color theme="1"/>
        <rFont val="Arial"/>
        <family val="2"/>
      </rPr>
      <t xml:space="preserve">                                                                                                                                                                                                                                                                              </t>
    </r>
    <r>
      <rPr>
        <b/>
        <sz val="11"/>
        <color theme="1"/>
        <rFont val="Arial"/>
        <family val="2"/>
      </rPr>
      <t>SPNLA=</t>
    </r>
    <r>
      <rPr>
        <sz val="11"/>
        <color theme="1"/>
        <rFont val="Arial"/>
        <family val="2"/>
      </rPr>
      <t xml:space="preserve">Solicitudes de personas no localizadas  atendidas.                                                                                                                                                                                                                                                                                                                             </t>
    </r>
    <r>
      <rPr>
        <b/>
        <sz val="11"/>
        <color theme="1"/>
        <rFont val="Arial"/>
        <family val="2"/>
      </rPr>
      <t xml:space="preserve"> PSPNLA:</t>
    </r>
    <r>
      <rPr>
        <sz val="11"/>
        <color theme="1"/>
        <rFont val="Arial"/>
        <family val="2"/>
      </rPr>
      <t>Porcentaje de solicitudes de personas no localizadas atendidas.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</si>
  <si>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Atención a solicitude de personas no localizadas.</t>
    </r>
  </si>
  <si>
    <r>
      <rPr>
        <b/>
        <sz val="11"/>
        <color theme="1"/>
        <rFont val="Arial"/>
        <family val="2"/>
      </rPr>
      <t xml:space="preserve">Nombre del Documento:
</t>
    </r>
    <r>
      <rPr>
        <sz val="11"/>
        <color theme="1"/>
        <rFont val="Arial"/>
        <family val="2"/>
      </rPr>
      <t xml:space="preserve">Bitacora de personas no localizadas.
</t>
    </r>
    <r>
      <rPr>
        <b/>
        <sz val="11"/>
        <color theme="1"/>
        <rFont val="Arial"/>
        <family val="2"/>
      </rPr>
      <t xml:space="preserve">Nombre de quien genera la información: </t>
    </r>
    <r>
      <rPr>
        <sz val="11"/>
        <color theme="1"/>
        <rFont val="Arial"/>
        <family val="2"/>
      </rPr>
      <t xml:space="preserve">
Coordinación De Apoyo Iinterinstiticional Como Autoridad Transmisora Para La Búsqueda De Personas No Localizadas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Documento fisico archivable, resguardo en las oficina de Coordinación De Apoyo Iinterinstiticional Como Autoridad Transmisora Para La Búsqueda De Personas No Localizadas</t>
    </r>
  </si>
  <si>
    <r>
      <rPr>
        <b/>
        <sz val="13"/>
        <color theme="1"/>
        <rFont val="Calibri"/>
        <family val="2"/>
      </rPr>
      <t xml:space="preserve">3.1.1.1.2.1 </t>
    </r>
    <r>
      <rPr>
        <sz val="13"/>
        <color theme="1"/>
        <rFont val="Calibri"/>
        <family val="2"/>
      </rPr>
      <t>Seguimiento, asesorias y acompañamiento en reportes de personas no localizadas en el municipio de Benito Juárez</t>
    </r>
  </si>
  <si>
    <r>
      <rPr>
        <b/>
        <sz val="11"/>
        <color theme="1"/>
        <rFont val="Arial"/>
        <family val="2"/>
      </rPr>
      <t>MÉTODO DE CÁLCULO
PAAPNL</t>
    </r>
    <r>
      <rPr>
        <sz val="11"/>
        <color theme="1"/>
        <rFont val="Arial"/>
        <family val="2"/>
      </rPr>
      <t xml:space="preserve">=(SAAPNLR/SAAPNLA)*100                                                                                                                                                                                                                                                                                                                                                                                    
</t>
    </r>
    <r>
      <rPr>
        <b/>
        <sz val="11"/>
        <color theme="1"/>
        <rFont val="Arial"/>
        <family val="2"/>
      </rPr>
      <t>VARIABLES</t>
    </r>
    <r>
      <rPr>
        <sz val="11"/>
        <color theme="1"/>
        <rFont val="Arial"/>
        <family val="2"/>
      </rPr>
      <t xml:space="preserve">
</t>
    </r>
    <r>
      <rPr>
        <b/>
        <sz val="11"/>
        <color theme="1"/>
        <rFont val="Arial"/>
        <family val="2"/>
      </rPr>
      <t>SAAPNLR</t>
    </r>
    <r>
      <rPr>
        <sz val="11"/>
        <color theme="1"/>
        <rFont val="Arial"/>
        <family val="2"/>
      </rPr>
      <t xml:space="preserve">=Solicitudes de asesorias y apoyo en personas no localizadas recibidas.                                                                                                                                                                                                                                                                                                              </t>
    </r>
    <r>
      <rPr>
        <b/>
        <sz val="11"/>
        <color theme="1"/>
        <rFont val="Arial"/>
        <family val="2"/>
      </rPr>
      <t>SAAPNLA</t>
    </r>
    <r>
      <rPr>
        <sz val="11"/>
        <color theme="1"/>
        <rFont val="Arial"/>
        <family val="2"/>
      </rPr>
      <t xml:space="preserve">=Solicitudes de asesorias y apoyo en personas localizadas atendidas.                                                                                                                                                                                                                                                                                                                           </t>
    </r>
    <r>
      <rPr>
        <b/>
        <sz val="11"/>
        <color theme="1"/>
        <rFont val="Arial"/>
        <family val="2"/>
      </rPr>
      <t>PAAPNL</t>
    </r>
    <r>
      <rPr>
        <sz val="11"/>
        <color theme="1"/>
        <rFont val="Arial"/>
        <family val="2"/>
      </rPr>
      <t>:Porcentaje de asesorias y apoyo en personas no localizadas.</t>
    </r>
  </si>
  <si>
    <r>
      <rPr>
        <b/>
        <sz val="11"/>
        <color theme="1"/>
        <rFont val="Arial"/>
        <family val="2"/>
      </rPr>
      <t>Nombre del Documento:</t>
    </r>
    <r>
      <rPr>
        <sz val="11"/>
        <color theme="1"/>
        <rFont val="Arial"/>
        <family val="2"/>
      </rPr>
      <t xml:space="preserve"> Bitacora de personas no localizadas.
</t>
    </r>
    <r>
      <rPr>
        <b/>
        <sz val="11"/>
        <color theme="1"/>
        <rFont val="Arial"/>
        <family val="2"/>
      </rPr>
      <t xml:space="preserve">Nombre de quien genera la información: </t>
    </r>
    <r>
      <rPr>
        <sz val="11"/>
        <color theme="1"/>
        <rFont val="Arial"/>
        <family val="2"/>
      </rPr>
      <t xml:space="preserve">Coordinación De Apoyo Iinterinstiticional Como Autoridad Transmisora Para La Búsqueda De Personas No Localizadas.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Documento fisico archivable, resguardo en las oficina de Coordinación De Apoyo Iinterinstiticional Como Autoridad Transmisora Para La Búsqueda De Personas No Localizadas</t>
    </r>
  </si>
  <si>
    <r>
      <rPr>
        <b/>
        <sz val="11"/>
        <color theme="1"/>
        <rFont val="Arial"/>
        <family val="2"/>
      </rPr>
      <t>MÉTODO DE CÁLCULO
PARPNL=(</t>
    </r>
    <r>
      <rPr>
        <sz val="11"/>
        <color theme="1"/>
        <rFont val="Arial"/>
        <family val="2"/>
      </rPr>
      <t xml:space="preserve">ARPNLR/ARPNLA)*100
</t>
    </r>
    <r>
      <rPr>
        <b/>
        <sz val="11"/>
        <color theme="1"/>
        <rFont val="Arial"/>
        <family val="2"/>
      </rPr>
      <t>VARIABLES                                                                                                                                                                                                                                                                                             ARPNLR=</t>
    </r>
    <r>
      <rPr>
        <sz val="11"/>
        <color theme="1"/>
        <rFont val="Arial"/>
        <family val="2"/>
      </rPr>
      <t xml:space="preserve">Asistencias de Reportes de Personas No Localizadas Recibidas.                   </t>
    </r>
    <r>
      <rPr>
        <b/>
        <sz val="11"/>
        <color theme="1"/>
        <rFont val="Arial"/>
        <family val="2"/>
      </rPr>
      <t xml:space="preserve">                                                                                                                                                                                                                                                                                           ARPNLA=</t>
    </r>
    <r>
      <rPr>
        <sz val="11"/>
        <color theme="1"/>
        <rFont val="Arial"/>
        <family val="2"/>
      </rPr>
      <t>Asistencias de Reportes de Personas No Localizadas Atendidas</t>
    </r>
    <r>
      <rPr>
        <b/>
        <sz val="11"/>
        <color theme="1"/>
        <rFont val="Arial"/>
        <family val="2"/>
      </rPr>
      <t>.                                                                                                                                                                                                                                                                                                                           PARPNL:</t>
    </r>
    <r>
      <rPr>
        <sz val="11"/>
        <color theme="1"/>
        <rFont val="Arial"/>
        <family val="2"/>
      </rPr>
      <t>Porcentaje de asistencias de Reportes de Personas No Localizadas.</t>
    </r>
  </si>
  <si>
    <r>
      <rPr>
        <b/>
        <sz val="11"/>
        <color theme="1"/>
        <rFont val="Arial"/>
        <family val="2"/>
      </rPr>
      <t>Nombre del Documento:</t>
    </r>
    <r>
      <rPr>
        <sz val="11"/>
        <color theme="1"/>
        <rFont val="Arial"/>
        <family val="2"/>
      </rPr>
      <t xml:space="preserve"> Bitacora de personas no localizadas.
</t>
    </r>
    <r>
      <rPr>
        <b/>
        <sz val="11"/>
        <color theme="1"/>
        <rFont val="Arial"/>
        <family val="2"/>
      </rPr>
      <t xml:space="preserve">Nombre de quien genera la información: Coordinación De Apoyo </t>
    </r>
    <r>
      <rPr>
        <sz val="11"/>
        <color theme="1"/>
        <rFont val="Arial"/>
        <family val="2"/>
      </rPr>
      <t xml:space="preserve">Iinterinstiticional Como Autoridad Transmisora Para La Búsqueda De Personas No Localizadas.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Documento fisico archivable, resguardo en las oficina de Coordinación De Apoyo Iinterinstiticional Como Autoridad Transmisora Para La Búsqueda De Personas No Localizadas</t>
    </r>
  </si>
  <si>
    <r>
      <rPr>
        <b/>
        <sz val="13"/>
        <color theme="1"/>
        <rFont val="Calibri"/>
        <family val="2"/>
      </rPr>
      <t>3.1.1.1.3.2</t>
    </r>
    <r>
      <rPr>
        <sz val="13"/>
        <color theme="1"/>
        <rFont val="Calibri"/>
        <family val="2"/>
      </rPr>
      <t xml:space="preserve"> Realización de gestiones técnicas para la operación de las Direcciones Adscritas a la Oficina de la Secretaría General.</t>
    </r>
  </si>
  <si>
    <r>
      <rPr>
        <b/>
        <sz val="13"/>
        <color theme="1"/>
        <rFont val="Calibri"/>
        <family val="2"/>
      </rPr>
      <t>3.1.1.1.3.3</t>
    </r>
    <r>
      <rPr>
        <sz val="13"/>
        <color theme="1"/>
        <rFont val="Calibri"/>
        <family val="2"/>
      </rPr>
      <t xml:space="preserve"> Atención a las solicitudes de   recursos materiales para abastecer a la Secretaría General y sus Direcciones Adscritas.</t>
    </r>
  </si>
  <si>
    <r>
      <rPr>
        <b/>
        <sz val="13"/>
        <color theme="1"/>
        <rFont val="Calibri"/>
        <family val="2"/>
      </rPr>
      <t>3.1.1.1.4</t>
    </r>
    <r>
      <rPr>
        <sz val="13"/>
        <color theme="1"/>
        <rFont val="Calibri"/>
        <family val="2"/>
      </rPr>
      <t xml:space="preserve"> Actos registrales constitutivos o modificativos del Estado Civil de la población benitojuarense, garantizando el derecho a la igualdad entre mujeres y hombres inscritos.</t>
    </r>
  </si>
  <si>
    <r>
      <rPr>
        <b/>
        <sz val="13"/>
        <color theme="1"/>
        <rFont val="Calibri"/>
        <family val="2"/>
      </rPr>
      <t>3.1.1.1.4.1</t>
    </r>
    <r>
      <rPr>
        <sz val="13"/>
        <color theme="1"/>
        <rFont val="Calibri"/>
        <family val="2"/>
      </rPr>
      <t xml:space="preserve"> Adquisición de herramientas tecnológicas del Registro Civil.</t>
    </r>
  </si>
  <si>
    <r>
      <rPr>
        <b/>
        <sz val="11"/>
        <color theme="1"/>
        <rFont val="Arial"/>
        <family val="2"/>
      </rPr>
      <t xml:space="preserve">METODO DE CALCULO:                                                                                                          
PAECE= </t>
    </r>
    <r>
      <rPr>
        <sz val="11"/>
        <color theme="1"/>
        <rFont val="Arial"/>
        <family val="2"/>
      </rPr>
      <t xml:space="preserve">(NEA/NEN)*100 </t>
    </r>
    <r>
      <rPr>
        <b/>
        <sz val="11"/>
        <color theme="1"/>
        <rFont val="Arial"/>
        <family val="2"/>
      </rPr>
      <t xml:space="preserve">                       
VARIABLES:                                                                                                
PAECE: </t>
    </r>
    <r>
      <rPr>
        <sz val="11"/>
        <color theme="1"/>
        <rFont val="Arial"/>
        <family val="2"/>
      </rPr>
      <t>Porcentaje de Adquisición de equipos computos y Electrónicos.</t>
    </r>
    <r>
      <rPr>
        <b/>
        <sz val="11"/>
        <color theme="1"/>
        <rFont val="Arial"/>
        <family val="2"/>
      </rPr>
      <t xml:space="preserve">                           </t>
    </r>
    <r>
      <rPr>
        <sz val="11"/>
        <color theme="1"/>
        <rFont val="Arial"/>
        <family val="2"/>
      </rPr>
      <t xml:space="preserve">                                
</t>
    </r>
    <r>
      <rPr>
        <b/>
        <sz val="11"/>
        <color theme="1"/>
        <rFont val="Arial"/>
        <family val="2"/>
      </rPr>
      <t xml:space="preserve">NEA: </t>
    </r>
    <r>
      <rPr>
        <sz val="11"/>
        <color theme="1"/>
        <rFont val="Arial"/>
        <family val="2"/>
      </rPr>
      <t xml:space="preserve">Número equipos adquiridos. </t>
    </r>
    <r>
      <rPr>
        <b/>
        <sz val="11"/>
        <color theme="1"/>
        <rFont val="Arial"/>
        <family val="2"/>
      </rPr>
      <t xml:space="preserve">
NEN: </t>
    </r>
    <r>
      <rPr>
        <sz val="11"/>
        <color theme="1"/>
        <rFont val="Arial"/>
        <family val="2"/>
      </rPr>
      <t xml:space="preserve">Números de equipos necesitados.                      </t>
    </r>
  </si>
  <si>
    <r>
      <rPr>
        <b/>
        <sz val="11"/>
        <color theme="1"/>
        <rFont val="Arial"/>
        <family val="2"/>
      </rPr>
      <t>PAECE:</t>
    </r>
    <r>
      <rPr>
        <sz val="11"/>
        <color theme="1"/>
        <rFont val="Arial"/>
        <family val="2"/>
      </rPr>
      <t xml:space="preserve"> La meta de Enero 2025 a Diciembre de 2027 serán 43 equipos de cómputo y electrónicos adquiridos.
</t>
    </r>
    <r>
      <rPr>
        <b/>
        <sz val="11"/>
        <color theme="1"/>
        <rFont val="Arial"/>
        <family val="2"/>
      </rPr>
      <t>Variación con respecto a la Línea Base.
Meta Absoluta:</t>
    </r>
    <r>
      <rPr>
        <sz val="11"/>
        <color theme="1"/>
        <rFont val="Arial"/>
        <family val="2"/>
      </rPr>
      <t xml:space="preserve"> 40 equipos de computo y electrónicos adquiridos
</t>
    </r>
    <r>
      <rPr>
        <b/>
        <sz val="11"/>
        <color theme="1"/>
        <rFont val="Arial"/>
        <family val="2"/>
      </rPr>
      <t>Meta Relativa:</t>
    </r>
    <r>
      <rPr>
        <sz val="11"/>
        <color theme="1"/>
        <rFont val="Arial"/>
        <family val="2"/>
      </rPr>
      <t xml:space="preserve"> 1,333.33% superior a la línea base</t>
    </r>
  </si>
  <si>
    <r>
      <rPr>
        <b/>
        <sz val="11"/>
        <color theme="1"/>
        <rFont val="Arial"/>
        <family val="2"/>
      </rPr>
      <t>Nombre del Documento:</t>
    </r>
    <r>
      <rPr>
        <sz val="11"/>
        <color theme="1"/>
        <rFont val="Arial"/>
        <family val="2"/>
      </rPr>
      <t xml:space="preserve"> Acta de Entrega Recepcion de Equipos.
</t>
    </r>
    <r>
      <rPr>
        <b/>
        <sz val="11"/>
        <color theme="1"/>
        <rFont val="Arial"/>
        <family val="2"/>
      </rPr>
      <t>Nombre de quien genera la información:</t>
    </r>
    <r>
      <rPr>
        <sz val="11"/>
        <color theme="1"/>
        <rFont val="Arial"/>
        <family val="2"/>
      </rPr>
      <t xml:space="preserve"> Direccion de Planeacion Municipal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El expediente se encuentra en la Repisa Numero 1 de la Coordinacion Administrativa del Registro Civil.</t>
    </r>
  </si>
  <si>
    <r>
      <rPr>
        <b/>
        <sz val="11"/>
        <color theme="1"/>
        <rFont val="Arial"/>
        <family val="2"/>
      </rPr>
      <t xml:space="preserve">PFVA: </t>
    </r>
    <r>
      <rPr>
        <sz val="11"/>
        <color theme="1"/>
        <rFont val="Arial"/>
        <family val="2"/>
      </rPr>
      <t xml:space="preserve">La meta de Enero 2025 a Diciembre de 2027 serán 288,400 formatos valorados adquiridos.
</t>
    </r>
    <r>
      <rPr>
        <b/>
        <sz val="11"/>
        <color theme="1"/>
        <rFont val="Arial"/>
        <family val="2"/>
      </rPr>
      <t>Variación con respecto a la Línea Base.
Meta Absoluta:</t>
    </r>
    <r>
      <rPr>
        <sz val="11"/>
        <color theme="1"/>
        <rFont val="Arial"/>
        <family val="2"/>
      </rPr>
      <t xml:space="preserve"> 154,400 formatos valorados adquiridos
</t>
    </r>
    <r>
      <rPr>
        <b/>
        <sz val="11"/>
        <color theme="1"/>
        <rFont val="Arial"/>
        <family val="2"/>
      </rPr>
      <t xml:space="preserve">Meta Relativa: </t>
    </r>
    <r>
      <rPr>
        <sz val="11"/>
        <color theme="1"/>
        <rFont val="Arial"/>
        <family val="2"/>
      </rPr>
      <t>115.22% superior a la línea base</t>
    </r>
  </si>
  <si>
    <r>
      <rPr>
        <b/>
        <sz val="11"/>
        <color theme="1"/>
        <rFont val="Arial"/>
        <family val="2"/>
      </rPr>
      <t>Nombre del Documento:</t>
    </r>
    <r>
      <rPr>
        <sz val="11"/>
        <color theme="1"/>
        <rFont val="Arial"/>
        <family val="2"/>
      </rPr>
      <t xml:space="preserve"> factura
</t>
    </r>
    <r>
      <rPr>
        <b/>
        <sz val="11"/>
        <color theme="1"/>
        <rFont val="Arial"/>
        <family val="2"/>
      </rPr>
      <t>Nombre de quien genera la información:</t>
    </r>
    <r>
      <rPr>
        <sz val="11"/>
        <color theme="1"/>
        <rFont val="Arial"/>
        <family val="2"/>
      </rPr>
      <t xml:space="preserve"> Coordinacion Administrativa del Registro Civil.
</t>
    </r>
    <r>
      <rPr>
        <b/>
        <sz val="11"/>
        <color theme="1"/>
        <rFont val="Arial"/>
        <family val="2"/>
      </rPr>
      <t xml:space="preserve">Periodicidad con que se genera la información: Mensual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Expediente de Comprobaciones 2021,  Repisa Numero 1 de la Coordinacion Administrativa del Registro Civil.</t>
    </r>
  </si>
  <si>
    <r>
      <rPr>
        <b/>
        <sz val="13"/>
        <color theme="1"/>
        <rFont val="Calibri"/>
        <family val="2"/>
      </rPr>
      <t xml:space="preserve">3.1.1.1.4.3 </t>
    </r>
    <r>
      <rPr>
        <sz val="13"/>
        <color theme="1"/>
        <rFont val="Calibri"/>
        <family val="2"/>
      </rPr>
      <t>Capacitación al personal del Registro Civil.</t>
    </r>
  </si>
  <si>
    <r>
      <rPr>
        <b/>
        <sz val="13"/>
        <color theme="1"/>
        <rFont val="Calibri"/>
        <family val="2"/>
      </rPr>
      <t xml:space="preserve">PPC: </t>
    </r>
    <r>
      <rPr>
        <sz val="13"/>
        <color theme="1"/>
        <rFont val="Calibri"/>
        <family val="2"/>
      </rPr>
      <t>Porcentaje de personal del Registro Civil capacitado.</t>
    </r>
  </si>
  <si>
    <r>
      <rPr>
        <b/>
        <sz val="11"/>
        <color theme="1"/>
        <rFont val="Arial"/>
        <family val="2"/>
      </rPr>
      <t>PPC:</t>
    </r>
    <r>
      <rPr>
        <sz val="11"/>
        <color theme="1"/>
        <rFont val="Arial"/>
        <family val="2"/>
      </rPr>
      <t xml:space="preserve"> De Enero 2024 a Diciembre 2025 se capacitaron 55 personas del Registro Civil</t>
    </r>
    <r>
      <rPr>
        <b/>
        <sz val="11"/>
        <color theme="1"/>
        <rFont val="Arial"/>
        <family val="2"/>
      </rPr>
      <t xml:space="preserve">
2024: </t>
    </r>
    <r>
      <rPr>
        <sz val="11"/>
        <color theme="1"/>
        <rFont val="Arial"/>
        <family val="2"/>
      </rPr>
      <t>15</t>
    </r>
    <r>
      <rPr>
        <b/>
        <sz val="11"/>
        <color theme="1"/>
        <rFont val="Arial"/>
        <family val="2"/>
      </rPr>
      <t xml:space="preserve">
2025: </t>
    </r>
    <r>
      <rPr>
        <sz val="11"/>
        <color theme="1"/>
        <rFont val="Arial"/>
        <family val="2"/>
      </rPr>
      <t xml:space="preserve">40  </t>
    </r>
    <r>
      <rPr>
        <b/>
        <sz val="11"/>
        <color theme="1"/>
        <rFont val="Arial"/>
        <family val="2"/>
      </rPr>
      <t xml:space="preserve">                                                                                                                                                        Total : </t>
    </r>
    <r>
      <rPr>
        <sz val="11"/>
        <color theme="1"/>
        <rFont val="Arial"/>
        <family val="2"/>
      </rPr>
      <t>55</t>
    </r>
  </si>
  <si>
    <r>
      <rPr>
        <b/>
        <sz val="11"/>
        <color theme="1"/>
        <rFont val="Arial"/>
        <family val="2"/>
      </rPr>
      <t>Nombre del Documento:</t>
    </r>
    <r>
      <rPr>
        <sz val="11"/>
        <color theme="1"/>
        <rFont val="Arial"/>
        <family val="2"/>
      </rPr>
      <t xml:space="preserve"> Lista de asistencia 
</t>
    </r>
    <r>
      <rPr>
        <b/>
        <sz val="11"/>
        <color theme="1"/>
        <rFont val="Arial"/>
        <family val="2"/>
      </rPr>
      <t>Nombre de quien genera la información:</t>
    </r>
    <r>
      <rPr>
        <sz val="11"/>
        <color theme="1"/>
        <rFont val="Arial"/>
        <family val="2"/>
      </rPr>
      <t xml:space="preserve"> Coordinacion Administrativa del Registro Civil.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El expediente se encuentra en la Repisa Numero 1 de la Coordinacion Administrativa del Registro Civil.</t>
    </r>
  </si>
  <si>
    <r>
      <rPr>
        <b/>
        <sz val="13"/>
        <color theme="1"/>
        <rFont val="Calibri"/>
        <family val="2"/>
      </rPr>
      <t xml:space="preserve">3.1.1.1.4.4 </t>
    </r>
    <r>
      <rPr>
        <sz val="13"/>
        <color theme="1"/>
        <rFont val="Calibri"/>
        <family val="2"/>
      </rPr>
      <t>Mejoramiento de las instalaciones del Registro Civil.</t>
    </r>
  </si>
  <si>
    <r>
      <rPr>
        <b/>
        <sz val="11"/>
        <color theme="1"/>
        <rFont val="Arial"/>
        <family val="2"/>
      </rPr>
      <t>PIRM:</t>
    </r>
    <r>
      <rPr>
        <sz val="11"/>
        <color theme="1"/>
        <rFont val="Arial"/>
        <family val="2"/>
      </rPr>
      <t xml:space="preserve"> La meta de Enero 2025 a Diciembre de 2027 serán 8 instalaciones del Registro Civil mejoradas.
</t>
    </r>
    <r>
      <rPr>
        <b/>
        <sz val="11"/>
        <color theme="1"/>
        <rFont val="Arial"/>
        <family val="2"/>
      </rPr>
      <t>Variación con respecto a la Línea Base.
Meta Absoluta:</t>
    </r>
    <r>
      <rPr>
        <sz val="11"/>
        <color theme="1"/>
        <rFont val="Arial"/>
        <family val="2"/>
      </rPr>
      <t xml:space="preserve"> 6 instalaciones del Registro Civil mejoradas
</t>
    </r>
    <r>
      <rPr>
        <b/>
        <sz val="11"/>
        <color theme="1"/>
        <rFont val="Arial"/>
        <family val="2"/>
      </rPr>
      <t xml:space="preserve">Meta Relativa: </t>
    </r>
    <r>
      <rPr>
        <sz val="11"/>
        <color theme="1"/>
        <rFont val="Arial"/>
        <family val="2"/>
      </rPr>
      <t>300% superior a la línea base</t>
    </r>
  </si>
  <si>
    <r>
      <rPr>
        <b/>
        <sz val="11"/>
        <color theme="1"/>
        <rFont val="Arial"/>
        <family val="2"/>
      </rPr>
      <t>Nombre del Documento:</t>
    </r>
    <r>
      <rPr>
        <sz val="11"/>
        <color theme="1"/>
        <rFont val="Arial"/>
        <family val="2"/>
      </rPr>
      <t xml:space="preserve"> Acta de Entrega de Proyecto
</t>
    </r>
    <r>
      <rPr>
        <b/>
        <sz val="11"/>
        <color theme="1"/>
        <rFont val="Arial"/>
        <family val="2"/>
      </rPr>
      <t>Nombre de quien genera la información:</t>
    </r>
    <r>
      <rPr>
        <sz val="11"/>
        <color theme="1"/>
        <rFont val="Arial"/>
        <family val="2"/>
      </rPr>
      <t xml:space="preserve"> Direccion de Obras Publicas
</t>
    </r>
    <r>
      <rPr>
        <b/>
        <sz val="11"/>
        <color theme="1"/>
        <rFont val="Arial"/>
        <family val="2"/>
      </rPr>
      <t xml:space="preserve">Periodicidad con que se genera la información: Anual
</t>
    </r>
    <r>
      <rPr>
        <sz val="11"/>
        <color theme="1"/>
        <rFont val="Arial"/>
        <family val="2"/>
      </rPr>
      <t xml:space="preserve">
</t>
    </r>
    <r>
      <rPr>
        <b/>
        <sz val="11"/>
        <color theme="1"/>
        <rFont val="Arial"/>
        <family val="2"/>
      </rPr>
      <t>Liga de la página donde se localiza la información o ubicación:</t>
    </r>
    <r>
      <rPr>
        <sz val="11"/>
        <color theme="1"/>
        <rFont val="Arial"/>
        <family val="2"/>
      </rPr>
      <t>El expediente se encuentra en la Repisa Numero 1 de la Coordinacion Administrativa del Registro Civil.</t>
    </r>
  </si>
  <si>
    <r>
      <rPr>
        <b/>
        <sz val="13"/>
        <color theme="1"/>
        <rFont val="Calibri"/>
        <family val="2"/>
      </rPr>
      <t>3.1.1.1.5</t>
    </r>
    <r>
      <rPr>
        <sz val="13"/>
        <color theme="1"/>
        <rFont val="Calibri"/>
        <family val="2"/>
      </rPr>
      <t xml:space="preserve"> Quejas y recomendaciones en materia de Derechos Humanos atendidas.</t>
    </r>
  </si>
  <si>
    <r>
      <rPr>
        <b/>
        <sz val="13"/>
        <color theme="1"/>
        <rFont val="Calibri"/>
        <family val="2"/>
      </rPr>
      <t>3.1.1.1.5.1</t>
    </r>
    <r>
      <rPr>
        <sz val="13"/>
        <color theme="1"/>
        <rFont val="Calibri"/>
        <family val="2"/>
      </rPr>
      <t xml:space="preserve"> Prestación de asesorías jurídicas y atención a quejas en materia de Derechos Humanos.</t>
    </r>
  </si>
  <si>
    <r>
      <rPr>
        <b/>
        <sz val="13"/>
        <color theme="1"/>
        <rFont val="Calibri"/>
        <family val="2"/>
      </rPr>
      <t>3.1.1.1.5.2</t>
    </r>
    <r>
      <rPr>
        <sz val="13"/>
        <color theme="1"/>
        <rFont val="Calibri"/>
        <family val="2"/>
      </rPr>
      <t xml:space="preserve"> Impartición de capacitaciones especializadas en materia de Derechos Humanos y no discriminación.</t>
    </r>
  </si>
  <si>
    <r>
      <rPr>
        <sz val="13"/>
        <color theme="1"/>
        <rFont val="Calibri"/>
        <family val="2"/>
      </rPr>
      <t xml:space="preserve">
</t>
    </r>
    <r>
      <rPr>
        <b/>
        <sz val="13"/>
        <color theme="1"/>
        <rFont val="Calibri"/>
        <family val="2"/>
      </rPr>
      <t>PCMDH:</t>
    </r>
    <r>
      <rPr>
        <sz val="13"/>
        <color theme="1"/>
        <rFont val="Calibri"/>
        <family val="2"/>
      </rPr>
      <t xml:space="preserve"> Porcentaje de capacitaciones en materia de Derechos Humanos realizadas.</t>
    </r>
  </si>
  <si>
    <r>
      <rPr>
        <b/>
        <sz val="13"/>
        <color theme="1"/>
        <rFont val="Calibri"/>
        <family val="2"/>
      </rPr>
      <t xml:space="preserve">3.1.1.1.6 </t>
    </r>
    <r>
      <rPr>
        <sz val="13"/>
        <color theme="1"/>
        <rFont val="Calibri"/>
        <family val="2"/>
      </rPr>
      <t>Procedimientos jurídicos en los que el Ayuntamiento es parte atendidos mediante su revisión, elaboración y seguimiento.</t>
    </r>
  </si>
  <si>
    <r>
      <rPr>
        <b/>
        <sz val="13"/>
        <color theme="1"/>
        <rFont val="Calibri"/>
        <family val="2"/>
      </rPr>
      <t xml:space="preserve">3.1.1.1.6.1 </t>
    </r>
    <r>
      <rPr>
        <sz val="13"/>
        <color theme="1"/>
        <rFont val="Calibri"/>
        <family val="2"/>
      </rPr>
      <t>Revisión de instrumentos jurídicos de la Administración Pública Municipal realizada.</t>
    </r>
  </si>
  <si>
    <r>
      <rPr>
        <b/>
        <sz val="13"/>
        <color theme="1"/>
        <rFont val="Calibri"/>
        <family val="2"/>
      </rPr>
      <t>3.1.1.1.6.2</t>
    </r>
    <r>
      <rPr>
        <sz val="13"/>
        <color theme="1"/>
        <rFont val="Calibri"/>
        <family val="2"/>
      </rPr>
      <t xml:space="preserve"> Atención de actuaciones jurídicas para la defensa del Ayuntamiento en procedimientos legales mediante su elaboración y revisión realizada.</t>
    </r>
  </si>
  <si>
    <r>
      <rPr>
        <b/>
        <sz val="13"/>
        <color theme="1"/>
        <rFont val="Calibri"/>
        <family val="2"/>
      </rPr>
      <t>3.1.1.1.6.3</t>
    </r>
    <r>
      <rPr>
        <sz val="13"/>
        <color theme="1"/>
        <rFont val="Calibri"/>
        <family val="2"/>
      </rPr>
      <t xml:space="preserve"> Interposición y atención de recursos legales en juicios de garantía en los que el Ayuntamiento sea parte realizadas.</t>
    </r>
  </si>
  <si>
    <r>
      <rPr>
        <b/>
        <sz val="13"/>
        <color theme="1"/>
        <rFont val="Calibri"/>
        <family val="2"/>
      </rPr>
      <t xml:space="preserve">3.1.1.1.7 </t>
    </r>
    <r>
      <rPr>
        <sz val="13"/>
        <color theme="1"/>
        <rFont val="Calibri"/>
        <family val="2"/>
      </rPr>
      <t>Sanciones de la ciudanía que realiza u omite actos que alteran la paz pública aplicadas.</t>
    </r>
  </si>
  <si>
    <r>
      <rPr>
        <b/>
        <sz val="13"/>
        <color theme="1"/>
        <rFont val="Calibri"/>
        <family val="2"/>
      </rPr>
      <t>3.1.1.1.7.3</t>
    </r>
    <r>
      <rPr>
        <sz val="13"/>
        <color theme="1"/>
        <rFont val="Calibri"/>
        <family val="2"/>
      </rPr>
      <t xml:space="preserve"> Impartición de cursos de capacitación para el personal de la Dirección.</t>
    </r>
  </si>
  <si>
    <r>
      <rPr>
        <b/>
        <sz val="13"/>
        <color theme="1"/>
        <rFont val="Calibri"/>
        <family val="2"/>
      </rPr>
      <t xml:space="preserve">3.1.1.1.7.4 </t>
    </r>
    <r>
      <rPr>
        <sz val="13"/>
        <color theme="1"/>
        <rFont val="Calibri"/>
        <family val="2"/>
      </rPr>
      <t>Realización de Talleres para familias de menores infractores.</t>
    </r>
  </si>
  <si>
    <r>
      <rPr>
        <b/>
        <sz val="13"/>
        <color theme="1"/>
        <rFont val="Calibri"/>
        <family val="2"/>
      </rPr>
      <t xml:space="preserve">3.1.1.1.8 </t>
    </r>
    <r>
      <rPr>
        <sz val="13"/>
        <color theme="1"/>
        <rFont val="Calibri"/>
        <family val="2"/>
      </rPr>
      <t>Supervisión de guarda y custodia de ciudadanos que infringen el Reglamento de Justicia Cívica realizada</t>
    </r>
  </si>
  <si>
    <r>
      <rPr>
        <b/>
        <sz val="11"/>
        <color rgb="FF000000"/>
        <rFont val="Arial"/>
        <family val="2"/>
      </rPr>
      <t>MÉTODO DE CÁLCULO:   
PSA=</t>
    </r>
    <r>
      <rPr>
        <sz val="11"/>
        <color rgb="FF000000"/>
        <rFont val="Arial"/>
        <family val="2"/>
      </rPr>
      <t xml:space="preserve"> (NSA/NSE)*100 </t>
    </r>
    <r>
      <rPr>
        <b/>
        <sz val="11"/>
        <color rgb="FF000000"/>
        <rFont val="Arial"/>
        <family val="2"/>
      </rPr>
      <t xml:space="preserve">
VARIABLES: 
PSA: </t>
    </r>
    <r>
      <rPr>
        <sz val="11"/>
        <color rgb="FF000000"/>
        <rFont val="Arial"/>
        <family val="2"/>
      </rPr>
      <t>Porcentaje de supervisiones aplicadas.</t>
    </r>
    <r>
      <rPr>
        <b/>
        <sz val="11"/>
        <color rgb="FF000000"/>
        <rFont val="Arial"/>
        <family val="2"/>
      </rPr>
      <t xml:space="preserve">
NSA: </t>
    </r>
    <r>
      <rPr>
        <sz val="11"/>
        <color rgb="FF000000"/>
        <rFont val="Arial"/>
        <family val="2"/>
      </rPr>
      <t>Número de Supervisiones aplicadas.</t>
    </r>
    <r>
      <rPr>
        <b/>
        <sz val="11"/>
        <color rgb="FF000000"/>
        <rFont val="Arial"/>
        <family val="2"/>
      </rPr>
      <t xml:space="preserve">
NSE: </t>
    </r>
    <r>
      <rPr>
        <sz val="11"/>
        <color rgb="FF000000"/>
        <rFont val="Arial"/>
        <family val="2"/>
      </rPr>
      <t>Número de supervisiones estimadas.</t>
    </r>
  </si>
  <si>
    <r>
      <rPr>
        <b/>
        <sz val="11"/>
        <color rgb="FF000000"/>
        <rFont val="Arial"/>
        <family val="2"/>
      </rPr>
      <t xml:space="preserve">UNIDAD DE MEDIDA DEL INDICADOR: 
</t>
    </r>
    <r>
      <rPr>
        <sz val="11"/>
        <color rgb="FF000000"/>
        <rFont val="Arial"/>
        <family val="2"/>
      </rPr>
      <t xml:space="preserve">Porcentaje. </t>
    </r>
    <r>
      <rPr>
        <b/>
        <sz val="11"/>
        <color rgb="FF000000"/>
        <rFont val="Arial"/>
        <family val="2"/>
      </rPr>
      <t xml:space="preserve">
UNIDAD DE MEDIDA DE LAS   VARIABLES:  
</t>
    </r>
    <r>
      <rPr>
        <sz val="11"/>
        <color rgb="FF000000"/>
        <rFont val="Arial"/>
        <family val="2"/>
      </rPr>
      <t>Supevisiones.</t>
    </r>
  </si>
  <si>
    <r>
      <rPr>
        <b/>
        <sz val="13"/>
        <color theme="1"/>
        <rFont val="Calibri"/>
        <family val="2"/>
      </rPr>
      <t xml:space="preserve">PIA: </t>
    </r>
    <r>
      <rPr>
        <sz val="13"/>
        <color theme="1"/>
        <rFont val="Calibri"/>
        <family val="2"/>
      </rPr>
      <t>Porcentaje de Incidencias Atendidas.</t>
    </r>
  </si>
  <si>
    <r>
      <rPr>
        <b/>
        <sz val="11"/>
        <color rgb="FF000000"/>
        <rFont val="Arial"/>
        <family val="2"/>
      </rPr>
      <t>MÉTODO DE CÁLCULO: 
PIA=</t>
    </r>
    <r>
      <rPr>
        <sz val="11"/>
        <color rgb="FF000000"/>
        <rFont val="Arial"/>
        <family val="2"/>
      </rPr>
      <t xml:space="preserve">(NIA/NIE)*100 </t>
    </r>
    <r>
      <rPr>
        <b/>
        <sz val="11"/>
        <color rgb="FF000000"/>
        <rFont val="Arial"/>
        <family val="2"/>
      </rPr>
      <t xml:space="preserve">
VARIABLES:                                                                                                                                      
PIA: </t>
    </r>
    <r>
      <rPr>
        <sz val="11"/>
        <color rgb="FF000000"/>
        <rFont val="Arial"/>
        <family val="2"/>
      </rPr>
      <t>Porcentaje de Incidencias Atendidas.</t>
    </r>
    <r>
      <rPr>
        <b/>
        <sz val="11"/>
        <color rgb="FF000000"/>
        <rFont val="Arial"/>
        <family val="2"/>
      </rPr>
      <t xml:space="preserve">
NIA: </t>
    </r>
    <r>
      <rPr>
        <sz val="11"/>
        <color rgb="FF000000"/>
        <rFont val="Arial"/>
        <family val="2"/>
      </rPr>
      <t>Número de Incidencias Atendidas.</t>
    </r>
    <r>
      <rPr>
        <b/>
        <sz val="11"/>
        <color rgb="FF000000"/>
        <rFont val="Arial"/>
        <family val="2"/>
      </rPr>
      <t xml:space="preserve">                                                                                      
NIE:  </t>
    </r>
    <r>
      <rPr>
        <sz val="11"/>
        <color rgb="FF000000"/>
        <rFont val="Arial"/>
        <family val="2"/>
      </rPr>
      <t>Número de Incidencias Estimadas.</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</si>
  <si>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 xml:space="preserve">Incidencias. </t>
    </r>
  </si>
  <si>
    <r>
      <rPr>
        <b/>
        <sz val="11"/>
        <color rgb="FF000000"/>
        <rFont val="Arial"/>
        <family val="2"/>
      </rPr>
      <t xml:space="preserve">MÉTODO DE CÁLCULO: 
PEC= </t>
    </r>
    <r>
      <rPr>
        <sz val="11"/>
        <color rgb="FF000000"/>
        <rFont val="Arial"/>
        <family val="2"/>
      </rPr>
      <t>(NEQC/NEEM)*100</t>
    </r>
    <r>
      <rPr>
        <b/>
        <sz val="11"/>
        <color rgb="FF000000"/>
        <rFont val="Arial"/>
        <family val="2"/>
      </rPr>
      <t xml:space="preserve">
VARIABLES:
PEC:</t>
    </r>
    <r>
      <rPr>
        <sz val="11"/>
        <color rgb="FF000000"/>
        <rFont val="Arial"/>
        <family val="2"/>
      </rPr>
      <t xml:space="preserve"> Porcentaje de Equipo Conservado.</t>
    </r>
    <r>
      <rPr>
        <b/>
        <sz val="11"/>
        <color rgb="FF000000"/>
        <rFont val="Arial"/>
        <family val="2"/>
      </rPr>
      <t xml:space="preserve">                    
NEQC: </t>
    </r>
    <r>
      <rPr>
        <sz val="11"/>
        <color rgb="FF000000"/>
        <rFont val="Arial"/>
        <family val="2"/>
      </rPr>
      <t xml:space="preserve">Número de Equipo Conservado. </t>
    </r>
    <r>
      <rPr>
        <b/>
        <sz val="11"/>
        <color rgb="FF000000"/>
        <rFont val="Arial"/>
        <family val="2"/>
      </rPr>
      <t xml:space="preserve">
NEEM: </t>
    </r>
    <r>
      <rPr>
        <sz val="11"/>
        <color rgb="FF000000"/>
        <rFont val="Arial"/>
        <family val="2"/>
      </rPr>
      <t>Número de Equipo Estimado para Mantenimiento.</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</si>
  <si>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Equipo.</t>
    </r>
  </si>
  <si>
    <r>
      <rPr>
        <b/>
        <sz val="11"/>
        <color rgb="FF000000"/>
        <rFont val="Arial"/>
        <family val="2"/>
      </rPr>
      <t>MÉTODO DE CÁLCULO:
POAO=</t>
    </r>
    <r>
      <rPr>
        <sz val="11"/>
        <color rgb="FF000000"/>
        <rFont val="Arial"/>
        <family val="2"/>
      </rPr>
      <t xml:space="preserve"> (NOAO/NOAE)*100</t>
    </r>
    <r>
      <rPr>
        <b/>
        <sz val="11"/>
        <color rgb="FF000000"/>
        <rFont val="Arial"/>
        <family val="2"/>
      </rPr>
      <t xml:space="preserve">
VARIABLES:                                                                                                                                  
POAO: </t>
    </r>
    <r>
      <rPr>
        <sz val="11"/>
        <color rgb="FF000000"/>
        <rFont val="Arial"/>
        <family val="2"/>
      </rPr>
      <t xml:space="preserve">Porcentaje de Órdenes de Alimentos Otorgados. </t>
    </r>
    <r>
      <rPr>
        <b/>
        <sz val="11"/>
        <color rgb="FF000000"/>
        <rFont val="Arial"/>
        <family val="2"/>
      </rPr>
      <t xml:space="preserve">                           
NOAO: </t>
    </r>
    <r>
      <rPr>
        <sz val="11"/>
        <color rgb="FF000000"/>
        <rFont val="Arial"/>
        <family val="2"/>
      </rPr>
      <t>Número de Órdenes de Alimentos Otorgados.</t>
    </r>
    <r>
      <rPr>
        <b/>
        <sz val="11"/>
        <color rgb="FF000000"/>
        <rFont val="Arial"/>
        <family val="2"/>
      </rPr>
      <t xml:space="preserve">
NOAE:</t>
    </r>
    <r>
      <rPr>
        <sz val="11"/>
        <color rgb="FF000000"/>
        <rFont val="Arial"/>
        <family val="2"/>
      </rPr>
      <t xml:space="preserve"> Número de Órdenes de Alimentos Estimados.</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</si>
  <si>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Órdenes de Alimentos.</t>
    </r>
  </si>
  <si>
    <r>
      <rPr>
        <b/>
        <sz val="11"/>
        <color theme="1"/>
        <rFont val="Arial"/>
        <family val="2"/>
      </rPr>
      <t xml:space="preserve">Nombre completo del Documento que sustenta la información: 
</t>
    </r>
    <r>
      <rPr>
        <sz val="11"/>
        <color theme="1"/>
        <rFont val="Arial"/>
        <family val="2"/>
      </rPr>
      <t xml:space="preserve">Constancia de Residencia y Vecindad
</t>
    </r>
    <r>
      <rPr>
        <b/>
        <sz val="11"/>
        <color theme="1"/>
        <rFont val="Arial"/>
        <family val="2"/>
      </rPr>
      <t xml:space="preserve">
Nombre del área que genera o publica la información: 
</t>
    </r>
    <r>
      <rPr>
        <sz val="11"/>
        <color theme="1"/>
        <rFont val="Arial"/>
        <family val="2"/>
      </rPr>
      <t xml:space="preserve">Departamento del Consejo Municipal de Poblacion
</t>
    </r>
    <r>
      <rPr>
        <b/>
        <sz val="11"/>
        <color theme="1"/>
        <rFont val="Arial"/>
        <family val="2"/>
      </rPr>
      <t xml:space="preserve">
Periodicidad con que se genera el documento: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Cajas de Archivo Muerto, en la bodega de la Dirección General de Gobierno</t>
    </r>
  </si>
  <si>
    <r>
      <rPr>
        <b/>
        <sz val="13"/>
        <color theme="1"/>
        <rFont val="Calibri"/>
        <family val="2"/>
      </rPr>
      <t xml:space="preserve">3.1.1.1.9.1 </t>
    </r>
    <r>
      <rPr>
        <sz val="13"/>
        <color theme="1"/>
        <rFont val="Calibri"/>
        <family val="2"/>
      </rPr>
      <t>Realización del Sorteo del Servicio Nacional Clase correspondiente.</t>
    </r>
  </si>
  <si>
    <r>
      <rPr>
        <b/>
        <sz val="11"/>
        <color theme="1"/>
        <rFont val="Arial"/>
        <family val="2"/>
      </rPr>
      <t xml:space="preserve">Nombre completo del Documento que sustenta la información: </t>
    </r>
    <r>
      <rPr>
        <sz val="11"/>
        <color theme="1"/>
        <rFont val="Arial"/>
        <family val="2"/>
      </rPr>
      <t xml:space="preserve">
Cartillas expedidas,Informe enviado al Batallón (oficio con estadísticas de datos sobre jóvenes) y  Fotos  
</t>
    </r>
    <r>
      <rPr>
        <b/>
        <sz val="11"/>
        <color theme="1"/>
        <rFont val="Arial"/>
        <family val="2"/>
      </rPr>
      <t>Nombre del área que genera o publica la información</t>
    </r>
    <r>
      <rPr>
        <sz val="11"/>
        <color theme="1"/>
        <rFont val="Arial"/>
        <family val="2"/>
      </rPr>
      <t xml:space="preserve">: 
Junta Municipal de Reclutamiento
</t>
    </r>
    <r>
      <rPr>
        <b/>
        <sz val="11"/>
        <color theme="1"/>
        <rFont val="Arial"/>
        <family val="2"/>
      </rPr>
      <t>Periodicidad con que se genera el documento</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Oficios Enviados, LEFOR OFCIOS  (Junta Municipal de Recluatmiento), CAJAS DE APENDICES DE LAS CARTILLAS(Junta Municipal de Recluatamiento)</t>
    </r>
  </si>
  <si>
    <r>
      <rPr>
        <b/>
        <sz val="13"/>
        <color theme="1"/>
        <rFont val="Calibri"/>
        <family val="2"/>
      </rPr>
      <t>3.1.1.1.9.2</t>
    </r>
    <r>
      <rPr>
        <sz val="13"/>
        <color theme="1"/>
        <rFont val="Calibri"/>
        <family val="2"/>
      </rPr>
      <t xml:space="preserve"> Participación en las Sesiones del COESPO referente a los temas representativos de la población y resoluciones del H. Ayuntamiento</t>
    </r>
  </si>
  <si>
    <r>
      <rPr>
        <b/>
        <sz val="11"/>
        <color theme="1"/>
        <rFont val="Arial"/>
        <family val="2"/>
      </rPr>
      <t xml:space="preserve">Nombre completo del Documento que sustenta la información: </t>
    </r>
    <r>
      <rPr>
        <sz val="11"/>
        <color theme="1"/>
        <rFont val="Arial"/>
        <family val="2"/>
      </rPr>
      <t xml:space="preserve">
Reportes emitidos con Fotos  
</t>
    </r>
    <r>
      <rPr>
        <b/>
        <sz val="11"/>
        <color theme="1"/>
        <rFont val="Arial"/>
        <family val="2"/>
      </rPr>
      <t xml:space="preserve">Nombre del área que genera o publica la información: </t>
    </r>
    <r>
      <rPr>
        <sz val="11"/>
        <color theme="1"/>
        <rFont val="Arial"/>
        <family val="2"/>
      </rPr>
      <t xml:space="preserve">
Departamento del Consejo Municipal de Poblacion
</t>
    </r>
    <r>
      <rPr>
        <b/>
        <sz val="11"/>
        <color theme="1"/>
        <rFont val="Arial"/>
        <family val="2"/>
      </rPr>
      <t xml:space="preserve">Periodicidad con que se genera el documento: </t>
    </r>
    <r>
      <rPr>
        <sz val="11"/>
        <color theme="1"/>
        <rFont val="Arial"/>
        <family val="2"/>
      </rPr>
      <t xml:space="preserve">
Triemestral
</t>
    </r>
    <r>
      <rPr>
        <b/>
        <sz val="11"/>
        <color theme="1"/>
        <rFont val="Arial"/>
        <family val="2"/>
      </rPr>
      <t>Liga de la página donde se localiza la información o ubicación:</t>
    </r>
    <r>
      <rPr>
        <sz val="11"/>
        <color theme="1"/>
        <rFont val="Arial"/>
        <family val="2"/>
      </rPr>
      <t xml:space="preserve"> 
Lefor, OFCIOS ENVIADOS</t>
    </r>
  </si>
  <si>
    <r>
      <rPr>
        <b/>
        <sz val="11"/>
        <color theme="1"/>
        <rFont val="Arial"/>
        <family val="2"/>
      </rPr>
      <t>PRP</t>
    </r>
    <r>
      <rPr>
        <sz val="11"/>
        <color theme="1"/>
        <rFont val="Arial"/>
        <family val="2"/>
      </rPr>
      <t xml:space="preserve">: De Enero 2022 a Diciembre 2024 se realizaron 21 atenciones y seguimientos con DAVB y sbpj 
2022: 0
2023: 0
2024: 0 </t>
    </r>
  </si>
  <si>
    <r>
      <rPr>
        <b/>
        <sz val="11"/>
        <color theme="1"/>
        <rFont val="Arial"/>
        <family val="2"/>
      </rPr>
      <t xml:space="preserve">Nombre completo del Documento que sustenta la información: </t>
    </r>
    <r>
      <rPr>
        <sz val="11"/>
        <color theme="1"/>
        <rFont val="Arial"/>
        <family val="2"/>
      </rPr>
      <t xml:space="preserve">
Tarjetas Informativas, minutas con Fotos  
</t>
    </r>
    <r>
      <rPr>
        <b/>
        <sz val="11"/>
        <color theme="1"/>
        <rFont val="Arial"/>
        <family val="2"/>
      </rPr>
      <t xml:space="preserve">Nombre del área que genera o publica la información: </t>
    </r>
    <r>
      <rPr>
        <sz val="11"/>
        <color theme="1"/>
        <rFont val="Arial"/>
        <family val="2"/>
      </rPr>
      <t xml:space="preserve">
Coordinacion de Delegaciones
</t>
    </r>
    <r>
      <rPr>
        <b/>
        <sz val="11"/>
        <color theme="1"/>
        <rFont val="Arial"/>
        <family val="2"/>
      </rPr>
      <t xml:space="preserve">Periodicidad con que se genera el documento: </t>
    </r>
    <r>
      <rPr>
        <sz val="11"/>
        <color theme="1"/>
        <rFont val="Arial"/>
        <family val="2"/>
      </rPr>
      <t xml:space="preserve">
Triemestral.
</t>
    </r>
    <r>
      <rPr>
        <b/>
        <sz val="11"/>
        <color theme="1"/>
        <rFont val="Arial"/>
        <family val="2"/>
      </rPr>
      <t>Liga de la página donde se localiza la información o ubicación:</t>
    </r>
    <r>
      <rPr>
        <sz val="11"/>
        <color theme="1"/>
        <rFont val="Arial"/>
        <family val="2"/>
      </rPr>
      <t xml:space="preserve"> 
Lefor del Area Adminstrativa, Tarjetas Informativas</t>
    </r>
  </si>
  <si>
    <r>
      <rPr>
        <b/>
        <sz val="11"/>
        <color theme="1"/>
        <rFont val="Arial"/>
        <family val="2"/>
      </rPr>
      <t xml:space="preserve">Nombre completo del Documento que sustenta la información: </t>
    </r>
    <r>
      <rPr>
        <sz val="11"/>
        <color theme="1"/>
        <rFont val="Arial"/>
        <family val="2"/>
      </rPr>
      <t xml:space="preserve">
Tarjetas Informativas con Fotos  
</t>
    </r>
    <r>
      <rPr>
        <b/>
        <sz val="11"/>
        <color theme="1"/>
        <rFont val="Arial"/>
        <family val="2"/>
      </rPr>
      <t xml:space="preserve">Nombre del área que genera o publica la información: </t>
    </r>
    <r>
      <rPr>
        <sz val="11"/>
        <color theme="1"/>
        <rFont val="Arial"/>
        <family val="2"/>
      </rPr>
      <t xml:space="preserve">
Jefatura del Departamento de Prosectiva Politica y Legal
</t>
    </r>
    <r>
      <rPr>
        <b/>
        <sz val="11"/>
        <color theme="1"/>
        <rFont val="Arial"/>
        <family val="2"/>
      </rPr>
      <t xml:space="preserve">Periodicidad con que se genera el documento: </t>
    </r>
    <r>
      <rPr>
        <sz val="11"/>
        <color theme="1"/>
        <rFont val="Arial"/>
        <family val="2"/>
      </rPr>
      <t xml:space="preserve">
Triemestral.
</t>
    </r>
    <r>
      <rPr>
        <b/>
        <sz val="11"/>
        <color theme="1"/>
        <rFont val="Arial"/>
        <family val="2"/>
      </rPr>
      <t>Liga de la página donde se localiza la información o ubicación:</t>
    </r>
    <r>
      <rPr>
        <sz val="11"/>
        <color theme="1"/>
        <rFont val="Arial"/>
        <family val="2"/>
      </rPr>
      <t xml:space="preserve"> 
Lefor del Area Adminstrativa, Oficios Enviados. Tarjetas Informativas</t>
    </r>
  </si>
  <si>
    <r>
      <rPr>
        <b/>
        <sz val="13"/>
        <color theme="1"/>
        <rFont val="Calibri"/>
        <family val="2"/>
      </rPr>
      <t>3.1.1.1.9.5</t>
    </r>
    <r>
      <rPr>
        <sz val="13"/>
        <color theme="1"/>
        <rFont val="Calibri"/>
        <family val="2"/>
      </rPr>
      <t xml:space="preserve"> Atenciones en asuntos religiosos brindadas.</t>
    </r>
  </si>
  <si>
    <r>
      <rPr>
        <b/>
        <sz val="13"/>
        <color theme="1"/>
        <rFont val="Calibri"/>
        <family val="2"/>
      </rPr>
      <t xml:space="preserve">PPAC: </t>
    </r>
    <r>
      <rPr>
        <sz val="13"/>
        <color theme="1"/>
        <rFont val="Calibri"/>
        <family val="2"/>
      </rPr>
      <t>Porcentaje de participantes  en actividades comunitarias enfocadas a la construccion de paz con apoyo de grupos religiosos. (sinergia por la paz) .</t>
    </r>
  </si>
  <si>
    <r>
      <rPr>
        <b/>
        <sz val="13"/>
        <color theme="1"/>
        <rFont val="Calibri"/>
        <family val="2"/>
      </rPr>
      <t>3.1.1.1.9.7</t>
    </r>
    <r>
      <rPr>
        <sz val="13"/>
        <color theme="1"/>
        <rFont val="Calibri"/>
        <family val="2"/>
      </rPr>
      <t xml:space="preserve"> Capacitación en materia religiosa que fortalezcan la laicidad del municipio.</t>
    </r>
  </si>
  <si>
    <r>
      <rPr>
        <b/>
        <sz val="13"/>
        <color theme="1"/>
        <rFont val="Calibri"/>
        <family val="2"/>
      </rPr>
      <t>PCMR:</t>
    </r>
    <r>
      <rPr>
        <sz val="13"/>
        <color theme="1"/>
        <rFont val="Calibri"/>
        <family val="2"/>
      </rPr>
      <t xml:space="preserve"> Porcentaje de participantes en materia religiosa capacitados(as)</t>
    </r>
  </si>
  <si>
    <r>
      <rPr>
        <b/>
        <sz val="13"/>
        <color theme="1"/>
        <rFont val="Calibri"/>
        <family val="2"/>
      </rPr>
      <t xml:space="preserve">3.1.1.1.9.8 </t>
    </r>
    <r>
      <rPr>
        <sz val="13"/>
        <color theme="1"/>
        <rFont val="Calibri"/>
        <family val="2"/>
      </rPr>
      <t>Actualización del Padrón Municipal de Templos (PMT).</t>
    </r>
  </si>
  <si>
    <r>
      <rPr>
        <b/>
        <sz val="13"/>
        <color theme="1"/>
        <rFont val="Calibri"/>
        <family val="2"/>
      </rPr>
      <t xml:space="preserve">3.1.1.1.9.9 </t>
    </r>
    <r>
      <rPr>
        <sz val="13"/>
        <color theme="1"/>
        <rFont val="Calibri"/>
        <family val="2"/>
      </rPr>
      <t>Verificación de la normativa municipal aplicable al sector religioso.</t>
    </r>
  </si>
  <si>
    <r>
      <rPr>
        <b/>
        <sz val="13"/>
        <color theme="1"/>
        <rFont val="Calibri"/>
        <family val="2"/>
      </rPr>
      <t xml:space="preserve">PVAR: </t>
    </r>
    <r>
      <rPr>
        <sz val="13"/>
        <color theme="1"/>
        <rFont val="Calibri"/>
        <family val="2"/>
      </rPr>
      <t>Porcentaje de verificaciones normativas a las asociaciones y agrupaciones religiosas realizadas.</t>
    </r>
  </si>
  <si>
    <r>
      <rPr>
        <b/>
        <sz val="13"/>
        <color theme="1"/>
        <rFont val="Calibri"/>
        <family val="2"/>
      </rPr>
      <t>3.1.1.1.10</t>
    </r>
    <r>
      <rPr>
        <sz val="13"/>
        <color theme="1"/>
        <rFont val="Calibri"/>
        <family val="2"/>
      </rPr>
      <t xml:space="preserve"> Mecanismos de coordinación interinstitucional y capacidades del SIPINNA Municipal fortalecidos.</t>
    </r>
  </si>
  <si>
    <r>
      <rPr>
        <b/>
        <sz val="13"/>
        <color theme="1"/>
        <rFont val="Calibri"/>
        <family val="2"/>
      </rPr>
      <t xml:space="preserve">3.1.1.1.10.1  </t>
    </r>
    <r>
      <rPr>
        <sz val="13"/>
        <color theme="1"/>
        <rFont val="Calibri"/>
        <family val="2"/>
      </rPr>
      <t>Organización de sesiones del Sistema Municipal y sus Comisiones.</t>
    </r>
  </si>
  <si>
    <r>
      <rPr>
        <b/>
        <sz val="13"/>
        <color theme="1"/>
        <rFont val="Calibri"/>
        <family val="2"/>
      </rPr>
      <t xml:space="preserve">3.1.1.1.10.2 </t>
    </r>
    <r>
      <rPr>
        <sz val="13"/>
        <color theme="1"/>
        <rFont val="Calibri"/>
        <family val="2"/>
      </rPr>
      <t>Canalización y registro de reportes o posibles vulneraciones de derechos de NNA.</t>
    </r>
  </si>
  <si>
    <r>
      <rPr>
        <b/>
        <sz val="13"/>
        <color theme="1"/>
        <rFont val="Calibri"/>
        <family val="2"/>
      </rPr>
      <t xml:space="preserve">3.1.1.1.10.4 </t>
    </r>
    <r>
      <rPr>
        <sz val="13"/>
        <color theme="1"/>
        <rFont val="Calibri"/>
        <family val="2"/>
      </rPr>
      <t>Difusión digital y realización de campañas en redes sociales sobre los derechos de NNA.</t>
    </r>
  </si>
  <si>
    <r>
      <rPr>
        <b/>
        <sz val="13"/>
        <color theme="1"/>
        <rFont val="Calibri"/>
        <family val="2"/>
      </rPr>
      <t xml:space="preserve">3.1.1.1.11 </t>
    </r>
    <r>
      <rPr>
        <sz val="13"/>
        <color theme="1"/>
        <rFont val="Calibri"/>
        <family val="2"/>
      </rPr>
      <t>Proyectos de estructuración vial revisados interinstitucionalmente.</t>
    </r>
  </si>
  <si>
    <r>
      <rPr>
        <b/>
        <sz val="13"/>
        <color theme="1"/>
        <rFont val="Calibri"/>
        <family val="2"/>
      </rPr>
      <t>3.1.1.1.11.1</t>
    </r>
    <r>
      <rPr>
        <sz val="13"/>
        <color theme="1"/>
        <rFont val="Calibri"/>
        <family val="2"/>
      </rPr>
      <t xml:space="preserve"> Instalación de señalización vial horizontal y vertical en la infraestructura urbana.</t>
    </r>
  </si>
  <si>
    <r>
      <rPr>
        <b/>
        <sz val="13"/>
        <color theme="1"/>
        <rFont val="Calibri"/>
        <family val="2"/>
      </rPr>
      <t>3.1.1.1.11.2.</t>
    </r>
    <r>
      <rPr>
        <sz val="13"/>
        <color theme="1"/>
        <rFont val="Calibri"/>
        <family val="2"/>
      </rPr>
      <t xml:space="preserve"> Elaboración de propuestas de Seguridad Vial y de Movilidad Urbana.</t>
    </r>
  </si>
  <si>
    <r>
      <rPr>
        <b/>
        <sz val="13"/>
        <color theme="1"/>
        <rFont val="Calibri"/>
        <family val="2"/>
      </rPr>
      <t xml:space="preserve">3.1.1.1.11.3 </t>
    </r>
    <r>
      <rPr>
        <sz val="13"/>
        <color theme="1"/>
        <rFont val="Calibri"/>
        <family val="2"/>
      </rPr>
      <t>Supervisión del funcionamiento de la red semafórica en la infraestructura vial.</t>
    </r>
  </si>
  <si>
    <r>
      <rPr>
        <b/>
        <sz val="13"/>
        <color theme="1"/>
        <rFont val="Calibri"/>
        <family val="2"/>
      </rPr>
      <t>3.1.1.1.12</t>
    </r>
    <r>
      <rPr>
        <sz val="13"/>
        <color theme="1"/>
        <rFont val="Calibri"/>
        <family val="2"/>
      </rPr>
      <t xml:space="preserve"> Atención de emergencias a la población, mediante acciones de prevención, auxilio y combate de incendios.</t>
    </r>
  </si>
  <si>
    <r>
      <rPr>
        <b/>
        <sz val="11"/>
        <color theme="1"/>
        <rFont val="Arial"/>
        <family val="2"/>
      </rPr>
      <t xml:space="preserve">MÉTODO DE CÁLCULO:  
PPAE= </t>
    </r>
    <r>
      <rPr>
        <sz val="11"/>
        <color theme="1"/>
        <rFont val="Arial"/>
        <family val="2"/>
      </rPr>
      <t>(NPAE/NPPAE)*100</t>
    </r>
    <r>
      <rPr>
        <b/>
        <sz val="11"/>
        <color theme="1"/>
        <rFont val="Arial"/>
        <family val="2"/>
      </rPr>
      <t xml:space="preserve">
VARIABLES: 
PPAE: </t>
    </r>
    <r>
      <rPr>
        <sz val="11"/>
        <color theme="1"/>
        <rFont val="Arial"/>
        <family val="2"/>
      </rPr>
      <t xml:space="preserve">Porcentaje de Personas Atendidas en Emergencias. </t>
    </r>
    <r>
      <rPr>
        <b/>
        <sz val="11"/>
        <color theme="1"/>
        <rFont val="Arial"/>
        <family val="2"/>
      </rPr>
      <t xml:space="preserve">
NPAE: </t>
    </r>
    <r>
      <rPr>
        <sz val="11"/>
        <color theme="1"/>
        <rFont val="Arial"/>
        <family val="2"/>
      </rPr>
      <t xml:space="preserve">Número de Personas Atendidas en Emergencias. </t>
    </r>
    <r>
      <rPr>
        <b/>
        <sz val="11"/>
        <color theme="1"/>
        <rFont val="Arial"/>
        <family val="2"/>
      </rPr>
      <t xml:space="preserve">
NPPAE: </t>
    </r>
    <r>
      <rPr>
        <sz val="11"/>
        <color theme="1"/>
        <rFont val="Arial"/>
        <family val="2"/>
      </rPr>
      <t>Numero de Personas Programadasa a Atender en Emergencias.</t>
    </r>
  </si>
  <si>
    <r>
      <rPr>
        <b/>
        <sz val="11"/>
        <color rgb="FF000000"/>
        <rFont val="Arial"/>
        <family val="2"/>
      </rPr>
      <t xml:space="preserve">Nombre del Documento:
</t>
    </r>
    <r>
      <rPr>
        <sz val="11"/>
        <color rgb="FF000000"/>
        <rFont val="Arial"/>
        <family val="2"/>
      </rPr>
      <t xml:space="preserve">Reporte Trimestral de Servicios de Emergencia Atendidos Por la Dirección General del H. Cuerpo de Bomberos, Rescate , Emergencias Medicas y Desastes.
</t>
    </r>
    <r>
      <rPr>
        <b/>
        <sz val="11"/>
        <color rgb="FF000000"/>
        <rFont val="Arial"/>
        <family val="2"/>
      </rPr>
      <t xml:space="preserve"> 
Nombre de quien genera la información:
</t>
    </r>
    <r>
      <rPr>
        <sz val="11"/>
        <color rgb="FF000000"/>
        <rFont val="Arial"/>
        <family val="2"/>
      </rPr>
      <t xml:space="preserve">Direccion General del H. Cuerpo de Bomberos, Rescate , Emergencias Medicas y Desastes 
</t>
    </r>
    <r>
      <rPr>
        <b/>
        <sz val="11"/>
        <color rgb="FF000000"/>
        <rFont val="Arial"/>
        <family val="2"/>
      </rPr>
      <t xml:space="preserve"> 
Periodicidad con que se genera la información:
</t>
    </r>
    <r>
      <rPr>
        <sz val="11"/>
        <color rgb="FF000000"/>
        <rFont val="Arial"/>
        <family val="2"/>
      </rPr>
      <t>Trimestral</t>
    </r>
    <r>
      <rPr>
        <b/>
        <sz val="11"/>
        <color rgb="FF000000"/>
        <rFont val="Arial"/>
        <family val="2"/>
      </rPr>
      <t xml:space="preserve">
Liga de la página donde se localiza la información o ubicación:
</t>
    </r>
    <r>
      <rPr>
        <sz val="11"/>
        <color rgb="FF000000"/>
        <rFont val="Arial"/>
        <family val="2"/>
      </rPr>
      <t>Folder en la oficina de la Coordinación Administrativa. (repisa blanca)</t>
    </r>
  </si>
  <si>
    <r>
      <rPr>
        <b/>
        <sz val="13"/>
        <color theme="1"/>
        <rFont val="Calibri"/>
        <family val="2"/>
      </rPr>
      <t xml:space="preserve">3.1.1.1.12.1 </t>
    </r>
    <r>
      <rPr>
        <sz val="13"/>
        <color theme="1"/>
        <rFont val="Calibri"/>
        <family val="2"/>
      </rPr>
      <t>Capacitación en prevención de riesgos al personal organizaciones del sector público y privado.</t>
    </r>
  </si>
  <si>
    <r>
      <rPr>
        <b/>
        <sz val="11"/>
        <color rgb="FF000000"/>
        <rFont val="Arial"/>
        <family val="2"/>
      </rPr>
      <t xml:space="preserve">MÉTODO DE CÁLCULO: 
 POPC = </t>
    </r>
    <r>
      <rPr>
        <sz val="11"/>
        <color rgb="FF000000"/>
        <rFont val="Arial"/>
        <family val="2"/>
      </rPr>
      <t xml:space="preserve">(NOCA/NOES)*100 
 </t>
    </r>
    <r>
      <rPr>
        <b/>
        <sz val="11"/>
        <color rgb="FF000000"/>
        <rFont val="Arial"/>
        <family val="2"/>
      </rPr>
      <t xml:space="preserve">
 VARIABLES: 
 POPC: </t>
    </r>
    <r>
      <rPr>
        <sz val="11"/>
        <color rgb="FF000000"/>
        <rFont val="Arial"/>
        <family val="2"/>
      </rPr>
      <t xml:space="preserve">Porcentaje de personal de organizaciones públicas y privadas capacitadas. </t>
    </r>
    <r>
      <rPr>
        <b/>
        <sz val="11"/>
        <color rgb="FF000000"/>
        <rFont val="Arial"/>
        <family val="2"/>
      </rPr>
      <t xml:space="preserve">
 NOCA: </t>
    </r>
    <r>
      <rPr>
        <sz val="11"/>
        <color rgb="FF000000"/>
        <rFont val="Arial"/>
        <family val="2"/>
      </rPr>
      <t>Número de personas capacitadas.</t>
    </r>
    <r>
      <rPr>
        <b/>
        <sz val="11"/>
        <color rgb="FF000000"/>
        <rFont val="Arial"/>
        <family val="2"/>
      </rPr>
      <t xml:space="preserve">
 NOES: </t>
    </r>
    <r>
      <rPr>
        <sz val="11"/>
        <color rgb="FF000000"/>
        <rFont val="Arial"/>
        <family val="2"/>
      </rPr>
      <t>Número de personas programadas.</t>
    </r>
  </si>
  <si>
    <r>
      <rPr>
        <b/>
        <sz val="13"/>
        <color theme="1"/>
        <rFont val="Calibri"/>
        <family val="2"/>
      </rPr>
      <t xml:space="preserve">3.1.1.1.12.2 </t>
    </r>
    <r>
      <rPr>
        <sz val="13"/>
        <color theme="1"/>
        <rFont val="Calibri"/>
        <family val="2"/>
      </rPr>
      <t>Supervisión y prevención de riesgos en eventos masivos, espacios públicos y operativos especiales.</t>
    </r>
  </si>
  <si>
    <r>
      <rPr>
        <b/>
        <sz val="11"/>
        <color rgb="FF000000"/>
        <rFont val="Arial"/>
        <family val="2"/>
      </rPr>
      <t>MÉTODO DE CÁLCULO
 PSPR=</t>
    </r>
    <r>
      <rPr>
        <sz val="11"/>
        <color rgb="FF000000"/>
        <rFont val="Arial"/>
        <family val="2"/>
      </rPr>
      <t xml:space="preserve"> (NSPR/NSPP)*100
</t>
    </r>
    <r>
      <rPr>
        <b/>
        <sz val="11"/>
        <color rgb="FF000000"/>
        <rFont val="Arial"/>
        <family val="2"/>
      </rPr>
      <t xml:space="preserve"> VARIABLES
 PSPR: </t>
    </r>
    <r>
      <rPr>
        <sz val="11"/>
        <color rgb="FF000000"/>
        <rFont val="Arial"/>
        <family val="2"/>
      </rPr>
      <t xml:space="preserve">Porcentaje de servicios de supervisión y prevención de riesgos realizados
</t>
    </r>
    <r>
      <rPr>
        <b/>
        <sz val="11"/>
        <color rgb="FF000000"/>
        <rFont val="Arial"/>
        <family val="2"/>
      </rPr>
      <t xml:space="preserve"> NSPR:</t>
    </r>
    <r>
      <rPr>
        <sz val="11"/>
        <color rgb="FF000000"/>
        <rFont val="Arial"/>
        <family val="2"/>
      </rPr>
      <t xml:space="preserve"> Número de servicios de supervisión y prevención de riesgos realizados
</t>
    </r>
    <r>
      <rPr>
        <b/>
        <sz val="11"/>
        <color rgb="FF000000"/>
        <rFont val="Arial"/>
        <family val="2"/>
      </rPr>
      <t xml:space="preserve"> NSPP:</t>
    </r>
    <r>
      <rPr>
        <sz val="11"/>
        <color rgb="FF000000"/>
        <rFont val="Arial"/>
        <family val="2"/>
      </rPr>
      <t xml:space="preserve"> Número de servicios de supervisión y prevención de riesgos programados</t>
    </r>
  </si>
  <si>
    <r>
      <rPr>
        <b/>
        <sz val="13"/>
        <color theme="1"/>
        <rFont val="Calibri"/>
        <family val="2"/>
      </rPr>
      <t>3.1.1.1.12.3</t>
    </r>
    <r>
      <rPr>
        <sz val="13"/>
        <color theme="1"/>
        <rFont val="Calibri"/>
        <family val="2"/>
      </rPr>
      <t xml:space="preserve"> Capacitación en prevención de riesgos dirigida a niñas y niños.</t>
    </r>
  </si>
  <si>
    <r>
      <rPr>
        <b/>
        <sz val="11"/>
        <color rgb="FF000000"/>
        <rFont val="Arial"/>
        <family val="2"/>
      </rPr>
      <t xml:space="preserve">MÉTODO DE CÁLCULO: 
PNNC= </t>
    </r>
    <r>
      <rPr>
        <sz val="11"/>
        <color rgb="FF000000"/>
        <rFont val="Arial"/>
        <family val="2"/>
      </rPr>
      <t xml:space="preserve">(NNNC/NNNE)*100 </t>
    </r>
    <r>
      <rPr>
        <b/>
        <sz val="11"/>
        <color rgb="FF000000"/>
        <rFont val="Arial"/>
        <family val="2"/>
      </rPr>
      <t xml:space="preserve">
VARIABLES: 
PNNC: </t>
    </r>
    <r>
      <rPr>
        <sz val="11"/>
        <color rgb="FF000000"/>
        <rFont val="Arial"/>
        <family val="2"/>
      </rPr>
      <t>Porcentaje de niñas y niños capacitados.</t>
    </r>
    <r>
      <rPr>
        <b/>
        <sz val="11"/>
        <color rgb="FF000000"/>
        <rFont val="Arial"/>
        <family val="2"/>
      </rPr>
      <t xml:space="preserve">
NNNC: </t>
    </r>
    <r>
      <rPr>
        <sz val="11"/>
        <color rgb="FF000000"/>
        <rFont val="Arial"/>
        <family val="2"/>
      </rPr>
      <t>Número de niñas y niños capacitados.</t>
    </r>
    <r>
      <rPr>
        <b/>
        <sz val="11"/>
        <color rgb="FF000000"/>
        <rFont val="Arial"/>
        <family val="2"/>
      </rPr>
      <t xml:space="preserve">
NNNE: </t>
    </r>
    <r>
      <rPr>
        <sz val="11"/>
        <color rgb="FF000000"/>
        <rFont val="Arial"/>
        <family val="2"/>
      </rPr>
      <t>Número de niñas y niños programados.</t>
    </r>
  </si>
  <si>
    <r>
      <rPr>
        <b/>
        <sz val="13"/>
        <color theme="1"/>
        <rFont val="Calibri"/>
        <family val="2"/>
      </rPr>
      <t>3.1.1.1.12.4</t>
    </r>
    <r>
      <rPr>
        <sz val="13"/>
        <color theme="1"/>
        <rFont val="Calibri"/>
        <family val="2"/>
      </rPr>
      <t xml:space="preserve"> Revisión de medidas de seguridad en establecimientos hoteleros, restauranteros y comerciales</t>
    </r>
  </si>
  <si>
    <r>
      <rPr>
        <b/>
        <sz val="11"/>
        <color rgb="FF000000"/>
        <rFont val="Arial"/>
        <family val="2"/>
      </rPr>
      <t>MÉTODO DE CÁLCULO:
 PEMS=</t>
    </r>
    <r>
      <rPr>
        <sz val="11"/>
        <color rgb="FF000000"/>
        <rFont val="Arial"/>
        <family val="2"/>
      </rPr>
      <t>(NESR/NEER)*100</t>
    </r>
    <r>
      <rPr>
        <b/>
        <sz val="11"/>
        <color rgb="FF000000"/>
        <rFont val="Arial"/>
        <family val="2"/>
      </rPr>
      <t xml:space="preserve">
 VARIABLES: 
 PEMS: </t>
    </r>
    <r>
      <rPr>
        <sz val="11"/>
        <color rgb="FF000000"/>
        <rFont val="Arial"/>
        <family val="2"/>
      </rPr>
      <t>Porcentaje de establecimientos con medidas de seguridad revisados.</t>
    </r>
    <r>
      <rPr>
        <b/>
        <sz val="11"/>
        <color rgb="FF000000"/>
        <rFont val="Arial"/>
        <family val="2"/>
      </rPr>
      <t xml:space="preserve">
 NESR: </t>
    </r>
    <r>
      <rPr>
        <sz val="11"/>
        <color rgb="FF000000"/>
        <rFont val="Arial"/>
        <family val="2"/>
      </rPr>
      <t>Número de establecimientos revisados.</t>
    </r>
    <r>
      <rPr>
        <b/>
        <sz val="11"/>
        <color rgb="FF000000"/>
        <rFont val="Arial"/>
        <family val="2"/>
      </rPr>
      <t xml:space="preserve">
 NEER: </t>
    </r>
    <r>
      <rPr>
        <sz val="11"/>
        <color rgb="FF000000"/>
        <rFont val="Arial"/>
        <family val="2"/>
      </rPr>
      <t>Número de establecimientos programados a revisar.</t>
    </r>
  </si>
  <si>
    <r>
      <rPr>
        <b/>
        <sz val="13"/>
        <color theme="1"/>
        <rFont val="Calibri"/>
        <family val="2"/>
      </rPr>
      <t xml:space="preserve">3.1.1.1.12.5 </t>
    </r>
    <r>
      <rPr>
        <sz val="13"/>
        <color theme="1"/>
        <rFont val="Calibri"/>
        <family val="2"/>
      </rPr>
      <t>Atención, coordinación y seguimiento de llamadas de auxilio en servicios de emergencia.</t>
    </r>
  </si>
  <si>
    <t>Este indicador mide el número de llamadas de auxilio y servicios de emergencia atendidos antes, durante y después de alguna contingencia. 
 Acciones Atendidas : Incendios ( Casa, Comercios, Palapas, Hotel, Vehiculos, Basura, Llantas, Malesa , Forestales), Atencion a Accidentes vehiclares ( Personas prensadas , Personas Atrapadas, Personas Lesionadas Por accidentes Viales), liberacion de personas en elevadore, rescates acuaticos, atencion de primeros auxilios, captura de animales , atencion de fugas de gas, corto circuito, explosiones, limpieza de combustible o metrial en via de rodamiento, tala y poda de arboles,rescate de cuerpo,deposito de agua a otras instituciones.</t>
  </si>
  <si>
    <r>
      <rPr>
        <b/>
        <sz val="11"/>
        <color rgb="FF000000"/>
        <rFont val="Arial"/>
        <family val="2"/>
      </rPr>
      <t>MÉTODO DE CÁLCULO
 PLAA=</t>
    </r>
    <r>
      <rPr>
        <sz val="11"/>
        <color rgb="FF000000"/>
        <rFont val="Arial"/>
        <family val="2"/>
      </rPr>
      <t xml:space="preserve"> (NLAA/NLAR)*100</t>
    </r>
    <r>
      <rPr>
        <b/>
        <sz val="11"/>
        <color rgb="FF000000"/>
        <rFont val="Arial"/>
        <family val="2"/>
      </rPr>
      <t xml:space="preserve">
 VARIABLES
 PLAA: </t>
    </r>
    <r>
      <rPr>
        <sz val="11"/>
        <color rgb="FF000000"/>
        <rFont val="Arial"/>
        <family val="2"/>
      </rPr>
      <t>Porcentaje de llamadas de auxilio atendidas</t>
    </r>
    <r>
      <rPr>
        <b/>
        <sz val="11"/>
        <color rgb="FF000000"/>
        <rFont val="Arial"/>
        <family val="2"/>
      </rPr>
      <t xml:space="preserve">
 NLAA: </t>
    </r>
    <r>
      <rPr>
        <sz val="11"/>
        <color rgb="FF000000"/>
        <rFont val="Arial"/>
        <family val="2"/>
      </rPr>
      <t>Número de llamadas de auxilio atendidas</t>
    </r>
    <r>
      <rPr>
        <b/>
        <sz val="11"/>
        <color rgb="FF000000"/>
        <rFont val="Arial"/>
        <family val="2"/>
      </rPr>
      <t xml:space="preserve">
 NLAR: </t>
    </r>
    <r>
      <rPr>
        <sz val="11"/>
        <color rgb="FF000000"/>
        <rFont val="Arial"/>
        <family val="2"/>
      </rPr>
      <t>Número de llamadas de auxilio recibidas</t>
    </r>
  </si>
  <si>
    <r>
      <rPr>
        <b/>
        <sz val="11"/>
        <color rgb="FF000000"/>
        <rFont val="Arial"/>
        <family val="2"/>
      </rPr>
      <t xml:space="preserve">MÉTODO DE CÁLCULO:  
 PHBC= </t>
    </r>
    <r>
      <rPr>
        <sz val="11"/>
        <color rgb="FF000000"/>
        <rFont val="Arial"/>
        <family val="2"/>
      </rPr>
      <t>(NPBC/NPBE)*100</t>
    </r>
    <r>
      <rPr>
        <b/>
        <sz val="11"/>
        <color rgb="FF000000"/>
        <rFont val="Arial"/>
        <family val="2"/>
      </rPr>
      <t xml:space="preserve">
 VARIABLES: 
 PHBC: </t>
    </r>
    <r>
      <rPr>
        <sz val="11"/>
        <color rgb="FF000000"/>
        <rFont val="Arial"/>
        <family val="2"/>
      </rPr>
      <t xml:space="preserve"> Porcentaje de elementos del Honorable Cuerpo de Bomberos capacitados. </t>
    </r>
    <r>
      <rPr>
        <b/>
        <sz val="11"/>
        <color rgb="FF000000"/>
        <rFont val="Arial"/>
        <family val="2"/>
      </rPr>
      <t xml:space="preserve">
 NPBC: </t>
    </r>
    <r>
      <rPr>
        <sz val="11"/>
        <color rgb="FF000000"/>
        <rFont val="Arial"/>
        <family val="2"/>
      </rPr>
      <t xml:space="preserve">Número de elementos del Honorable Cuerpo de Bomberos capacitados. 
</t>
    </r>
    <r>
      <rPr>
        <b/>
        <sz val="11"/>
        <color rgb="FF000000"/>
        <rFont val="Arial"/>
        <family val="2"/>
      </rPr>
      <t xml:space="preserve">NPBE: </t>
    </r>
    <r>
      <rPr>
        <sz val="11"/>
        <color rgb="FF000000"/>
        <rFont val="Arial"/>
        <family val="2"/>
      </rPr>
      <t>Número de elementos del Honorable Cuerpo de Bomberos programados.</t>
    </r>
  </si>
  <si>
    <r>
      <rPr>
        <b/>
        <sz val="13"/>
        <color theme="1"/>
        <rFont val="Calibri"/>
        <family val="2"/>
      </rPr>
      <t xml:space="preserve">3.1.1.1.12.7 </t>
    </r>
    <r>
      <rPr>
        <sz val="13"/>
        <color theme="1"/>
        <rFont val="Calibri"/>
        <family val="2"/>
      </rPr>
      <t>Dotación de equipos de protección personal a elementos del H. Cuerpo de Bomberos, rescate, Emergencias Medicas y Desastres.</t>
    </r>
  </si>
  <si>
    <r>
      <rPr>
        <b/>
        <sz val="11"/>
        <color rgb="FF000000"/>
        <rFont val="Arial"/>
        <family val="2"/>
      </rPr>
      <t xml:space="preserve">MÉTODO DE CÁLCULO:
 PEPP= </t>
    </r>
    <r>
      <rPr>
        <sz val="11"/>
        <color rgb="FF000000"/>
        <rFont val="Arial"/>
        <family val="2"/>
      </rPr>
      <t>(NEPE/NEPP)*100</t>
    </r>
    <r>
      <rPr>
        <b/>
        <sz val="11"/>
        <color rgb="FF000000"/>
        <rFont val="Arial"/>
        <family val="2"/>
      </rPr>
      <t xml:space="preserve">
 VARIABLES:
 PEPP: </t>
    </r>
    <r>
      <rPr>
        <sz val="11"/>
        <color rgb="FF000000"/>
        <rFont val="Arial"/>
        <family val="2"/>
      </rPr>
      <t>Porcentaje de equipos de protección personal entregados.</t>
    </r>
    <r>
      <rPr>
        <b/>
        <sz val="11"/>
        <color rgb="FF000000"/>
        <rFont val="Arial"/>
        <family val="2"/>
      </rPr>
      <t xml:space="preserve">
 NEPE: </t>
    </r>
    <r>
      <rPr>
        <sz val="11"/>
        <color rgb="FF000000"/>
        <rFont val="Arial"/>
        <family val="2"/>
      </rPr>
      <t>Número de equipos de protección personal entregados.</t>
    </r>
    <r>
      <rPr>
        <b/>
        <sz val="11"/>
        <color rgb="FF000000"/>
        <rFont val="Arial"/>
        <family val="2"/>
      </rPr>
      <t xml:space="preserve">
 NEPP: </t>
    </r>
    <r>
      <rPr>
        <sz val="11"/>
        <color rgb="FF000000"/>
        <rFont val="Arial"/>
        <family val="2"/>
      </rPr>
      <t>Número de equipos de protección personal programados.</t>
    </r>
  </si>
  <si>
    <r>
      <rPr>
        <b/>
        <sz val="13"/>
        <color theme="1"/>
        <rFont val="Calibri"/>
        <family val="2"/>
      </rPr>
      <t xml:space="preserve">3.1.1.1.13 </t>
    </r>
    <r>
      <rPr>
        <sz val="13"/>
        <color theme="1"/>
        <rFont val="Calibri"/>
        <family val="2"/>
      </rPr>
      <t>Sesiones de cabildo para la aprobación de los temas y resoluciones del Ayuntamiento celebradas.</t>
    </r>
  </si>
  <si>
    <r>
      <rPr>
        <b/>
        <sz val="11"/>
        <color theme="1"/>
        <rFont val="Arial"/>
        <family val="2"/>
      </rPr>
      <t>MÉTODO DE CALCULO:</t>
    </r>
    <r>
      <rPr>
        <sz val="11"/>
        <color theme="1"/>
        <rFont val="Arial"/>
        <family val="2"/>
      </rPr>
      <t xml:space="preserve">
</t>
    </r>
    <r>
      <rPr>
        <b/>
        <sz val="11"/>
        <color theme="1"/>
        <rFont val="Arial"/>
        <family val="2"/>
      </rPr>
      <t>PSCC=</t>
    </r>
    <r>
      <rPr>
        <sz val="11"/>
        <color theme="1"/>
        <rFont val="Arial"/>
        <family val="2"/>
      </rPr>
      <t xml:space="preserve"> (NSCR/NSCP)*100
</t>
    </r>
    <r>
      <rPr>
        <b/>
        <sz val="11"/>
        <color theme="1"/>
        <rFont val="Arial"/>
        <family val="2"/>
      </rPr>
      <t>VARIABLES:</t>
    </r>
    <r>
      <rPr>
        <sz val="11"/>
        <color theme="1"/>
        <rFont val="Arial"/>
        <family val="2"/>
      </rPr>
      <t xml:space="preserve">
</t>
    </r>
    <r>
      <rPr>
        <b/>
        <sz val="11"/>
        <color theme="1"/>
        <rFont val="Arial"/>
        <family val="2"/>
      </rPr>
      <t>PSCC</t>
    </r>
    <r>
      <rPr>
        <sz val="11"/>
        <color theme="1"/>
        <rFont val="Arial"/>
        <family val="2"/>
      </rPr>
      <t xml:space="preserve">=Porcentaje de sesiones de cabildo celebradas.
</t>
    </r>
    <r>
      <rPr>
        <b/>
        <sz val="11"/>
        <color theme="1"/>
        <rFont val="Arial"/>
        <family val="2"/>
      </rPr>
      <t>NSCR</t>
    </r>
    <r>
      <rPr>
        <sz val="11"/>
        <color theme="1"/>
        <rFont val="Arial"/>
        <family val="2"/>
      </rPr>
      <t xml:space="preserve">=Número de sesiones de cabildo celebradas.  
</t>
    </r>
    <r>
      <rPr>
        <b/>
        <sz val="11"/>
        <color theme="1"/>
        <rFont val="Arial"/>
        <family val="2"/>
      </rPr>
      <t>NSCP=</t>
    </r>
    <r>
      <rPr>
        <sz val="11"/>
        <color theme="1"/>
        <rFont val="Arial"/>
        <family val="2"/>
      </rPr>
      <t>Número de sesiones de cabildo programadas.</t>
    </r>
  </si>
  <si>
    <r>
      <rPr>
        <b/>
        <sz val="13"/>
        <color theme="1"/>
        <rFont val="Calibri"/>
        <family val="2"/>
      </rPr>
      <t xml:space="preserve">3.1.1.1.13.1 </t>
    </r>
    <r>
      <rPr>
        <sz val="13"/>
        <color theme="1"/>
        <rFont val="Calibri"/>
        <family val="2"/>
      </rPr>
      <t>Verificación de la asistencia de quienes presiden las Regidurias del H. Ayuntamiento de Benito Juárez.</t>
    </r>
  </si>
  <si>
    <r>
      <rPr>
        <b/>
        <sz val="13"/>
        <color theme="1"/>
        <rFont val="Calibri"/>
        <family val="2"/>
      </rPr>
      <t>3.1.1.1.13.2</t>
    </r>
    <r>
      <rPr>
        <sz val="13"/>
        <color theme="1"/>
        <rFont val="Calibri"/>
        <family val="2"/>
      </rPr>
      <t xml:space="preserve"> Elaboración y encuadernación de las actas de cabildo.</t>
    </r>
  </si>
  <si>
    <r>
      <rPr>
        <b/>
        <sz val="13"/>
        <color theme="1"/>
        <rFont val="Calibri"/>
        <family val="2"/>
      </rPr>
      <t>3.1.1.1.13.3</t>
    </r>
    <r>
      <rPr>
        <sz val="13"/>
        <color theme="1"/>
        <rFont val="Calibri"/>
        <family val="2"/>
      </rPr>
      <t xml:space="preserve"> Publicación de los acuerdos en la Gaceta del ayuntamiento y en el Periódico Oficial del Estado.</t>
    </r>
  </si>
  <si>
    <r>
      <rPr>
        <b/>
        <sz val="13"/>
        <color theme="1"/>
        <rFont val="Calibri"/>
        <family val="2"/>
      </rPr>
      <t xml:space="preserve">3.1.1.1.13.5 </t>
    </r>
    <r>
      <rPr>
        <sz val="13"/>
        <color theme="1"/>
        <rFont val="Calibri"/>
        <family val="2"/>
      </rPr>
      <t>Aprobación de los proyectos de acuerdos en las sesiones de Cabildo</t>
    </r>
  </si>
  <si>
    <r>
      <rPr>
        <b/>
        <sz val="13"/>
        <color theme="1"/>
        <rFont val="Calibri"/>
        <family val="2"/>
      </rPr>
      <t xml:space="preserve">3.1.1.1.14  </t>
    </r>
    <r>
      <rPr>
        <sz val="13"/>
        <color theme="1"/>
        <rFont val="Calibri"/>
        <family val="2"/>
      </rPr>
      <t>Organizar, conservar y gestionar la documentacion oficial, generada por las unidades administrativas, transferidas al archivo Municipal realizadas</t>
    </r>
    <r>
      <rPr>
        <b/>
        <sz val="13"/>
        <color theme="1"/>
        <rFont val="Calibri"/>
        <family val="2"/>
      </rPr>
      <t xml:space="preserve">
</t>
    </r>
  </si>
  <si>
    <r>
      <rPr>
        <b/>
        <sz val="11"/>
        <color theme="1"/>
        <rFont val="Arial"/>
        <family val="2"/>
      </rPr>
      <t xml:space="preserve">MÉTODO DE CÁLCULO:                                                                 
PAMC= </t>
    </r>
    <r>
      <rPr>
        <sz val="11"/>
        <color theme="1"/>
        <rFont val="Arial"/>
        <family val="2"/>
      </rPr>
      <t>(NAMC/NAMR)*100</t>
    </r>
    <r>
      <rPr>
        <b/>
        <sz val="11"/>
        <color theme="1"/>
        <rFont val="Arial"/>
        <family val="2"/>
      </rPr>
      <t xml:space="preserve">
VARIABLES:                                                                                                               
PAMC: </t>
    </r>
    <r>
      <rPr>
        <sz val="11"/>
        <color theme="1"/>
        <rFont val="Arial"/>
        <family val="2"/>
      </rPr>
      <t xml:space="preserve">Porcentaje de archivos municipales conservados.   </t>
    </r>
    <r>
      <rPr>
        <b/>
        <sz val="11"/>
        <color theme="1"/>
        <rFont val="Arial"/>
        <family val="2"/>
      </rPr>
      <t xml:space="preserve">                                                                        
NAMC: </t>
    </r>
    <r>
      <rPr>
        <sz val="11"/>
        <color theme="1"/>
        <rFont val="Arial"/>
        <family val="2"/>
      </rPr>
      <t>Número de archivos municipales conservados.</t>
    </r>
    <r>
      <rPr>
        <b/>
        <sz val="11"/>
        <color theme="1"/>
        <rFont val="Arial"/>
        <family val="2"/>
      </rPr>
      <t xml:space="preserve">
NAMR: </t>
    </r>
    <r>
      <rPr>
        <sz val="11"/>
        <color theme="1"/>
        <rFont val="Arial"/>
        <family val="2"/>
      </rPr>
      <t xml:space="preserve">Número de archivos municipales recibidos.  </t>
    </r>
    <r>
      <rPr>
        <b/>
        <sz val="11"/>
        <color theme="1"/>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</si>
  <si>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Archivos Municipales.</t>
    </r>
  </si>
  <si>
    <r>
      <rPr>
        <b/>
        <sz val="13"/>
        <color theme="1"/>
        <rFont val="Calibri"/>
        <family val="2"/>
      </rPr>
      <t>3.1.1.1.14.1</t>
    </r>
    <r>
      <rPr>
        <sz val="13"/>
        <color theme="1"/>
        <rFont val="Calibri"/>
        <family val="2"/>
      </rPr>
      <t xml:space="preserve"> Atención a las solicitudes de las Unidades Administrativas para bajas documentales de Archivo de Concentración.</t>
    </r>
  </si>
  <si>
    <r>
      <rPr>
        <b/>
        <sz val="11"/>
        <color theme="1"/>
        <rFont val="Arial"/>
        <family val="2"/>
      </rPr>
      <t xml:space="preserve">MÉTODO DE CÁLCULO:                          
PSBD= </t>
    </r>
    <r>
      <rPr>
        <sz val="11"/>
        <color theme="1"/>
        <rFont val="Arial"/>
        <family val="2"/>
      </rPr>
      <t xml:space="preserve">(NBDA/NSBR)*100
</t>
    </r>
    <r>
      <rPr>
        <b/>
        <sz val="11"/>
        <color theme="1"/>
        <rFont val="Arial"/>
        <family val="2"/>
      </rPr>
      <t xml:space="preserve">VARIABLES:                                                                       
PSBD: </t>
    </r>
    <r>
      <rPr>
        <sz val="11"/>
        <color theme="1"/>
        <rFont val="Arial"/>
        <family val="2"/>
      </rPr>
      <t xml:space="preserve">Porcentaje de solicitudes de bajas documentales atendidas.                                                                         
</t>
    </r>
    <r>
      <rPr>
        <b/>
        <sz val="11"/>
        <color theme="1"/>
        <rFont val="Arial"/>
        <family val="2"/>
      </rPr>
      <t xml:space="preserve">NBDA: </t>
    </r>
    <r>
      <rPr>
        <sz val="11"/>
        <color theme="1"/>
        <rFont val="Arial"/>
        <family val="2"/>
      </rPr>
      <t xml:space="preserve">Número de solicitudes de bajas documentales atendidas.                                                                 
</t>
    </r>
    <r>
      <rPr>
        <b/>
        <sz val="11"/>
        <color theme="1"/>
        <rFont val="Arial"/>
        <family val="2"/>
      </rPr>
      <t xml:space="preserve">NSBR: </t>
    </r>
    <r>
      <rPr>
        <sz val="11"/>
        <color theme="1"/>
        <rFont val="Arial"/>
        <family val="2"/>
      </rPr>
      <t xml:space="preserve">Número de solicitudes de bajas documentales recibidas.                   </t>
    </r>
  </si>
  <si>
    <r>
      <rPr>
        <b/>
        <sz val="13"/>
        <color theme="1"/>
        <rFont val="Calibri"/>
        <family val="2"/>
      </rPr>
      <t>3.1.1.1.14.2</t>
    </r>
    <r>
      <rPr>
        <sz val="13"/>
        <color theme="1"/>
        <rFont val="Calibri"/>
        <family val="2"/>
      </rPr>
      <t xml:space="preserve"> Solicitudes de transferencias primarias de los Archivos de Tramite de las Unidades Administrativas Municipales al Archivo de Concentración.</t>
    </r>
  </si>
  <si>
    <r>
      <rPr>
        <b/>
        <sz val="13"/>
        <color theme="1"/>
        <rFont val="Calibri"/>
        <family val="2"/>
      </rPr>
      <t xml:space="preserve">3.1.1.1.14.3 </t>
    </r>
    <r>
      <rPr>
        <sz val="13"/>
        <color theme="1"/>
        <rFont val="Calibri"/>
        <family val="2"/>
      </rPr>
      <t>Elaboración de los Instrumentos para control y consulta del Archivo Municipal.</t>
    </r>
  </si>
  <si>
    <r>
      <rPr>
        <b/>
        <sz val="13"/>
        <color theme="1"/>
        <rFont val="Calibri"/>
        <family val="2"/>
      </rPr>
      <t xml:space="preserve">3.1.1.1.14.4 </t>
    </r>
    <r>
      <rPr>
        <sz val="13"/>
        <color theme="1"/>
        <rFont val="Calibri"/>
        <family val="2"/>
      </rPr>
      <t>Capacitaciónes desarrolladas a las unidades administravias en materia de gestión documental y administración de los archivos.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</si>
  <si>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Asesorias de archivo en tramite.</t>
    </r>
  </si>
  <si>
    <r>
      <rPr>
        <b/>
        <sz val="13"/>
        <color theme="1"/>
        <rFont val="Calibri"/>
        <family val="2"/>
      </rPr>
      <t>3.1.1.1.14.5</t>
    </r>
    <r>
      <rPr>
        <sz val="13"/>
        <color theme="1"/>
        <rFont val="Calibri"/>
        <family val="2"/>
      </rPr>
      <t xml:space="preserve"> Eliminación de Documentos de apoyo informativo.</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</si>
  <si>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Eliminación de documentos de apoyo informativo.</t>
    </r>
  </si>
  <si>
    <r>
      <rPr>
        <b/>
        <sz val="13"/>
        <color theme="1"/>
        <rFont val="Calibri"/>
        <family val="2"/>
      </rPr>
      <t xml:space="preserve">3.1.1.1.14.6 </t>
    </r>
    <r>
      <rPr>
        <sz val="13"/>
        <color theme="1"/>
        <rFont val="Calibri"/>
        <family val="2"/>
      </rPr>
      <t>Visitas agendadas a las unidades administrativas para el proceso de baja documental.</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</si>
  <si>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Visitas agendadas a las unidades administrativas para baja.</t>
    </r>
  </si>
  <si>
    <r>
      <rPr>
        <b/>
        <sz val="13"/>
        <color theme="1"/>
        <rFont val="Calibri"/>
        <family val="2"/>
      </rPr>
      <t>3.1.1.1.14.7</t>
    </r>
    <r>
      <rPr>
        <sz val="13"/>
        <color theme="1"/>
        <rFont val="Calibri"/>
        <family val="2"/>
      </rPr>
      <t xml:space="preserve"> Total de Bajas documentales concluidas (Actas de baja documental)</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</si>
  <si>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Bajas documentales concluidas (Actas de baja documental).  </t>
    </r>
  </si>
  <si>
    <r>
      <rPr>
        <b/>
        <sz val="13"/>
        <color theme="1"/>
        <rFont val="Calibri"/>
        <family val="2"/>
      </rPr>
      <t>3.1.1.1.14.8</t>
    </r>
    <r>
      <rPr>
        <sz val="13"/>
        <color theme="1"/>
        <rFont val="Calibri"/>
        <family val="2"/>
      </rPr>
      <t xml:space="preserve"> Asesorias en materia de bajas documentales.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</si>
  <si>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Asesorias en materia de bajas documentales.    </t>
    </r>
  </si>
  <si>
    <r>
      <rPr>
        <b/>
        <sz val="13"/>
        <color theme="1"/>
        <rFont val="Calibri"/>
        <family val="2"/>
      </rPr>
      <t xml:space="preserve">3.1.1.1.14.9 </t>
    </r>
    <r>
      <rPr>
        <sz val="13"/>
        <color theme="1"/>
        <rFont val="Calibri"/>
        <family val="2"/>
      </rPr>
      <t>Exposición y actividades historicas en eventos.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</si>
  <si>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Exposiciónes y actividades historicas en eventos.    </t>
    </r>
  </si>
  <si>
    <r>
      <rPr>
        <b/>
        <sz val="13"/>
        <color theme="1"/>
        <rFont val="Calibri"/>
        <family val="2"/>
      </rPr>
      <t xml:space="preserve">3.1.1.1.14.10 </t>
    </r>
    <r>
      <rPr>
        <sz val="13"/>
        <color theme="1"/>
        <rFont val="Calibri"/>
        <family val="2"/>
      </rPr>
      <t>Visitas guidas a escuelas públicas.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</si>
  <si>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Visitas Guiadas a Escuelas Públicas.    </t>
    </r>
  </si>
  <si>
    <r>
      <rPr>
        <b/>
        <sz val="13"/>
        <color theme="1"/>
        <rFont val="Calibri"/>
        <family val="2"/>
      </rPr>
      <t xml:space="preserve">3.1.1.1.14.11 </t>
    </r>
    <r>
      <rPr>
        <sz val="13"/>
        <color theme="1"/>
        <rFont val="Calibri"/>
        <family val="2"/>
      </rPr>
      <t>Servicios de Prestamo y Consulta al Público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</si>
  <si>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Servicios de Prestamo y Consulta al Público..</t>
    </r>
  </si>
  <si>
    <r>
      <rPr>
        <b/>
        <sz val="13"/>
        <color theme="1"/>
        <rFont val="Calibri"/>
        <family val="2"/>
      </rPr>
      <t>3.1.1.1.14.12</t>
    </r>
    <r>
      <rPr>
        <sz val="13"/>
        <color theme="1"/>
        <rFont val="Calibri"/>
        <family val="2"/>
      </rPr>
      <t xml:space="preserve"> Impartición de asesorias a las Unidades Administrativas en materia de Archivo de trámite.</t>
    </r>
  </si>
  <si>
    <r>
      <rPr>
        <b/>
        <sz val="13"/>
        <color theme="1"/>
        <rFont val="Calibri"/>
        <family val="2"/>
      </rPr>
      <t xml:space="preserve">3.1.1.1.14.13 </t>
    </r>
    <r>
      <rPr>
        <sz val="13"/>
        <color theme="1"/>
        <rFont val="Calibri"/>
        <family val="2"/>
      </rPr>
      <t>Sesiones del Grupo Interdisciplinario</t>
    </r>
  </si>
  <si>
    <r>
      <rPr>
        <b/>
        <sz val="13"/>
        <color theme="1"/>
        <rFont val="Calibri"/>
        <family val="2"/>
      </rPr>
      <t>PSGI:</t>
    </r>
    <r>
      <rPr>
        <sz val="13"/>
        <color theme="1"/>
        <rFont val="Calibri"/>
        <family val="2"/>
      </rPr>
      <t xml:space="preserve"> Porcentaje de sesiones del grupo interdisciplinario, extraordinarias y ordinarias.  </t>
    </r>
  </si>
  <si>
    <t>Este indicador mide el número de sesiones del grupo  interdisciplinarios</t>
  </si>
  <si>
    <r>
      <rPr>
        <b/>
        <sz val="11"/>
        <color theme="1"/>
        <rFont val="Arial"/>
        <family val="2"/>
      </rPr>
      <t xml:space="preserve">METODO DE CALCULO </t>
    </r>
    <r>
      <rPr>
        <sz val="11"/>
        <color theme="1"/>
        <rFont val="Arial"/>
        <family val="2"/>
      </rPr>
      <t xml:space="preserve">
</t>
    </r>
    <r>
      <rPr>
        <b/>
        <sz val="11"/>
        <color theme="1"/>
        <rFont val="Arial"/>
        <family val="2"/>
      </rPr>
      <t xml:space="preserve">PSGI= </t>
    </r>
    <r>
      <rPr>
        <sz val="11"/>
        <color theme="1"/>
        <rFont val="Arial"/>
        <family val="2"/>
      </rPr>
      <t xml:space="preserve">(NSGR/NSGP)*100
</t>
    </r>
    <r>
      <rPr>
        <b/>
        <sz val="11"/>
        <color theme="1"/>
        <rFont val="Arial"/>
        <family val="2"/>
      </rPr>
      <t xml:space="preserve">VARIABLES:
PSGI: </t>
    </r>
    <r>
      <rPr>
        <sz val="11"/>
        <color theme="1"/>
        <rFont val="Arial"/>
        <family val="2"/>
      </rPr>
      <t xml:space="preserve">Porcentaje de las sesiones del grupo interdisciplinario
</t>
    </r>
    <r>
      <rPr>
        <b/>
        <sz val="11"/>
        <color theme="1"/>
        <rFont val="Arial"/>
        <family val="2"/>
      </rPr>
      <t>NSGR:</t>
    </r>
    <r>
      <rPr>
        <sz val="11"/>
        <color theme="1"/>
        <rFont val="Arial"/>
        <family val="2"/>
      </rPr>
      <t xml:space="preserve"> Número de sesiones del grupo interdisciplinario realizadas
</t>
    </r>
    <r>
      <rPr>
        <b/>
        <sz val="11"/>
        <color theme="1"/>
        <rFont val="Arial"/>
        <family val="2"/>
      </rPr>
      <t>NSGP:</t>
    </r>
    <r>
      <rPr>
        <sz val="11"/>
        <color theme="1"/>
        <rFont val="Arial"/>
        <family val="2"/>
      </rPr>
      <t xml:space="preserve"> Número de sesiones del grupo interdisciplinario programadas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</si>
  <si>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Sesiones del grupo interdisciplinario. </t>
    </r>
  </si>
  <si>
    <t xml:space="preserve">Ascendente </t>
  </si>
  <si>
    <t>PSGI: La meta de Enero de  2025 a Diciembre de 2027 serán de 30 sesiones del grupo interdisciplinario</t>
  </si>
  <si>
    <t xml:space="preserve">Nombre del Documento:
Informe de disposición legal de sujetos obligados
Nombre de quien genera la información: 
Dirección General de Archivo Municipal 
Periodicidad con que se genera la información:
Trimestral
Liga de la página donde se localiza la información o ubicación:
Se encuentra en los archivos/carpetas, resguardadas en las oficinas de la dirección general de archivo municipal.
</t>
  </si>
  <si>
    <t>El grupo interdisciplinario participa en las sesiones</t>
  </si>
  <si>
    <r>
      <rPr>
        <b/>
        <sz val="13"/>
        <color theme="1"/>
        <rFont val="Calibri"/>
        <family val="2"/>
      </rPr>
      <t xml:space="preserve">3.1.1.1.15 </t>
    </r>
    <r>
      <rPr>
        <sz val="13"/>
        <color theme="1"/>
        <rFont val="Calibri"/>
        <family val="2"/>
      </rPr>
      <t>Acciones realizadas para mitigar los riesgos y proteger a la población y establecimientos comerciales con medidas de seguridad.</t>
    </r>
  </si>
  <si>
    <r>
      <rPr>
        <b/>
        <sz val="13"/>
        <color theme="1"/>
        <rFont val="Calibri"/>
        <family val="2"/>
      </rPr>
      <t xml:space="preserve">PSD: </t>
    </r>
    <r>
      <rPr>
        <sz val="13"/>
        <color theme="1"/>
        <rFont val="Calibri"/>
        <family val="2"/>
      </rPr>
      <t>Porcentaje de spots difundidos por medio de redes sociales.</t>
    </r>
  </si>
  <si>
    <r>
      <rPr>
        <b/>
        <sz val="13"/>
        <color theme="1"/>
        <rFont val="Calibri"/>
        <family val="2"/>
      </rPr>
      <t xml:space="preserve">3.1.1.1.15.2 </t>
    </r>
    <r>
      <rPr>
        <sz val="13"/>
        <color theme="1"/>
        <rFont val="Calibri"/>
        <family val="2"/>
      </rPr>
      <t xml:space="preserve">Capacitación a la población de diferentes sectores en materia de Protección Civil. </t>
    </r>
  </si>
  <si>
    <r>
      <rPr>
        <b/>
        <sz val="13"/>
        <color theme="1"/>
        <rFont val="Calibri"/>
        <family val="2"/>
      </rPr>
      <t>PPC:</t>
    </r>
    <r>
      <rPr>
        <sz val="13"/>
        <color theme="1"/>
        <rFont val="Calibri"/>
        <family val="2"/>
      </rPr>
      <t xml:space="preserve"> Porcentaje de personas capacitadas.</t>
    </r>
  </si>
  <si>
    <r>
      <rPr>
        <b/>
        <sz val="13"/>
        <color theme="1"/>
        <rFont val="Calibri"/>
        <family val="2"/>
      </rPr>
      <t>3.1.1.1.15.3</t>
    </r>
    <r>
      <rPr>
        <sz val="13"/>
        <color theme="1"/>
        <rFont val="Calibri"/>
        <family val="2"/>
      </rPr>
      <t xml:space="preserve"> Evaluación de guardavidas en materia de seguridad acuática.</t>
    </r>
  </si>
  <si>
    <r>
      <rPr>
        <b/>
        <sz val="13"/>
        <color theme="1"/>
        <rFont val="Calibri"/>
        <family val="2"/>
      </rPr>
      <t xml:space="preserve">3.1.1.1.15.4 </t>
    </r>
    <r>
      <rPr>
        <sz val="13"/>
        <color theme="1"/>
        <rFont val="Calibri"/>
        <family val="2"/>
      </rPr>
      <t>Elaboración de Dictámenes Aprobatorios (anuencias) a comercios de bajo, mediano y alto riesgo.</t>
    </r>
  </si>
  <si>
    <r>
      <rPr>
        <b/>
        <sz val="13"/>
        <color theme="1"/>
        <rFont val="Calibri"/>
        <family val="2"/>
      </rPr>
      <t xml:space="preserve">3.1.1.1.15.5 </t>
    </r>
    <r>
      <rPr>
        <sz val="13"/>
        <color theme="1"/>
        <rFont val="Calibri"/>
        <family val="2"/>
      </rPr>
      <t>Evaluación de Programas Internos de Protección Civil.</t>
    </r>
  </si>
  <si>
    <r>
      <rPr>
        <b/>
        <sz val="13"/>
        <color theme="1"/>
        <rFont val="Calibri"/>
        <family val="2"/>
      </rPr>
      <t>3.1.1.1.15.6</t>
    </r>
    <r>
      <rPr>
        <sz val="13"/>
        <color theme="1"/>
        <rFont val="Calibri"/>
        <family val="2"/>
      </rPr>
      <t xml:space="preserve"> Elaboración de inspecciones a comercios de mediano y alto riesgo.</t>
    </r>
  </si>
  <si>
    <r>
      <rPr>
        <b/>
        <sz val="11"/>
        <color theme="1"/>
        <rFont val="Arial"/>
        <family val="2"/>
      </rPr>
      <t>PIRC:</t>
    </r>
    <r>
      <rPr>
        <sz val="11"/>
        <color theme="1"/>
        <rFont val="Arial"/>
        <family val="2"/>
      </rPr>
      <t xml:space="preserve"> La meta de Enero de 2025 a Diciembre de 2027 , será 13.882 inspecciones realizadas.
</t>
    </r>
    <r>
      <rPr>
        <b/>
        <sz val="11"/>
        <color theme="1"/>
        <rFont val="Arial"/>
        <family val="2"/>
      </rPr>
      <t>VARIACIÓN DE LA META EN RELACIÓN A LA LÍNEA BASE
Meta Abolsut</t>
    </r>
    <r>
      <rPr>
        <sz val="11"/>
        <color theme="1"/>
        <rFont val="Arial"/>
        <family val="2"/>
      </rPr>
      <t xml:space="preserve">a: 8,654
</t>
    </r>
    <r>
      <rPr>
        <b/>
        <sz val="11"/>
        <color theme="1"/>
        <rFont val="Arial"/>
        <family val="2"/>
      </rPr>
      <t>Meta Relativa</t>
    </r>
    <r>
      <rPr>
        <sz val="11"/>
        <color theme="1"/>
        <rFont val="Arial"/>
        <family val="2"/>
      </rPr>
      <t>: 166,04 %</t>
    </r>
  </si>
  <si>
    <r>
      <rPr>
        <b/>
        <sz val="13"/>
        <color theme="1"/>
        <rFont val="Calibri"/>
        <family val="2"/>
      </rPr>
      <t xml:space="preserve">3.1.1.1.15.7 </t>
    </r>
    <r>
      <rPr>
        <sz val="13"/>
        <color theme="1"/>
        <rFont val="Calibri"/>
        <family val="2"/>
      </rPr>
      <t>Evaluación de simulacros en ámbito privado y público.</t>
    </r>
  </si>
  <si>
    <r>
      <rPr>
        <b/>
        <sz val="13"/>
        <color theme="1"/>
        <rFont val="Calibri"/>
        <family val="2"/>
      </rPr>
      <t>PSPPE:</t>
    </r>
    <r>
      <rPr>
        <sz val="13"/>
        <color theme="1"/>
        <rFont val="Calibri"/>
        <family val="2"/>
      </rPr>
      <t xml:space="preserve"> Porcentaje de simulacros públicos y provados evaluados.</t>
    </r>
  </si>
  <si>
    <r>
      <rPr>
        <b/>
        <sz val="13"/>
        <color theme="1"/>
        <rFont val="Calibri"/>
        <family val="2"/>
      </rPr>
      <t xml:space="preserve">3.1.1.1.15.8 </t>
    </r>
    <r>
      <rPr>
        <sz val="13"/>
        <color theme="1"/>
        <rFont val="Calibri"/>
        <family val="2"/>
      </rPr>
      <t>Registro de prestadores de servicios autorizados en materia de Protección Civil</t>
    </r>
  </si>
  <si>
    <r>
      <rPr>
        <b/>
        <sz val="13"/>
        <color theme="1"/>
        <rFont val="Calibri"/>
        <family val="2"/>
      </rPr>
      <t xml:space="preserve">3.1.1.1.15.9 </t>
    </r>
    <r>
      <rPr>
        <sz val="13"/>
        <color theme="1"/>
        <rFont val="Calibri"/>
        <family val="2"/>
      </rPr>
      <t xml:space="preserve">Atención de reportes de  emergencias en materia de gestión integral de riesgos y de protección civil. </t>
    </r>
  </si>
  <si>
    <r>
      <rPr>
        <b/>
        <sz val="13"/>
        <color theme="1"/>
        <rFont val="Calibri"/>
        <family val="2"/>
      </rPr>
      <t>3.1.1.1.15.10</t>
    </r>
    <r>
      <rPr>
        <sz val="13"/>
        <color theme="1"/>
        <rFont val="Calibri"/>
        <family val="2"/>
      </rPr>
      <t xml:space="preserve"> Atención médica prehospitalaria a personas ocasionadas por incidencias reportadas.</t>
    </r>
  </si>
  <si>
    <r>
      <rPr>
        <b/>
        <sz val="13"/>
        <color theme="1"/>
        <rFont val="Calibri"/>
        <family val="2"/>
      </rPr>
      <t xml:space="preserve">3.1.1.1.15.11 </t>
    </r>
    <r>
      <rPr>
        <sz val="13"/>
        <color theme="1"/>
        <rFont val="Calibri"/>
        <family val="2"/>
      </rPr>
      <t>Supervisión  y atención a eventos públicos y privado de cualquier índole.</t>
    </r>
  </si>
  <si>
    <r>
      <rPr>
        <b/>
        <sz val="13"/>
        <color theme="1"/>
        <rFont val="Calibri"/>
        <family val="2"/>
      </rPr>
      <t xml:space="preserve">3.1.1.1.15.12 </t>
    </r>
    <r>
      <rPr>
        <sz val="13"/>
        <color theme="1"/>
        <rFont val="Calibri"/>
        <family val="2"/>
      </rPr>
      <t>Verificación de refugios temporale con motivo de la temporada de Fenómenos Hidrometeorológicos.</t>
    </r>
  </si>
  <si>
    <r>
      <rPr>
        <b/>
        <sz val="13"/>
        <color theme="1"/>
        <rFont val="Calibri"/>
        <family val="2"/>
      </rPr>
      <t xml:space="preserve">3.1.1.1.15.13 </t>
    </r>
    <r>
      <rPr>
        <sz val="13"/>
        <color theme="1"/>
        <rFont val="Calibri"/>
        <family val="2"/>
      </rPr>
      <t>Implementación de operativos con motivo a los diversos fenómenos naturales y antrópicos</t>
    </r>
  </si>
  <si>
    <r>
      <rPr>
        <b/>
        <sz val="13"/>
        <color theme="1"/>
        <rFont val="Calibri"/>
        <family val="2"/>
      </rPr>
      <t>3.1.1.1.15.14</t>
    </r>
    <r>
      <rPr>
        <sz val="13"/>
        <color theme="1"/>
        <rFont val="Calibri"/>
        <family val="2"/>
      </rPr>
      <t xml:space="preserve"> Implementación de salvamentos, rescates y primeros auxilios en playas, cenotes y lagunas en el municipio.</t>
    </r>
  </si>
  <si>
    <r>
      <rPr>
        <b/>
        <sz val="13"/>
        <color theme="1"/>
        <rFont val="Calibri"/>
        <family val="2"/>
      </rPr>
      <t xml:space="preserve">3.1.1.1.15.15 </t>
    </r>
    <r>
      <rPr>
        <sz val="13"/>
        <color theme="1"/>
        <rFont val="Calibri"/>
        <family val="2"/>
      </rPr>
      <t>Ejecución de acciones preventivas de manera permanente en las diversas playas, en beneficio a la ciudadanía.</t>
    </r>
  </si>
  <si>
    <r>
      <rPr>
        <b/>
        <sz val="13"/>
        <color theme="1"/>
        <rFont val="Calibri"/>
        <family val="2"/>
      </rPr>
      <t xml:space="preserve">3.1.1.1.15.16 </t>
    </r>
    <r>
      <rPr>
        <sz val="13"/>
        <color theme="1"/>
        <rFont val="Calibri"/>
        <family val="2"/>
      </rPr>
      <t>Atención a quejas ciudadanas en materia de protección civil.</t>
    </r>
  </si>
  <si>
    <r>
      <rPr>
        <b/>
        <sz val="13"/>
        <color theme="1"/>
        <rFont val="Calibri"/>
        <family val="2"/>
      </rPr>
      <t xml:space="preserve">3.1.1.1.15.17 </t>
    </r>
    <r>
      <rPr>
        <sz val="13"/>
        <color theme="1"/>
        <rFont val="Calibri"/>
        <family val="2"/>
      </rPr>
      <t>Integración de los diversos Comités Operativos Especializados en Materia de Protección Civil</t>
    </r>
  </si>
  <si>
    <t>PSAE: La meta de Enero a diciembre 2026 será 1155 solicitudes administrativas emitidas, 
 Variación con respecto a la Línea Base.
 Meta Absoluta: 52 solicitudes administrativas
 Meta Relativa: 4.71% superior a la línea base</t>
  </si>
  <si>
    <t>DGMP: La meta de Enero a Diciembre de 2026 seran 170 documentos de movimientos de personal gestionados.
 Variación con respecto a la Línea Base.
 Meta Absoluta: 12 documentos de movimientos
 Meta Relativa: 7.59% superior a la línea base</t>
  </si>
  <si>
    <t>PGTR: La meta de Enero a Diciembre de 2026 serán 417 gestiones técnicas emitidos.
 Variación con respecto a la Línea Base.
 Meta Absoluta: 39 gestiones técnicas
 Meta Relativa: 10.31% superior a la línea base</t>
  </si>
  <si>
    <t>PRMG: La meta de Enero a Diciembre de 2026 serán 568 solicitudes de recursos materiales gestionados, 
 Meta Absoluta: 3 solicitudes de recursos materiales
 Meta Relativa: 0.17% inferior a la línea base</t>
  </si>
  <si>
    <t>PSA: De enero a diciembre del 2026 se pretenden beneficiar a 74,119 personas emitiendo sus actos registrales.
Variación de la meta en relación  a la linea base.                                     
Meta Absoluta: -1,238 actos registrales                                               
Meta Relativa: -1.64% inferior  a la linea base.</t>
  </si>
  <si>
    <t>PARI: De Enero a Diciembre 2024 se beneficiaron a 75,357 personas con la elaboracion de sus Actos Registrales. 
2024: 75,357</t>
  </si>
  <si>
    <t>PSA: De enero a diciembre del 2026 se pretenden beneficiar con  3 equipos y erramientas tecnologicas a las personas personas que solicitan sus actos registrales.</t>
  </si>
  <si>
    <t>PSA: De enero a diciembre del 2026 se pretenden beneficiar con  la adquisicion de 89,000 formatos valorados para la impresion de los actos registrales que solicita la ciudadania.                                                                                                                                                                                                                                                                                                                                                                                                                                                                                                                                                                                                                                                                                                                                                                                                              
Variación de la meta en relación  a la linea base. 
Meta Absoluta: 44,000 formatos adquiridos                                                                                                                                                                                       
Meta Relativa: 97.77% inferior  a la linea base.</t>
  </si>
  <si>
    <t>PSA: De enero a diciembre del 2026 se pretende beneficiar con  la capacitacion de 40 personas que elaboran los actos registrales que solicita la ciudadania en las 09 Oficialias del Registro Civil.
Variación de la meta en relación  a la linea base.
Meta Absoluta: 25 personas capacitadas
Meta Relativa: 166.66% inferior  a la linea base.</t>
  </si>
  <si>
    <t>PSA: De enero a diciembre del 2026 se pretende beneficiar con  mejorar las instalaciones de 2 Oficialias del Registro Civil.</t>
  </si>
  <si>
    <t>PSA: De enero a diciembre del 2026 se pretenden atender 300 proyectos jurídicos.                                                                
Variación de la meta en relación  a la linea base.
Meta Absoluta:- 200 proyectos jurídicos.
Meta Relativa:-40% inferior  a la linea base.</t>
  </si>
  <si>
    <t>PSA: De enero a diciembre del 2026 se pretenden atender 200 instrumentos jurídicos. 
Variación de la meta en relación  a la linea base.                                     
Meta Absoluta:- 139 instrumentos jurídicos.                                                
Meta Relativa:-41% inferior  a la linea base.</t>
  </si>
  <si>
    <t>PSA: De enero a diciembre del 2026 se pretenden atender 200 actuaciones jurídicas.                                                                
Variación de la meta en relación  a la linea base.                                     
Meta Absoluta:- 140 actuaciones jurídicas.                                                
Meta Relativa:-41.17% inferior  a la linea base.</t>
  </si>
  <si>
    <t>PSA: De enero a diciembre del 2026 se pretenden atender 200  juicios de garantía.                                                                
Variación de la meta en relación  a la linea base.                                     
Meta Absoluta:- 153 juicios de garantía.                                                
Meta Relativa:-43.34% inferior  a la linea base.</t>
  </si>
  <si>
    <t>PEC: De enero a diciembre de 2026, se pretende realizar la conservación de 7 equipos.</t>
  </si>
  <si>
    <t xml:space="preserve">PCI: De enero a diciembre de 2026 se pretende implementar 24 mecanismos de coordinación interinstitucional. </t>
  </si>
  <si>
    <t>PSO: De enero a diciembre de 2026 se pretende realizar 16 sesiones del Sistema Municipal y sus Comisiones.</t>
  </si>
  <si>
    <t>PCR: De enero a diciembre de 2026 se pretende mantener el 100% en la canalización de reportes de posibles vulneraciones de derechos de niñas, niños y adolescentes.</t>
  </si>
  <si>
    <t>PPA: De enero a diciembre de 2026 se pretende lograr la participación de 3,230 niñas, niños y adolescentes en actividades.</t>
  </si>
  <si>
    <t>PDR: De enero a diciembre de 2026 se pretende realizar 24 campañas digitales sobre los derechos de niñas, niños y adolescentes.</t>
  </si>
  <si>
    <t>PEMVI: La meta de Enero a Diciembre de 2026 serán 20 proyectos de estructuración vial revisados</t>
  </si>
  <si>
    <t>PNTV: La meta de Enero a Diciembre de 2026 serán 120 señalizaciones viales horizontal y vertical instalada</t>
  </si>
  <si>
    <t>PVMU: La meta de Enero a Diciembre de 2026 serán 60 propuestas de seguridad vial y de movilidad elaboradas.
Variación con respecto a la Línea Base.
Meta Relativa: 71.43%
Meta Absoluta: 25</t>
  </si>
  <si>
    <t>PPITE: La meta de Enero 2026 a Diciembre de 2027 de 120 supervisiones realizadas a la red semafórica</t>
  </si>
  <si>
    <t xml:space="preserve">PPAE: La meta de Enero  a Diciembre de 2026 se pretende  atender a 10, 000 personas en emergencias.  
 variacion de la meta en relacion a la linea base.
Meta absoluta: 4 067
Meta relativa: 68.54 %
</t>
  </si>
  <si>
    <t>POPC: La meta de Enero  a Diciembre de 2026 se pretende  Capacitar  a  4, 000 personas en organizaciones públicas y privadas.  
 variacion de la meta en relacion a la linea base.
Meta absoluta: 813
Meta relativa: 25.50%</t>
  </si>
  <si>
    <t>PSPR: La meta de Enero  a Diciembre de 2026 se pretende  supervisar a 1, 900 eventos masivos .  
 variacion de la meta en relacion a la linea base.
Meta absoluta: 733
Meta relativa: 62.81 %</t>
  </si>
  <si>
    <t>PNNC: La meta de Enero  a Diciembre de 2026 se pretende  capacitar a 8 000 niñas y niños en materia de prevencion.  
 variacion de la meta en relacion a la linea base.
Meta absoluta: 1568
Meta relativa: 24.37%</t>
  </si>
  <si>
    <t>PEMS: La meta de Enero  a Diciembre de 2026 se pretende  Inspeccionar a 80 establecimientos publicos y privados.  
 variacion de la meta en relacion a la linea base.
Meta absoluta: 4
Meta relativa: 5.26 %</t>
  </si>
  <si>
    <t>PLLA: La meta de Enero  a Diciembre de 2026 se pretende  atender a 9, 000 Llamadas y servivios de emergencia .
 variacion de la meta en relacion a la linea base.
Meta absoluta: 2945
Meta relativa: 48.63 %</t>
  </si>
  <si>
    <t>PPAE: La meta de Enero  a Diciembre de 2026 se pretende  capacitar 160 bomberos.  
 variacion de la meta en relacion a la linea base.
Meta absoluta: 63
Meta relativa: 64.94 %</t>
  </si>
  <si>
    <t>PPAE: La meta de Enero  a Diciembre de 2026 se pretende  adquirir  175 equipos  de proteccion personal.  
 variacion de la meta en relacion a la linea base.
Meta absoluta: -192
Meta relativa: -52.31 %</t>
  </si>
  <si>
    <t>PSCC:  De enero a diciembre 2026, serán 38 Sesiones de Cabildo celebradas.</t>
  </si>
  <si>
    <t>PRAS: De enero a diciembre 2026, se verificaron 405 asistencias a sesiones de cabildo.
Variación con linea base:
Meta absoluta: 271 asistencias a sesiones de cabildo
Meta Relativa: 202.23% superior a la linea base</t>
  </si>
  <si>
    <t xml:space="preserve">PACE: De enero a diciembre 2026, se encuadernaron 15 libros de las actas de sesiones de cabildo.    </t>
  </si>
  <si>
    <t>PAP: De enero a diciembre 2026, se publicaron 133 acuerdos de cabildo.
Variación con linea base:
Meta absoluta: 35 acuerdos de cabildo publicados
Meta Relativa: 35.71% a linea base</t>
  </si>
  <si>
    <t>PAPSC: De enero a diciembre 2026, se realizaron 38 precabildeos.</t>
  </si>
  <si>
    <t>PAA: De enero a diciembre 2026, se aprobaron 91 proyectos de acuerdos.
Variación con linea base:
Meta absoluta: -76  acuerdos aprobados
Meta Relativa:-45.51% de la linea base</t>
  </si>
  <si>
    <t>PSBD: De enero a diciembre del 2026 se pretende elaborar 100 solicitudes de bajas documentales</t>
  </si>
  <si>
    <t>PTPA: De enero a diciembre del 2026 se pretende elaborar 11 transferencias primarias</t>
  </si>
  <si>
    <t>PICCE: De enero a diciembre del 2026 se pretende elaborar 600 instrumentos de consulta</t>
  </si>
  <si>
    <t>AMAT: De enero a diciembre del 2026 se pretende elaborar 200 asesorias en materia de archivo de tramite</t>
  </si>
  <si>
    <t>EDAI: De enero a diciembre del 2026 se pretende elaborar 40 aliminaciones de documentos de apoyo informativo</t>
  </si>
  <si>
    <t>VAUDB: De enero a diciembre del 2026 se pretende elaborar 110 visitas agendadas a las unidades administrativas</t>
  </si>
  <si>
    <t>BDC: De enero a diciembre del 2026 se pretende elaborar 2 bajas documentales concluidas (actas de baja documental)</t>
  </si>
  <si>
    <t>AMBD: De enero a diciembre del 2026 se pretende elaborar 120 asesorias de bajas documentales</t>
  </si>
  <si>
    <t>AEHE: De enero a diciembre del 2026 se pretende elaborar 200 exposiciones y actividades historicas en eventos</t>
  </si>
  <si>
    <t>VGEP: De enero a diciembre del 2026 se pretende elaborar 120 visitas guiadas</t>
  </si>
  <si>
    <t>SPCP: De enero a diciembre del 2026 se pretende elaborar 15 servicios de prestamos y consulta al público</t>
  </si>
  <si>
    <t>PCAI: De enero a diciembre del 2026 se pretende elaborar 12 capacitaciones en materia de archivo</t>
  </si>
  <si>
    <t>PSGI: De enero a diciembre del 2026 se pretende elaborar 10 sesiones del grupo interdisciplinario</t>
  </si>
  <si>
    <t>PARPMR: De enero a diciembre 2026 se realizarán 1,098,432 acciones para mitigación de los riesgos.
Variación de la meta en relación a la línea base.
Meta Absoluta: 1,084,205
Meta Relativa: 7,620.76 %</t>
  </si>
  <si>
    <t>PSD: De enero a diciembre 2026 se realizarán 4,800 spots.
Variación de la meta en relación a la línea base.
Meta Absoluta: -540
Meta Relativa: -10.11 %</t>
  </si>
  <si>
    <t>PPC: De enero a diciembre 2026 se capacitarán 2,710 personas.
Variación de la meta en relación a la línea base.
Meta Absoluta: 505
Meta Relativa: 22.90 %</t>
  </si>
  <si>
    <t>PGE: De enero a diciembre 2026 se evaluarán 220 guardavidas.
Variación de la meta en relación a la línea base.
Meta Absoluta: 220
Meta Relativa: N/A</t>
  </si>
  <si>
    <t>PDAE: De enero a diciembre 2026 se emitirán 20,770 dictámenes aprobatorios.
Variación de la meta en relación a la línea base.
Meta Absoluta: 6,543
Meta Relativa: 45.99 %</t>
  </si>
  <si>
    <t>PPIE: De enero a diciembre 2026 se evaluarán 6,720 programas internos.
Variación de la meta en relación a la línea base.
Meta Absoluta: 60
Meta Relativa: 00.90 %</t>
  </si>
  <si>
    <t>PIRC: De enero a diciembre 2026 se realizarán 3,700 inspecciones a comercios.
Variación de la meta en relación a la línea base.
Meta Absoluta: 78
Meta Relativa: 2.15%</t>
  </si>
  <si>
    <t>PSPPE: De enero a diciembre 2026 se evaluarán 4,970 simulacros.
Variación de la meta en relación a la línea base.
Meta Absoluta: -157
Meta Relativa: -3.06%</t>
  </si>
  <si>
    <t>PPSA: De enero a diciembre 2026 se autorizarán 190 prestadores de servicio.
Variación de la meta en relación a la línea base.
Meta Absoluta: 190
Meta Relativa: N/A</t>
  </si>
  <si>
    <t>PREA: De enero a diciembre 2026 se atenderán 580 reportes de emergencias.
Variación de la meta en relación a la línea base.
Meta Absoluta: -238
Meta Relativa: -29.10 %</t>
  </si>
  <si>
    <t>PPAM: De enero a diciembre 2026 se realizarán 1,125 personas con atenciones médicas.
Variación de la meta en relación a la línea base.
Meta Absoluta: 1125
Meta Relativa: N/A</t>
  </si>
  <si>
    <t>PEPPS: De enero a diciembre 2026 se supervisarán 525 eventos públicos y privados.
Variación de la meta en relación a la línea base.
Meta Absoluta: 108
Meta Relativa: 25.90%</t>
  </si>
  <si>
    <t>PRTV: De enero a diciembre 2026 se revisarán 210 refugios.
Variación de la meta en relación a la línea base.
Meta Absoluta: 100
Meta Relativa: 90.91%</t>
  </si>
  <si>
    <t>POI: De enero a diciembre 2026 se realizarán 24 operativos.
Variación de la meta en relación a la línea base.
Meta Absoluta: -9
Meta Relativa: -27.27%</t>
  </si>
  <si>
    <t>PSRPI: De enero a diciembre 2026 se realizarán 217 salvamentos, rescates y primeros auxilios.
Variación de la meta en relación a la línea base.
Meta Absoluta: 29
Meta Relativa: 15.43%</t>
  </si>
  <si>
    <t>PAPB: De enero a diciembre 2026 se realizarán 1,053,400 acciones preventivas.
Variación de la meta en relación a la línea base.
Meta Absoluta: -116,857
Meta Relativa: -9.99%</t>
  </si>
  <si>
    <t>PQCA: De enero a diciembre 2026 se atenderán 129 quejas ciodadanas.
Variación de la meta en relación a la línea base.
Meta Absoluta: -808
Meta Relativa: -86.23%</t>
  </si>
  <si>
    <t>PDCI: De enero a diciembre 2026 se realizarán 2 integraciones de comité.
Variación de la meta en relación a la línea base.
Meta Absoluta: -2 
Meta Relativa: -50%</t>
  </si>
  <si>
    <r>
      <t>Justificación Trimestral:</t>
    </r>
    <r>
      <rPr>
        <sz val="11"/>
        <color theme="1"/>
        <rFont val="Calibri"/>
        <family val="2"/>
      </rPr>
      <t xml:space="preserve"> Este indicador tiene como meta anual realizar 600 atenciones a  personas que requieran alguna gestion de las diversas direccciones de la secretaria general; En este trimestre se logro llegar al total de las 600  de 600 programado. El porcentaje alcanzado fue de 100%, derivado de la atención oportuna respuesta y resoluciones de cada solicitud</t>
    </r>
    <r>
      <rPr>
        <b/>
        <sz val="11"/>
        <color theme="1"/>
        <rFont val="Calibri"/>
        <family val="2"/>
      </rPr>
      <t xml:space="preserve">
Justificación Anual: </t>
    </r>
    <r>
      <rPr>
        <sz val="11"/>
        <color theme="1"/>
        <rFont val="Calibri"/>
        <family val="2"/>
      </rPr>
      <t>Durante el ejercicio, el porcentaje alcanzado fue del 25% ya que, de los 600 programado, se realizó los 600 atenciones. Lo anterior, derivado de la atención fue  oportuna y  se dio prioridad a cada solicitud ingresada</t>
    </r>
  </si>
  <si>
    <r>
      <t xml:space="preserve">Justificación Trimestral: </t>
    </r>
    <r>
      <rPr>
        <sz val="11"/>
        <color theme="1"/>
        <rFont val="Calibri"/>
        <family val="2"/>
      </rPr>
      <t>Este indicador tiene como meta anual realizar 625 resoluciones de demandas ciudadanas; En este trimestre se logro llegar al total de las 778 demansdas resueltas  de 625 que fueron programados . El porcentaje alcanzado fue de 124.48%, derivado de la atención oportuna respuesta y resoluciones de cada demanda.</t>
    </r>
    <r>
      <rPr>
        <b/>
        <sz val="11"/>
        <color theme="1"/>
        <rFont val="Calibri"/>
        <family val="2"/>
      </rPr>
      <t xml:space="preserve">
Justificación Anual:</t>
    </r>
    <r>
      <rPr>
        <sz val="11"/>
        <color theme="1"/>
        <rFont val="Calibri"/>
        <family val="2"/>
      </rPr>
      <t xml:space="preserve"> Durante el ejercicio, el porcentaje alcanzado fue del 31.12% ya quelas demandas fueron resueltas  , de los 625 programado, se realizó  778 resoluciones de demanddas. Lo anterior, derivado de la atención fue  oportuna y  se dio prioridad a cada demanda ingresada.</t>
    </r>
  </si>
  <si>
    <r>
      <t>Justificación Trimestral:</t>
    </r>
    <r>
      <rPr>
        <sz val="11"/>
        <color theme="1"/>
        <rFont val="Calibri"/>
        <family val="2"/>
      </rPr>
      <t xml:space="preserve"> Este indicador tiene como meta anual realizar 237  apoyos administrativos y financieros brindados a la  ciudadania ; En este trimestre se logro llegar al total de las 486 apoyos administrativos y financieros de 237 que fueron programados . El porcentaje alcanzado fue de 205.06%, derivado de la atención oportuna 
</t>
    </r>
    <r>
      <rPr>
        <b/>
        <sz val="11"/>
        <color theme="1"/>
        <rFont val="Calibri"/>
        <family val="2"/>
      </rPr>
      <t xml:space="preserve">
Justificación Anual: </t>
    </r>
    <r>
      <rPr>
        <sz val="11"/>
        <color theme="1"/>
        <rFont val="Calibri"/>
        <family val="2"/>
      </rPr>
      <t xml:space="preserve">Durante el ejercicio, el porcentaje alcanzado fue del 51.16% ya que los  apoyos administrativos y financieros  fueron resueltos  , de los 237 programado, se realizó  486  resoluciones de  ellos , derivado de la atención fue  oportuna </t>
    </r>
  </si>
  <si>
    <r>
      <t>Justificación Trimestral:</t>
    </r>
    <r>
      <rPr>
        <sz val="11"/>
        <color theme="1"/>
        <rFont val="Calibri"/>
        <family val="2"/>
      </rPr>
      <t xml:space="preserve"> Este indicador tiene como meta anual realizar 25 sesiones ; En este trimestre se logro llegar al total de 8  sesiones  de 25  que fueron programados . El porcentaje alcanzado fue de 32.00%, derivadoque en este trimestre solo fueron programads esas 
</t>
    </r>
    <r>
      <rPr>
        <b/>
        <sz val="11"/>
        <color theme="1"/>
        <rFont val="Calibri"/>
        <family val="2"/>
      </rPr>
      <t xml:space="preserve">
Justificación Anual: </t>
    </r>
    <r>
      <rPr>
        <sz val="11"/>
        <color theme="1"/>
        <rFont val="Calibri"/>
        <family val="2"/>
      </rPr>
      <t>Durante el ejercicio, el porcentaje alcanzado fue del 8.00% ya que las sesiones   , de los 25 programado, se realizó  8 sesiones.</t>
    </r>
  </si>
  <si>
    <r>
      <rPr>
        <b/>
        <sz val="11"/>
        <color theme="1"/>
        <rFont val="Calibri"/>
        <family val="2"/>
      </rPr>
      <t>Justificacion Trimestral:</t>
    </r>
    <r>
      <rPr>
        <sz val="11"/>
        <color theme="1"/>
        <rFont val="Calibri"/>
        <family val="2"/>
      </rPr>
      <t xml:space="preserve"> La Coordinación Municipal de Búsqueda de Personas cumplío con mas del 100% de la meta establecida en el 1er trimestre de 2026, se le dio atención a cada uno de los reportes de personas desaparecidas.
</t>
    </r>
    <r>
      <rPr>
        <b/>
        <sz val="11"/>
        <color theme="1"/>
        <rFont val="Calibri"/>
        <family val="2"/>
      </rPr>
      <t>Justificacion Anual:</t>
    </r>
    <r>
      <rPr>
        <sz val="11"/>
        <color theme="1"/>
        <rFont val="Calibri"/>
        <family val="2"/>
      </rPr>
      <t xml:space="preserve"> Durante el ejercicio, el porcentaje alcanzado fue del 162.50%, ya que de los 50 reportes programados , se dio seguimimiento y atención a 325 reportes, durante el 1er trimestre. </t>
    </r>
  </si>
  <si>
    <r>
      <rPr>
        <b/>
        <sz val="11"/>
        <color theme="1"/>
        <rFont val="Calibri"/>
        <family val="2"/>
      </rPr>
      <t>Justificacion Trimestral:</t>
    </r>
    <r>
      <rPr>
        <sz val="11"/>
        <color theme="1"/>
        <rFont val="Calibri"/>
        <family val="2"/>
      </rPr>
      <t xml:space="preserve"> La Coordinación Municipal de Búsqueda de Personas cumplío con mas del 100% de la meta establecida en el 1er trimestre de 2026, se le dio atención a cada uno de los reportes de personas desaparecidas.
</t>
    </r>
    <r>
      <rPr>
        <b/>
        <sz val="11"/>
        <color theme="1"/>
        <rFont val="Calibri"/>
        <family val="2"/>
      </rPr>
      <t>Justificacion Anual:</t>
    </r>
    <r>
      <rPr>
        <sz val="11"/>
        <color theme="1"/>
        <rFont val="Calibri"/>
        <family val="2"/>
      </rPr>
      <t xml:space="preserve"> Durante el ejercicio, el porcentaje alcanzado fue del 325.00%, ya que de los 25 reportes programados , se dio seguimimiento y atención a 325 reportes, durante el 1er trimestre. </t>
    </r>
  </si>
  <si>
    <r>
      <rPr>
        <b/>
        <sz val="11"/>
        <color theme="1"/>
        <rFont val="Calibri"/>
        <family val="2"/>
      </rPr>
      <t xml:space="preserve">Justificacion Trimestral: </t>
    </r>
    <r>
      <rPr>
        <sz val="11"/>
        <color theme="1"/>
        <rFont val="Calibri"/>
        <family val="2"/>
      </rPr>
      <t xml:space="preserve">Se obtuvo un avance del 100% en relación al 1er trimestre de 2026, derivado a que las Dependencias Adscritas a la Secretaría General presentaron sus solicitudes administrativas en tiempo y forma a esta Dirección General de la Coordinación General Administrativa.
</t>
    </r>
    <r>
      <rPr>
        <b/>
        <sz val="11"/>
        <color theme="1"/>
        <rFont val="Calibri"/>
        <family val="2"/>
      </rPr>
      <t xml:space="preserve">Justificacion Anual: </t>
    </r>
    <r>
      <rPr>
        <sz val="11"/>
        <color theme="1"/>
        <rFont val="Calibri"/>
        <family val="2"/>
      </rPr>
      <t>Durante el ejercicio, el porcentaje alcanzado fue del 26.06%, ya que de las 1155 solicitudes administrativas, se emitieron 301 en lo que fue del 1er trimestre. Lo anterior, derivado de las solicitudes presentadas por las diferentes Direcciones adscritas a la secretaria General.</t>
    </r>
  </si>
  <si>
    <r>
      <rPr>
        <b/>
        <sz val="11"/>
        <color theme="1"/>
        <rFont val="Calibri"/>
        <family val="2"/>
      </rPr>
      <t xml:space="preserve">Justificacion Trimestral: </t>
    </r>
    <r>
      <rPr>
        <sz val="11"/>
        <color theme="1"/>
        <rFont val="Calibri"/>
        <family val="2"/>
      </rPr>
      <t xml:space="preserve">Se cumplió al 100%  la meta establecida en el 1er trimestre de 2026, el personal administrativo de las Dependencias adscritas a la Secretaría General presentó los documentos con los lineamientos que requiere la Dirección de Recursos Humanos para dar seguimiento a la Gestión de Movimiento de Personal para su debido seguimiento ante esta Dirección General.
</t>
    </r>
    <r>
      <rPr>
        <b/>
        <sz val="11"/>
        <color theme="1"/>
        <rFont val="Calibri"/>
        <family val="2"/>
      </rPr>
      <t xml:space="preserve">Justificacion Anual: </t>
    </r>
    <r>
      <rPr>
        <sz val="11"/>
        <color theme="1"/>
        <rFont val="Calibri"/>
        <family val="2"/>
      </rPr>
      <t xml:space="preserve">Durante el ejercicio, el porcentaje alcanzado fue del 28.82%, ya que de los 170 documentos de movimientos de personal, se gestionaron 49 durante el 1er trimestre. </t>
    </r>
  </si>
  <si>
    <r>
      <rPr>
        <b/>
        <sz val="11"/>
        <color theme="1"/>
        <rFont val="Calibri"/>
        <family val="2"/>
      </rPr>
      <t>Justificacion Trimestral:</t>
    </r>
    <r>
      <rPr>
        <sz val="11"/>
        <color theme="1"/>
        <rFont val="Calibri"/>
        <family val="2"/>
      </rPr>
      <t xml:space="preserve"> La Dirección General de la Coordinación General Administrativa cumplió al 100% la meta establecida en el 1er trimestre de 2026.
</t>
    </r>
    <r>
      <rPr>
        <b/>
        <sz val="11"/>
        <color theme="1"/>
        <rFont val="Calibri"/>
        <family val="2"/>
      </rPr>
      <t>Justificacion Anual:</t>
    </r>
    <r>
      <rPr>
        <sz val="11"/>
        <color theme="1"/>
        <rFont val="Calibri"/>
        <family val="2"/>
      </rPr>
      <t xml:space="preserve"> Durante el ejercicio, el porcentaje alcanzado fue del 29.50%, ya que de las 417 Gestiones Técnicas , se gestionaron 123, durante el 1er trimestre. </t>
    </r>
  </si>
  <si>
    <r>
      <rPr>
        <b/>
        <sz val="11"/>
        <color theme="1"/>
        <rFont val="Calibri"/>
        <family val="2"/>
      </rPr>
      <t xml:space="preserve">Justificacion Trimestral: </t>
    </r>
    <r>
      <rPr>
        <sz val="11"/>
        <color theme="1"/>
        <rFont val="Calibri"/>
        <family val="2"/>
      </rPr>
      <t xml:space="preserve">Se cumplió al 100%  meta establecida en el 1er trimestre de 2026, esto debido al seguimiento a los requerimientos presentados por las dependencias adscritas a la Secretaria General, como lo son solicitudes de pago de arrendamiento, solicitud de combustible, requisión de material de papelería, por mencionar algunas.
</t>
    </r>
    <r>
      <rPr>
        <b/>
        <sz val="11"/>
        <color theme="1"/>
        <rFont val="Calibri"/>
        <family val="2"/>
      </rPr>
      <t xml:space="preserve">Justificacion Anual: </t>
    </r>
    <r>
      <rPr>
        <sz val="11"/>
        <color theme="1"/>
        <rFont val="Calibri"/>
        <family val="2"/>
      </rPr>
      <t>Durante el ejercicio, el porcentaje alcanzado fue del 22.71%, ya que de las 568 solicitudes de recursos materiales , se gestionaron 129. Lo anterior, respecto a los diversos tramites administrativos presentados y su correcto seguimiento.</t>
    </r>
  </si>
  <si>
    <r>
      <rPr>
        <b/>
        <sz val="11"/>
        <color theme="1"/>
        <rFont val="Calibri"/>
        <family val="2"/>
      </rPr>
      <t xml:space="preserve">Justificacion Trimestral: </t>
    </r>
    <r>
      <rPr>
        <sz val="11"/>
        <color theme="1"/>
        <rFont val="Calibri"/>
        <family val="2"/>
      </rPr>
      <t xml:space="preserve">Se obtuvo un avance del 98.55% en relación al 1er trimestre de 2026, ya que se realizaron diversos actos registrales en las 09 Oficialías del Registro Civil, las cuales se encuentran ubicadas en los diferentes puntos del Municipio de Benito Juárez. </t>
    </r>
    <r>
      <rPr>
        <b/>
        <sz val="11"/>
        <color theme="1"/>
        <rFont val="Calibri"/>
        <family val="2"/>
      </rPr>
      <t xml:space="preserve">
Justificacion Anual: </t>
    </r>
    <r>
      <rPr>
        <sz val="11"/>
        <color theme="1"/>
        <rFont val="Calibri"/>
        <family val="2"/>
      </rPr>
      <t xml:space="preserve">Durante el ejercicio, el porcentaje alcanzado fue del 24.64%, ya que la meta establecida de 18,530 actos registrales , se inscribieron 18,261 actos registrales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</si>
  <si>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Se obtuvo un avance del 500% en relación al 1er trimestre de 2026, ya que se adquirieron 5 herramientas tecnologicas las cuales se utilizan para la elaboracion de los actos registrales del Registro Civil.</t>
    </r>
    <r>
      <rPr>
        <b/>
        <sz val="11"/>
        <color theme="1"/>
        <rFont val="Calibri"/>
        <family val="2"/>
      </rPr>
      <t xml:space="preserve">
Justificacion Anual: </t>
    </r>
    <r>
      <rPr>
        <sz val="11"/>
        <color theme="1"/>
        <rFont val="Calibri"/>
        <family val="2"/>
      </rPr>
      <t xml:space="preserve">Durante el ejercicio, el porcentaje alcanzado fue del 166.67%, ya que la meta establecida la adquisicion de 3 herramientas tecnologicas las cuales se utilizan para la elaboracion de los actos , se adquirieron 5 herramientas tecnologicas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</si>
  <si>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Se obtuvo un avance del 76.40% en relación al 1er trimestre de 2026, ya que se adquirieron 17,000 formatos valorados, los cuales son utilizados para la elaboracion de los actos registrales que generan las 09 Oficialias del del Registro Civil.</t>
    </r>
    <r>
      <rPr>
        <b/>
        <sz val="11"/>
        <color theme="1"/>
        <rFont val="Calibri"/>
        <family val="2"/>
      </rPr>
      <t xml:space="preserve">
Justificacion Anual: </t>
    </r>
    <r>
      <rPr>
        <sz val="11"/>
        <color theme="1"/>
        <rFont val="Calibri"/>
        <family val="2"/>
      </rPr>
      <t xml:space="preserve">Durante el ejercicio, el porcentaje alcanzado fue del 19.10%, ya que la meta establecida es de  22,250, se adquirieron 17,000 formatos valorados , los cuales son utilizados para la elaboracion de los actos registrales que segeneran las 09 Oficialias del del Registro Civil durante el 1er trimestre 2026     </t>
    </r>
    <r>
      <rPr>
        <b/>
        <sz val="11"/>
        <color theme="1"/>
        <rFont val="Calibri"/>
        <family val="2"/>
      </rPr>
      <t xml:space="preserve">                                                                                           </t>
    </r>
  </si>
  <si>
    <r>
      <rPr>
        <b/>
        <sz val="11"/>
        <color theme="1"/>
        <rFont val="Calibri"/>
        <family val="2"/>
      </rPr>
      <t>Justificacion Trimestral:</t>
    </r>
    <r>
      <rPr>
        <sz val="11"/>
        <color theme="1"/>
        <rFont val="Calibri"/>
        <family val="2"/>
      </rPr>
      <t xml:space="preserve"> Se obtuvo un avance del 0% en relación al 1er trimestre de 2026, ya que no se programaron capacitaciones para el primer trimestre del 2026
</t>
    </r>
    <r>
      <rPr>
        <b/>
        <sz val="11"/>
        <color theme="1"/>
        <rFont val="Calibri"/>
        <family val="2"/>
      </rPr>
      <t>Justificacion Anual:</t>
    </r>
    <r>
      <rPr>
        <sz val="11"/>
        <color theme="1"/>
        <rFont val="Calibri"/>
        <family val="2"/>
      </rPr>
      <t xml:space="preserve"> Durante el ejercicio, el porcentaje alcanzado fue del 0%, ya que la meta establecida de 10 personas capacitadas, de las cuales  se capacitaron a 0 personas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</si>
  <si>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 xml:space="preserve">Se obtuvo un avance del 100% en relación al 1er trimestre de 2026, ya que se mejoraron 2 instalaciones de las oficialias del del Registro Civil, </t>
    </r>
    <r>
      <rPr>
        <b/>
        <sz val="11"/>
        <color theme="1"/>
        <rFont val="Calibri"/>
        <family val="2"/>
      </rPr>
      <t xml:space="preserve">
                                                                                                                                                 Justificacion Anual: </t>
    </r>
    <r>
      <rPr>
        <sz val="11"/>
        <color theme="1"/>
        <rFont val="Calibri"/>
        <family val="2"/>
      </rPr>
      <t xml:space="preserve">Durante el ejercicio, el porcentaje alcanzado fue del 100%, ya que la meta establecida es de  0 oficalias mejoradas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</si>
  <si>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Este indicador tiene como meta anual realizar 12 Atenciones a quejas y recomendaciones en materia de Derechos Humanos. En este trimestre se realizaron los 3 programados. El porcentaje alcanzado fue de 100%.</t>
    </r>
    <r>
      <rPr>
        <b/>
        <sz val="11"/>
        <color theme="1"/>
        <rFont val="Calibri"/>
        <family val="2"/>
      </rPr>
      <t xml:space="preserve">
Justificación Anual: 
</t>
    </r>
    <r>
      <rPr>
        <sz val="11"/>
        <color theme="1"/>
        <rFont val="Calibri"/>
        <family val="2"/>
      </rPr>
      <t xml:space="preserve">Durante el ejercicio, el porcentaje alcanzado fue del 25%; ya que de las 12 atenciones a quejas y recomendaciones programadas, se lograron atender 3 en este primer trimestre. </t>
    </r>
  </si>
  <si>
    <r>
      <rPr>
        <b/>
        <sz val="11"/>
        <color theme="1"/>
        <rFont val="Calibri"/>
        <family val="2"/>
      </rPr>
      <t xml:space="preserve">Justificacion Trimestral: </t>
    </r>
    <r>
      <rPr>
        <sz val="11"/>
        <color theme="1"/>
        <rFont val="Calibri"/>
        <family val="2"/>
      </rPr>
      <t xml:space="preserve">
Este indicador tiene como meta anual realizar 60 asesorías jurídicas y atención a  quejas ciudadanas en materia de Derechos Humanos. En este trimestre se realizaron los 15 programados. El porcentaje alcanzado fue de 100%.
</t>
    </r>
    <r>
      <rPr>
        <b/>
        <sz val="11"/>
        <color theme="1"/>
        <rFont val="Calibri"/>
        <family val="2"/>
      </rPr>
      <t xml:space="preserve">Justificación Anual: </t>
    </r>
    <r>
      <rPr>
        <sz val="11"/>
        <color theme="1"/>
        <rFont val="Calibri"/>
        <family val="2"/>
      </rPr>
      <t xml:space="preserve">
Durante el ejercicio, el porcentaje alcanzado fue del 25%; ya que de las 60 asesorías jurídicas y atenciones a quejas en materia de derechos humanos programas, se lograron atender 15 en este primer trimestre. </t>
    </r>
  </si>
  <si>
    <r>
      <rPr>
        <b/>
        <sz val="11"/>
        <color theme="1"/>
        <rFont val="Calibri"/>
        <family val="2"/>
      </rPr>
      <t xml:space="preserve">Justificación Trimestral:  </t>
    </r>
    <r>
      <rPr>
        <sz val="11"/>
        <color theme="1"/>
        <rFont val="Calibri"/>
        <family val="2"/>
      </rPr>
      <t xml:space="preserve">
Este indicador tiene como meta anual realizar 48 Capacitaciones en materia de Derechos Humanos En este trimestre se realizaron los 12 programados. El porcentaje alcanzado fue de 100%.
</t>
    </r>
    <r>
      <rPr>
        <b/>
        <sz val="11"/>
        <color theme="1"/>
        <rFont val="Calibri"/>
        <family val="2"/>
      </rPr>
      <t xml:space="preserve">Justificación Anual: </t>
    </r>
    <r>
      <rPr>
        <sz val="11"/>
        <color theme="1"/>
        <rFont val="Calibri"/>
        <family val="2"/>
      </rPr>
      <t xml:space="preserve">
Durante el ejercicio, el porcentaje alcanzado fue del 25%; ya que de las 48 capacitaciones especializadas en derechos humanos programadas, se lograron realizar 12 en este primer trimestre.</t>
    </r>
  </si>
  <si>
    <r>
      <rPr>
        <b/>
        <sz val="11"/>
        <color theme="1"/>
        <rFont val="Calibri"/>
        <family val="2"/>
      </rPr>
      <t xml:space="preserve">Justificacion Trimestral: </t>
    </r>
    <r>
      <rPr>
        <sz val="11"/>
        <color theme="1"/>
        <rFont val="Calibri"/>
        <family val="2"/>
      </rPr>
      <t xml:space="preserve">
Este indicador tiene como meta anual realizar 12 mesas de trabajo en materia de Derechos Humanos. En este trimestre se realizaron los 3 programados. El porcentaje alcanzado fue de 100%.
</t>
    </r>
    <r>
      <rPr>
        <b/>
        <sz val="11"/>
        <color theme="1"/>
        <rFont val="Calibri"/>
        <family val="2"/>
      </rPr>
      <t xml:space="preserve">Justificación Anual: </t>
    </r>
    <r>
      <rPr>
        <sz val="11"/>
        <color theme="1"/>
        <rFont val="Calibri"/>
        <family val="2"/>
      </rPr>
      <t xml:space="preserve">
Durante el ejercicio, el porcentaje alcanzado fue del 25%; ya que de las 12 mesas de trabajo en materia de derechos humanos programadas, se lograron realizar 3 en este primer trimestre. </t>
    </r>
  </si>
  <si>
    <r>
      <rPr>
        <b/>
        <sz val="12"/>
        <color theme="1"/>
        <rFont val="Calibri"/>
        <family val="2"/>
      </rPr>
      <t>Justificación Trimestral:</t>
    </r>
    <r>
      <rPr>
        <sz val="12"/>
        <color theme="1"/>
        <rFont val="Calibri"/>
        <family val="2"/>
      </rPr>
      <t xml:space="preserve"> Este indicador tiene como meta anual realizar 300 procedimientos legales, logrando en este primer trimestre un 92% de lo esperado, logrando 69 procedimientos legales de los 75 que se tenían programados.</t>
    </r>
  </si>
  <si>
    <r>
      <rPr>
        <b/>
        <sz val="12"/>
        <color theme="1"/>
        <rFont val="Calibri"/>
        <family val="2"/>
      </rPr>
      <t>Justificación Trimestral</t>
    </r>
    <r>
      <rPr>
        <sz val="12"/>
        <color theme="1"/>
        <rFont val="Calibri"/>
        <family val="2"/>
      </rPr>
      <t>: Este indicador tiene como meta anual atender 200 instrumentos legales, logrando atender en este primer trimestre un 88% de lo esperado, con 44 de los 50 instrumentos programados.</t>
    </r>
  </si>
  <si>
    <r>
      <rPr>
        <b/>
        <sz val="12"/>
        <color theme="1"/>
        <rFont val="Calibri"/>
        <family val="2"/>
      </rPr>
      <t>Justificación Trimestral</t>
    </r>
    <r>
      <rPr>
        <sz val="12"/>
        <color theme="1"/>
        <rFont val="Calibri"/>
        <family val="2"/>
      </rPr>
      <t>: Este indicador tiene como meta anual elaborar y revisar 200 proyectos juridicos, logrando en este primer trimestre un 102% de lo esperado, elaborando 51 de los 50 proyectos programados.</t>
    </r>
  </si>
  <si>
    <r>
      <rPr>
        <b/>
        <sz val="12"/>
        <color theme="1"/>
        <rFont val="Calibri"/>
        <family val="2"/>
      </rPr>
      <t>Justificación Trimestal</t>
    </r>
    <r>
      <rPr>
        <sz val="12"/>
        <color theme="1"/>
        <rFont val="Calibri"/>
        <family val="2"/>
      </rPr>
      <t>: Este indicador tiene como meta anual realizar 200 juicios de garantía, logrando en el primer trimestre un 96% en esta actividad.</t>
    </r>
  </si>
  <si>
    <r>
      <rPr>
        <b/>
        <sz val="12"/>
        <color theme="1"/>
        <rFont val="Calibri"/>
        <family val="2"/>
      </rPr>
      <t xml:space="preserve">Justificación Trimestral: </t>
    </r>
    <r>
      <rPr>
        <sz val="12"/>
        <color theme="1"/>
        <rFont val="Calibri"/>
        <family val="2"/>
      </rPr>
      <t xml:space="preserve">Este indicador  tiene como  metal anual imponer  19,000 sanciones. En este trimestre se  realizaron  1,189  de los 4,750 programados.  El porcentaje alcanzado fue de 25.03%, esto derivado de la aplicacion del nuevo  Reglamento de Justicia Civica  para el Municipio de Benito Juarez, Quintana Roo, con enfoque restaurativo mas que sancionador. </t>
    </r>
  </si>
  <si>
    <r>
      <rPr>
        <b/>
        <sz val="12"/>
        <color theme="1"/>
        <rFont val="Calibri"/>
        <family val="2"/>
      </rPr>
      <t xml:space="preserve">Justificación Trimestral: </t>
    </r>
    <r>
      <rPr>
        <sz val="12"/>
        <color theme="1"/>
        <rFont val="Calibri"/>
        <family val="2"/>
      </rPr>
      <t>Este indicador  tiene como  metal anual realizar 200 convenios conciliatorios. En este trimestre se  realizaron  45 de los 50 programados.  El porcentaje alcanzado fue de 90.00%, esto  derivado de la implementación del nuevo modelo de Justicia Cívica y la entrada en vigor del Reglamento de Justicia Cívica del Municipio de Benito Juárez, que considera la aplicación Mecanismos Alternativos de Solución de Controversias, MASC, ya que actualmente se está llevando  además de la conciliación, la mediación y la negociación, en el que las partes involucradas en una controversia solicitan, de manera voluntaria, la asistencia de un facilitador para llegar a una solución.</t>
    </r>
  </si>
  <si>
    <r>
      <rPr>
        <b/>
        <sz val="12"/>
        <color theme="1"/>
        <rFont val="Calibri"/>
        <family val="2"/>
      </rPr>
      <t xml:space="preserve">Justificacion Trimestral: </t>
    </r>
    <r>
      <rPr>
        <sz val="12"/>
        <color theme="1"/>
        <rFont val="Calibri"/>
        <family val="2"/>
      </rPr>
      <t>Este indicador tiene como meta anual realizar 300 asesorías. En este  trimestre  se realizaron 26 de los 75 programados.  El porcentaje alcanzado fue de 34.67%, derivado de la implementación del nuevo modelo de Justicia Cívica y la entrada en vigor del Reglamento de Justicia Cívica del Municipio de Benito Juárez, que promueve el desarrollo de una Cultura de la Legalidad sustentada en los principios de corresponsabilidad, legalidad, solidaridad, honestidad, equidad, tolerancia e identidad.</t>
    </r>
  </si>
  <si>
    <r>
      <rPr>
        <b/>
        <sz val="12"/>
        <color theme="1"/>
        <rFont val="Calibri"/>
        <family val="2"/>
      </rPr>
      <t>Justificacion Trimestral:</t>
    </r>
    <r>
      <rPr>
        <sz val="12"/>
        <color theme="1"/>
        <rFont val="Calibri"/>
        <family val="2"/>
      </rPr>
      <t xml:space="preserve"> Este indicador tiene como meta anual realizar 6 capacitaciones. En este  trimestre  se realizo 1 capacitacion programada.  El porcentaje alcanzado fue de 100.00%, derivado de la implementación del nuevo modelo de Justicia Cívica y la entrada en vigor del Reglamento de Justicia Cívica del Municipio de Benito Juárez, que promueve la capacitación constante y permanente de los Jueces Cívicos y demás personal adscrito al Juzgado Cívico, en materia de Justicia Cívica.</t>
    </r>
  </si>
  <si>
    <r>
      <rPr>
        <b/>
        <sz val="12"/>
        <color theme="1"/>
        <rFont val="Calibri"/>
        <family val="2"/>
      </rPr>
      <t>Justificacion Trimestral:</t>
    </r>
    <r>
      <rPr>
        <sz val="12"/>
        <color theme="1"/>
        <rFont val="Calibri"/>
        <family val="2"/>
      </rPr>
      <t xml:space="preserve"> Este indicador tiene como meta anual realizar 4 talleres. En este  trimestre no se realizo ningun taller.</t>
    </r>
  </si>
  <si>
    <t>Justificación Trimestral: Para este primer trimestre 2026, en el Centro de Retención se retuvieron a 1189 infractores, obteniendo un 20.10%  de avance.
Justificación Anual: El avance  anual a la Retención de Infractores es de un 5.02%.</t>
  </si>
  <si>
    <t>Justificación Trimestral:  En el primer trimestre 2026, se logra obtener el 100% de las incidencias de acuerdo a la meta planeada, realizando 3 atenciones de incidencias de acuerdo a lo programado.
Justificación Anual: El avance acumulado anual de esta actividad es del 25%.</t>
  </si>
  <si>
    <t>Justificación Trimestral: En este primer trimestre de 2026, se realiza el mantenimiento de 2 áreas  del Centro de Retención para su conservación, alcanzando el 100%.
Justificación Anual: Se obtiene el 28.57% de avance anual de áreas de este Centro de Retención.</t>
  </si>
  <si>
    <t>Justificación Trimestral: Durante el primer trimestre de 2026, se otorgaron 21,786 alimentos, obteniendo un 76.89% de avance a la meta planeada.
Justificación Anual:  El avance del porcentaje anual de esta actividad es de  19.22%, la cantidad de alimentos otorgados, es con base al cumplimiento que se da a las garantías de alimentación por parte del Centro de Retención, dando cumplimiento de manera puntual.</t>
  </si>
  <si>
    <r>
      <rPr>
        <b/>
        <sz val="12"/>
        <color theme="1"/>
        <rFont val="Calibri"/>
        <family val="2"/>
      </rPr>
      <t xml:space="preserve">Justificación Trimestral: </t>
    </r>
    <r>
      <rPr>
        <sz val="12"/>
        <color theme="1"/>
        <rFont val="Calibri"/>
        <family val="2"/>
      </rPr>
      <t>Durante el primer trimestre se alcanzo un total de 313 personas atendidas de las 250 que se tenian planeadas, alcanzando un 125.20% de avance de lo programado en el trimestre.</t>
    </r>
  </si>
  <si>
    <r>
      <rPr>
        <b/>
        <sz val="12"/>
        <color theme="1"/>
        <rFont val="Calibri"/>
        <family val="2"/>
      </rPr>
      <t xml:space="preserve">Justificación Trimestral: </t>
    </r>
    <r>
      <rPr>
        <sz val="12"/>
        <color theme="1"/>
        <rFont val="Calibri"/>
        <family val="2"/>
      </rPr>
      <t>Durante el primer trimestre se alcanzo un total de 705 Cartillas del Servico Militar entregadas de las 600 que se tenian programadas, alcanzando un 117.50% de avance de lo programado en el trimestre.</t>
    </r>
  </si>
  <si>
    <r>
      <rPr>
        <b/>
        <sz val="12"/>
        <color rgb="FF000000"/>
        <rFont val="Calibri"/>
        <family val="2"/>
      </rPr>
      <t xml:space="preserve">Justificación Trimestral: </t>
    </r>
    <r>
      <rPr>
        <sz val="12"/>
        <color rgb="FF000000"/>
        <rFont val="Calibri"/>
        <family val="2"/>
      </rPr>
      <t>Durante el primer trimestre se alcanzo lo programado, alcanzando un 100% de avance de lo programado en el trimestre.</t>
    </r>
  </si>
  <si>
    <r>
      <rPr>
        <b/>
        <sz val="12"/>
        <color theme="1"/>
        <rFont val="Calibri"/>
        <family val="2"/>
      </rPr>
      <t xml:space="preserve">Justificación Trimestral: </t>
    </r>
    <r>
      <rPr>
        <sz val="12"/>
        <color theme="1"/>
        <rFont val="Calibri"/>
        <family val="2"/>
      </rPr>
      <t>Durante el primer trimestre se alcanzo un total de 50 manifestaciones atendidas de las 20 que se tenian programada, alcanzando un 250% de avance de lo programado en el trimestre.</t>
    </r>
  </si>
  <si>
    <r>
      <rPr>
        <b/>
        <sz val="12"/>
        <color theme="1"/>
        <rFont val="Calibri"/>
        <family val="2"/>
      </rPr>
      <t>Justificación Trimestral:</t>
    </r>
    <r>
      <rPr>
        <sz val="12"/>
        <color theme="1"/>
        <rFont val="Calibri"/>
        <family val="2"/>
      </rPr>
      <t xml:space="preserve"> Durante el primer trimestre se alcanzo un total de 743 personas atendidas de las 625 que se tenian planeadas, alcanzando un 118.88% de avance de lo programado en el trimestre.</t>
    </r>
  </si>
  <si>
    <r>
      <rPr>
        <b/>
        <sz val="12"/>
        <color theme="1"/>
        <rFont val="Calibri"/>
        <family val="2"/>
      </rPr>
      <t>Justificación Trimestral:</t>
    </r>
    <r>
      <rPr>
        <sz val="12"/>
        <color theme="1"/>
        <rFont val="Calibri"/>
        <family val="2"/>
      </rPr>
      <t xml:space="preserve"> Durante el primer trimestre se alcanzo un total de 3,073 personas beneficiadas de las 3,000 que se tenian planeadas, alcanzando un 102.43% de avance de lo programado en el trimestre.</t>
    </r>
  </si>
  <si>
    <r>
      <rPr>
        <b/>
        <sz val="12"/>
        <color theme="1"/>
        <rFont val="Calibri"/>
        <family val="2"/>
      </rPr>
      <t>Justificación Trimestral:</t>
    </r>
    <r>
      <rPr>
        <sz val="12"/>
        <color theme="1"/>
        <rFont val="Calibri"/>
        <family val="2"/>
      </rPr>
      <t xml:space="preserve"> Durante el primer trimestre se alcanzo un total de 201 expedientes actualizados de las 180 que se tenian planeadas, alcanzando un 111.67% de avance de lo programado en el trimestre.</t>
    </r>
  </si>
  <si>
    <r>
      <rPr>
        <b/>
        <sz val="12"/>
        <color theme="1"/>
        <rFont val="Calibri"/>
        <family val="2"/>
      </rPr>
      <t>Justificación Trimestral:</t>
    </r>
    <r>
      <rPr>
        <sz val="12"/>
        <color theme="1"/>
        <rFont val="Calibri"/>
        <family val="2"/>
      </rPr>
      <t xml:space="preserve"> Durante el primer trimestre se alcanzo un total de 38 verificaciones de las 40 que se tenian planeadas, alcanzando un 95.00% de avance de lo programado en el trimestre.</t>
    </r>
  </si>
  <si>
    <r>
      <rPr>
        <b/>
        <sz val="12"/>
        <color theme="1"/>
        <rFont val="Calibri"/>
        <family val="2"/>
      </rPr>
      <t>Justificación Trimestral:</t>
    </r>
    <r>
      <rPr>
        <sz val="12"/>
        <color theme="1"/>
        <rFont val="Calibri"/>
        <family val="2"/>
      </rPr>
      <t xml:space="preserve"> Durante el primer trimestre se alcanzo un total de 203 tramites de las 200 que se tenian planeadas, alcanzando un 101.50% de avance de lo programado en el trimestre.</t>
    </r>
  </si>
  <si>
    <t>Justificación Trimestral: Durante el primer trimestre se alcanzo un total de 56 asesorias de las 60 que se tenian planeadas, alcanzando un 93.33% de avance de lo programado en el trimestre.</t>
  </si>
  <si>
    <r>
      <rPr>
        <b/>
        <sz val="12"/>
        <color theme="1"/>
        <rFont val="Calibri"/>
        <family val="2"/>
      </rPr>
      <t>Justificación Trimestral:</t>
    </r>
    <r>
      <rPr>
        <sz val="12"/>
        <color theme="1"/>
        <rFont val="Calibri"/>
        <family val="2"/>
      </rPr>
      <t xml:space="preserve"> Durante el primer trimestre se alcanzo un total de 1 actividad de 1 que se tenian planeada, alcanzando un 100.00% de avance de lo programado en el trimestre.</t>
    </r>
  </si>
  <si>
    <r>
      <rPr>
        <b/>
        <sz val="12"/>
        <color theme="1"/>
        <rFont val="Calibri"/>
        <family val="2"/>
      </rPr>
      <t>Justificación Trimestral:</t>
    </r>
    <r>
      <rPr>
        <sz val="12"/>
        <color theme="1"/>
        <rFont val="Calibri"/>
        <family val="2"/>
      </rPr>
      <t xml:space="preserve">
En el primer trimestre se programaron 3 mecanismos, de los cuales se realizaron 2, alcanzando un 66.67% de cumplimiento, consistentes en reuniones para la unificación de pláticas sobre embarazo y abuso sexual infantil.
</t>
    </r>
    <r>
      <rPr>
        <b/>
        <sz val="12"/>
        <color theme="1"/>
        <rFont val="Calibri"/>
        <family val="2"/>
      </rPr>
      <t>Justificación Anual:</t>
    </r>
    <r>
      <rPr>
        <sz val="12"/>
        <color theme="1"/>
        <rFont val="Calibri"/>
        <family val="2"/>
      </rPr>
      <t xml:space="preserve">
Este indicador tiene como meta anual 24 mecanismos. Durante el ejercicio, el avance es del 8.33%, ya que en el primer trimestre se realizaron 2 de los 3 programados, correspondientes a reuniones para la unificación de pláticas.</t>
    </r>
  </si>
  <si>
    <r>
      <rPr>
        <b/>
        <sz val="12"/>
        <color theme="1"/>
        <rFont val="Calibri"/>
        <family val="2"/>
      </rPr>
      <t>Justificación Trimestral:</t>
    </r>
    <r>
      <rPr>
        <sz val="12"/>
        <color theme="1"/>
        <rFont val="Calibri"/>
        <family val="2"/>
      </rPr>
      <t xml:space="preserve">
En el primer trimestre se programaron 4 sesiones y se realizaron las 4, alcanzando un 100% de cumplimiento, correspondientes al SIPINNA, Justicia para Adolescentes, Primera Infancia y CITI.
</t>
    </r>
    <r>
      <rPr>
        <b/>
        <sz val="12"/>
        <color theme="1"/>
        <rFont val="Calibri"/>
        <family val="2"/>
      </rPr>
      <t>Justificación Anual:</t>
    </r>
    <r>
      <rPr>
        <sz val="12"/>
        <color theme="1"/>
        <rFont val="Calibri"/>
        <family val="2"/>
      </rPr>
      <t xml:space="preserve">
Este indicador tiene como meta anual 16 sesiones. Durante el ejercicio, el avance es del 25%, ya que en el primer trimestre se realizaron las 4 programadas.</t>
    </r>
  </si>
  <si>
    <r>
      <rPr>
        <b/>
        <sz val="12"/>
        <color theme="1"/>
        <rFont val="Calibri"/>
        <family val="2"/>
      </rPr>
      <t>Justificación Trimestral:</t>
    </r>
    <r>
      <rPr>
        <sz val="12"/>
        <color theme="1"/>
        <rFont val="Calibri"/>
        <family val="2"/>
      </rPr>
      <t xml:space="preserve">
No se registraron reportes durante el trimestre, por lo que el indicador se mantiene en 100% de cumplimiento.
</t>
    </r>
    <r>
      <rPr>
        <b/>
        <sz val="12"/>
        <color theme="1"/>
        <rFont val="Calibri"/>
        <family val="2"/>
      </rPr>
      <t>Justificación Anual:</t>
    </r>
    <r>
      <rPr>
        <sz val="12"/>
        <color theme="1"/>
        <rFont val="Calibri"/>
        <family val="2"/>
      </rPr>
      <t xml:space="preserve">
Este indicador se mantiene en 100%, ya que no se registraron reportes en el primer trimestre</t>
    </r>
  </si>
  <si>
    <r>
      <rPr>
        <b/>
        <sz val="12"/>
        <color theme="1"/>
        <rFont val="Calibri"/>
        <family val="2"/>
      </rPr>
      <t>Justificación Trimestral:</t>
    </r>
    <r>
      <rPr>
        <sz val="12"/>
        <color theme="1"/>
        <rFont val="Calibri"/>
        <family val="2"/>
      </rPr>
      <t xml:space="preserve">
Se programaron 800 participantes, alcanzando 938, lo que representa un 117.25% de cumplimiento, derivado de mayor participación.
</t>
    </r>
    <r>
      <rPr>
        <b/>
        <sz val="12"/>
        <color theme="1"/>
        <rFont val="Calibri"/>
        <family val="2"/>
      </rPr>
      <t>Justificación Anual:</t>
    </r>
    <r>
      <rPr>
        <sz val="12"/>
        <color theme="1"/>
        <rFont val="Calibri"/>
        <family val="2"/>
      </rPr>
      <t xml:space="preserve">
Este indicador tiene como meta anual 3,230 participantes. Durante el ejercicio, el avance es del 29.04%, con 938 alcanzados en el primer trimestre</t>
    </r>
  </si>
  <si>
    <r>
      <rPr>
        <b/>
        <sz val="12"/>
        <color theme="1"/>
        <rFont val="Calibri"/>
        <family val="2"/>
      </rPr>
      <t>Justificación Trimestral:</t>
    </r>
    <r>
      <rPr>
        <sz val="12"/>
        <color theme="1"/>
        <rFont val="Calibri"/>
        <family val="2"/>
      </rPr>
      <t xml:space="preserve">
Se programaron 6 campañas y se realizaron 3, alcanzando un 50% de cumplimiento.
</t>
    </r>
    <r>
      <rPr>
        <b/>
        <sz val="12"/>
        <color theme="1"/>
        <rFont val="Calibri"/>
        <family val="2"/>
      </rPr>
      <t>Justificación Anual:</t>
    </r>
    <r>
      <rPr>
        <sz val="12"/>
        <color theme="1"/>
        <rFont val="Calibri"/>
        <family val="2"/>
      </rPr>
      <t xml:space="preserve">
Este indicador tiene como meta anual 24 campañas. Durante el ejercicio, el avance es del 12.50%, con 3 realizadas en el primer trimestre</t>
    </r>
  </si>
  <si>
    <r>
      <rPr>
        <b/>
        <sz val="12"/>
        <color theme="1"/>
        <rFont val="Calibri"/>
        <family val="2"/>
      </rPr>
      <t>Justificacion Trimestral:</t>
    </r>
    <r>
      <rPr>
        <sz val="12"/>
        <color theme="1"/>
        <rFont val="Calibri"/>
        <family val="2"/>
      </rPr>
      <t xml:space="preserve">
Durante el primer trimestre del 2026 se recibieron 5 solicitudes de proyectos recibidos de un total de 5 estimadas, alcanzando un 100 %, debido al gran numero de proyectos de estructuracion vial recibidos. 
</t>
    </r>
    <r>
      <rPr>
        <b/>
        <sz val="12"/>
        <color theme="1"/>
        <rFont val="Calibri"/>
        <family val="2"/>
      </rPr>
      <t xml:space="preserve">Justificacion Anual: 
</t>
    </r>
    <r>
      <rPr>
        <sz val="12"/>
        <color theme="1"/>
        <rFont val="Calibri"/>
        <family val="2"/>
      </rPr>
      <t>La meta anual programada para el ejercicio 2026 es de 20 proyectos de estructuracion vial, al cierre del primer trimestre, el avance alcanzado fue del 25%. Lo anterior, debido al gran numero de solicitudes deestructuracion vial recibidos en esta Direccion.</t>
    </r>
  </si>
  <si>
    <r>
      <rPr>
        <b/>
        <sz val="12"/>
        <color theme="1"/>
        <rFont val="Calibri"/>
        <family val="2"/>
      </rPr>
      <t>Justificacion Trimestral:</t>
    </r>
    <r>
      <rPr>
        <sz val="12"/>
        <color theme="1"/>
        <rFont val="Calibri"/>
        <family val="2"/>
      </rPr>
      <t xml:space="preserve">
Durante el primer trimestre del 2026 se instalaron 47 señaleticas entre horizontales y /o verticales, de un total de 30 estimadas, alcanzando un 156.67 %, debido al gran numero deinstalacion realizada por el departamento de ingenieria vial.
</t>
    </r>
    <r>
      <rPr>
        <b/>
        <sz val="12"/>
        <color theme="1"/>
        <rFont val="Calibri"/>
        <family val="2"/>
      </rPr>
      <t xml:space="preserve">Justificacion Anual: </t>
    </r>
    <r>
      <rPr>
        <sz val="12"/>
        <color theme="1"/>
        <rFont val="Calibri"/>
        <family val="2"/>
      </rPr>
      <t xml:space="preserve">
La meta anual programada para el ejercicio 2026 es de 120 señaleticas, al cierre del primer trimestre, el avance alcanzado fue del 39.17%. Lo anterior, debido al gran numero de señalizacion instalada.</t>
    </r>
  </si>
  <si>
    <r>
      <rPr>
        <b/>
        <sz val="12"/>
        <color theme="1"/>
        <rFont val="Calibri"/>
        <family val="2"/>
      </rPr>
      <t>Justificacion Trimestral:</t>
    </r>
    <r>
      <rPr>
        <sz val="12"/>
        <color theme="1"/>
        <rFont val="Calibri"/>
        <family val="2"/>
      </rPr>
      <t xml:space="preserve">
Durante el primer trimestre del 2026 se recibieron 49 solicitudes de anuencias realizadas de un total de 15 estimadas, alcanzando un 326.67%, debido al gran numero de panuencias realizadas por parte del departamento de ingenieria vial. 
</t>
    </r>
    <r>
      <rPr>
        <b/>
        <sz val="12"/>
        <color theme="1"/>
        <rFont val="Calibri"/>
        <family val="2"/>
      </rPr>
      <t xml:space="preserve">Justificacion Anual: </t>
    </r>
    <r>
      <rPr>
        <sz val="12"/>
        <color theme="1"/>
        <rFont val="Calibri"/>
        <family val="2"/>
      </rPr>
      <t xml:space="preserve">
La meta anual programada para el ejercicio 2026 es de 60 anuecias realizadas, al cierre del primer trimestre, el avance alcanzado fue del 81.67%. Lo anterior, debido al gran numero anuencias realizadas por parte del departamento.</t>
    </r>
  </si>
  <si>
    <r>
      <rPr>
        <b/>
        <sz val="12"/>
        <color theme="1"/>
        <rFont val="Calibri"/>
        <family val="2"/>
      </rPr>
      <t>Justificacion Trimestral:</t>
    </r>
    <r>
      <rPr>
        <sz val="12"/>
        <color theme="1"/>
        <rFont val="Calibri"/>
        <family val="2"/>
      </rPr>
      <t xml:space="preserve">
Durante el primer trimestre del 2026 se realizaron 30 supervisiones a la red de semaforos en esta ciudad, de un total de 30 estimadas, alcanzando un 100 %, debido al gran numero de supervision de mantenimiento a los cruces semaforicos. 
</t>
    </r>
    <r>
      <rPr>
        <b/>
        <sz val="12"/>
        <color theme="1"/>
        <rFont val="Calibri"/>
        <family val="2"/>
      </rPr>
      <t>Justificacion Anual:</t>
    </r>
    <r>
      <rPr>
        <sz val="12"/>
        <color theme="1"/>
        <rFont val="Calibri"/>
        <family val="2"/>
      </rPr>
      <t xml:space="preserve"> 
La meta anual programada para el ejercicio 2026 es de 120 supervisiones, al cierre del primer trimestre, el avance alcanzado fue del 25%. Lo anterior, debido al gran numero de supervisiones realizadas por el departamento responsable</t>
    </r>
  </si>
  <si>
    <r>
      <rPr>
        <b/>
        <sz val="12"/>
        <color theme="1"/>
        <rFont val="Calibri"/>
        <family val="2"/>
      </rPr>
      <t xml:space="preserve">Justificacion Trimestral:
</t>
    </r>
    <r>
      <rPr>
        <sz val="12"/>
        <color theme="1"/>
        <rFont val="Calibri"/>
        <family val="2"/>
      </rPr>
      <t>Durante el primer trimestre del 2026, se beneficiaron 3 200 ciudadanos de un total de 2 500  estimados, lo que representa un 128.00 %, atenciones.</t>
    </r>
  </si>
  <si>
    <r>
      <rPr>
        <b/>
        <sz val="12"/>
        <color theme="1"/>
        <rFont val="Calibri"/>
        <family val="2"/>
      </rPr>
      <t xml:space="preserve">Justificacion Trimestral:
</t>
    </r>
    <r>
      <rPr>
        <sz val="12"/>
        <color theme="1"/>
        <rFont val="Calibri"/>
        <family val="2"/>
      </rPr>
      <t>Durante el primer trimestre del 2026, se capacitaron 2001 ciudadanos de un total de 1 000 estimados, lo que representa un 200.10%,  en capacitaciones.</t>
    </r>
  </si>
  <si>
    <r>
      <rPr>
        <b/>
        <sz val="12"/>
        <color theme="1"/>
        <rFont val="Calibri"/>
        <family val="2"/>
      </rPr>
      <t xml:space="preserve">Justificacion Trimestral:
</t>
    </r>
    <r>
      <rPr>
        <sz val="12"/>
        <color theme="1"/>
        <rFont val="Calibri"/>
        <family val="2"/>
      </rPr>
      <t>Durante el primer trimestre del 2026, se supervisaron 441 eventos masivos de un total de 475  estimados, lo que representa un 92.84%,  de superviciones de eventos masivos.</t>
    </r>
  </si>
  <si>
    <r>
      <rPr>
        <b/>
        <sz val="12"/>
        <color theme="1"/>
        <rFont val="Calibri"/>
        <family val="2"/>
      </rPr>
      <t xml:space="preserve">Justificacion Trimestral:
</t>
    </r>
    <r>
      <rPr>
        <sz val="12"/>
        <color theme="1"/>
        <rFont val="Calibri"/>
        <family val="2"/>
      </rPr>
      <t>Durante el primer trimestre del 2026, se capacitaron 1493 niñas y niños  de un total de 2000 estimados, lo que representa un 74.65%,  de capacitaciones en materia de prevención.</t>
    </r>
  </si>
  <si>
    <r>
      <rPr>
        <b/>
        <sz val="12"/>
        <color theme="1"/>
        <rFont val="Calibri"/>
        <family val="2"/>
      </rPr>
      <t xml:space="preserve">Justificacion Trimestral:
</t>
    </r>
    <r>
      <rPr>
        <sz val="12"/>
        <color theme="1"/>
        <rFont val="Calibri"/>
        <family val="2"/>
      </rPr>
      <t>Durante el primer trimestre del 2026, se verificaron 4 establecimientos de los 20 estimados, lo que representa un 20.00 %, de lo establecido , esto obedece que la revisiones son por peticion de los ciudadanos.</t>
    </r>
  </si>
  <si>
    <r>
      <rPr>
        <b/>
        <sz val="12"/>
        <color theme="1"/>
        <rFont val="Calibri"/>
        <family val="2"/>
      </rPr>
      <t xml:space="preserve">Justificacion Trimestral:
</t>
    </r>
    <r>
      <rPr>
        <sz val="12"/>
        <color theme="1"/>
        <rFont val="Calibri"/>
        <family val="2"/>
      </rPr>
      <t>Durante el primer trimestre del 2026, se atendieron 2446 emergencias  de un total de 2250  estimados, lo que representa un 108.71 %, atenciones.</t>
    </r>
  </si>
  <si>
    <r>
      <rPr>
        <b/>
        <sz val="12"/>
        <color theme="1"/>
        <rFont val="Calibri"/>
        <family val="2"/>
      </rPr>
      <t xml:space="preserve">Justificacion Trimestral:
</t>
    </r>
    <r>
      <rPr>
        <sz val="12"/>
        <color theme="1"/>
        <rFont val="Calibri"/>
        <family val="2"/>
      </rPr>
      <t>Durante el primer trimestre del 2026, se capacito 8  bomberos en materia de trasparencia , sipot, opergob, chat gpt y  10 el primer congreso de playa del carmen en metria de proteccion civil de un total de 40 estimados, lo que representa un 45.00%, en materia de capacitacion dirigido a bomberos.</t>
    </r>
  </si>
  <si>
    <r>
      <rPr>
        <b/>
        <sz val="12"/>
        <color theme="1"/>
        <rFont val="Calibri"/>
        <family val="2"/>
      </rPr>
      <t>Justificacion Trimestral</t>
    </r>
    <r>
      <rPr>
        <sz val="12"/>
        <color theme="1"/>
        <rFont val="Calibri"/>
        <family val="2"/>
      </rPr>
      <t>:
Durante el primer trimestre del 2026, no se adquirieron equipos de proteccion personal de 43 estimados, lo que representa un 0.00% de equipamiento .</t>
    </r>
  </si>
  <si>
    <r>
      <rPr>
        <b/>
        <sz val="12"/>
        <color theme="1"/>
        <rFont val="Calibri"/>
        <family val="2"/>
      </rPr>
      <t xml:space="preserve">Justificación Trimestral: </t>
    </r>
    <r>
      <rPr>
        <sz val="12"/>
        <color theme="1"/>
        <rFont val="Calibri"/>
        <family val="2"/>
      </rPr>
      <t xml:space="preserve">Para este primer trimestre se alcanzó la meta del 100% al celebrar las 8 sesiones de cabildo que se tenían programadas.                                                                                                              </t>
    </r>
    <r>
      <rPr>
        <b/>
        <sz val="12"/>
        <color theme="1"/>
        <rFont val="Calibri"/>
        <family val="2"/>
      </rPr>
      <t>Justificación Anual:</t>
    </r>
    <r>
      <rPr>
        <sz val="12"/>
        <color theme="1"/>
        <rFont val="Calibri"/>
        <family val="2"/>
      </rPr>
      <t xml:space="preserve"> Se alcanzó el 21.05% de la meta anual programada, al celebrar 8 sesiones de las 8 que se tenían programadas, cumpliendo con los avances y las sesiones ordinarias.</t>
    </r>
  </si>
  <si>
    <r>
      <rPr>
        <b/>
        <sz val="12"/>
        <color theme="1"/>
        <rFont val="Calibri"/>
        <family val="2"/>
      </rPr>
      <t xml:space="preserve">Justificación Trimestral: </t>
    </r>
    <r>
      <rPr>
        <sz val="12"/>
        <color theme="1"/>
        <rFont val="Calibri"/>
        <family val="2"/>
      </rPr>
      <t>En</t>
    </r>
    <r>
      <rPr>
        <b/>
        <sz val="12"/>
        <color theme="1"/>
        <rFont val="Calibri"/>
        <family val="2"/>
      </rPr>
      <t xml:space="preserve"> e</t>
    </r>
    <r>
      <rPr>
        <sz val="12"/>
        <color theme="1"/>
        <rFont val="Calibri"/>
        <family val="2"/>
      </rPr>
      <t xml:space="preserve">ste primer trimestre se alcanzó la meta del 100%, al contar con 105 asistencias, cumpliendo con el total previsto.                                                                                                              </t>
    </r>
    <r>
      <rPr>
        <b/>
        <sz val="12"/>
        <color theme="1"/>
        <rFont val="Calibri"/>
        <family val="2"/>
      </rPr>
      <t>Justificación Anual:</t>
    </r>
    <r>
      <rPr>
        <sz val="12"/>
        <color theme="1"/>
        <rFont val="Calibri"/>
        <family val="2"/>
      </rPr>
      <t xml:space="preserve"> Se cumplió la meta anual programada en el primer trimestre con un 25.93%, derivado de la atención a asuntos prioritarios.</t>
    </r>
  </si>
  <si>
    <r>
      <rPr>
        <b/>
        <sz val="12"/>
        <color theme="1"/>
        <rFont val="Calibri"/>
        <family val="2"/>
      </rPr>
      <t xml:space="preserve">Justificación Trimestral: </t>
    </r>
    <r>
      <rPr>
        <sz val="12"/>
        <color theme="1"/>
        <rFont val="Calibri"/>
        <family val="2"/>
      </rPr>
      <t xml:space="preserve">En este primer trimestre no se programó meta alguna relacionada con la encuadernación de libros de las actas de cabildo, debido a la falta de planificación de metas específicas, por lo que no se reportó avance.                                                                                                            </t>
    </r>
    <r>
      <rPr>
        <b/>
        <sz val="12"/>
        <color theme="1"/>
        <rFont val="Calibri"/>
        <family val="2"/>
      </rPr>
      <t>Justificación Anual:</t>
    </r>
    <r>
      <rPr>
        <sz val="12"/>
        <color theme="1"/>
        <rFont val="Calibri"/>
        <family val="2"/>
      </rPr>
      <t xml:space="preserve"> La meta de encuadernación de libros no presenta avance, debido a que no fue programada.</t>
    </r>
  </si>
  <si>
    <r>
      <rPr>
        <b/>
        <sz val="12"/>
        <color theme="1"/>
        <rFont val="Calibri"/>
        <family val="2"/>
      </rPr>
      <t xml:space="preserve">Justificación Trimestral: </t>
    </r>
    <r>
      <rPr>
        <sz val="12"/>
        <color theme="1"/>
        <rFont val="Calibri"/>
        <family val="2"/>
      </rPr>
      <t>En</t>
    </r>
    <r>
      <rPr>
        <b/>
        <sz val="12"/>
        <color theme="1"/>
        <rFont val="Calibri"/>
        <family val="2"/>
      </rPr>
      <t xml:space="preserve"> e</t>
    </r>
    <r>
      <rPr>
        <sz val="12"/>
        <color theme="1"/>
        <rFont val="Calibri"/>
        <family val="2"/>
      </rPr>
      <t xml:space="preserve">ste primer trimestre se alcanzó la meta del 100%, con respecto a las publicaciones de los acuerdos de cabildo, donde fueron publicados 47 acuerdos programados.                                                                                                              </t>
    </r>
    <r>
      <rPr>
        <b/>
        <sz val="12"/>
        <color theme="1"/>
        <rFont val="Calibri"/>
        <family val="2"/>
      </rPr>
      <t>Justificación Anual:</t>
    </r>
    <r>
      <rPr>
        <sz val="12"/>
        <color theme="1"/>
        <rFont val="Calibri"/>
        <family val="2"/>
      </rPr>
      <t xml:space="preserve"> Se alcanzó un 35.34% de la meta anual de publicaciones de acuerdos, conforme a lo programado.</t>
    </r>
  </si>
  <si>
    <r>
      <rPr>
        <b/>
        <sz val="12"/>
        <color theme="1"/>
        <rFont val="Calibri"/>
        <family val="2"/>
      </rPr>
      <t xml:space="preserve">Justificación Trimestral: </t>
    </r>
    <r>
      <rPr>
        <sz val="12"/>
        <color theme="1"/>
        <rFont val="Calibri"/>
        <family val="2"/>
      </rPr>
      <t xml:space="preserve">Para este primer trimestre se alcanzó la meta del 100% de avance al realizarse los 8 precabildeos programados, para dar a conocer temas prioritarios.                                                                                                         </t>
    </r>
    <r>
      <rPr>
        <b/>
        <sz val="12"/>
        <color theme="1"/>
        <rFont val="Calibri"/>
        <family val="2"/>
      </rPr>
      <t>Justificación Anual:</t>
    </r>
    <r>
      <rPr>
        <sz val="12"/>
        <color theme="1"/>
        <rFont val="Calibri"/>
        <family val="2"/>
      </rPr>
      <t xml:space="preserve"> Se alcanzó un 21.05% de la meta anual programada, cumpliendo con los avances de precabildeo.</t>
    </r>
  </si>
  <si>
    <r>
      <rPr>
        <b/>
        <sz val="12"/>
        <color theme="1"/>
        <rFont val="Calibri"/>
        <family val="2"/>
      </rPr>
      <t xml:space="preserve">Justificación Trimestral: </t>
    </r>
    <r>
      <rPr>
        <sz val="12"/>
        <color theme="1"/>
        <rFont val="Calibri"/>
        <family val="2"/>
      </rPr>
      <t xml:space="preserve">En este primer trimestre se alcanzó la meta  del 100%, al aprobarse 21 acuerdos conforme a lo programado.                                                                                          </t>
    </r>
    <r>
      <rPr>
        <b/>
        <sz val="12"/>
        <color theme="1"/>
        <rFont val="Calibri"/>
        <family val="2"/>
      </rPr>
      <t>Justificación Anual:</t>
    </r>
    <r>
      <rPr>
        <sz val="12"/>
        <color theme="1"/>
        <rFont val="Calibri"/>
        <family val="2"/>
      </rPr>
      <t xml:space="preserve"> La meta anual de acuerdos aprobados se cumplió con un 23.08%, conforme a lo programado.</t>
    </r>
  </si>
  <si>
    <r>
      <rPr>
        <b/>
        <sz val="12"/>
        <color theme="1"/>
        <rFont val="Calibri"/>
        <family val="2"/>
      </rPr>
      <t xml:space="preserve">Justificación Trimestral: </t>
    </r>
    <r>
      <rPr>
        <sz val="12"/>
        <color theme="1"/>
        <rFont val="Calibri"/>
        <family val="2"/>
      </rPr>
      <t xml:space="preserve">En este primer trimestre se alcanzó la meta  del 10.67% de lo que se había programado debido a que se recepcionaron menos solicitudes.                                                                                           </t>
    </r>
    <r>
      <rPr>
        <b/>
        <sz val="12"/>
        <color theme="1"/>
        <rFont val="Calibri"/>
        <family val="2"/>
      </rPr>
      <t>Justificación Anual:</t>
    </r>
    <r>
      <rPr>
        <sz val="12"/>
        <color theme="1"/>
        <rFont val="Calibri"/>
        <family val="2"/>
      </rPr>
      <t xml:space="preserve"> La meta anual se cumplió con un 2.67% de lo programado en este primer trimestre.</t>
    </r>
  </si>
  <si>
    <r>
      <rPr>
        <b/>
        <sz val="12"/>
        <color rgb="FF000000"/>
        <rFont val="Calibri"/>
        <family val="2"/>
      </rPr>
      <t>Justificación Trimestral:</t>
    </r>
    <r>
      <rPr>
        <sz val="12"/>
        <color rgb="FF000000"/>
        <rFont val="Calibri"/>
        <family val="2"/>
      </rPr>
      <t xml:space="preserve"> En este primer trimestre se alcanzó la meta  del 1.66% de lo que se había programado debido a que se realiza únicamente conforme a las solicitudes recibidas mediante oficio. De este modo, se asegura que el traslado de documentos se efectúe de manera ordenada y bajo control administrativo, dependiendo directamente de las peticiones formales de cada unidad.                                                                                        </t>
    </r>
    <r>
      <rPr>
        <b/>
        <sz val="12"/>
        <color rgb="FF000000"/>
        <rFont val="Calibri"/>
        <family val="2"/>
      </rPr>
      <t xml:space="preserve">Justificación Anual: </t>
    </r>
    <r>
      <rPr>
        <sz val="12"/>
        <color rgb="FF000000"/>
        <rFont val="Calibri"/>
        <family val="2"/>
      </rPr>
      <t>La meta anual se cumplió con un 0.55% de lo programado en este primer trimestre.</t>
    </r>
  </si>
  <si>
    <r>
      <rPr>
        <b/>
        <sz val="12"/>
        <color theme="1"/>
        <rFont val="Calibri"/>
        <family val="2"/>
      </rPr>
      <t>Justificación Trimestral:</t>
    </r>
    <r>
      <rPr>
        <sz val="12"/>
        <color theme="1"/>
        <rFont val="Calibri"/>
        <family val="2"/>
      </rPr>
      <t xml:space="preserve"> En este primer trimestre se alcanzó la meta  del 50.00% de lo programado en la eliminación de apoyo informativo.                                                                   </t>
    </r>
    <r>
      <rPr>
        <b/>
        <sz val="12"/>
        <color theme="1"/>
        <rFont val="Calibri"/>
        <family val="2"/>
      </rPr>
      <t xml:space="preserve">Justificación Anual: </t>
    </r>
    <r>
      <rPr>
        <sz val="12"/>
        <color theme="1"/>
        <rFont val="Calibri"/>
        <family val="2"/>
      </rPr>
      <t xml:space="preserve">Logrando así el 12.50% anual en este primer trimestre. </t>
    </r>
  </si>
  <si>
    <r>
      <rPr>
        <b/>
        <sz val="12"/>
        <color theme="1"/>
        <rFont val="Calibri"/>
        <family val="2"/>
      </rPr>
      <t>Justificación Trimestral:</t>
    </r>
    <r>
      <rPr>
        <sz val="12"/>
        <color theme="1"/>
        <rFont val="Calibri"/>
        <family val="2"/>
      </rPr>
      <t xml:space="preserve"> En este primer trimestre se alcanzó la meta  del 3000.00%  superando así lo programado en las visitas agendadas.                                                                </t>
    </r>
    <r>
      <rPr>
        <b/>
        <sz val="12"/>
        <color theme="1"/>
        <rFont val="Calibri"/>
        <family val="2"/>
      </rPr>
      <t>Justificación Anual:</t>
    </r>
    <r>
      <rPr>
        <sz val="12"/>
        <color theme="1"/>
        <rFont val="Calibri"/>
        <family val="2"/>
      </rPr>
      <t xml:space="preserve"> Logrando el 600.00% anual en este primer trimestre. </t>
    </r>
  </si>
  <si>
    <r>
      <rPr>
        <sz val="12"/>
        <color rgb="FFFF0000"/>
        <rFont val="Calibri"/>
        <family val="2"/>
      </rPr>
      <t xml:space="preserve"> </t>
    </r>
    <r>
      <rPr>
        <b/>
        <sz val="12"/>
        <color rgb="FF000000"/>
        <rFont val="Calibri"/>
        <family val="2"/>
      </rPr>
      <t>Justificación Trimestral:</t>
    </r>
    <r>
      <rPr>
        <sz val="12"/>
        <color rgb="FF000000"/>
        <rFont val="Calibri"/>
        <family val="2"/>
      </rPr>
      <t xml:space="preserve"> En este primer trimestre la meta fue del 0.00%  debido a que el procedimiento de baja documental rebasa los plazos establecidos para la periodicidad trimestral, lo cual dificulta la obtención de resultados significativos en cada corte. En consecuencia, la adopción de un esquema semestral de reporte permite reflejar con mayor fidelidad la realidad operativa, al tiempo que previene la elaboración de informes con avances reducidos o poco representativos.                                                               </t>
    </r>
    <r>
      <rPr>
        <b/>
        <sz val="12"/>
        <color rgb="FF000000"/>
        <rFont val="Calibri"/>
        <family val="2"/>
      </rPr>
      <t>Justificación Anual:</t>
    </r>
    <r>
      <rPr>
        <sz val="12"/>
        <color rgb="FF000000"/>
        <rFont val="Calibri"/>
        <family val="2"/>
      </rPr>
      <t xml:space="preserve"> Logrando el 0.00% anual en este primer trimestre. </t>
    </r>
  </si>
  <si>
    <r>
      <rPr>
        <b/>
        <sz val="11"/>
        <color rgb="FF000000"/>
        <rFont val="Arial, sans-serif"/>
      </rPr>
      <t>Justificación Trimestral:</t>
    </r>
    <r>
      <rPr>
        <sz val="11"/>
        <color rgb="FF000000"/>
        <rFont val="Arial, sans-serif"/>
      </rPr>
      <t xml:space="preserve"> En este primer trimestre se alcanzó la meta  del 6.00% a lo programado en las exposiciones  y actividades de eventos debido a que durante el primer trimestre la ejecución de actividades en eventos, se vio limitada debido a la priorización de trabajos administrativos propios del inicio del ejercicio fiscal.                                                                                               </t>
    </r>
    <r>
      <rPr>
        <b/>
        <sz val="11"/>
        <color rgb="FF000000"/>
        <rFont val="Arial, sans-serif"/>
      </rPr>
      <t>Justificación Anual:</t>
    </r>
    <r>
      <rPr>
        <sz val="11"/>
        <color rgb="FF000000"/>
        <rFont val="Arial, sans-serif"/>
      </rPr>
      <t xml:space="preserve"> Logrando así unicamente el 1.50% anual en este primer trimestre</t>
    </r>
    <r>
      <rPr>
        <b/>
        <sz val="11"/>
        <color rgb="FF000000"/>
        <rFont val="Arial, sans-serif"/>
      </rPr>
      <t>.</t>
    </r>
    <r>
      <rPr>
        <b/>
        <sz val="11"/>
        <color rgb="FFFF0000"/>
        <rFont val="Arial, sans-serif"/>
      </rPr>
      <t xml:space="preserve"> </t>
    </r>
  </si>
  <si>
    <r>
      <rPr>
        <b/>
        <sz val="11"/>
        <color rgb="FF000000"/>
        <rFont val="Arial, sans-serif"/>
      </rPr>
      <t>Justificación Trimestral:</t>
    </r>
    <r>
      <rPr>
        <sz val="11"/>
        <color rgb="FF000000"/>
        <rFont val="Arial, sans-serif"/>
      </rPr>
      <t xml:space="preserve"> En este primer trimestre se alcanzó la meta  del 200.00%  se contempla fortalecer la difusión de los servicios para incrementar el uso por parte del publico.                                                                                            </t>
    </r>
    <r>
      <rPr>
        <b/>
        <sz val="11"/>
        <color rgb="FF000000"/>
        <rFont val="Arial, sans-serif"/>
      </rPr>
      <t>Justificación Anual:</t>
    </r>
    <r>
      <rPr>
        <sz val="11"/>
        <color rgb="FF000000"/>
        <rFont val="Arial, sans-serif"/>
      </rPr>
      <t xml:space="preserve"> Logrando así el 13.33% anual en este primer trimestre.</t>
    </r>
  </si>
  <si>
    <r>
      <rPr>
        <b/>
        <sz val="12"/>
        <color theme="1"/>
        <rFont val="Calibri"/>
        <family val="2"/>
      </rPr>
      <t>Justificación Trimestral:</t>
    </r>
    <r>
      <rPr>
        <sz val="12"/>
        <color theme="1"/>
        <rFont val="Calibri"/>
        <family val="2"/>
      </rPr>
      <t xml:space="preserve"> En este primer trimestre se alcanzó la meta  del 50.00%  en las sesiones del grupo interdisciplinario.                                                                                          </t>
    </r>
    <r>
      <rPr>
        <b/>
        <sz val="12"/>
        <color theme="1"/>
        <rFont val="Calibri"/>
        <family val="2"/>
      </rPr>
      <t>Justificación Anual:</t>
    </r>
    <r>
      <rPr>
        <sz val="12"/>
        <color theme="1"/>
        <rFont val="Calibri"/>
        <family val="2"/>
      </rPr>
      <t xml:space="preserve"> Logrando así el 10.00% anual en este primer trimestre. </t>
    </r>
  </si>
  <si>
    <r>
      <rPr>
        <b/>
        <sz val="12"/>
        <color theme="1"/>
        <rFont val="Calibri"/>
        <family val="2"/>
      </rPr>
      <t>Justificacion Trimestral:</t>
    </r>
    <r>
      <rPr>
        <sz val="12"/>
        <color theme="1"/>
        <rFont val="Calibri"/>
        <family val="2"/>
      </rPr>
      <t xml:space="preserve">
Durante el primer trimestre del 2026, se realizaron 183,164 acciones de un total de 277,327 acciones estimadas, lo que representa un 66.05%, acciones con las que se busca mitigar los riesgos y así proteger a la población y establecimientos comerciales.</t>
    </r>
  </si>
  <si>
    <r>
      <rPr>
        <b/>
        <sz val="12"/>
        <color theme="1"/>
        <rFont val="Calibri"/>
        <family val="2"/>
      </rPr>
      <t>Justificacion Trimestral:</t>
    </r>
    <r>
      <rPr>
        <sz val="12"/>
        <color theme="1"/>
        <rFont val="Calibri"/>
        <family val="2"/>
      </rPr>
      <t xml:space="preserve">
Durante el primer trimestre del 2026 se difundieron 1,120 spots en medios de comunicación de de un total de 1,196 spots estimados, lo que representa un 93.65%, esto debido a que no se han presentado incidentes mayores que representen su difución.</t>
    </r>
  </si>
  <si>
    <r>
      <rPr>
        <b/>
        <sz val="12"/>
        <color theme="1"/>
        <rFont val="Calibri"/>
        <family val="2"/>
      </rPr>
      <t xml:space="preserve">Justificacion Trimestral:
</t>
    </r>
    <r>
      <rPr>
        <sz val="12"/>
        <color theme="1"/>
        <rFont val="Calibri"/>
        <family val="2"/>
      </rPr>
      <t>Durante el primer trimestre del 2026 se realizaron 827 capacitaciones en materia de protección civil de un total de 670 estimados, superando la meta en un 123.43%, esto en funcion de las solicitudes recibidas por parte de los contribuyentes como parte de los requisitos para el trámite de su Dictámen Aprobatorio</t>
    </r>
  </si>
  <si>
    <r>
      <rPr>
        <b/>
        <sz val="12"/>
        <color theme="1"/>
        <rFont val="Calibri"/>
        <family val="2"/>
      </rPr>
      <t>Justificacion Trimestral:</t>
    </r>
    <r>
      <rPr>
        <sz val="12"/>
        <color theme="1"/>
        <rFont val="Calibri"/>
        <family val="2"/>
      </rPr>
      <t xml:space="preserve">
Durante el primer trimestre del 2026 se evaluaron 78 guardavidas de un total de 5 estimados, alcanzando un 1,560%, debido la apertura anticipada del periodo de evaluaciones de guardavidas como medida preventiva para las temporadas vacacionales.</t>
    </r>
  </si>
  <si>
    <r>
      <rPr>
        <b/>
        <sz val="12"/>
        <color theme="1"/>
        <rFont val="Calibri"/>
        <family val="2"/>
      </rPr>
      <t>Justificacion Trimestral:</t>
    </r>
    <r>
      <rPr>
        <sz val="12"/>
        <color theme="1"/>
        <rFont val="Calibri"/>
        <family val="2"/>
      </rPr>
      <t xml:space="preserve">
Durante el primer trimestre del 2026 se emitieron 10,851 Dictámenes Aprobatorios de protección civil de de un total de 8,316 estimados, alcanzando un 130.48% adicional, esto debido a la eficiencia de la plataforma digital con la que se realizan los trámites de manea más eficiente.</t>
    </r>
  </si>
  <si>
    <r>
      <rPr>
        <b/>
        <sz val="12"/>
        <color theme="1"/>
        <rFont val="Calibri"/>
        <family val="2"/>
      </rPr>
      <t>Justificacion Trimestral:</t>
    </r>
    <r>
      <rPr>
        <sz val="12"/>
        <color theme="1"/>
        <rFont val="Calibri"/>
        <family val="2"/>
      </rPr>
      <t xml:space="preserve">
Durante el primer trimestre del 2026 se realizaron 3,451 evaluaciones de programas internos de protección civil de un total de 1,480 estimados, alcanzando un 233.18%, esto debido a que este procedimiento ya se puede realizar a travez de la plataforma digital eficientando tiempos y procesos.</t>
    </r>
  </si>
  <si>
    <r>
      <rPr>
        <b/>
        <sz val="12"/>
        <color theme="1"/>
        <rFont val="Calibri"/>
        <family val="2"/>
      </rPr>
      <t>Justificacion Trimestral:</t>
    </r>
    <r>
      <rPr>
        <sz val="12"/>
        <color theme="1"/>
        <rFont val="Calibri"/>
        <family val="2"/>
      </rPr>
      <t xml:space="preserve">
Durante el primer trimestre del 2026 se realizaron 1,185 inspecciones de un total de 1000 estimados, alcanzando un 118.50 %, debido al gran numero de solicitudes de Dictámenes aprobatorios  y al periodo de renovación de Licencias de funcionamiento.</t>
    </r>
  </si>
  <si>
    <r>
      <rPr>
        <b/>
        <sz val="12"/>
        <color theme="1"/>
        <rFont val="Calibri"/>
        <family val="2"/>
      </rPr>
      <t xml:space="preserve">Justificacion Trimestral:
</t>
    </r>
    <r>
      <rPr>
        <sz val="12"/>
        <color theme="1"/>
        <rFont val="Calibri"/>
        <family val="2"/>
      </rPr>
      <t>Durante el primer trimestre del 2026 se realizaron 3,451 evaluaciones de simulacreo de protección civil de un total de 1,142 estimados, alcanzando un 302.19%, esto en función de las solicitudes realizadas por los contribuyentes.</t>
    </r>
  </si>
  <si>
    <r>
      <rPr>
        <b/>
        <sz val="12"/>
        <color theme="1"/>
        <rFont val="Calibri"/>
        <family val="2"/>
      </rPr>
      <t>Justificacion Trimestral:</t>
    </r>
    <r>
      <rPr>
        <sz val="12"/>
        <color theme="1"/>
        <rFont val="Calibri"/>
        <family val="2"/>
      </rPr>
      <t xml:space="preserve">
Durante el primer trimestre del 2026 se realizaron 88 registros de prestadores de servicios de un total de 170 estimados, alcanzando un 51.76%, esto en función de las solicitudes de altas realizadas por los prestadores de servicio.</t>
    </r>
  </si>
  <si>
    <r>
      <rPr>
        <b/>
        <sz val="12"/>
        <color theme="1"/>
        <rFont val="Calibri"/>
        <family val="2"/>
      </rPr>
      <t>Justificacion Trimestral:</t>
    </r>
    <r>
      <rPr>
        <sz val="12"/>
        <color theme="1"/>
        <rFont val="Calibri"/>
        <family val="2"/>
      </rPr>
      <t xml:space="preserve">
Durante el primer trimestre del 2026 se atendieron 49 reportes de emergencias de  un total de 112 estimados, alcanzando un 43.75%, esto derivado de diversas variables o factores no controlables, como accidentes o situaciones de emergencia.</t>
    </r>
  </si>
  <si>
    <r>
      <rPr>
        <b/>
        <sz val="12"/>
        <color theme="1"/>
        <rFont val="Calibri"/>
        <family val="2"/>
      </rPr>
      <t>Justificacion Trimestral:</t>
    </r>
    <r>
      <rPr>
        <sz val="12"/>
        <color theme="1"/>
        <rFont val="Calibri"/>
        <family val="2"/>
      </rPr>
      <t xml:space="preserve">
Durante el primer trimestre del 2026 se realizaron 488 atenciones médicas prehospitalarias de un total de 285 estimadas, alcanzando un 171.23.00%, debido a que se cuenta con más unidades para atención de emergencias médicas.</t>
    </r>
  </si>
  <si>
    <r>
      <rPr>
        <b/>
        <sz val="12"/>
        <color theme="1"/>
        <rFont val="Calibri"/>
        <family val="2"/>
      </rPr>
      <t>Justificacion Trimestral:</t>
    </r>
    <r>
      <rPr>
        <sz val="12"/>
        <color theme="1"/>
        <rFont val="Calibri"/>
        <family val="2"/>
      </rPr>
      <t xml:space="preserve">
Durante el primer trimestre del 2026 se realizaron 141 supervisiones a eventos de un total de 122 estimados, alcanzando un 115.57%, esto derivado de las diversas solicutudes por parte del sector privado así como de las dependencias de gobierno que lo requieran</t>
    </r>
  </si>
  <si>
    <r>
      <rPr>
        <b/>
        <sz val="12"/>
        <color theme="1"/>
        <rFont val="Calibri"/>
        <family val="2"/>
      </rPr>
      <t>Justificacion Trimestral:</t>
    </r>
    <r>
      <rPr>
        <sz val="12"/>
        <color theme="1"/>
        <rFont val="Calibri"/>
        <family val="2"/>
      </rPr>
      <t xml:space="preserve">
Durante el primer trimestre del 2026 se realizaon 3 verificaciones a refugios temporalesde un total de 0 estimados, esto debido a que las cadenas hoteleras que cuntan con refugio temporal, iniciarion sus revisiónes de manera anticipada.</t>
    </r>
  </si>
  <si>
    <r>
      <rPr>
        <b/>
        <sz val="12"/>
        <color theme="1"/>
        <rFont val="Calibri"/>
        <family val="2"/>
      </rPr>
      <t>Justificacion Trimestral:</t>
    </r>
    <r>
      <rPr>
        <sz val="12"/>
        <color theme="1"/>
        <rFont val="Calibri"/>
        <family val="2"/>
      </rPr>
      <t xml:space="preserve">
Durante el primer trimestre del 2026 se realizaron 3 operativos de un total de 4 estimados, alcanzando un 75.00%, esto en función de los diversos fenómenos que se presentan.</t>
    </r>
  </si>
  <si>
    <r>
      <rPr>
        <b/>
        <sz val="12"/>
        <color theme="1"/>
        <rFont val="Calibri"/>
        <family val="2"/>
      </rPr>
      <t>Justificacion Trimestral:</t>
    </r>
    <r>
      <rPr>
        <sz val="12"/>
        <color theme="1"/>
        <rFont val="Calibri"/>
        <family val="2"/>
      </rPr>
      <t xml:space="preserve">
Durante el primer trimestre del 2026 se realizaron 174 salvamentos, rescates y primeros auxilios de un total de 42 estimados, alcanzando un 414.29%, debido a la gran afluencia que se ha tenido en las playas públicas, así como una alta ocupacion en la temporada vacacional.</t>
    </r>
  </si>
  <si>
    <r>
      <rPr>
        <b/>
        <sz val="12"/>
        <color theme="1"/>
        <rFont val="Calibri"/>
        <family val="2"/>
      </rPr>
      <t xml:space="preserve">Justificacion Trimestral:
</t>
    </r>
    <r>
      <rPr>
        <sz val="12"/>
        <color theme="1"/>
        <rFont val="Calibri"/>
        <family val="2"/>
      </rPr>
      <t>Durante el primer trimestre del 2026 se brindaron 161,212 acciones preventivas de un total de 263,350 estimadas, alcanzando un 61.22%, esto en función del numero de vacacionistas que acuden a las 11 playas públicas.</t>
    </r>
  </si>
  <si>
    <r>
      <rPr>
        <b/>
        <sz val="12"/>
        <color theme="1"/>
        <rFont val="Calibri"/>
        <family val="2"/>
      </rPr>
      <t>Justificacion Trimestral:</t>
    </r>
    <r>
      <rPr>
        <sz val="12"/>
        <color theme="1"/>
        <rFont val="Calibri"/>
        <family val="2"/>
      </rPr>
      <t xml:space="preserve">
Durante el primer trimestre del 2026 se atendieron 42 quejas ciudadanas de un total de 32 estimadas, alcanzando un 131.25%, esto en función de las solicitudes realizadas por los ciudadanos.</t>
    </r>
  </si>
  <si>
    <r>
      <rPr>
        <b/>
        <sz val="12"/>
        <color theme="1"/>
        <rFont val="Calibri"/>
        <family val="2"/>
      </rPr>
      <t>Justificacion Trimestral:</t>
    </r>
    <r>
      <rPr>
        <sz val="12"/>
        <color theme="1"/>
        <rFont val="Calibri"/>
        <family val="2"/>
      </rPr>
      <t xml:space="preserve">
Durante el primer trimestre del 2026 se realizó la instalación de 1 comité operativo especializado de un total de 1 estimado, alcanzando un 100.00%, esto como parte del protocolo establecido al inicio de la temporada de incendios forestales.</t>
    </r>
  </si>
  <si>
    <r>
      <rPr>
        <b/>
        <sz val="12"/>
        <color rgb="FF000000"/>
        <rFont val="Calibri"/>
        <family val="2"/>
      </rPr>
      <t>Justifición Trimestral:</t>
    </r>
    <r>
      <rPr>
        <sz val="12"/>
        <color rgb="FF000000"/>
        <rFont val="Calibri"/>
        <family val="2"/>
      </rPr>
      <t xml:space="preserve"> En este primer trimestre se alcanzó la meta  del 2000.00% de lo programado debido a las solicitudes de bajas documentales atendidas. Cada solicitud se atiende conforme a la normatividad vigente, garantizando un manejo responsable de la documentación. Por lo tanto, la ejecución de estas actividades depende directamente del número de solicitudes recibidas.                                                                      </t>
    </r>
    <r>
      <rPr>
        <b/>
        <sz val="12"/>
        <color rgb="FF000000"/>
        <rFont val="Calibri"/>
        <family val="2"/>
      </rPr>
      <t>Justificación Anual:</t>
    </r>
    <r>
      <rPr>
        <sz val="12"/>
        <color rgb="FF000000"/>
        <rFont val="Calibri"/>
        <family val="2"/>
      </rPr>
      <t xml:space="preserve"> La meta anual se cumplió con un 500.00% de lo programado en este primer trimestre.</t>
    </r>
  </si>
  <si>
    <r>
      <rPr>
        <b/>
        <sz val="12"/>
        <color theme="1"/>
        <rFont val="Calibri"/>
        <family val="2"/>
      </rPr>
      <t>Justificación Trimestral:</t>
    </r>
    <r>
      <rPr>
        <sz val="12"/>
        <color theme="1"/>
        <rFont val="Calibri"/>
        <family val="2"/>
      </rPr>
      <t xml:space="preserve"> En este primer trimestre se alcanzó la meta  del 352.67% de lo programado de los instrumentos de control y consulta elaborados. 
</t>
    </r>
    <r>
      <rPr>
        <b/>
        <sz val="12"/>
        <color theme="1"/>
        <rFont val="Calibri"/>
        <family val="2"/>
      </rPr>
      <t>Justificación Anual:</t>
    </r>
    <r>
      <rPr>
        <sz val="12"/>
        <color theme="1"/>
        <rFont val="Calibri"/>
        <family val="2"/>
      </rPr>
      <t xml:space="preserve"> La meta anual se cumplió con un 88.17% de lo programado en este primer trimestre.</t>
    </r>
  </si>
  <si>
    <r>
      <rPr>
        <b/>
        <sz val="11"/>
        <color rgb="FF000000"/>
        <rFont val="Arial, sans-serif"/>
      </rPr>
      <t>Justificación Trimestral:</t>
    </r>
    <r>
      <rPr>
        <sz val="11"/>
        <color rgb="FF000000"/>
        <rFont val="Arial, sans-serif"/>
      </rPr>
      <t xml:space="preserve"> En este primer trimestre se alcanzó la meta  del 4.00% de lo programado debido a que no se logró el objetivo por motivo que se avanzó la revisión documental y recepción de los inventarios (falta de personal).
</t>
    </r>
    <r>
      <rPr>
        <b/>
        <sz val="11"/>
        <color rgb="FF000000"/>
        <rFont val="Arial, sans-serif"/>
      </rPr>
      <t>Justificación Anual:</t>
    </r>
    <r>
      <rPr>
        <sz val="11"/>
        <color rgb="FF000000"/>
        <rFont val="Arial, sans-serif"/>
      </rPr>
      <t xml:space="preserve"> Logrando así el 1.00% anual en este primer trimestre.</t>
    </r>
  </si>
  <si>
    <r>
      <rPr>
        <b/>
        <sz val="12"/>
        <color theme="1"/>
        <rFont val="Calibri"/>
        <family val="2"/>
      </rPr>
      <t>Justificación Trimestral:</t>
    </r>
    <r>
      <rPr>
        <sz val="12"/>
        <color theme="1"/>
        <rFont val="Calibri"/>
        <family val="2"/>
      </rPr>
      <t xml:space="preserve"> En este primer trimestre se alcanzó la meta  del 133.33%  superando así lo programado en las asesorias de materia de baja documental.
</t>
    </r>
    <r>
      <rPr>
        <b/>
        <sz val="12"/>
        <color theme="1"/>
        <rFont val="Calibri"/>
        <family val="2"/>
      </rPr>
      <t>Justificación Anual:</t>
    </r>
    <r>
      <rPr>
        <sz val="12"/>
        <color theme="1"/>
        <rFont val="Calibri"/>
        <family val="2"/>
      </rPr>
      <t xml:space="preserve"> Logrando el 33.33% anual en este primer trimestre. </t>
    </r>
  </si>
  <si>
    <r>
      <rPr>
        <b/>
        <sz val="12"/>
        <color rgb="FF000000"/>
        <rFont val="Calibri"/>
        <family val="2"/>
      </rPr>
      <t>Justificación Trimestral:</t>
    </r>
    <r>
      <rPr>
        <sz val="12"/>
        <color rgb="FF000000"/>
        <rFont val="Calibri"/>
        <family val="2"/>
      </rPr>
      <t xml:space="preserve"> En este primer trimestre se alcanzó la meta  del 20.00% de lo programado a las visitas guiadas
</t>
    </r>
    <r>
      <rPr>
        <b/>
        <sz val="12"/>
        <color rgb="FF000000"/>
        <rFont val="Calibri"/>
        <family val="2"/>
      </rPr>
      <t>Justificación Anual:</t>
    </r>
    <r>
      <rPr>
        <sz val="12"/>
        <color rgb="FF000000"/>
        <rFont val="Calibri"/>
        <family val="2"/>
      </rPr>
      <t xml:space="preserve"> Logrando así unicamente el 5.00% anual en este primer trimestre.</t>
    </r>
    <r>
      <rPr>
        <sz val="12"/>
        <color rgb="FFFF0000"/>
        <rFont val="Calibri"/>
        <family val="2"/>
      </rPr>
      <t xml:space="preserve">
</t>
    </r>
  </si>
  <si>
    <r>
      <rPr>
        <b/>
        <sz val="12"/>
        <color rgb="FF000000"/>
        <rFont val="Calibri"/>
        <family val="2"/>
      </rPr>
      <t>Justificación Trimestral:</t>
    </r>
    <r>
      <rPr>
        <sz val="12"/>
        <color rgb="FF000000"/>
        <rFont val="Calibri"/>
        <family val="2"/>
      </rPr>
      <t xml:space="preserve"> En este primer trimestre se alcanzó la meta  del 1166.67%  en la asesoria en materia de archivo de tramite externa y interna, aumenta mas la cantidad de unidades administrativas aseasoradas por motivo de las actualizaciones de acuerdo al reglamento de archivo.
</t>
    </r>
    <r>
      <rPr>
        <b/>
        <sz val="12"/>
        <color rgb="FF000000"/>
        <rFont val="Calibri"/>
        <family val="2"/>
      </rPr>
      <t>Justificación Anual:</t>
    </r>
    <r>
      <rPr>
        <sz val="12"/>
        <color rgb="FF000000"/>
        <rFont val="Calibri"/>
        <family val="2"/>
      </rPr>
      <t xml:space="preserve"> Logrando así el 291.67% anual en este primer trimestre. </t>
    </r>
  </si>
  <si>
    <r>
      <t>Justificación Trimestral:</t>
    </r>
    <r>
      <rPr>
        <sz val="11"/>
        <color theme="1"/>
        <rFont val="Calibri"/>
        <family val="2"/>
      </rPr>
      <t xml:space="preserve"> Este indicador tiene como meta anual realizar 600 atenciones a  personas que requieran alguna gestion de las diversas direccciones de la secretaria general; En este trimestre se logro llegar al total de las 600  de 600 programado. El porcentaje alcanzado fue de 100%, derivado de la atención oportuna respuesta y resoluciones de cada solicitud</t>
    </r>
    <r>
      <rPr>
        <b/>
        <sz val="11"/>
        <color theme="1"/>
        <rFont val="Calibri"/>
        <family val="2"/>
      </rPr>
      <t xml:space="preserve">
Justificación Anual:</t>
    </r>
    <r>
      <rPr>
        <sz val="11"/>
        <color theme="1"/>
        <rFont val="Calibri"/>
        <family val="2"/>
      </rPr>
      <t xml:space="preserve"> Durante el ejercicio, el porcentaje alcanzado fue del 25% ya que, de los 600 programado, se realizó los 600 atenciones. Lo anterior, derivado de la atención fue  oportuna y  se dio prioridad a cada solicitud ingresada</t>
    </r>
  </si>
  <si>
    <r>
      <t>Justificación Trimestral:</t>
    </r>
    <r>
      <rPr>
        <sz val="11"/>
        <color theme="1"/>
        <rFont val="Calibri"/>
        <family val="2"/>
      </rPr>
      <t xml:space="preserve"> Este indicador tiene como meta anual realizar 625 resoluciones de demandas ciudadanas; En este trimestre se logro llegar al total de las 778 demansdas resueltas  de 625 que fueron programados . El porcentaje alcanzado fue de 124.48%, derivado de la atención oportuna respuesta y resoluciones de cada demanda.</t>
    </r>
    <r>
      <rPr>
        <b/>
        <sz val="11"/>
        <color theme="1"/>
        <rFont val="Calibri"/>
        <family val="2"/>
      </rPr>
      <t xml:space="preserve">
Justificación Anual:</t>
    </r>
    <r>
      <rPr>
        <sz val="11"/>
        <color theme="1"/>
        <rFont val="Calibri"/>
        <family val="2"/>
      </rPr>
      <t xml:space="preserve"> Durante el ejercicio, el porcentaje alcanzado fue del 31.12% ya quelas demandas fueron resueltas  , de los 625 programado, se realizó  778 resoluciones de demanddas. Lo anterior, derivado de la atención fue  oportuna y  se dio prioridad a cada demanda ingresada.</t>
    </r>
  </si>
  <si>
    <r>
      <t>Justificación Trimestral:</t>
    </r>
    <r>
      <rPr>
        <sz val="11"/>
        <color theme="1"/>
        <rFont val="Calibri"/>
        <family val="2"/>
      </rPr>
      <t xml:space="preserve"> Este indicador tiene como meta anual realizar 237  apoyos administrativos y financieros brindados a la  ciudadania ; En este trimestre se logro llegar al total de las 486 apoyos administrativos y financieros de 237 que fueron programados . El porcentaje alcanzado fue de 205.06%, derivado de la atención oportuna </t>
    </r>
    <r>
      <rPr>
        <b/>
        <sz val="11"/>
        <color theme="1"/>
        <rFont val="Calibri"/>
        <family val="2"/>
      </rPr>
      <t xml:space="preserve">
Justificación Anual:</t>
    </r>
    <r>
      <rPr>
        <sz val="11"/>
        <color theme="1"/>
        <rFont val="Calibri"/>
        <family val="2"/>
      </rPr>
      <t xml:space="preserve"> Durante el ejercicio, el porcentaje alcanzado fue del 51.16% ya que los  apoyos administrativos y financieros  fueron resueltos  , de los 237 programado, se realizó  486  resoluciones de  ellos , derivado de la atención fue  oportuna </t>
    </r>
  </si>
  <si>
    <r>
      <t>Justificación Trimestral:</t>
    </r>
    <r>
      <rPr>
        <sz val="11"/>
        <color theme="1"/>
        <rFont val="Calibri"/>
        <family val="2"/>
      </rPr>
      <t xml:space="preserve"> Este indicador tiene como meta anual realizar 25 sesiones ; En este trimestre se logro llegar al total de 8  sesiones  de 25  que fueron programados . El porcentaje alcanzado fue de 32.00%, derivadoque en este trimestre solo fueron programads esas </t>
    </r>
    <r>
      <rPr>
        <b/>
        <sz val="11"/>
        <color theme="1"/>
        <rFont val="Calibri"/>
        <family val="2"/>
      </rPr>
      <t xml:space="preserve">
Justificación Anual:</t>
    </r>
    <r>
      <rPr>
        <sz val="11"/>
        <color theme="1"/>
        <rFont val="Calibri"/>
        <family val="2"/>
      </rPr>
      <t xml:space="preserve"> Durante el ejercicio, el porcentaje alcanzado fue del 8.00% ya que las sesiones   , de los 25 programado, se realizó  8 sesiones.</t>
    </r>
  </si>
  <si>
    <r>
      <t>Justificación Trimestral:</t>
    </r>
    <r>
      <rPr>
        <sz val="11"/>
        <color theme="1"/>
        <rFont val="Calibri"/>
        <family val="2"/>
      </rPr>
      <t xml:space="preserve"> Este indicador tiene como meta anual realizar 325 atenciones a reportes de personas desaparecidas; En este trimestre se realizó 325 de 50 programado. El porcentaje alcanzado fue de 650.00%, derivado de la atención oportuna y sin dilación de los reportes recibidos desde el 911.</t>
    </r>
    <r>
      <rPr>
        <b/>
        <sz val="11"/>
        <color theme="1"/>
        <rFont val="Calibri"/>
        <family val="2"/>
      </rPr>
      <t xml:space="preserve">
Justificación Anual:</t>
    </r>
    <r>
      <rPr>
        <sz val="11"/>
        <color theme="1"/>
        <rFont val="Calibri"/>
        <family val="2"/>
      </rPr>
      <t xml:space="preserve"> Durante el ejercicio, el porcentaje alcanzado fue del 162.50% ya que, de los 200 programado, se realizó 325 atenciones. Lo anterior, derivado de la atención oportuna y sin dilación de los reportes recibidos desde el 911.</t>
    </r>
    <r>
      <rPr>
        <b/>
        <sz val="11"/>
        <color theme="1"/>
        <rFont val="Calibri"/>
        <family val="2"/>
      </rPr>
      <t xml:space="preserve">
</t>
    </r>
  </si>
  <si>
    <r>
      <t>Justificación Trimestral:</t>
    </r>
    <r>
      <rPr>
        <sz val="11"/>
        <color theme="1"/>
        <rFont val="Calibri"/>
        <family val="2"/>
      </rPr>
      <t xml:space="preserve"> Este indicador tiene como meta anual realizar 325 atenciones a reportes de personas desaparecidas; En este trimestre se realizó 325 de 50 programado. El porcentaje alcanzado fue de 1300.00%, derivado de la atención oportuna y sin dilación de los reportes recibidos desde el 911.</t>
    </r>
    <r>
      <rPr>
        <b/>
        <sz val="11"/>
        <color theme="1"/>
        <rFont val="Calibri"/>
        <family val="2"/>
      </rPr>
      <t xml:space="preserve">
Justificación Anual:</t>
    </r>
    <r>
      <rPr>
        <sz val="11"/>
        <color theme="1"/>
        <rFont val="Calibri"/>
        <family val="2"/>
      </rPr>
      <t xml:space="preserve"> Durante el ejercicio, el porcentaje alcanzado fue del 325.00% ya que, de los 200 programado, se realizó 325 atenciones. Lo anterior, derivado de la atención oportuna y sin dilación de los reportes recibidos desde el 911.</t>
    </r>
  </si>
  <si>
    <r>
      <t>Justificación Trimestral:</t>
    </r>
    <r>
      <rPr>
        <sz val="11"/>
        <color theme="1"/>
        <rFont val="Calibri"/>
        <family val="2"/>
      </rPr>
      <t xml:space="preserve"> Este indicador tiene como meta anual realizar 325 atenciones a reportes de personas desaparecidas; En este trimestre se realizó 325 de 50 programado. El porcentaje alcanzado fue de 1300.00%, derivado de la atención oportuna y sin dilación de los reportes recibidos desde el 911.</t>
    </r>
    <r>
      <rPr>
        <b/>
        <sz val="11"/>
        <color theme="1"/>
        <rFont val="Calibri"/>
        <family val="2"/>
      </rPr>
      <t xml:space="preserve">
Justificación Anual:</t>
    </r>
    <r>
      <rPr>
        <sz val="11"/>
        <color theme="1"/>
        <rFont val="Calibri"/>
        <family val="2"/>
      </rPr>
      <t xml:space="preserve"> Durante el ejercicio, el porcentaje alcanzado fue del 325.00% ya que, de los 200 programado, se realizó 325 atenciones. Lo anterior, derivado de la atención oportuna y sin dilación de los reportes recibidos desde el 911.</t>
    </r>
    <r>
      <rPr>
        <b/>
        <sz val="11"/>
        <color theme="1"/>
        <rFont val="Calibri"/>
        <family val="2"/>
      </rPr>
      <t xml:space="preserve">
</t>
    </r>
  </si>
  <si>
    <r>
      <t xml:space="preserve">Justificacion Trimestral: </t>
    </r>
    <r>
      <rPr>
        <sz val="11"/>
        <color theme="1"/>
        <rFont val="Calibri"/>
        <family val="2"/>
      </rPr>
      <t xml:space="preserve">Se obtuvo un avance del 100% en relación al 1er trimestre de 2026, derivado a que las Dependencias Adscritas a la Secretaría General presentaron sus solicitudes administrativas en tiempo y forma a esta Dirección General de la Coordinación General Administrativa.
</t>
    </r>
    <r>
      <rPr>
        <b/>
        <sz val="11"/>
        <color theme="1"/>
        <rFont val="Calibri"/>
        <family val="2"/>
      </rPr>
      <t xml:space="preserve">
Justificacion Anual: </t>
    </r>
    <r>
      <rPr>
        <sz val="11"/>
        <color theme="1"/>
        <rFont val="Calibri"/>
        <family val="2"/>
      </rPr>
      <t>Durante el ejercicio, el porcentaje alcanzado fue del 26.06%, ya que de las 1155 solicitudes administrativas, se emitieron 301 en lo que fue del 1er trimestre. Lo anterior, derivado de las solicitudes presentadas por las diferentes Direcciones adscritas a la secretaria General.</t>
    </r>
  </si>
  <si>
    <r>
      <t xml:space="preserve">Justificacion Trimestral: </t>
    </r>
    <r>
      <rPr>
        <sz val="11"/>
        <color theme="1"/>
        <rFont val="Calibri"/>
        <family val="2"/>
      </rPr>
      <t>Se cumplió al 100%  la meta establecida en el 1er trimestre de 2026, el personal administrativo de las Dependencias adscritas a la Secretaría General presentó los documentos con los lineamientos que requiere la Dirección de Recursos Humanos para dar seguimiento a la Gestión de Movimiento de Personal para su debido seguimiento ante esta Dirección General.</t>
    </r>
    <r>
      <rPr>
        <b/>
        <sz val="11"/>
        <color theme="1"/>
        <rFont val="Calibri"/>
        <family val="2"/>
      </rPr>
      <t xml:space="preserve">
Justificacion Anual: </t>
    </r>
    <r>
      <rPr>
        <sz val="11"/>
        <color theme="1"/>
        <rFont val="Calibri"/>
        <family val="2"/>
      </rPr>
      <t xml:space="preserve">Durante el ejercicio, el porcentaje alcanzado fue del 28.82%, ya que de los 170 documentos de movimientos de personal, se gestionaron 49 durante el 1er trimestre. </t>
    </r>
  </si>
  <si>
    <r>
      <t xml:space="preserve">Justificacion Trimestral: </t>
    </r>
    <r>
      <rPr>
        <sz val="11"/>
        <color theme="1"/>
        <rFont val="Calibri"/>
        <family val="2"/>
      </rPr>
      <t>La Dirección General de la Coordinación General Administrativa cumplió al 100% la meta establecida en el 1er trimestre de 2026.</t>
    </r>
    <r>
      <rPr>
        <b/>
        <sz val="11"/>
        <color theme="1"/>
        <rFont val="Calibri"/>
        <family val="2"/>
      </rPr>
      <t xml:space="preserve">
Justificacion Anual: </t>
    </r>
    <r>
      <rPr>
        <sz val="11"/>
        <color theme="1"/>
        <rFont val="Calibri"/>
        <family val="2"/>
      </rPr>
      <t xml:space="preserve">Durante el ejercicio, el porcentaje alcanzado fue del 29.50%, ya que de las 417 Gestiones Técnicas , se gestionaron 123, durante el 1er trimestre. </t>
    </r>
  </si>
  <si>
    <r>
      <t xml:space="preserve">Justificacion Trimestral: </t>
    </r>
    <r>
      <rPr>
        <sz val="11"/>
        <color theme="1"/>
        <rFont val="Calibri"/>
        <family val="2"/>
      </rPr>
      <t xml:space="preserve">Se cumplió al 100%  meta establecida en el 1er trimestre de 2026, esto debido al seguimiento a los requerimientos presentados por las dependencias adscritas a la Secretaria General, como lo son solicitudes de pago de arrendamiento, solicitud de combustible, requisión de material de papelería, por mencionar algunas.
</t>
    </r>
    <r>
      <rPr>
        <b/>
        <sz val="11"/>
        <color theme="1"/>
        <rFont val="Calibri"/>
        <family val="2"/>
      </rPr>
      <t xml:space="preserve">
Justificacion Anual: </t>
    </r>
    <r>
      <rPr>
        <sz val="11"/>
        <color theme="1"/>
        <rFont val="Calibri"/>
        <family val="2"/>
      </rPr>
      <t>Durante el ejercicio, el porcentaje alcanzado fue del 22.71%, ya que de las 568 solicitudes de recursos materiales , se gestionaron 129. Lo anterior, respecto a los diversos tramites administrativos presentados y su correcto seguimiento.</t>
    </r>
  </si>
  <si>
    <r>
      <t xml:space="preserve">Justificación Trimestral:
</t>
    </r>
    <r>
      <rPr>
        <sz val="11"/>
        <color theme="1"/>
        <rFont val="Calibri"/>
        <family val="2"/>
      </rPr>
      <t xml:space="preserve">En el primer trimestre se programaron 3 mecanismos, de los cuales se realizaron 2, alcanzando un 66.67% de cumplimiento, consistentes en reuniones para la unificación de pláticas sobre embarazo y abuso sexual infantil.
</t>
    </r>
    <r>
      <rPr>
        <b/>
        <sz val="11"/>
        <color theme="1"/>
        <rFont val="Calibri"/>
        <family val="2"/>
      </rPr>
      <t xml:space="preserve">
Justificación Anual:
</t>
    </r>
    <r>
      <rPr>
        <sz val="11"/>
        <color theme="1"/>
        <rFont val="Calibri"/>
        <family val="2"/>
      </rPr>
      <t>Este indicador tiene como meta anual 24 mecanismos. Durante el ejercicio, el avance es del 8.33%, ya que en el primer trimestre se realizaron 2 de los 3 programados, correspondientes a reuniones para la unificación de pláticas.</t>
    </r>
  </si>
  <si>
    <r>
      <t xml:space="preserve">Justificación Trimestral:
</t>
    </r>
    <r>
      <rPr>
        <sz val="11"/>
        <color theme="1"/>
        <rFont val="Calibri"/>
        <family val="2"/>
      </rPr>
      <t>En el primer trimestre se programaron 4 sesiones y se realizaron las 4, alcanzando un 100% de cumplimiento, correspondientes al SIPINNA, Justicia para Adolescentes, Primera Infancia y CITI.</t>
    </r>
    <r>
      <rPr>
        <b/>
        <sz val="11"/>
        <color theme="1"/>
        <rFont val="Calibri"/>
        <family val="2"/>
      </rPr>
      <t xml:space="preserve">
Justificación Anual:
</t>
    </r>
    <r>
      <rPr>
        <sz val="11"/>
        <color theme="1"/>
        <rFont val="Calibri"/>
        <family val="2"/>
      </rPr>
      <t>Este indicador tiene como meta anual 16 sesiones. Durante el ejercicio, el avance es del 25%, ya que en el primer trimestre se realizaron las 4 programadas.</t>
    </r>
  </si>
  <si>
    <r>
      <t xml:space="preserve">Justificación Trimestral:
</t>
    </r>
    <r>
      <rPr>
        <sz val="11"/>
        <color theme="1"/>
        <rFont val="Calibri"/>
        <family val="2"/>
      </rPr>
      <t>No se registraron reportes durante el trimestre, por lo que el indicador se mantiene en 100% de cumplimiento.</t>
    </r>
    <r>
      <rPr>
        <b/>
        <sz val="11"/>
        <color theme="1"/>
        <rFont val="Calibri"/>
        <family val="2"/>
      </rPr>
      <t xml:space="preserve">
Justificación Anual:
</t>
    </r>
    <r>
      <rPr>
        <sz val="11"/>
        <color theme="1"/>
        <rFont val="Calibri"/>
        <family val="2"/>
      </rPr>
      <t>Este indicador se mantiene en 100%, ya que no se registraron reportes en el primer trimestre</t>
    </r>
  </si>
  <si>
    <r>
      <t xml:space="preserve">Justificación Trimestral:
</t>
    </r>
    <r>
      <rPr>
        <sz val="11"/>
        <color theme="1"/>
        <rFont val="Calibri"/>
        <family val="2"/>
      </rPr>
      <t xml:space="preserve">Se programaron 800 participantes, alcanzando 938, lo que representa un 117.25% de cumplimiento, derivado de mayor participación.
</t>
    </r>
    <r>
      <rPr>
        <b/>
        <sz val="11"/>
        <color theme="1"/>
        <rFont val="Calibri"/>
        <family val="2"/>
      </rPr>
      <t xml:space="preserve">
Justificación Anual:
</t>
    </r>
    <r>
      <rPr>
        <sz val="11"/>
        <color theme="1"/>
        <rFont val="Calibri"/>
        <family val="2"/>
      </rPr>
      <t>Este indicador tiene como meta anual 3,230 participantes. Durante el ejercicio, el avance es del 29.04%, con 938 alcanzados en el primer trimestre</t>
    </r>
  </si>
  <si>
    <r>
      <t xml:space="preserve">Justificación Trimestral:
</t>
    </r>
    <r>
      <rPr>
        <sz val="11"/>
        <color theme="1"/>
        <rFont val="Calibri"/>
        <family val="2"/>
      </rPr>
      <t>Se programaron 6 campañas y se realizaron 3, alcanzando un 50% de cumplimiento.</t>
    </r>
    <r>
      <rPr>
        <b/>
        <sz val="11"/>
        <color theme="1"/>
        <rFont val="Calibri"/>
        <family val="2"/>
      </rPr>
      <t xml:space="preserve">
Justificación Anual:
</t>
    </r>
    <r>
      <rPr>
        <sz val="11"/>
        <color theme="1"/>
        <rFont val="Calibri"/>
        <family val="2"/>
      </rPr>
      <t>Este indicador tiene como meta anual 24 campañas. Durante el ejercicio, el avance es del 12.50%, con 3 realizadas en el primer trimestre</t>
    </r>
  </si>
  <si>
    <r>
      <t xml:space="preserve">Justificacion Trimestral:
</t>
    </r>
    <r>
      <rPr>
        <sz val="11"/>
        <color theme="1"/>
        <rFont val="Calibri"/>
        <family val="2"/>
      </rPr>
      <t xml:space="preserve">Durante el primer trimestre del 2026 se recibieron 5 solicitudes de proyectos recibidos de un total de 5 estimadas, alcanzando un 100 %, debido al gran numero de proyectos de estructuracion vial recibidos. </t>
    </r>
    <r>
      <rPr>
        <b/>
        <sz val="11"/>
        <color theme="1"/>
        <rFont val="Calibri"/>
        <family val="2"/>
      </rPr>
      <t xml:space="preserve">
Justificacion Anual: 
</t>
    </r>
    <r>
      <rPr>
        <sz val="11"/>
        <color theme="1"/>
        <rFont val="Calibri"/>
        <family val="2"/>
      </rPr>
      <t>La meta anual programada para el ejercicio 2026 es de 20 proyectos de estructuracion vial, al cierre del primer trimestre, el avance alcanzado fue del 25%. Lo anterior, debido al gran numero de solicitudes deestructuracion vial recibidos en esta Direccion.</t>
    </r>
  </si>
  <si>
    <r>
      <t xml:space="preserve">Justificacion Trimestral:
</t>
    </r>
    <r>
      <rPr>
        <sz val="11"/>
        <color theme="1"/>
        <rFont val="Calibri"/>
        <family val="2"/>
      </rPr>
      <t>Durante el primer trimestre del 2026 se instalaron 47 señaleticas entre horizontales y /o verticales, de un total de 30 estimadas, alcanzando un 156.67 %, debido al gran numero deinstalacion realizada por el departamento de ingenieria vial.</t>
    </r>
    <r>
      <rPr>
        <b/>
        <sz val="11"/>
        <color theme="1"/>
        <rFont val="Calibri"/>
        <family val="2"/>
      </rPr>
      <t xml:space="preserve">
Justificacion Anual: 
</t>
    </r>
    <r>
      <rPr>
        <sz val="11"/>
        <color theme="1"/>
        <rFont val="Calibri"/>
        <family val="2"/>
      </rPr>
      <t>La meta anual programada para el ejercicio 2026 es de 120 señaleticas, al cierre del primer trimestre, el avance alcanzado fue del 39.17%. Lo anterior, debido al gran numero de señalizacion instalada.</t>
    </r>
  </si>
  <si>
    <r>
      <t xml:space="preserve">Justificacion Trimestral:
</t>
    </r>
    <r>
      <rPr>
        <sz val="11"/>
        <color theme="1"/>
        <rFont val="Calibri"/>
        <family val="2"/>
      </rPr>
      <t xml:space="preserve">Durante el primer trimestre del 2026 se recibieron 49 solicitudes de anuencias realizadas de un total de 15 estimadas, alcanzando un 326.67%, debido al gran numero de panuencias realizadas por parte del departamento de ingenieria vial. 
</t>
    </r>
    <r>
      <rPr>
        <b/>
        <sz val="11"/>
        <color theme="1"/>
        <rFont val="Calibri"/>
        <family val="2"/>
      </rPr>
      <t xml:space="preserve">
Justificacion Anual: 
</t>
    </r>
    <r>
      <rPr>
        <sz val="11"/>
        <color theme="1"/>
        <rFont val="Calibri"/>
        <family val="2"/>
      </rPr>
      <t>La meta anual programada para el ejercicio 2026 es de 60 anuecias realizadas, al cierre del primer trimestre, el avance alcanzado fue del 81.67%. Lo anterior, debido al gran numero anuencias realizadas por parte del departamento.</t>
    </r>
  </si>
  <si>
    <r>
      <t xml:space="preserve">Justificacion Trimestral:
</t>
    </r>
    <r>
      <rPr>
        <sz val="11"/>
        <color theme="1"/>
        <rFont val="Calibri"/>
        <family val="2"/>
      </rPr>
      <t xml:space="preserve">Durante el primer trimestre del 2026 se realizaron 30 supervisiones a la red de semaforos en esta ciudad, de un total de 30 estimadas, alcanzando un 100 %, debido al gran numero de supervision de mantenimiento a los cruces semaforicos. </t>
    </r>
    <r>
      <rPr>
        <b/>
        <sz val="11"/>
        <color theme="1"/>
        <rFont val="Calibri"/>
        <family val="2"/>
      </rPr>
      <t xml:space="preserve">
Justificacion Anual: 
</t>
    </r>
    <r>
      <rPr>
        <sz val="11"/>
        <color theme="1"/>
        <rFont val="Calibri"/>
        <family val="2"/>
      </rPr>
      <t>La meta anual programada para el ejercicio 2026 es de 120 supervisiones, al cierre del primer trimestre, el avance alcanzado fue del 25%. Lo anterior, debido al gran numero de supervisiones realizadas por el departamento responsable</t>
    </r>
  </si>
  <si>
    <r>
      <t xml:space="preserve">Justificacion Trimestral:
</t>
    </r>
    <r>
      <rPr>
        <sz val="11"/>
        <color theme="1"/>
        <rFont val="Calibri"/>
        <family val="2"/>
      </rPr>
      <t xml:space="preserve">Durante el primer trimestre del 2026, se beneficiaron 3 200 ciudadanos de un total de 2 500  estimados, lo que representa un 128.00 %, atenciones.
</t>
    </r>
    <r>
      <rPr>
        <b/>
        <sz val="11"/>
        <color theme="1"/>
        <rFont val="Calibri"/>
        <family val="2"/>
      </rPr>
      <t xml:space="preserve">
Justificación Anual:
</t>
    </r>
    <r>
      <rPr>
        <sz val="11"/>
        <color theme="1"/>
        <rFont val="Calibri"/>
        <family val="2"/>
      </rPr>
      <t>Se alcanzó el 32.00% de la meta anual programada, al atender 3200 de las 2500  que se tenían programadas, sobrepasando la meta trimestral  en 128 %.</t>
    </r>
  </si>
  <si>
    <r>
      <t xml:space="preserve">Justificacion Trimestral:
</t>
    </r>
    <r>
      <rPr>
        <sz val="11"/>
        <color theme="1"/>
        <rFont val="Calibri"/>
        <family val="2"/>
      </rPr>
      <t>Durante el primer trimestre del 2026, se capacitaron 2001 ciudadanos de un total de 1 000 estimados, lo que representa un 200.10%,  en capacitaciones.</t>
    </r>
    <r>
      <rPr>
        <b/>
        <sz val="11"/>
        <color theme="1"/>
        <rFont val="Calibri"/>
        <family val="2"/>
      </rPr>
      <t xml:space="preserve">
Justificación Anual:
</t>
    </r>
    <r>
      <rPr>
        <sz val="11"/>
        <color theme="1"/>
        <rFont val="Calibri"/>
        <family val="2"/>
      </rPr>
      <t>Se alcanzó el 50.03% de la meta anual programada, al capacitar 2001 de las  1000 que se tenían programadas, sobrepasando la meta trimestral  en 200.10%, esto debido a que por ser  inicio de año todos tiene que renovar sus  constancias de capacitacion para su tramites de sus empresas.</t>
    </r>
  </si>
  <si>
    <r>
      <t xml:space="preserve">Justificacion Trimestral:
</t>
    </r>
    <r>
      <rPr>
        <sz val="11"/>
        <color theme="1"/>
        <rFont val="Calibri"/>
        <family val="2"/>
      </rPr>
      <t xml:space="preserve">Durante el primer trimestre del 2026, se supervisaron 441 eventos masivos de un total de 475  estimados, lo que representa un 92.84%,  de superviciones de eventos masivos.
</t>
    </r>
    <r>
      <rPr>
        <b/>
        <sz val="11"/>
        <color theme="1"/>
        <rFont val="Calibri"/>
        <family val="2"/>
      </rPr>
      <t xml:space="preserve">
Justificación Anual:
</t>
    </r>
    <r>
      <rPr>
        <sz val="11"/>
        <color theme="1"/>
        <rFont val="Calibri"/>
        <family val="2"/>
      </rPr>
      <t>Se alcanzó el 23.21 % de la meta anual programada, al atender 441 servicios de prevencion en eventos masivos  de las  475 que se tenían programadas, alcanzandola meta trimestral  en  23.21%.</t>
    </r>
  </si>
  <si>
    <r>
      <t xml:space="preserve">Justificacion Trimestral:
</t>
    </r>
    <r>
      <rPr>
        <sz val="11"/>
        <color theme="1"/>
        <rFont val="Calibri"/>
        <family val="2"/>
      </rPr>
      <t>Durante el primer trimestre del 2026, se capacitaron 1493 niñas y niños  de un total de 2000 estimados, lo que representa un 74.65%,  de capacitaciones en materia de prevención.</t>
    </r>
    <r>
      <rPr>
        <b/>
        <sz val="11"/>
        <color theme="1"/>
        <rFont val="Calibri"/>
        <family val="2"/>
      </rPr>
      <t xml:space="preserve">
Justificación Anual:
</t>
    </r>
    <r>
      <rPr>
        <sz val="11"/>
        <color theme="1"/>
        <rFont val="Calibri"/>
        <family val="2"/>
      </rPr>
      <t xml:space="preserve">Se alcanzó el 18.66% de la meta anual programada, al atender 1493 de las  2000 niñas y niños que se tenían programadas  en materia de prevencion, alcanzando la meta trimestral  en 74.65%. </t>
    </r>
  </si>
  <si>
    <r>
      <t xml:space="preserve">Justificacion Trimestral:
</t>
    </r>
    <r>
      <rPr>
        <sz val="11"/>
        <color theme="1"/>
        <rFont val="Calibri"/>
        <family val="2"/>
      </rPr>
      <t>Durante el primer trimestre del 2026, se verificaron 4 establecimientos de los 20 estimados, lo que representa un 20.00 %, de lo establecido , esto obedece que la revisiones son por peticion de los ciudadanos.</t>
    </r>
    <r>
      <rPr>
        <b/>
        <sz val="11"/>
        <color theme="1"/>
        <rFont val="Calibri"/>
        <family val="2"/>
      </rPr>
      <t xml:space="preserve">
Justificación Anual:
</t>
    </r>
    <r>
      <rPr>
        <sz val="11"/>
        <color theme="1"/>
        <rFont val="Calibri"/>
        <family val="2"/>
      </rPr>
      <t>Se alcanzó el 5.00 % de la meta anual programada, al atender 4  de las  20 que se tenían programadas, en revisiones de establecimientos.</t>
    </r>
  </si>
  <si>
    <r>
      <t xml:space="preserve">Justificacion Trimestral:
</t>
    </r>
    <r>
      <rPr>
        <sz val="11"/>
        <color theme="1"/>
        <rFont val="Calibri"/>
        <family val="2"/>
      </rPr>
      <t>Durante el primer trimestre del 2026, se atendieron 2446 emergencias  de un total de 2250  estimados, lo que representa un 108.71 %, atenciones.</t>
    </r>
    <r>
      <rPr>
        <b/>
        <sz val="11"/>
        <color theme="1"/>
        <rFont val="Calibri"/>
        <family val="2"/>
      </rPr>
      <t xml:space="preserve">
Justificación Anual:
</t>
    </r>
    <r>
      <rPr>
        <sz val="11"/>
        <color theme="1"/>
        <rFont val="Calibri"/>
        <family val="2"/>
      </rPr>
      <t>Se alcanzó el 27.18 % de la meta anual programada, al atender 2446 de las 2250 que se tenían programadas, sobrepasando la meta trimestral  en  108%.</t>
    </r>
  </si>
  <si>
    <r>
      <t xml:space="preserve">Justificacion Trimestral:
</t>
    </r>
    <r>
      <rPr>
        <sz val="11"/>
        <color theme="1"/>
        <rFont val="Calibri"/>
        <family val="2"/>
      </rPr>
      <t>Durante el primer trimestre del 2026, se capacito 8  bomberos en materia de trasparencia , sipot, opergob, chat gpt y  10 el primer congreso de playa del carmen en metria de proteccion civil de un total de 40 estimados, lo que representa un 45.00%, en materia de capacitacion dirigido a bomberos.</t>
    </r>
    <r>
      <rPr>
        <b/>
        <sz val="11"/>
        <color theme="1"/>
        <rFont val="Calibri"/>
        <family val="2"/>
      </rPr>
      <t xml:space="preserve">
Justificación Anual:
</t>
    </r>
    <r>
      <rPr>
        <sz val="11"/>
        <color theme="1"/>
        <rFont val="Calibri"/>
        <family val="2"/>
      </rPr>
      <t>Se alcanzó el 11.25 % de la meta anual programada, al atender 18 de las 40 que se tenían programadas, alcanzando  la meta trimestral  en 45.00%.</t>
    </r>
  </si>
  <si>
    <r>
      <t xml:space="preserve">Justificacion Trimestral:
</t>
    </r>
    <r>
      <rPr>
        <sz val="11"/>
        <color theme="1"/>
        <rFont val="Calibri"/>
        <family val="2"/>
      </rPr>
      <t>Durante el primer trimestre del 2026, no se adquirieron equipos de proteccion personal de 43 estimados, lo que representa un 0.00% de equipamiento .</t>
    </r>
    <r>
      <rPr>
        <b/>
        <sz val="11"/>
        <color theme="1"/>
        <rFont val="Calibri"/>
        <family val="2"/>
      </rPr>
      <t xml:space="preserve">
Justificación Anual:
</t>
    </r>
    <r>
      <rPr>
        <sz val="11"/>
        <color theme="1"/>
        <rFont val="Calibri"/>
        <family val="2"/>
      </rPr>
      <t>Se obtuvo  0.00% de la meta anual programada,ya que no se onbtuvieron ningun equipamento , toda vez que el presupuesto aun nonse a autorizado por el area de Financiera.</t>
    </r>
  </si>
  <si>
    <r>
      <t>Justificación Trimestral:</t>
    </r>
    <r>
      <rPr>
        <sz val="11"/>
        <color theme="1"/>
        <rFont val="Calibri"/>
        <family val="2"/>
      </rPr>
      <t xml:space="preserve"> En este primer trimestre se alcanzó la meta  del 20.00% de lo programado a las visitas guiadas
</t>
    </r>
    <r>
      <rPr>
        <b/>
        <sz val="11"/>
        <color theme="1"/>
        <rFont val="Calibri"/>
        <family val="2"/>
      </rPr>
      <t>Justificación Anual:</t>
    </r>
    <r>
      <rPr>
        <sz val="11"/>
        <color theme="1"/>
        <rFont val="Calibri"/>
        <family val="2"/>
      </rPr>
      <t xml:space="preserve"> Logrando así unicamente el 5.00% anual en este primer trimestre.</t>
    </r>
  </si>
  <si>
    <r>
      <t>Justificación Trimestral:</t>
    </r>
    <r>
      <rPr>
        <sz val="11"/>
        <color theme="1"/>
        <rFont val="Calibri"/>
        <family val="2"/>
      </rPr>
      <t xml:space="preserve"> En este primer trimestre se alcanzó la meta  del 200.00%  se contempla fortalecer la difusión de los servicios para incrementar el uso por parte del publico.
</t>
    </r>
    <r>
      <rPr>
        <b/>
        <sz val="11"/>
        <color theme="1"/>
        <rFont val="Calibri"/>
        <family val="2"/>
      </rPr>
      <t>Justificación Anual:</t>
    </r>
    <r>
      <rPr>
        <sz val="11"/>
        <color theme="1"/>
        <rFont val="Calibri"/>
        <family val="2"/>
      </rPr>
      <t xml:space="preserve"> Logrando así el 13.33% anual en este primer trimestre.</t>
    </r>
  </si>
  <si>
    <r>
      <t>Justificación Trimestral:</t>
    </r>
    <r>
      <rPr>
        <sz val="11"/>
        <color theme="1"/>
        <rFont val="Calibri"/>
        <family val="2"/>
      </rPr>
      <t xml:space="preserve"> En este primer trimestre se alcanzó la meta  del 1166.67%  en la asesoria en materia de archivo de tramite externa y interna, aumenta mas la cantidad de unidades administrativas aseasoradas por motivo de las actualizaciones de acuerdo al reglamento de archivo.
</t>
    </r>
    <r>
      <rPr>
        <b/>
        <sz val="11"/>
        <color theme="1"/>
        <rFont val="Calibri"/>
        <family val="2"/>
      </rPr>
      <t xml:space="preserve">Justificación Anual: </t>
    </r>
    <r>
      <rPr>
        <sz val="11"/>
        <color theme="1"/>
        <rFont val="Calibri"/>
        <family val="2"/>
      </rPr>
      <t xml:space="preserve">Logrando así el 291.67% anual en este primer trimestre. </t>
    </r>
  </si>
  <si>
    <r>
      <t>Justificación Trimestral:</t>
    </r>
    <r>
      <rPr>
        <sz val="11"/>
        <color theme="1"/>
        <rFont val="Calibri"/>
        <family val="2"/>
      </rPr>
      <t xml:space="preserve"> En este primer trimestre se alcanzó la meta  del 50.00%  en las sesiones del grupo interdisciplinario.                                                                                                                                                                                              </t>
    </r>
    <r>
      <rPr>
        <b/>
        <sz val="11"/>
        <color theme="1"/>
        <rFont val="Calibri"/>
        <family val="2"/>
      </rPr>
      <t>Justificación Anual:</t>
    </r>
    <r>
      <rPr>
        <sz val="11"/>
        <color theme="1"/>
        <rFont val="Calibri"/>
        <family val="2"/>
      </rPr>
      <t xml:space="preserve"> Logrando así el 10.00% anual en este primer trimestre. </t>
    </r>
  </si>
  <si>
    <r>
      <t>Justificación Trimestral:</t>
    </r>
    <r>
      <rPr>
        <sz val="11"/>
        <color theme="1"/>
        <rFont val="Calibri"/>
        <family val="2"/>
      </rPr>
      <t xml:space="preserve"> En este primer trimestre se alcanzó la meta  del 50.00% de lo programado en la eliminación de apoyo informativo. 
 </t>
    </r>
    <r>
      <rPr>
        <b/>
        <sz val="11"/>
        <color theme="1"/>
        <rFont val="Calibri"/>
        <family val="2"/>
      </rPr>
      <t>Justificación Anual:</t>
    </r>
    <r>
      <rPr>
        <sz val="11"/>
        <color theme="1"/>
        <rFont val="Calibri"/>
        <family val="2"/>
      </rPr>
      <t xml:space="preserve"> Logrando así el 12.50% anual en este primer trimestre. </t>
    </r>
  </si>
  <si>
    <r>
      <t>Justificación Trimestral:</t>
    </r>
    <r>
      <rPr>
        <sz val="11"/>
        <color theme="1"/>
        <rFont val="Calibri"/>
        <family val="2"/>
      </rPr>
      <t xml:space="preserve"> En este primer trimestre se alcanzó la meta  del 3000.00%  superando así lo programado en las visitas agendadas. 
</t>
    </r>
    <r>
      <rPr>
        <b/>
        <sz val="11"/>
        <color theme="1"/>
        <rFont val="Calibri"/>
        <family val="2"/>
      </rPr>
      <t>Justificación Anual:</t>
    </r>
    <r>
      <rPr>
        <sz val="11"/>
        <color theme="1"/>
        <rFont val="Calibri"/>
        <family val="2"/>
      </rPr>
      <t xml:space="preserve"> Logrando el 600.00% anual en este primer trimestre.</t>
    </r>
    <r>
      <rPr>
        <b/>
        <sz val="11"/>
        <color theme="1"/>
        <rFont val="Calibri"/>
        <family val="2"/>
      </rPr>
      <t xml:space="preserve"> </t>
    </r>
  </si>
  <si>
    <r>
      <t xml:space="preserve">Justificación Trimestral: </t>
    </r>
    <r>
      <rPr>
        <sz val="11"/>
        <color theme="1"/>
        <rFont val="Calibri"/>
        <family val="2"/>
      </rPr>
      <t xml:space="preserve">En este primer trimestre la meta fue del 0.00%  debido a que el procedimiento de baja documental rebasa los plazos establecidos para la periodicidad trimestral, lo cual dificulta la obtención de resultados significativos en cada corte. En consecuencia, la adopción de un esquema semestral de reporte permite reflejar con mayor fidelidad la realidad operativa, al tiempo que previene la elaboración de informes con avances reducidos o poco representativos. 
</t>
    </r>
    <r>
      <rPr>
        <b/>
        <sz val="11"/>
        <color theme="1"/>
        <rFont val="Calibri"/>
        <family val="2"/>
      </rPr>
      <t>Justificación Anual:</t>
    </r>
    <r>
      <rPr>
        <sz val="11"/>
        <color theme="1"/>
        <rFont val="Calibri"/>
        <family val="2"/>
      </rPr>
      <t xml:space="preserve"> Logrando el 0.00% anual en este primer trimestre. </t>
    </r>
  </si>
  <si>
    <r>
      <t xml:space="preserve">Justificación Trimestral: </t>
    </r>
    <r>
      <rPr>
        <sz val="11"/>
        <color theme="1"/>
        <rFont val="Calibri"/>
        <family val="2"/>
      </rPr>
      <t xml:space="preserve">Este indicador tiene como meta anual realizar 135  resoluciones de gestiones ; En este trimestre se logro llegar al total de  478 resoluciones de gestiones   de 135  que fueron programados . El porcentaje alcanzado fue de 354.07%, derivado que en estre trimestre hubieron diversos eventos
</t>
    </r>
    <r>
      <rPr>
        <b/>
        <sz val="11"/>
        <color theme="1"/>
        <rFont val="Calibri"/>
        <family val="2"/>
      </rPr>
      <t xml:space="preserve">
Justificación Anual: </t>
    </r>
    <r>
      <rPr>
        <sz val="11"/>
        <color theme="1"/>
        <rFont val="Calibri"/>
        <family val="2"/>
      </rPr>
      <t xml:space="preserve">Durante el ejercicio, el porcentaje alcanzado fue del 88.52% ya que  hubieroon diversos eventos   , de los 135 programado, se realizó  478  gestiones sutorizadas </t>
    </r>
  </si>
  <si>
    <r>
      <t>Justificación Trimestral:</t>
    </r>
    <r>
      <rPr>
        <sz val="11"/>
        <color theme="1"/>
        <rFont val="Calibri"/>
        <family val="2"/>
      </rPr>
      <t xml:space="preserve"> Este indicador tiene como meta anual realizar 135  resoluciones de gestiones ; En este trimestre se logro llegar al total de  478 resoluciones de gestiones   de 135  que fueron programados . El porcentaje alcanzado fue de 354.07%, derivado que en estre trimestre hubieron diversos eventos</t>
    </r>
    <r>
      <rPr>
        <b/>
        <sz val="11"/>
        <color theme="1"/>
        <rFont val="Calibri"/>
        <family val="2"/>
      </rPr>
      <t xml:space="preserve">
Justificación Anual:</t>
    </r>
    <r>
      <rPr>
        <sz val="11"/>
        <color theme="1"/>
        <rFont val="Calibri"/>
        <family val="2"/>
      </rPr>
      <t xml:space="preserve"> Durante el ejercicio, el porcentaje alcanzado fue del 88.52% ya que  hubieroon diversos eventos   , de los 135 programado, se realizó  478  gestiones sutorizadas </t>
    </r>
  </si>
  <si>
    <r>
      <rPr>
        <b/>
        <sz val="12"/>
        <color theme="1"/>
        <rFont val="Calibri"/>
        <family val="2"/>
      </rPr>
      <t>Justificación Trimestral:</t>
    </r>
    <r>
      <rPr>
        <sz val="12"/>
        <color theme="1"/>
        <rFont val="Calibri"/>
        <family val="2"/>
      </rPr>
      <t xml:space="preserve"> Durante el primer trimestre se alcanzo un total de 659 personas capacitadas de las 550 que se tenian planeadas, alcanzando un 119.82% de avance de lo programado en el trimestre.</t>
    </r>
  </si>
  <si>
    <t>MIR 2025 - 2027
SECRETARÍA GENERAL DEL H. AYUNTAMIENTO</t>
  </si>
  <si>
    <t>301 Secretaría General del Ayuntamiento</t>
  </si>
  <si>
    <t xml:space="preserve">301 Secretaría General del Ayuntamiento                                                                                        </t>
  </si>
  <si>
    <t xml:space="preserve">30101 Oficina del Secretarío General del Ayuntamiento                                                                                        </t>
  </si>
  <si>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Proyectos juridicos</t>
    </r>
  </si>
  <si>
    <r>
      <rPr>
        <b/>
        <sz val="11"/>
        <color theme="1"/>
        <rFont val="Arial"/>
        <family val="2"/>
      </rPr>
      <t>Nombre del Documento</t>
    </r>
    <r>
      <rPr>
        <sz val="11"/>
        <color theme="1"/>
        <rFont val="Arial"/>
        <family val="2"/>
      </rPr>
      <t xml:space="preserve">: Bitácora actividadess 2024-2025. 
</t>
    </r>
    <r>
      <rPr>
        <b/>
        <sz val="11"/>
        <color theme="1"/>
        <rFont val="Arial"/>
        <family val="2"/>
      </rPr>
      <t xml:space="preserve">
Nombre de quien genera la información:Dirección General de Asuntos Jurídicos
</t>
    </r>
    <r>
      <rPr>
        <sz val="11"/>
        <color theme="1"/>
        <rFont val="Arial"/>
        <family val="2"/>
      </rPr>
      <t xml:space="preserve">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</si>
  <si>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t xml:space="preserve">Justificacion Trimestral: </t>
    </r>
    <r>
      <rPr>
        <sz val="11"/>
        <color theme="1"/>
        <rFont val="Calibri"/>
        <family val="2"/>
      </rPr>
      <t xml:space="preserve">Se obtuvo un avance del 98.55% en relación al 1er trimestre de 2026, ya que se realizaron diversos actos registrales en las 09 Oficialías del Registro Civil, las cuales se encuentran ubicadas en los diferentes puntos del Municipio de Benito Juárez. </t>
    </r>
    <r>
      <rPr>
        <b/>
        <sz val="11"/>
        <color theme="1"/>
        <rFont val="Calibri"/>
        <family val="2"/>
      </rPr>
      <t xml:space="preserve">
Justificacion Anual: </t>
    </r>
    <r>
      <rPr>
        <sz val="11"/>
        <color theme="1"/>
        <rFont val="Calibri"/>
        <family val="2"/>
      </rPr>
      <t xml:space="preserve">Durante el ejercicio, el porcentaje alcanzado fue del 24.64%, ya que la meta establecida de 18,530 actos registrales , se inscribieron 18,261 actos registrales durante el 1er trimestre 2026               </t>
    </r>
    <r>
      <rPr>
        <b/>
        <sz val="11"/>
        <color theme="1"/>
        <rFont val="Calibri"/>
        <family val="2"/>
      </rPr>
      <t xml:space="preserve">     </t>
    </r>
  </si>
  <si>
    <r>
      <t xml:space="preserve">Justificacion Trimestral: </t>
    </r>
    <r>
      <rPr>
        <sz val="11"/>
        <color theme="1"/>
        <rFont val="Calibri"/>
        <family val="2"/>
      </rPr>
      <t>Se obtuvo un avance del 500% en relación al 1er trimestre de 2026, ya que se adquirieron 5 herramientas tecnologicas las cuales se utilizan para la elaboracion de los actos registrales del Registro Civil.</t>
    </r>
    <r>
      <rPr>
        <b/>
        <sz val="11"/>
        <color theme="1"/>
        <rFont val="Calibri"/>
        <family val="2"/>
      </rPr>
      <t xml:space="preserve">
Justificacion Anual: </t>
    </r>
    <r>
      <rPr>
        <sz val="11"/>
        <color theme="1"/>
        <rFont val="Calibri"/>
        <family val="2"/>
      </rPr>
      <t xml:space="preserve">Durante el ejercicio, el porcentaje alcanzado fue del 166.67%, ya que la meta establecida la adquisicion de 3 herramientas tecnologicas las cuales se utilizan para la elaboracion de los actos , se adquirieron 5 herramientas tecnologicas durante el 1er trimestre 2026 </t>
    </r>
  </si>
  <si>
    <r>
      <t xml:space="preserve">Justificacion Trimestral: </t>
    </r>
    <r>
      <rPr>
        <sz val="11"/>
        <color theme="1"/>
        <rFont val="Calibri"/>
        <family val="2"/>
      </rPr>
      <t xml:space="preserve">Se obtuvo un avance del 76.40% en relación al 1er trimestre de 2026, ya que se adquirieron 17,000 formatos valorados, los cuales son utilizados para la elaboracion de los actos registrales que generan las 09 Oficialias del del Registro Civil.
</t>
    </r>
    <r>
      <rPr>
        <b/>
        <sz val="11"/>
        <color theme="1"/>
        <rFont val="Calibri"/>
        <family val="2"/>
      </rPr>
      <t xml:space="preserve">
Justificacion Anual: </t>
    </r>
    <r>
      <rPr>
        <sz val="11"/>
        <color theme="1"/>
        <rFont val="Calibri"/>
        <family val="2"/>
      </rPr>
      <t xml:space="preserve">Durante el ejercicio, el porcentaje alcanzado fue del 19.10%, ya que la meta establecida es de  22,250, se adquirieron 17,000 formatos valorados , los cuales son utilizados para la elaboracion de los actos registrales que segeneran las 09 Oficialias del del Registro Civil durante el 1er trimestre 2026              </t>
    </r>
  </si>
  <si>
    <r>
      <t xml:space="preserve">Justificacion Trimestral: </t>
    </r>
    <r>
      <rPr>
        <sz val="11"/>
        <color theme="1"/>
        <rFont val="Calibri"/>
        <family val="2"/>
      </rPr>
      <t xml:space="preserve">Se obtuvo un avance del 0% en relación al 1er trimestre de 2026, ya que no se programaron capacitaciones para el primer trimestre del 2026
</t>
    </r>
    <r>
      <rPr>
        <b/>
        <sz val="11"/>
        <color theme="1"/>
        <rFont val="Calibri"/>
        <family val="2"/>
      </rPr>
      <t xml:space="preserve">
Justificacion Anual: </t>
    </r>
    <r>
      <rPr>
        <sz val="11"/>
        <color theme="1"/>
        <rFont val="Calibri"/>
        <family val="2"/>
      </rPr>
      <t xml:space="preserve">Durante el ejercicio, el porcentaje alcanzado fue del 0%, ya que la meta establecida de 10 personas capacitadas, de las cuales  se capacitaron a 0 personas durante el 1er trimestre 2026        </t>
    </r>
  </si>
  <si>
    <r>
      <t xml:space="preserve">Justificacion Trimestral: </t>
    </r>
    <r>
      <rPr>
        <sz val="11"/>
        <color theme="1"/>
        <rFont val="Calibri"/>
        <family val="2"/>
      </rPr>
      <t>Se obtuvo un avance del 100% en relación al 1er trimestre de 2026, ya que se mejoraron 2 instalaciones de las oficialias del Registro Civil.</t>
    </r>
    <r>
      <rPr>
        <b/>
        <sz val="11"/>
        <color theme="1"/>
        <rFont val="Calibri"/>
        <family val="2"/>
      </rPr>
      <t xml:space="preserve">
                                                                                                                                                                                                                       Justificacion Anual: </t>
    </r>
    <r>
      <rPr>
        <sz val="11"/>
        <color theme="1"/>
        <rFont val="Calibri"/>
        <family val="2"/>
      </rPr>
      <t xml:space="preserve">Durante el ejercicio, el porcentaje alcanzado fue del 100%, ya que la meta establecida es de  0 oficalias mejoradas  durante el 1er trimestre 2026             </t>
    </r>
  </si>
  <si>
    <r>
      <t xml:space="preserve">Justificacion Trimestral: 
</t>
    </r>
    <r>
      <rPr>
        <sz val="11"/>
        <color theme="1"/>
        <rFont val="Calibri"/>
        <family val="2"/>
      </rPr>
      <t>Este indicador tiene como meta anual realizar 12 Atenciones a quejas y recomendaciones en materia de Derechos Humanos. En este trimestre se realizaron los 3 programados. El porcentaje alcanzado fue de 100%.</t>
    </r>
    <r>
      <rPr>
        <b/>
        <sz val="11"/>
        <color theme="1"/>
        <rFont val="Calibri"/>
        <family val="2"/>
      </rPr>
      <t xml:space="preserve">
Justificación Anual: 
</t>
    </r>
    <r>
      <rPr>
        <sz val="11"/>
        <color theme="1"/>
        <rFont val="Calibri"/>
        <family val="2"/>
      </rPr>
      <t xml:space="preserve">Durante el ejercicio, el porcentaje alcanzado fue del 25%; ya que de las 12 atenciones a quejas y recomendaciones programadas, se lograron atender 3 en este primer trimestre. </t>
    </r>
  </si>
  <si>
    <r>
      <t xml:space="preserve">Justificacion Trimestral: 
</t>
    </r>
    <r>
      <rPr>
        <sz val="11"/>
        <color theme="1"/>
        <rFont val="Calibri"/>
        <family val="2"/>
      </rPr>
      <t>Este indicador tiene como meta anual realizar 60 asesorías jurídicas y atención a  quejas ciudadanas en materia de Derechos Humanos. En este trimestre se realizaron los 15 programados. El porcentaje alcanzado fue de 100%.</t>
    </r>
    <r>
      <rPr>
        <b/>
        <sz val="11"/>
        <color theme="1"/>
        <rFont val="Calibri"/>
        <family val="2"/>
      </rPr>
      <t xml:space="preserve">
Justificación Anual: 
</t>
    </r>
    <r>
      <rPr>
        <sz val="11"/>
        <color theme="1"/>
        <rFont val="Calibri"/>
        <family val="2"/>
      </rPr>
      <t xml:space="preserve">Durante el ejercicio, el porcentaje alcanzado fue del 25%; ya que de las 60 asesorías jurídicas y atenciones a quejas en materia de derechos humanos programas, se lograron atender 15 en este primer trimestre. </t>
    </r>
  </si>
  <si>
    <r>
      <t xml:space="preserve">Justificación Trimestral:  
</t>
    </r>
    <r>
      <rPr>
        <sz val="11"/>
        <color theme="1"/>
        <rFont val="Calibri"/>
        <family val="2"/>
      </rPr>
      <t xml:space="preserve">Este indicador tiene como meta anual realizar 48 Capacitaciones en materia de Derechos Humanos En este trimestre se realizaron los 12 programados. El porcentaje alcanzado fue de 100%.
</t>
    </r>
    <r>
      <rPr>
        <b/>
        <sz val="11"/>
        <color theme="1"/>
        <rFont val="Calibri"/>
        <family val="2"/>
      </rPr>
      <t xml:space="preserve">
Justificación Anual: 
</t>
    </r>
    <r>
      <rPr>
        <sz val="11"/>
        <color theme="1"/>
        <rFont val="Calibri"/>
        <family val="2"/>
      </rPr>
      <t>Durante el ejercicio, el porcentaje alcanzado fue del 25%; ya que de las 48 capacitaciones especializadas en derechos humanos programadas, se lograron realizar 12 en este primer trimestre.</t>
    </r>
  </si>
  <si>
    <r>
      <t xml:space="preserve">Justificacion Trimestral: 
</t>
    </r>
    <r>
      <rPr>
        <sz val="11"/>
        <color theme="1"/>
        <rFont val="Calibri"/>
        <family val="2"/>
      </rPr>
      <t xml:space="preserve">Este indicador tiene como meta anual realizar 12 mesas de trabajo en materia de Derechos Humanos. En este trimestre se realizaron los 3 programados. El porcentaje alcanzado fue de 100%.
</t>
    </r>
    <r>
      <rPr>
        <b/>
        <sz val="11"/>
        <color theme="1"/>
        <rFont val="Calibri"/>
        <family val="2"/>
      </rPr>
      <t xml:space="preserve">
Justificación Anual: 
</t>
    </r>
    <r>
      <rPr>
        <sz val="11"/>
        <color theme="1"/>
        <rFont val="Calibri"/>
        <family val="2"/>
      </rPr>
      <t xml:space="preserve">Durante el ejercicio, el porcentaje alcanzado fue del 25%; ya que de las 12 mesas de trabajo en materia de derechos humanos programadas, se lograron realizar 3 en este primer trimestre. </t>
    </r>
  </si>
  <si>
    <r>
      <t xml:space="preserve">Justificación Trimestral: </t>
    </r>
    <r>
      <rPr>
        <sz val="11"/>
        <color theme="1"/>
        <rFont val="Calibri"/>
        <family val="2"/>
      </rPr>
      <t xml:space="preserve">Este indicador tiene como meta anual realizar 300 proyectos legales, logrando en este primer trimestre un 92.00% de lo esperado, logrando 69 proyectos legales de los 75 que se tenían programados.   </t>
    </r>
    <r>
      <rPr>
        <b/>
        <sz val="11"/>
        <color theme="1"/>
        <rFont val="Calibri"/>
        <family val="2"/>
      </rPr>
      <t xml:space="preserve">                                                                                                                                                   </t>
    </r>
  </si>
  <si>
    <r>
      <t xml:space="preserve">Justificación Anual: </t>
    </r>
    <r>
      <rPr>
        <sz val="11"/>
        <color theme="1"/>
        <rFont val="Calibri"/>
        <family val="2"/>
      </rPr>
      <t>Se tiene como meta lograr 300 proyectos en el año y se cuenta con un 23.00% anual de los procedimientos , cumpliendo con el porcentaje para llegar a dicha meta..</t>
    </r>
  </si>
  <si>
    <r>
      <t xml:space="preserve">Justificación Trimestral:  </t>
    </r>
    <r>
      <rPr>
        <sz val="11"/>
        <color theme="1"/>
        <rFont val="Calibri"/>
        <family val="2"/>
      </rPr>
      <t>Este indicador tiene como meta anual atender 200 instrumentos legales, logrando atender en este primer trimestre un 88.00% de lo esperado, con 44 de los 50 instrumentos programados.</t>
    </r>
  </si>
  <si>
    <r>
      <t xml:space="preserve">Justificación Anual. </t>
    </r>
    <r>
      <rPr>
        <sz val="11"/>
        <color theme="1"/>
        <rFont val="Calibri"/>
        <family val="2"/>
      </rPr>
      <t>Se logra  un porcentaje del  22.00% en lo que va  del año en instrumentos legales atendidos.</t>
    </r>
  </si>
  <si>
    <r>
      <t xml:space="preserve">Justificación Trimestral: </t>
    </r>
    <r>
      <rPr>
        <sz val="11"/>
        <color theme="1"/>
        <rFont val="Calibri"/>
        <family val="2"/>
      </rPr>
      <t xml:space="preserve"> Este indicador tiene como meta anual atender 200 actuaciones jurídicas, logrando atender en este primer trimestre un 102.00% de lo esperado, con 51 de las 50  programadas.</t>
    </r>
  </si>
  <si>
    <r>
      <t xml:space="preserve">Justificación Anual. </t>
    </r>
    <r>
      <rPr>
        <sz val="11"/>
        <color theme="1"/>
        <rFont val="Calibri"/>
        <family val="2"/>
      </rPr>
      <t>Se logra  un porcentaje del  25.50% en lo que va  del año en actuaciones jurídicas atendidas.</t>
    </r>
  </si>
  <si>
    <r>
      <t xml:space="preserve">Justificación Trimestral:  </t>
    </r>
    <r>
      <rPr>
        <sz val="11"/>
        <color theme="1"/>
        <rFont val="Calibri"/>
        <family val="2"/>
      </rPr>
      <t xml:space="preserve">Este indicador tiene como meta anual atender 200 juicios de garantía, logrando atender en este primer trimestre un 96.00% de lo esperado, con 48 de los 50  programados.                                                                                                                                                                                                                                                                                                                                                                                                                       </t>
    </r>
    <r>
      <rPr>
        <b/>
        <sz val="11"/>
        <color theme="1"/>
        <rFont val="Calibri"/>
        <family val="2"/>
      </rPr>
      <t xml:space="preserve">                                                                                                                                                                                                                                                                                                                               Justificación Anual:</t>
    </r>
    <r>
      <rPr>
        <sz val="11"/>
        <color theme="1"/>
        <rFont val="Calibri"/>
        <family val="2"/>
      </rPr>
      <t xml:space="preserve"> Se logra  un porcentaje del  24.00% en lo que va  del año en juicios de garantía atendidos.                                                                                                                                                                                                                                                                                                                   </t>
    </r>
  </si>
  <si>
    <r>
      <t>Justificación Trimestral</t>
    </r>
    <r>
      <rPr>
        <sz val="11"/>
        <color theme="1"/>
        <rFont val="Calibri"/>
        <family val="2"/>
      </rPr>
      <t xml:space="preserve">: Este indicador tiene como meta anual imponer 19,000 sanciones. En este trimestre se realizaron 1,189 de los 4,750 programados.  El porcentaje alcanzado fue de 25.03% esto derivado de la aplicacion del nuevo Reglamento de Justicia Civica para el Municipio de Benito Juarez, Quintana Roo, con enfoque restaurativo mas que sancionador.                                                                                                                                                                                                                                       </t>
    </r>
    <r>
      <rPr>
        <b/>
        <sz val="11"/>
        <color theme="1"/>
        <rFont val="Calibri"/>
        <family val="2"/>
      </rPr>
      <t xml:space="preserve">                                                                                                                                                                                                                                                                                            Justificación Anual: </t>
    </r>
    <r>
      <rPr>
        <sz val="11"/>
        <color theme="1"/>
        <rFont val="Calibri"/>
        <family val="2"/>
      </rPr>
      <t xml:space="preserve">Durante el ejercicio, el porcentaje alcanzado fue del 6.26% ya que de las 4,750 sanciones programados, se sancionaron 1,189. Lo anterior, derivado a la aplicación del nuevo Reglamento de Justicia para el Municipio de Benito Juárez, Quintana Roo, con enfoque restaurativo mas que sancionador.  </t>
    </r>
  </si>
  <si>
    <r>
      <t>Justificación Trimestral:</t>
    </r>
    <r>
      <rPr>
        <sz val="11"/>
        <color theme="1"/>
        <rFont val="Calibri"/>
        <family val="2"/>
      </rPr>
      <t xml:space="preserve"> Este indicador  tiene como  metal anual realizar 200 convenios conciliatorios. En este trimestre se  realizaron  45 de los 50 programados.  El porcentaje alcanzado fue de 90.00%, esto  derivado de la implementación del nuevo modelo de Justicia Cívica y la entrada en vigor del Reglamento de Justicia Cívica del Municipio de Benito Juárez, que considera la aplicación Mecanismos Alternativos de Solución de Controversias, MASC, ya que actualmente se está llevando  además de la conciliación, la mediación y la negociación, en el que las partes involucradas en una controversia solicitan, de manera voluntaria, la asistencia de un facilitador para llegar a una solución.                                                                                                                                                                                   </t>
    </r>
    <r>
      <rPr>
        <b/>
        <sz val="11"/>
        <color theme="1"/>
        <rFont val="Calibri"/>
        <family val="2"/>
      </rPr>
      <t xml:space="preserve">                                                  Justificacion Anual:</t>
    </r>
    <r>
      <rPr>
        <sz val="11"/>
        <color theme="1"/>
        <rFont val="Calibri"/>
        <family val="2"/>
      </rPr>
      <t xml:space="preserve"> Durante el ejercicio, el porcentaje alcanzado fue del 22.50% ya que de los 50 convenios programados, se celebraron 45. Lo anterior, derivado a que actualmente se está llevando  además de la conciliación, la mediación y la negociación, en el que las partes involucradas en una controversia solicitan, de manera voluntaria, la asistencia de un facilitador para llegar a una solución.</t>
    </r>
  </si>
  <si>
    <r>
      <t xml:space="preserve">Justificación Trimestral: </t>
    </r>
    <r>
      <rPr>
        <sz val="11"/>
        <color theme="1"/>
        <rFont val="Calibri"/>
        <family val="2"/>
      </rPr>
      <t xml:space="preserve">Este indicador tiene como meta anual realizar 300 asesorías. En este trimestre se realizaron 26 de los 75 programados. El porcentaje alcanzado fue de 34.67%, derivado de la implementación del nuevo modelo de Justicia Cívica y la entrada en vigor del Reglamento de Justicia Cívica del Municipio de Benito Juárez, que promueve el desarrollo de una Cultura de la Legalidad sustentada en los principios de corresponsabilidad, legalidad, solidaridad, honestidad, equidad, tolerancia e identidad.                                                                                                                                                         </t>
    </r>
    <r>
      <rPr>
        <b/>
        <sz val="11"/>
        <color theme="1"/>
        <rFont val="Calibri"/>
        <family val="2"/>
      </rPr>
      <t xml:space="preserve">Justificación Anual: </t>
    </r>
    <r>
      <rPr>
        <sz val="11"/>
        <color theme="1"/>
        <rFont val="Calibri"/>
        <family val="2"/>
      </rPr>
      <t xml:space="preserve">Durante el ejercicio, el porcentaje alcanzado fue del 8.67% ya que de las 75 asesorías programadas, se celebraron 26. Lo anterior, derivado de la implementación del nuevo modelo de Justicia Cívica y la entrada en vigor del Reglamento de Justicia Cívica del Municipio de Benito Juárez, que promueve el desarrollo de una Cultura de la Legalidad sustentada en los principios de corresponsabilidad, legalidad, solidaridad, honestidad, equidad, tolerancia e identidad.  </t>
    </r>
  </si>
  <si>
    <r>
      <t xml:space="preserve">Justificación Trimestral: </t>
    </r>
    <r>
      <rPr>
        <sz val="11"/>
        <color theme="1"/>
        <rFont val="Calibri"/>
        <family val="2"/>
      </rPr>
      <t xml:space="preserve"> Este indicador tiene como meta anual realizar 6 capacitaciones. En este trimestre se realizo 1 capacitacion programada. El porcentaje alcanzado fue de 100.00%, derivado de la implementación del nuevo modelo de Justicia Cívica y la entrada en vigor del Reglamento de Justicia Cívica del Municipio de Benito Juárez, que promueve la capacitación constante y permanente de los Jueces Cívicos y demás personal adscrito al Juzgado Cívico, en materia de Justicia Cívica.                                                                                                                                                                                  </t>
    </r>
    <r>
      <rPr>
        <b/>
        <sz val="11"/>
        <color theme="1"/>
        <rFont val="Calibri"/>
        <family val="2"/>
      </rPr>
      <t xml:space="preserve">   Justificación Anual: </t>
    </r>
    <r>
      <rPr>
        <sz val="11"/>
        <color theme="1"/>
        <rFont val="Calibri"/>
        <family val="2"/>
      </rPr>
      <t xml:space="preserve">Durante el ejercicio, el porcentaje alcanzado fue del 16.67% ya que de 1 capacitación programada, se capacito 1. Lo anterior, derivado a la aplicación del nuevo Reglamento de Justicia para el Municipio de Benito Juárez, Quintana Roo, con enfoque restaurativo mas que sancionador.  </t>
    </r>
  </si>
  <si>
    <r>
      <t xml:space="preserve">Justificación Trimestral: </t>
    </r>
    <r>
      <rPr>
        <sz val="11"/>
        <color theme="1"/>
        <rFont val="Calibri"/>
        <family val="2"/>
      </rPr>
      <t>Este indicador tiene como meta anual realizar 4 talleres. En este trimestre no se realizo ningun taller .                                                                                                                                                          .</t>
    </r>
    <r>
      <rPr>
        <b/>
        <sz val="11"/>
        <color theme="1"/>
        <rFont val="Calibri"/>
        <family val="2"/>
      </rPr>
      <t xml:space="preserve">Justificacion Anual: </t>
    </r>
    <r>
      <rPr>
        <sz val="11"/>
        <color theme="1"/>
        <rFont val="Calibri"/>
        <family val="2"/>
      </rPr>
      <t xml:space="preserve">Durante el ejercicio, el porcentaje alcanzado fue del 0.00% ya que de 1 taller programad, no se realizo ningun taller. </t>
    </r>
  </si>
  <si>
    <r>
      <t xml:space="preserve">Justificación Trimestral: </t>
    </r>
    <r>
      <rPr>
        <sz val="11"/>
        <color theme="1"/>
        <rFont val="Calibri"/>
        <family val="2"/>
      </rPr>
      <t>Para este primer trimestre 2026, en el Centro de Retención se retuvieron a 1189 infractores, obteniendo un 20.10%  de avance.</t>
    </r>
    <r>
      <rPr>
        <b/>
        <sz val="11"/>
        <color theme="1"/>
        <rFont val="Calibri"/>
        <family val="2"/>
      </rPr>
      <t xml:space="preserve">
Justificación Anual: </t>
    </r>
    <r>
      <rPr>
        <sz val="11"/>
        <color theme="1"/>
        <rFont val="Calibri"/>
        <family val="2"/>
      </rPr>
      <t>El avance  anual a la Retención de Infractores es de un 5.02%.</t>
    </r>
  </si>
  <si>
    <r>
      <t xml:space="preserve">Justificación Trimestral:  </t>
    </r>
    <r>
      <rPr>
        <sz val="11"/>
        <color theme="1"/>
        <rFont val="Calibri"/>
        <family val="2"/>
      </rPr>
      <t>En el primer trimestre 2026, se logra obtener el 100% de las incidencias de acuerdo a la meta planeada, realizando 3 atenciones de incidencias de acuerdo a lo programado.</t>
    </r>
    <r>
      <rPr>
        <b/>
        <sz val="11"/>
        <color theme="1"/>
        <rFont val="Calibri"/>
        <family val="2"/>
      </rPr>
      <t xml:space="preserve">
Justificación Anual: </t>
    </r>
    <r>
      <rPr>
        <sz val="11"/>
        <color theme="1"/>
        <rFont val="Calibri"/>
        <family val="2"/>
      </rPr>
      <t>El avance acumulado anual de esta actividad es del 25%</t>
    </r>
  </si>
  <si>
    <r>
      <t xml:space="preserve">Justificación Trimestral: </t>
    </r>
    <r>
      <rPr>
        <sz val="11"/>
        <color theme="1"/>
        <rFont val="Calibri"/>
        <family val="2"/>
      </rPr>
      <t>En este primer trimestre de 2026, se realiza el mantenimiento de 2 áreas  del Centro de Retención para su conservación, alcanzando el 100%.</t>
    </r>
    <r>
      <rPr>
        <b/>
        <sz val="11"/>
        <color theme="1"/>
        <rFont val="Calibri"/>
        <family val="2"/>
      </rPr>
      <t xml:space="preserve">
Justificación Anual: </t>
    </r>
    <r>
      <rPr>
        <sz val="11"/>
        <color theme="1"/>
        <rFont val="Calibri"/>
        <family val="2"/>
      </rPr>
      <t>Se obtiene el 28.57% de avance anual de áreas de este Centro de Retención.</t>
    </r>
  </si>
  <si>
    <r>
      <t xml:space="preserve">Justificación Trimestral: </t>
    </r>
    <r>
      <rPr>
        <sz val="11"/>
        <color theme="1"/>
        <rFont val="Calibri"/>
        <family val="2"/>
      </rPr>
      <t>Durante el primer trimestre de 2026, se otorgaron 21,786 alimentos, obteniendo un 76.89% de avance a la meta planeada.</t>
    </r>
    <r>
      <rPr>
        <b/>
        <sz val="11"/>
        <color theme="1"/>
        <rFont val="Calibri"/>
        <family val="2"/>
      </rPr>
      <t xml:space="preserve">
Justificación Anual:  </t>
    </r>
    <r>
      <rPr>
        <sz val="11"/>
        <color theme="1"/>
        <rFont val="Calibri"/>
        <family val="2"/>
      </rPr>
      <t>El avance del porcentaje anual de esta actividad es de  19.22%, la cantidad de alimentos otorgados, es con base al cumplimiento que se da a las garantías de alimentación por parte del Centro de Retención, dando cumplimiento de manera puntual.</t>
    </r>
  </si>
  <si>
    <r>
      <t xml:space="preserve">Justificación Trimestral: </t>
    </r>
    <r>
      <rPr>
        <sz val="11"/>
        <color theme="1"/>
        <rFont val="Calibri"/>
        <family val="2"/>
      </rPr>
      <t xml:space="preserve">Este indicador tiene como meta anual realizar 1000 demandas sociales atendidas. En este trimestre se realizó 313 de 250 programado. El porcentaje alcanzado fue de 125.20%, derivado de lo solicitado por los ciudadanos. </t>
    </r>
    <r>
      <rPr>
        <b/>
        <sz val="11"/>
        <color theme="1"/>
        <rFont val="Calibri"/>
        <family val="2"/>
      </rPr>
      <t xml:space="preserve">
Justificación Anual: </t>
    </r>
    <r>
      <rPr>
        <sz val="11"/>
        <color theme="1"/>
        <rFont val="Calibri"/>
        <family val="2"/>
      </rPr>
      <t>Durante el ejercicio, el porcentaje alcanzado fue del 31.30%, que equivale a 313 demandas sociales atendidas.</t>
    </r>
  </si>
  <si>
    <r>
      <t xml:space="preserve">Justificación Trimestral: </t>
    </r>
    <r>
      <rPr>
        <sz val="11"/>
        <color theme="1"/>
        <rFont val="Calibri"/>
        <family val="2"/>
      </rPr>
      <t xml:space="preserve">Este indicador tiene como meta anual realizar 1400 cartillas entregadas. En este trimestre se realizó 705 de 600 programado. El porcentaje alcanzado fue de 117.50%, esto se logro a la promosion realizada y a la asistencia en los dias de los eventos de "Cancun no une" </t>
    </r>
    <r>
      <rPr>
        <b/>
        <sz val="11"/>
        <color theme="1"/>
        <rFont val="Calibri"/>
        <family val="2"/>
      </rPr>
      <t xml:space="preserve">
Justificación Anual: </t>
    </r>
    <r>
      <rPr>
        <sz val="11"/>
        <color theme="1"/>
        <rFont val="Calibri"/>
        <family val="2"/>
      </rPr>
      <t xml:space="preserve">Durante el ejercicio, el porcentaje alcanzado fue del 50.36%,sto se logro a la promosion realizada y a la asistencia en los dias de los eventos de "Cancun no une" </t>
    </r>
    <r>
      <rPr>
        <b/>
        <sz val="11"/>
        <color theme="1"/>
        <rFont val="Calibri"/>
        <family val="2"/>
      </rPr>
      <t xml:space="preserve">
</t>
    </r>
  </si>
  <si>
    <r>
      <t xml:space="preserve">Justificación Trimestral: </t>
    </r>
    <r>
      <rPr>
        <sz val="11"/>
        <color theme="1"/>
        <rFont val="Calibri"/>
        <family val="2"/>
      </rPr>
      <t>Este indicador tiene como meta anual realizar 4 sesiones del COESPO. En este trimestre se realizó 1 de 1 programado. El porcentaje alcanzado fue de 100%, derivado a que el COESPO sesiona una vez al trimestre</t>
    </r>
    <r>
      <rPr>
        <b/>
        <sz val="11"/>
        <color theme="1"/>
        <rFont val="Calibri"/>
        <family val="2"/>
      </rPr>
      <t xml:space="preserve">
Justificación Anual: </t>
    </r>
    <r>
      <rPr>
        <sz val="11"/>
        <color theme="1"/>
        <rFont val="Calibri"/>
        <family val="2"/>
      </rPr>
      <t>Durante el ejercicio, el porcentaje alcanzado fue del 25% debido a que el COESPO sesiona una vez al trimestre</t>
    </r>
    <r>
      <rPr>
        <b/>
        <sz val="11"/>
        <color theme="1"/>
        <rFont val="Calibri"/>
        <family val="2"/>
      </rPr>
      <t xml:space="preserve">
</t>
    </r>
  </si>
  <si>
    <r>
      <t xml:space="preserve">Justificación Trimestral: </t>
    </r>
    <r>
      <rPr>
        <sz val="11"/>
        <color theme="1"/>
        <rFont val="Calibri"/>
        <family val="2"/>
      </rPr>
      <t>Este indicador tiene como meta anual realizar 12 atenciones. En este trimestre se realizó 3 de 3 programado. El porcentaje alcanzado fue de 100%, se logra la meta con el trabajo coordinado entres la Delegacion y Subdelegacion con la Coordinación de Delegaciones</t>
    </r>
    <r>
      <rPr>
        <b/>
        <sz val="11"/>
        <color theme="1"/>
        <rFont val="Calibri"/>
        <family val="2"/>
      </rPr>
      <t xml:space="preserve">
Justificación Anual: </t>
    </r>
    <r>
      <rPr>
        <sz val="11"/>
        <color theme="1"/>
        <rFont val="Calibri"/>
        <family val="2"/>
      </rPr>
      <t>Durante el ejercicio, el porcentaje alcanzado fue del 25% ya que, de los 12 programado, se realizó 3 atenciones. se logra la meta con el trabajo coordinado entres la Delegacion y Subdelegacion con la Coordinación de Delegaciones</t>
    </r>
    <r>
      <rPr>
        <b/>
        <sz val="11"/>
        <color theme="1"/>
        <rFont val="Calibri"/>
        <family val="2"/>
      </rPr>
      <t xml:space="preserve">
</t>
    </r>
  </si>
  <si>
    <r>
      <t xml:space="preserve">Justificación Trimestral: </t>
    </r>
    <r>
      <rPr>
        <sz val="11"/>
        <color theme="1"/>
        <rFont val="Calibri"/>
        <family val="2"/>
      </rPr>
      <t xml:space="preserve">Este indicador tiene como meta anual realizar 100 atenciones a manifestaciones. En este trimestre se realizó 50 de 20 programado. El porcentaje alcanzado fue de 250%, derivado en este trimestre los ciudadanos se organizaron y realizaron mas manifestaciones. </t>
    </r>
    <r>
      <rPr>
        <b/>
        <sz val="11"/>
        <color theme="1"/>
        <rFont val="Calibri"/>
        <family val="2"/>
      </rPr>
      <t xml:space="preserve">
Justificación Anual: </t>
    </r>
    <r>
      <rPr>
        <sz val="11"/>
        <color theme="1"/>
        <rFont val="Calibri"/>
        <family val="2"/>
      </rPr>
      <t>Durante el ejercicio, el porcentaje alcanzado fue del 50% ya que, de los 100 programado, se realizó 50 atenciones. Lo anterior, debido a que los ciudadanos realizaron mas manifestaciones.</t>
    </r>
    <r>
      <rPr>
        <b/>
        <sz val="11"/>
        <color theme="1"/>
        <rFont val="Calibri"/>
        <family val="2"/>
      </rPr>
      <t xml:space="preserve">
</t>
    </r>
  </si>
  <si>
    <r>
      <t xml:space="preserve">Justificación Trimestral: </t>
    </r>
    <r>
      <rPr>
        <sz val="11"/>
        <color theme="1"/>
        <rFont val="Calibri"/>
        <family val="2"/>
      </rPr>
      <t xml:space="preserve">Este indicador tiene como meta anual realizar 2500 atenciones. En este trimestre se realizó 743 de 625 programado. El porcentaje alcanzado fue de 118.88%, derivado de la promoción y la difusión que se realiza en el sector religioso </t>
    </r>
    <r>
      <rPr>
        <b/>
        <sz val="11"/>
        <color theme="1"/>
        <rFont val="Calibri"/>
        <family val="2"/>
      </rPr>
      <t xml:space="preserve">
Justificación Anual: </t>
    </r>
    <r>
      <rPr>
        <sz val="11"/>
        <color theme="1"/>
        <rFont val="Calibri"/>
        <family val="2"/>
      </rPr>
      <t>Durante el ejercicio, el porcentaje alcanzado fue del 29.72% ya que, de los 2500 programado, se realizó 743 atenciones. Lo anterior, derivado de la promoción y la difusión que se realiza en el sector religioso</t>
    </r>
    <r>
      <rPr>
        <b/>
        <sz val="11"/>
        <color theme="1"/>
        <rFont val="Calibri"/>
        <family val="2"/>
      </rPr>
      <t xml:space="preserve">
</t>
    </r>
  </si>
  <si>
    <r>
      <t xml:space="preserve">Justificación Trimestral: </t>
    </r>
    <r>
      <rPr>
        <sz val="11"/>
        <color theme="1"/>
        <rFont val="Calibri"/>
        <family val="2"/>
      </rPr>
      <t xml:space="preserve">Este indicador tiene como meta anual realizar 11,000 actividades con apoyo del voluntariado de las asociaciones religiosas. En este trimestre se beneficio 3073 personas. El porcentaje alcanzado fue de 102.43%, derivado de la participación del sector religioso en todos los programa que se realizaron en esta Dirección. </t>
    </r>
    <r>
      <rPr>
        <b/>
        <sz val="11"/>
        <color theme="1"/>
        <rFont val="Calibri"/>
        <family val="2"/>
      </rPr>
      <t xml:space="preserve">
Justificación Anual: </t>
    </r>
    <r>
      <rPr>
        <sz val="11"/>
        <color theme="1"/>
        <rFont val="Calibri"/>
        <family val="2"/>
      </rPr>
      <t>Durante el ejercicio, el porcentaje alcanzado fue del 27.94%, por la participacion de las asociaciones religiosas a los programas de esta direccion</t>
    </r>
  </si>
  <si>
    <r>
      <t xml:space="preserve">Justificación Trimestral: </t>
    </r>
    <r>
      <rPr>
        <sz val="11"/>
        <color theme="1"/>
        <rFont val="Calibri"/>
        <family val="2"/>
      </rPr>
      <t>Este indicador tiene como meta anual alcanzar a capacitar a 1300 ministros de las asociaciones religiosas. En este trimestre se logró capacitar a 659 de 550 programados. El porcentaje alcanzado fue de 119.82%, derivado de la participación del sector religioso en las convocatorias realizadas.</t>
    </r>
    <r>
      <rPr>
        <b/>
        <sz val="11"/>
        <color theme="1"/>
        <rFont val="Calibri"/>
        <family val="2"/>
      </rPr>
      <t xml:space="preserve">
Justificación Anual: </t>
    </r>
    <r>
      <rPr>
        <sz val="11"/>
        <color theme="1"/>
        <rFont val="Calibri"/>
        <family val="2"/>
      </rPr>
      <t>Durante el ejercicio, el porcentaje alcanzado fue del 50.69% ya que, de las 1300 personas programadas a capacitarse, se alcanzó a 689 personas. Lo anterior, derivado de la participación del sector religioso en las convocatorias realizadas.</t>
    </r>
    <r>
      <rPr>
        <b/>
        <sz val="11"/>
        <color theme="1"/>
        <rFont val="Calibri"/>
        <family val="2"/>
      </rPr>
      <t xml:space="preserve">
</t>
    </r>
  </si>
  <si>
    <r>
      <t>Justificación Trimestral:</t>
    </r>
    <r>
      <rPr>
        <sz val="11"/>
        <color theme="1"/>
        <rFont val="Calibri"/>
        <family val="2"/>
      </rPr>
      <t xml:space="preserve"> Este indicador tiene como meta anual realizar 720 actualizaciones. En este trimestre se realizó 201 de 180 programadas. El porcentaje alcanzado fue de 111.67%, derivado de la implementación del nuevo Sistema Municipal de Templos que nos permite subir información .</t>
    </r>
    <r>
      <rPr>
        <b/>
        <sz val="11"/>
        <color theme="1"/>
        <rFont val="Calibri"/>
        <family val="2"/>
      </rPr>
      <t xml:space="preserve">
Justificación Anual: </t>
    </r>
    <r>
      <rPr>
        <sz val="11"/>
        <color theme="1"/>
        <rFont val="Calibri"/>
        <family val="2"/>
      </rPr>
      <t>Durante el ejercicio, el porcentaje alcanzado fue del 27.92% ya que, de 720 actualizaciones programadas, se realizó 201 actualizaciones. Lo anterior, derivado de la implementación del nuevo Sistema Municipal de Templos que nos permite subir información .</t>
    </r>
    <r>
      <rPr>
        <b/>
        <sz val="11"/>
        <color theme="1"/>
        <rFont val="Calibri"/>
        <family val="2"/>
      </rPr>
      <t xml:space="preserve">
</t>
    </r>
  </si>
  <si>
    <r>
      <t xml:space="preserve">Justificación Trimestral: </t>
    </r>
    <r>
      <rPr>
        <sz val="11"/>
        <color theme="1"/>
        <rFont val="Calibri"/>
        <family val="2"/>
      </rPr>
      <t>Este indicador tiene como meta anual realizar 320 verificaciones. En este trimestre se realizó 38 de 40 programadas. El porcentaje alcanzado fue de 95%, derivado de la implementación de visitas a las asociaciones religiosas con aperturas de culto público.</t>
    </r>
    <r>
      <rPr>
        <b/>
        <sz val="11"/>
        <color theme="1"/>
        <rFont val="Calibri"/>
        <family val="2"/>
      </rPr>
      <t xml:space="preserve">
Justificación Anual: </t>
    </r>
    <r>
      <rPr>
        <sz val="11"/>
        <color theme="1"/>
        <rFont val="Calibri"/>
        <family val="2"/>
      </rPr>
      <t>Durante el ejercicio, el porcentaje alcanzado fue del 11.88% ya que, de 320 verificaciones programadas, se realizó 38 verificaciones. Lo anterior, derivado de la implementación de visitas a las asociaciones religiosas con aperturas de culto público.</t>
    </r>
    <r>
      <rPr>
        <b/>
        <sz val="11"/>
        <color theme="1"/>
        <rFont val="Calibri"/>
        <family val="2"/>
      </rPr>
      <t xml:space="preserve">
</t>
    </r>
  </si>
  <si>
    <r>
      <t xml:space="preserve">Justificación Trimestral: </t>
    </r>
    <r>
      <rPr>
        <sz val="11"/>
        <color theme="1"/>
        <rFont val="Calibri"/>
        <family val="2"/>
      </rPr>
      <t xml:space="preserve">Este indicador tiene como meta anual lograr 700 tramites. En este trimestre se logró 203 de 200 tramites programadas. El porcentaje alcanzado fue de 101.50%, derivado de la participación y solicitudes del sector religioso. </t>
    </r>
    <r>
      <rPr>
        <b/>
        <sz val="11"/>
        <color theme="1"/>
        <rFont val="Calibri"/>
        <family val="2"/>
      </rPr>
      <t xml:space="preserve">
Justificación Anual:</t>
    </r>
    <r>
      <rPr>
        <sz val="11"/>
        <color theme="1"/>
        <rFont val="Calibri"/>
        <family val="2"/>
      </rPr>
      <t xml:space="preserve"> Durante el ejercicio, el porcentaje alcanzado fue del 29% ya que, de 700 tramites programados, se alcanzó 203 tramites. Lo anterior, derivado de la participación y solicitudes del sector religioso. </t>
    </r>
    <r>
      <rPr>
        <b/>
        <sz val="11"/>
        <color theme="1"/>
        <rFont val="Calibri"/>
        <family val="2"/>
      </rPr>
      <t xml:space="preserve">
</t>
    </r>
  </si>
  <si>
    <r>
      <t xml:space="preserve">Justificación Trimestral: </t>
    </r>
    <r>
      <rPr>
        <sz val="11"/>
        <color theme="1"/>
        <rFont val="Calibri"/>
        <family val="2"/>
      </rPr>
      <t xml:space="preserve">Este indicador tiene como meta anual lograr 290 asesorías. En este trimestre se logró 56 de 60 tramites programadas. El porcentaje alcanzado fue de 93.33%, derivado de la participación y solicitudes de aperturas de culto público del sector religioso. </t>
    </r>
    <r>
      <rPr>
        <b/>
        <sz val="11"/>
        <color theme="1"/>
        <rFont val="Calibri"/>
        <family val="2"/>
      </rPr>
      <t xml:space="preserve">
Justificación Anual: </t>
    </r>
    <r>
      <rPr>
        <sz val="11"/>
        <color theme="1"/>
        <rFont val="Calibri"/>
        <family val="2"/>
      </rPr>
      <t>Durante el ejercicio, el porcentaje alcanzado fue del 19.31% ya que, de 290 asesorías programados, se alcanzó 56 asesorías. Lo anterior, derivado de la participación y solicitudes de aperturas de culto público del sector religioso.</t>
    </r>
    <r>
      <rPr>
        <b/>
        <sz val="11"/>
        <color theme="1"/>
        <rFont val="Calibri"/>
        <family val="2"/>
      </rPr>
      <t xml:space="preserve">
</t>
    </r>
  </si>
  <si>
    <r>
      <t xml:space="preserve">Justificación Trimestral: </t>
    </r>
    <r>
      <rPr>
        <sz val="11"/>
        <color theme="1"/>
        <rFont val="Calibri"/>
        <family val="2"/>
      </rPr>
      <t xml:space="preserve">Este indicador tiene como meta anual lograr 3 actividades. En este trimestre se logró 1 de 1 programados. El porcentaje alcanzado fue de 100%, derivado de la participación del sector religioso. </t>
    </r>
    <r>
      <rPr>
        <b/>
        <sz val="11"/>
        <color theme="1"/>
        <rFont val="Calibri"/>
        <family val="2"/>
      </rPr>
      <t xml:space="preserve">
Justificación Anual: </t>
    </r>
    <r>
      <rPr>
        <sz val="11"/>
        <color theme="1"/>
        <rFont val="Calibri"/>
        <family val="2"/>
      </rPr>
      <t>Durante el ejercicio, el porcentaje alcanzado fue del 33.33% ya que, de 3 actividades programadas, se alcanzó 1 actividad. Lo anterior, derivado de la participación del sector religioso.</t>
    </r>
    <r>
      <rPr>
        <b/>
        <sz val="11"/>
        <color theme="1"/>
        <rFont val="Calibri"/>
        <family val="2"/>
      </rPr>
      <t xml:space="preserve">
</t>
    </r>
  </si>
  <si>
    <r>
      <t xml:space="preserve">Justificación Trimestral: </t>
    </r>
    <r>
      <rPr>
        <sz val="11"/>
        <color theme="1"/>
        <rFont val="Calibri"/>
        <family val="2"/>
      </rPr>
      <t xml:space="preserve">Para este primer trimestre se alcanzó la meta del 100% al celebrar las 8 sesiones de cabildo que se tenían programadas.    </t>
    </r>
    <r>
      <rPr>
        <b/>
        <sz val="11"/>
        <color theme="1"/>
        <rFont val="Calibri"/>
        <family val="2"/>
      </rPr>
      <t xml:space="preserve">                                                                                                                                                                                                                                                                                          Justificación Trimestral: </t>
    </r>
    <r>
      <rPr>
        <sz val="11"/>
        <color theme="1"/>
        <rFont val="Calibri"/>
        <family val="2"/>
      </rPr>
      <t xml:space="preserve">Se alcanzó el 21.05% de la meta anual programada, al celebrar 8 sesiones de las 8 que se tenían programadas, cumpliendo con los avances y las sesiones ordinarias.        </t>
    </r>
    <r>
      <rPr>
        <b/>
        <sz val="11"/>
        <color theme="1"/>
        <rFont val="Calibri"/>
        <family val="2"/>
      </rPr>
      <t xml:space="preserve">                   </t>
    </r>
  </si>
  <si>
    <r>
      <t xml:space="preserve">Justificación Trimestral: </t>
    </r>
    <r>
      <rPr>
        <sz val="11"/>
        <color theme="1"/>
        <rFont val="Calibri"/>
        <family val="2"/>
      </rPr>
      <t>En este primer trimestre se alcanzó la meta del 100%, al contar con 105 asistencias, cumpliendo con el total previsto.</t>
    </r>
    <r>
      <rPr>
        <b/>
        <sz val="11"/>
        <color theme="1"/>
        <rFont val="Calibri"/>
        <family val="2"/>
      </rPr>
      <t xml:space="preserve">                                                                                                                                                                                                                                                                                         Justificación Trimestral: </t>
    </r>
    <r>
      <rPr>
        <sz val="11"/>
        <color theme="1"/>
        <rFont val="Calibri"/>
        <family val="2"/>
      </rPr>
      <t xml:space="preserve">Se cumplio la meta anual programada en el primer trimestre con un 25.93%, derivado de la atención a asuntos prioritarios.    </t>
    </r>
    <r>
      <rPr>
        <b/>
        <sz val="11"/>
        <color theme="1"/>
        <rFont val="Calibri"/>
        <family val="2"/>
      </rPr>
      <t xml:space="preserve">                   </t>
    </r>
  </si>
  <si>
    <r>
      <t xml:space="preserve">Justificación Trimestral: </t>
    </r>
    <r>
      <rPr>
        <sz val="11"/>
        <color theme="1"/>
        <rFont val="Calibri"/>
        <family val="2"/>
      </rPr>
      <t>En este primer trimestre no se programó meta alguna relacionada con la encuadernación de libros de las actas de cabildo, debido a la falta de planificación de metas específicas, por lo que no se reportó avance.</t>
    </r>
    <r>
      <rPr>
        <b/>
        <sz val="11"/>
        <color theme="1"/>
        <rFont val="Calibri"/>
        <family val="2"/>
      </rPr>
      <t xml:space="preserve">                                                                                                                                                                                                                                                                                Justificación Trimestral: </t>
    </r>
    <r>
      <rPr>
        <sz val="11"/>
        <color theme="1"/>
        <rFont val="Calibri"/>
        <family val="2"/>
      </rPr>
      <t xml:space="preserve">La meta de encuadernación de libros no presenta avance, debido a que no fue programada. </t>
    </r>
    <r>
      <rPr>
        <b/>
        <sz val="11"/>
        <color theme="1"/>
        <rFont val="Calibri"/>
        <family val="2"/>
      </rPr>
      <t xml:space="preserve">                   </t>
    </r>
  </si>
  <si>
    <r>
      <t xml:space="preserve">Justificación Trimestral: </t>
    </r>
    <r>
      <rPr>
        <sz val="11"/>
        <color theme="1"/>
        <rFont val="Calibri"/>
        <family val="2"/>
      </rPr>
      <t>En este primer trimestre se alcanzó la meta del 100%, con respecto a las publicaciones de los acuerdos de cabildo, donde fueron publicados 47 acuerdos programados.</t>
    </r>
    <r>
      <rPr>
        <b/>
        <sz val="11"/>
        <color theme="1"/>
        <rFont val="Calibri"/>
        <family val="2"/>
      </rPr>
      <t xml:space="preserve">                                                                                                                                                                                                                                                                
Justificación Trimestral: </t>
    </r>
    <r>
      <rPr>
        <sz val="11"/>
        <color theme="1"/>
        <rFont val="Calibri"/>
        <family val="2"/>
      </rPr>
      <t>Se alcanzó un 35.34% de la meta anual de publicaciones de acuerdos, conforme a lo programado.</t>
    </r>
  </si>
  <si>
    <r>
      <t xml:space="preserve">Justificación Trimestral: </t>
    </r>
    <r>
      <rPr>
        <sz val="11"/>
        <color theme="1"/>
        <rFont val="Calibri"/>
        <family val="2"/>
      </rPr>
      <t>Para este primer trimestre se alcanzó la meta del 100% de avance al realizarse los 8 precabildeos programados, para dar a conocer temas prioritarios.</t>
    </r>
    <r>
      <rPr>
        <b/>
        <sz val="11"/>
        <color theme="1"/>
        <rFont val="Calibri"/>
        <family val="2"/>
      </rPr>
      <t xml:space="preserve">                                                                                                                                                                                                                                                           Justificación Trimestral: </t>
    </r>
    <r>
      <rPr>
        <sz val="11"/>
        <color theme="1"/>
        <rFont val="Calibri"/>
        <family val="2"/>
      </rPr>
      <t>Se alcanzó un 21.05% de la meta anual programada, cumpliendo con los avances de precabildeo.</t>
    </r>
  </si>
  <si>
    <r>
      <t xml:space="preserve">Justificación Trimestral: </t>
    </r>
    <r>
      <rPr>
        <sz val="11"/>
        <color theme="1"/>
        <rFont val="Calibri"/>
        <family val="2"/>
      </rPr>
      <t>En este primer trimestre se alcanzó la meta del 100%, al aprobarse 21 acuerdos conforme a lo programado.</t>
    </r>
    <r>
      <rPr>
        <b/>
        <sz val="11"/>
        <color theme="1"/>
        <rFont val="Calibri"/>
        <family val="2"/>
      </rPr>
      <t xml:space="preserve">                                                                                                                                                                                                                                                           Justificación Trimestral: </t>
    </r>
    <r>
      <rPr>
        <sz val="11"/>
        <color theme="1"/>
        <rFont val="Calibri"/>
        <family val="2"/>
      </rPr>
      <t>La meta anual de acuerdos aprobados se cumplió con un 23.08%, conforme a lo programado.</t>
    </r>
  </si>
  <si>
    <r>
      <t xml:space="preserve"> Justificación Trimestral:</t>
    </r>
    <r>
      <rPr>
        <sz val="11"/>
        <color theme="1"/>
        <rFont val="Calibri"/>
        <family val="2"/>
      </rPr>
      <t xml:space="preserve"> En este primer trimestre se alcanzó la meta  del 10.67% de lo que se había programado debido a que se recepcionaron menos solicitudes.                                                                                                                                           </t>
    </r>
    <r>
      <rPr>
        <b/>
        <sz val="11"/>
        <color theme="1"/>
        <rFont val="Calibri"/>
        <family val="2"/>
      </rPr>
      <t>Justificación Anual</t>
    </r>
    <r>
      <rPr>
        <sz val="11"/>
        <color theme="1"/>
        <rFont val="Calibri"/>
        <family val="2"/>
      </rPr>
      <t>: La meta anual se cumplió con un 2.67% de lo programado en este primer trimestre.</t>
    </r>
  </si>
  <si>
    <r>
      <t>Justifición Trimestral:</t>
    </r>
    <r>
      <rPr>
        <sz val="11"/>
        <color theme="1"/>
        <rFont val="Calibri"/>
        <family val="2"/>
      </rPr>
      <t xml:space="preserve"> En este primer trimestre se alcanzó la meta  del 2000.00% de lo programado debido a las solicitudes de bajas documentales atendidas. Cada solicitud se atiende conforme a la normatividad vigente, garantizando un manejo responsable de la documentación. Por lo tanto, la ejecución de estas actividades depende directamente del número de solicitudes recibidas.                                                                                                                                                                                          </t>
    </r>
    <r>
      <rPr>
        <b/>
        <sz val="11"/>
        <color theme="1"/>
        <rFont val="Calibri"/>
        <family val="2"/>
      </rPr>
      <t>Justificación Anual:</t>
    </r>
    <r>
      <rPr>
        <sz val="11"/>
        <color theme="1"/>
        <rFont val="Calibri"/>
        <family val="2"/>
      </rPr>
      <t xml:space="preserve"> La meta anual se cumplió con un 500.00% de lo programado en este primer trimestre.</t>
    </r>
  </si>
  <si>
    <r>
      <t>Justificación Trimestral:</t>
    </r>
    <r>
      <rPr>
        <sz val="11"/>
        <color theme="1"/>
        <rFont val="Calibri"/>
        <family val="2"/>
      </rPr>
      <t xml:space="preserve"> En este primer trimestre se alcanzó la meta  del 1.66% de lo que se había programado debido a que se realiza únicamente conforme a las solicitudes recibidas mediante oficio. De este modo, se asegura que el traslado de documentos se efectúe de manera ordenada y bajo control administrativo, dependiendo directamente de las peticiones formales de cada unidad.                                                                                                                                                         </t>
    </r>
    <r>
      <rPr>
        <b/>
        <sz val="11"/>
        <color theme="1"/>
        <rFont val="Calibri"/>
        <family val="2"/>
      </rPr>
      <t xml:space="preserve">Justificación Anual: </t>
    </r>
    <r>
      <rPr>
        <sz val="11"/>
        <color theme="1"/>
        <rFont val="Calibri"/>
        <family val="2"/>
      </rPr>
      <t>La meta anual se cumplió con un 0.55% de lo programado en este primer trimestre.</t>
    </r>
  </si>
  <si>
    <r>
      <t>Justificación Trimestral:</t>
    </r>
    <r>
      <rPr>
        <sz val="11"/>
        <color theme="1"/>
        <rFont val="Calibri"/>
        <family val="2"/>
      </rPr>
      <t xml:space="preserve"> En este primer trimestre se alcanzó la meta  del 352.67% de lo programado de los instrumentos de control y consulta elaborados.                                                                                        </t>
    </r>
    <r>
      <rPr>
        <b/>
        <sz val="11"/>
        <color theme="1"/>
        <rFont val="Calibri"/>
        <family val="2"/>
      </rPr>
      <t>Justificación Anual:</t>
    </r>
    <r>
      <rPr>
        <sz val="11"/>
        <color theme="1"/>
        <rFont val="Calibri"/>
        <family val="2"/>
      </rPr>
      <t xml:space="preserve"> La meta anual se cumplió con un 88.17% de lo programado en este primer trimestre.</t>
    </r>
  </si>
  <si>
    <r>
      <t>Justificación Trimestral:</t>
    </r>
    <r>
      <rPr>
        <sz val="11"/>
        <color theme="1"/>
        <rFont val="Calibri"/>
        <family val="2"/>
      </rPr>
      <t xml:space="preserve"> En este primer trimestre se alcanzó la meta  del 4.00% de lo programado debido a que no se logró el objetivo por motivo que se avanzó la revisión documental y recepción de los inventarios (falta de personal).                                                                                                                                                          </t>
    </r>
    <r>
      <rPr>
        <b/>
        <sz val="11"/>
        <color theme="1"/>
        <rFont val="Calibri"/>
        <family val="2"/>
      </rPr>
      <t>Justificación Anual:</t>
    </r>
    <r>
      <rPr>
        <sz val="11"/>
        <color theme="1"/>
        <rFont val="Calibri"/>
        <family val="2"/>
      </rPr>
      <t xml:space="preserve"> Logrando así el 1.00% anual en este primer trimestre.</t>
    </r>
  </si>
  <si>
    <r>
      <t>Justificación Trimestral:</t>
    </r>
    <r>
      <rPr>
        <sz val="11"/>
        <color theme="1"/>
        <rFont val="Calibri"/>
        <family val="2"/>
      </rPr>
      <t xml:space="preserve"> En este primer trimestre se alcanzó la meta  del 133.33%  superando así lo programado en las asesorias de materia de baja documental.                                                                                      </t>
    </r>
    <r>
      <rPr>
        <b/>
        <sz val="11"/>
        <color theme="1"/>
        <rFont val="Calibri"/>
        <family val="2"/>
      </rPr>
      <t>Justificación Anual:</t>
    </r>
    <r>
      <rPr>
        <sz val="11"/>
        <color theme="1"/>
        <rFont val="Calibri"/>
        <family val="2"/>
      </rPr>
      <t xml:space="preserve"> Logrando el 33.33% anual en este primer trimestre</t>
    </r>
  </si>
  <si>
    <r>
      <t xml:space="preserve">Justificación Trimestral: </t>
    </r>
    <r>
      <rPr>
        <sz val="11"/>
        <color theme="1"/>
        <rFont val="Calibri"/>
        <family val="2"/>
      </rPr>
      <t xml:space="preserve">En este primer trimestre se alcanzó la meta  del 6.00% a lo programado en las exposiciones  y actividades de eventos debido a que durante el primer trimestre la ejecución de actividades en eventos, se vio limitada debido a la priorización de trabajos administrativos propios del inicio del ejercicio fiscal.                                                                                                                                                                      </t>
    </r>
    <r>
      <rPr>
        <b/>
        <sz val="11"/>
        <color theme="1"/>
        <rFont val="Calibri"/>
        <family val="2"/>
      </rPr>
      <t>Justificación Anual:</t>
    </r>
    <r>
      <rPr>
        <sz val="11"/>
        <color theme="1"/>
        <rFont val="Calibri"/>
        <family val="2"/>
      </rPr>
      <t xml:space="preserve"> Logrando así unicamente el 1.50% anual en este primer trimestre. </t>
    </r>
  </si>
  <si>
    <r>
      <t xml:space="preserve">Justificacion Trimestral:
</t>
    </r>
    <r>
      <rPr>
        <sz val="11"/>
        <color rgb="FF000000"/>
        <rFont val="Calibri"/>
        <family val="2"/>
      </rPr>
      <t xml:space="preserve">Durante el primer trimestre del 2026, se realizaron 183,164 acciones de un total de 277,327 acciones estimadas, lo que representa un 66.05%, acciones con las que se busca mitigar los riesgos y así proteger a la población y establecimientos comerciales.
</t>
    </r>
    <r>
      <rPr>
        <b/>
        <sz val="11"/>
        <color rgb="FF000000"/>
        <rFont val="Calibri"/>
        <family val="2"/>
      </rPr>
      <t>Justificación Anual:</t>
    </r>
    <r>
      <rPr>
        <sz val="11"/>
        <color rgb="FF000000"/>
        <rFont val="Calibri"/>
        <family val="2"/>
      </rPr>
      <t xml:space="preserve">
La meta anual programada para el ejercicio 2026 es de 1,098,432 acciones estimados, al cierre del primer trimestre, el avance alcanzado fue del 16.68%.</t>
    </r>
  </si>
  <si>
    <r>
      <t xml:space="preserve">Justificacion Trimestral:
</t>
    </r>
    <r>
      <rPr>
        <sz val="11"/>
        <color rgb="FF000000"/>
        <rFont val="Calibri"/>
        <family val="2"/>
      </rPr>
      <t>Durante el primer trimestre del 2026 se difundieron 1,120 spots en medios de comunicación de de un total de 1,196 spots estimados, lo que representa un 93.65%, esto debido a que no se han presentado incidentes mayores que representen su difución.</t>
    </r>
    <r>
      <rPr>
        <b/>
        <sz val="11"/>
        <color rgb="FF000000"/>
        <rFont val="Calibri"/>
        <family val="2"/>
      </rPr>
      <t xml:space="preserve">
Justificación Anual: 
</t>
    </r>
    <r>
      <rPr>
        <sz val="11"/>
        <color rgb="FF000000"/>
        <rFont val="Calibri"/>
        <family val="2"/>
      </rPr>
      <t xml:space="preserve"> La meta anual programada para el ejercicio 2026 es de 4,800 spots estimados, al cierre del primer trimestre, el avance alcanzado fue del 23.33%. Debidoa la campaña preventivas de inicio de año y a las recomendaciones por temporada de incendios forstales, así como el estado del clima y estatus de playas.</t>
    </r>
  </si>
  <si>
    <r>
      <t xml:space="preserve">Justificacion Trimestral:
 </t>
    </r>
    <r>
      <rPr>
        <sz val="11"/>
        <color rgb="FF000000"/>
        <rFont val="Calibri"/>
        <family val="2"/>
      </rPr>
      <t>Durante el primer trimestre del 2026 se realizaron 827 capacitaciones en materia de protección civil de un total de 670 estimados, superando la meta en un 123.43%, esto en funcion de las solicitudes recibidas por parte de los contribuyentes como parte de los requisitos para el trámite de su Dictámen Aprobatorio</t>
    </r>
    <r>
      <rPr>
        <b/>
        <sz val="11"/>
        <color rgb="FF000000"/>
        <rFont val="Calibri"/>
        <family val="2"/>
      </rPr>
      <t xml:space="preserve">
 Justificación Anual: 
</t>
    </r>
    <r>
      <rPr>
        <sz val="11"/>
        <color rgb="FF000000"/>
        <rFont val="Calibri"/>
        <family val="2"/>
      </rPr>
      <t xml:space="preserve"> La meta anual programada para el ejercicio 2026 es de 2,710 al cierre del primer trimestre, el avance alcanzado fue del 30.52%. Lo anterior, derivado al cumplimiento de las solicitudes de capacitación que se calendarizaron durante el primer trimestre</t>
    </r>
  </si>
  <si>
    <r>
      <t xml:space="preserve">Justificacion Trimestral:
</t>
    </r>
    <r>
      <rPr>
        <sz val="11"/>
        <color rgb="FF000000"/>
        <rFont val="Calibri"/>
        <family val="2"/>
      </rPr>
      <t xml:space="preserve"> Durante el primer trimestre del 2026 se evaluaron 78 guardavidas de un total de 5 estimados, alcanzando un 1,560%, debido la apertura anticipada del periodo de evaluaciones de guardavidas como medida preventiva para las temporadas vacacionales.</t>
    </r>
    <r>
      <rPr>
        <b/>
        <sz val="11"/>
        <color rgb="FF000000"/>
        <rFont val="Calibri"/>
        <family val="2"/>
      </rPr>
      <t xml:space="preserve">
 Justificación Anual: 
 </t>
    </r>
    <r>
      <rPr>
        <sz val="11"/>
        <color rgb="FF000000"/>
        <rFont val="Calibri"/>
        <family val="2"/>
      </rPr>
      <t>La meta anual programada para el ejercicio 2026 es de 220 capacitaciones a guardavidas estimadas, al cierre del primer trimestre, el avance alcanzado fue del 35.45%. Lo anterior, derivado la apertura anticipada del periodo de evaluaciones de guardavidas como medida preventiva para las temporadas vacacionales.</t>
    </r>
  </si>
  <si>
    <r>
      <t xml:space="preserve">Justificacion Trimestral:
</t>
    </r>
    <r>
      <rPr>
        <sz val="11"/>
        <color rgb="FF000000"/>
        <rFont val="Calibri"/>
        <family val="2"/>
      </rPr>
      <t xml:space="preserve"> Durante el primer trimestre del 2026 se emitieron 10,851 Dictámenes Aprobatorios de protección civil de de un total de 8,316 estimados, alcanzando un 130.48% adicional, esto debido a la eficiencia de la plataforma digital con la que se realizan los trámites de manea más eficiente.</t>
    </r>
    <r>
      <rPr>
        <b/>
        <sz val="11"/>
        <color rgb="FF000000"/>
        <rFont val="Calibri"/>
        <family val="2"/>
      </rPr>
      <t xml:space="preserve">
 Justificación Anual: 
</t>
    </r>
    <r>
      <rPr>
        <sz val="11"/>
        <color rgb="FF000000"/>
        <rFont val="Calibri"/>
        <family val="2"/>
      </rPr>
      <t xml:space="preserve"> La meta anual programada para el ejercicio 2026 es de 20,770 dictámenes aprobatorios elaborados, al cierre del primer trimestre, el avance alcanzado fue del 52.24%. Lo anterior, derivado al periodo de renovación de licencias de funcionamiento.</t>
    </r>
  </si>
  <si>
    <r>
      <t xml:space="preserve">Justificacion Trimestral:
</t>
    </r>
    <r>
      <rPr>
        <sz val="11"/>
        <color rgb="FF000000"/>
        <rFont val="Calibri"/>
        <family val="2"/>
      </rPr>
      <t xml:space="preserve"> Durante el primer trimestre del 2026 se realizaron 3,451 evaluaciones de programas internos de protección civil de un total de 1,480 estimados, alcanzando un 233.18%, esto debido a que este procedimiento ya se puede realizar a travez de la plataforma digital eficientando tiempos y procesos.</t>
    </r>
    <r>
      <rPr>
        <b/>
        <sz val="11"/>
        <color rgb="FF000000"/>
        <rFont val="Calibri"/>
        <family val="2"/>
      </rPr>
      <t xml:space="preserve">
 Justificación Anual: 
</t>
    </r>
    <r>
      <rPr>
        <sz val="11"/>
        <color rgb="FF000000"/>
        <rFont val="Calibri"/>
        <family val="2"/>
      </rPr>
      <t xml:space="preserve"> La meta anual programada para el ejercicio 2026 es de 6,720 programas internos evaluados, al cierre del primer trimestre, el avance alcanzado fue del 51.35%. Lo anterior, debido a que este procedimiento ya se puede realizar a travez de la plataforma digital eficientando tiempos y procesos.</t>
    </r>
  </si>
  <si>
    <r>
      <t xml:space="preserve">Justificacion Trimestral:
</t>
    </r>
    <r>
      <rPr>
        <sz val="11"/>
        <color rgb="FF000000"/>
        <rFont val="Calibri"/>
        <family val="2"/>
      </rPr>
      <t xml:space="preserve"> Durante el primer trimestre del 2026 se realizaron 1,185 inspecciones de un total de 1000 estimados, alcanzando un 118.5 %, debido al gran numero de solicitudes de Dictámenes aprobatorios y al periodo de renovación de Licencias de funcionamiento.</t>
    </r>
    <r>
      <rPr>
        <b/>
        <sz val="11"/>
        <color rgb="FF000000"/>
        <rFont val="Calibri"/>
        <family val="2"/>
      </rPr>
      <t xml:space="preserve">
 Justificación Anual: 
</t>
    </r>
    <r>
      <rPr>
        <sz val="11"/>
        <color rgb="FF000000"/>
        <rFont val="Calibri"/>
        <family val="2"/>
      </rPr>
      <t xml:space="preserve"> La meta anual programada para el ejercicio 2026 es de 3,700 inspecciones a comercios estimadas, al cierre del primer trimestre, el avance alcanzado fue del 32.03%. Lo anterior, debido al gran numero de solicitudes de Dictámenes aprobatorios y al periodo de renovación de Licencias de funcionamiento.</t>
    </r>
  </si>
  <si>
    <r>
      <t xml:space="preserve">Justificacion Trimestral:
</t>
    </r>
    <r>
      <rPr>
        <sz val="11"/>
        <color rgb="FF000000"/>
        <rFont val="Calibri"/>
        <family val="2"/>
      </rPr>
      <t xml:space="preserve"> Durante el primer trimestre del 2026 se realizaron 3,451 evaluaciones de simulacreo de protección civil de un total de 1,142 estimados, alcanzando un 302.19%, esto en función de las solicitudes realizadas por los contribuyentes.</t>
    </r>
    <r>
      <rPr>
        <b/>
        <sz val="11"/>
        <color rgb="FF000000"/>
        <rFont val="Calibri"/>
        <family val="2"/>
      </rPr>
      <t xml:space="preserve">
 Justificación Anual: 
</t>
    </r>
    <r>
      <rPr>
        <sz val="11"/>
        <color rgb="FF000000"/>
        <rFont val="Calibri"/>
        <family val="2"/>
      </rPr>
      <t xml:space="preserve"> La meta anual programada para el ejercicio 2026 es de 4,970 simulacros estimadas, al cierre del primer trimestre, el avance alcanzado fue del 69.44%. Lo anterior, en función de las solicitudes y simulacros realizados por los establecimientos.</t>
    </r>
  </si>
  <si>
    <r>
      <t xml:space="preserve">Justificacion Trimestral:
</t>
    </r>
    <r>
      <rPr>
        <sz val="11"/>
        <color rgb="FF000000"/>
        <rFont val="Calibri"/>
        <family val="2"/>
      </rPr>
      <t xml:space="preserve"> Durante el primer trimestre del 2026 se realizaron 88 registros de prestadores de servicios de un total de 170 estimados, alcanzando un 51.76%, esto en función de las solicitudes de altas realizadas por los prestadores de servicio.
</t>
    </r>
    <r>
      <rPr>
        <b/>
        <sz val="11"/>
        <color rgb="FF000000"/>
        <rFont val="Calibri"/>
        <family val="2"/>
      </rPr>
      <t xml:space="preserve"> 
 Justificación Anual: 
</t>
    </r>
    <r>
      <rPr>
        <sz val="11"/>
        <color rgb="FF000000"/>
        <rFont val="Calibri"/>
        <family val="2"/>
      </rPr>
      <t xml:space="preserve"> La meta anual programada para el ejercicio 2026 es de 190 prestadores de servicios estimados, al cierre del primer trimestre, el avance alcanzado fue del 46.32%. Lo anterior, en función de las solicitudes ingresadas que cumplen con los requisitos.</t>
    </r>
  </si>
  <si>
    <r>
      <t xml:space="preserve">Justificacion Trimestral:
</t>
    </r>
    <r>
      <rPr>
        <sz val="11"/>
        <color rgb="FF000000"/>
        <rFont val="Calibri"/>
        <family val="2"/>
      </rPr>
      <t xml:space="preserve"> Durante el primer trimestre del 2026 se atendieron 49 reportes de emergencias de un total de 112 estimados, alcanzando un 43.75%, esto derivado de diversas variables o factores no controlables, como accidentes o situaciones de emergencia.
</t>
    </r>
    <r>
      <rPr>
        <b/>
        <sz val="11"/>
        <color rgb="FF000000"/>
        <rFont val="Calibri"/>
        <family val="2"/>
      </rPr>
      <t xml:space="preserve"> 
 Justificación Anual: 
</t>
    </r>
    <r>
      <rPr>
        <sz val="11"/>
        <color rgb="FF000000"/>
        <rFont val="Calibri"/>
        <family val="2"/>
      </rPr>
      <t xml:space="preserve"> La meta anual programada para el ejercicio 2026 es de 580 reportes de emergencia estimados, al cierre del primer trimestre, el avance alcanzado fue del 8.45%. Lo anterior, derivado a los reportes de emergencia que son canalizados por el número de emergencia 911</t>
    </r>
  </si>
  <si>
    <r>
      <t xml:space="preserve">Justificacion Trimestral:
</t>
    </r>
    <r>
      <rPr>
        <sz val="11"/>
        <color rgb="FF000000"/>
        <rFont val="Calibri"/>
        <family val="2"/>
      </rPr>
      <t xml:space="preserve"> Durante el primer trimestre del 2026 se realizaron 488 atenciones médicas prehospitalarias de un total de 285 estimadas, alcanzando un 171.23%, debido a que se cuenta con más unidades para atención de emergencias médicas.
</t>
    </r>
    <r>
      <rPr>
        <b/>
        <sz val="11"/>
        <color rgb="FF000000"/>
        <rFont val="Calibri"/>
        <family val="2"/>
      </rPr>
      <t xml:space="preserve"> 
 Justificación Anual: 
</t>
    </r>
    <r>
      <rPr>
        <sz val="11"/>
        <color rgb="FF000000"/>
        <rFont val="Calibri"/>
        <family val="2"/>
      </rPr>
      <t xml:space="preserve"> La meta anual programada para el ejercicio 2026 es de 1,125 atenciones médicas prehospitalarias estimadas, al cierre del primer trimestre, el avance alcanzado fue del 43.38%. Lo anterior, derivado de los reportes recibidos del número de emergencia 911 y de los eventos programados.</t>
    </r>
  </si>
  <si>
    <r>
      <t xml:space="preserve">Justificacion Trimestral:
</t>
    </r>
    <r>
      <rPr>
        <sz val="11"/>
        <color rgb="FF000000"/>
        <rFont val="Calibri"/>
        <family val="2"/>
      </rPr>
      <t xml:space="preserve"> Durante el primer trimestre del 2026 se realizaron 141 supervisiones a eventos de un total de 122 estimados, alcanzando un 115.57%, esto derivado de las diversas solicutudes por parte del sector privado así como de las dependencias de gobierno que lo requieran
</t>
    </r>
    <r>
      <rPr>
        <b/>
        <sz val="11"/>
        <color rgb="FF000000"/>
        <rFont val="Calibri"/>
        <family val="2"/>
      </rPr>
      <t xml:space="preserve"> 
 Justificación Anual: 
</t>
    </r>
    <r>
      <rPr>
        <sz val="11"/>
        <color rgb="FF000000"/>
        <rFont val="Calibri"/>
        <family val="2"/>
      </rPr>
      <t xml:space="preserve"> La meta anual programada para el ejercicio 2026 es de 525 superviciones y atenciones a eventos estimadas, al cierre del primer trimestre, el avance alcanzado fue del 26.86%. Lo anterior, derivado a las solicitudes de eventos que se realizan para tramite del permiso correspondiente.</t>
    </r>
  </si>
  <si>
    <r>
      <t xml:space="preserve">Justificacion Trimestral:
 </t>
    </r>
    <r>
      <rPr>
        <sz val="11"/>
        <color rgb="FF000000"/>
        <rFont val="Calibri"/>
        <family val="2"/>
      </rPr>
      <t xml:space="preserve">Durante el primer trimestre del 2026 se realizaon 3 verificaciones a refugios temporalesde un total de 0 estimados, esto debido a que las cadenas hoteleras que cuntan con refugio temporal, iniciarion sus revisiónes de manera anticipada.
 </t>
    </r>
    <r>
      <rPr>
        <b/>
        <sz val="11"/>
        <color rgb="FF000000"/>
        <rFont val="Calibri"/>
        <family val="2"/>
      </rPr>
      <t xml:space="preserve">
 Justificación Anual: 
</t>
    </r>
    <r>
      <rPr>
        <sz val="11"/>
        <color rgb="FF000000"/>
        <rFont val="Calibri"/>
        <family val="2"/>
      </rPr>
      <t xml:space="preserve"> La meta anual programada para el ejercicio 2026 es de 210 verificaciones estimadas de refugios, al cierre del primer trimestre, el avance alcanzado fue del 1.43%. Lo anterior, debido a que las acciones de esta actividad se encuentran programadas a partir del segundo trimestre.</t>
    </r>
  </si>
  <si>
    <r>
      <t xml:space="preserve">Justificacion Trimestral:
</t>
    </r>
    <r>
      <rPr>
        <sz val="11"/>
        <color rgb="FF000000"/>
        <rFont val="Calibri"/>
        <family val="2"/>
      </rPr>
      <t xml:space="preserve"> Durante el primer trimestre del 2026 se realizaron 3 operativos de un total de 4 estimados, alcanzando un 75.00%, esto en función de los diversos fenómenos que se presentan.</t>
    </r>
    <r>
      <rPr>
        <b/>
        <sz val="11"/>
        <color rgb="FF000000"/>
        <rFont val="Calibri"/>
        <family val="2"/>
      </rPr>
      <t xml:space="preserve">
 Justificación Anual: 
</t>
    </r>
    <r>
      <rPr>
        <sz val="11"/>
        <color rgb="FF000000"/>
        <rFont val="Calibri"/>
        <family val="2"/>
      </rPr>
      <t xml:space="preserve"> La meta anual programada para el ejercicio 2026 es de 24 operativos estimados, al cierre del primer trimestre, el avance alcanzado fue del 12.50%. Lo anterior, en función de la nececidad por fenómenos naturales o antrópicos.</t>
    </r>
  </si>
  <si>
    <r>
      <t xml:space="preserve">Justificacion Trimestral:
</t>
    </r>
    <r>
      <rPr>
        <sz val="11"/>
        <color rgb="FF000000"/>
        <rFont val="Calibri"/>
        <family val="2"/>
      </rPr>
      <t xml:space="preserve"> Durante el primer trimestre del 2026 se realizaron 174 salvamentos, rescates y primeros auxilios de un total de 42 estimados, alcanzando un 414.29%, debido a la gran afluencia que se ha tenido en las playas públicas, así como una alta ocupacion en la temporada vacacional.</t>
    </r>
    <r>
      <rPr>
        <b/>
        <sz val="11"/>
        <color rgb="FF000000"/>
        <rFont val="Calibri"/>
        <family val="2"/>
      </rPr>
      <t xml:space="preserve">
 Justificación Anual: 
 </t>
    </r>
    <r>
      <rPr>
        <sz val="11"/>
        <color rgb="FF000000"/>
        <rFont val="Calibri"/>
        <family val="2"/>
      </rPr>
      <t>La meta anual programada para el ejercicio 2026 es de 217 salvamentos y rescates acuáticos estimadas,al cierre del primer trimestre, el avance alcanzado fue del 80.18%. Lo anterior, debido a la gran afluencia que se ha tenido en las playas públicas, así como una alta ocupacion en la temporada vacacional.</t>
    </r>
  </si>
  <si>
    <r>
      <t xml:space="preserve">Justificacion Trimestral:
</t>
    </r>
    <r>
      <rPr>
        <sz val="11"/>
        <color rgb="FF000000"/>
        <rFont val="Calibri"/>
        <family val="2"/>
      </rPr>
      <t xml:space="preserve"> Durante el primer trimestre del 2026 se brindaron 161,212 acciones preventivas de un total de 263,350 estimadas, alcanzando un 61.22%, esto en función del numero de vacacionistas que acuden a las 11 playas públicas.
</t>
    </r>
    <r>
      <rPr>
        <b/>
        <sz val="11"/>
        <color rgb="FF000000"/>
        <rFont val="Calibri"/>
        <family val="2"/>
      </rPr>
      <t xml:space="preserve"> Justificación Anual: 
</t>
    </r>
    <r>
      <rPr>
        <sz val="11"/>
        <color rgb="FF000000"/>
        <rFont val="Calibri"/>
        <family val="2"/>
      </rPr>
      <t xml:space="preserve"> La meta anual programada para el ejercicio 2026 es de 1,053,400 acciones preventivas estimadas, al cierre del primer trimestre, el avance alcanzado fue del 15.30%. Lo anterior, en función de la afluencia de vacasionistas que se encuentren en las 11 playas públicas.</t>
    </r>
  </si>
  <si>
    <r>
      <t xml:space="preserve">Justificacion Trimestral:
</t>
    </r>
    <r>
      <rPr>
        <sz val="11"/>
        <color rgb="FF000000"/>
        <rFont val="Calibri"/>
        <family val="2"/>
      </rPr>
      <t xml:space="preserve"> Durante el primer trimestre del 2026 se atendieron 42 quejas ciudadanas de un total de 32 estimadas, alcanzando un 131.25%, esto en función de las solicitudes realizadas por los ciudadanos.
</t>
    </r>
    <r>
      <rPr>
        <b/>
        <sz val="11"/>
        <color rgb="FF000000"/>
        <rFont val="Calibri"/>
        <family val="2"/>
      </rPr>
      <t xml:space="preserve"> 
 Justificación Anual: 
</t>
    </r>
    <r>
      <rPr>
        <sz val="11"/>
        <color rgb="FF000000"/>
        <rFont val="Calibri"/>
        <family val="2"/>
      </rPr>
      <t xml:space="preserve"> La meta anual programada para el ejercicio 2026 es de 129 quejas ciudadanas estimadas, al cierre del primer trimestre, el avance alcanzado fue del 32.56%. Lo anterior, en función de las solicitudes realizadas por la ciudadanía</t>
    </r>
  </si>
  <si>
    <r>
      <t xml:space="preserve">Justificacion Trimestral:
</t>
    </r>
    <r>
      <rPr>
        <sz val="11"/>
        <color rgb="FF000000"/>
        <rFont val="Calibri"/>
        <family val="2"/>
      </rPr>
      <t xml:space="preserve"> Durante el primer trimestre del 2026 se realizó la instalación de 1 comité operativo especializado de un total de 1 estimado, alcanzando un 100.00%, esto como parte del protocolo establecido al inicio de la temporada de incendios forestales.</t>
    </r>
    <r>
      <rPr>
        <b/>
        <sz val="11"/>
        <color rgb="FF000000"/>
        <rFont val="Calibri"/>
        <family val="2"/>
      </rPr>
      <t xml:space="preserve">
 Justificación Anual: 
</t>
    </r>
    <r>
      <rPr>
        <sz val="11"/>
        <color rgb="FF000000"/>
        <rFont val="Calibri"/>
        <family val="2"/>
      </rPr>
      <t xml:space="preserve"> La meta anual programada para el ejercicio 2026 es de 2 sesiones de comité estimadas, al cierre del primer trimestre, el avance alcanzado fue del 50.00 %. Lo anterior, derivado al inicio de la temporada de incendios forestales.</t>
    </r>
  </si>
  <si>
    <r>
      <rPr>
        <b/>
        <sz val="16"/>
        <color theme="0"/>
        <rFont val="Calibri"/>
        <family val="2"/>
      </rPr>
      <t>PCIA:</t>
    </r>
    <r>
      <rPr>
        <sz val="16"/>
        <color theme="0"/>
        <rFont val="Calibri"/>
        <family val="2"/>
      </rPr>
      <t xml:space="preserve"> La meta de Enero 2026  a Diciembre de 2026 serán 2,400</t>
    </r>
    <r>
      <rPr>
        <sz val="16"/>
        <color rgb="FFFF0000"/>
        <rFont val="Calibri"/>
        <family val="2"/>
      </rPr>
      <t xml:space="preserve"> </t>
    </r>
    <r>
      <rPr>
        <sz val="16"/>
        <color theme="0"/>
        <rFont val="Calibri"/>
        <family val="2"/>
      </rPr>
      <t>ciudadanas(os) atendidas(os).</t>
    </r>
    <r>
      <rPr>
        <b/>
        <sz val="16"/>
        <color theme="0"/>
        <rFont val="Calibri"/>
        <family val="2"/>
      </rPr>
      <t xml:space="preserve">
</t>
    </r>
  </si>
  <si>
    <r>
      <t>PCIA:</t>
    </r>
    <r>
      <rPr>
        <sz val="16"/>
        <color rgb="FFFFFFFF"/>
        <rFont val="Calibri"/>
        <family val="2"/>
      </rPr>
      <t xml:space="preserve"> No existe la línea base debido a que el objetivo y las unidades de las variables de este indicador se modificaron.</t>
    </r>
  </si>
  <si>
    <r>
      <t>PRDC:</t>
    </r>
    <r>
      <rPr>
        <sz val="16"/>
        <color theme="1"/>
        <rFont val="Calibri"/>
        <family val="2"/>
      </rPr>
      <t xml:space="preserve"> La meta de Enero 2026 a Diciembre de 2026 serán 2,500 resoluciones
 META RELATIVA: -2.61%
META ABSOLUTA: -67</t>
    </r>
  </si>
  <si>
    <r>
      <t xml:space="preserve">PRDCE: </t>
    </r>
    <r>
      <rPr>
        <sz val="16"/>
        <color theme="1"/>
        <rFont val="Calibri"/>
        <family val="2"/>
      </rPr>
      <t>De Enero 2023 a Diciembre 2023 se emitieron 2,567 resoluciones.</t>
    </r>
  </si>
  <si>
    <r>
      <rPr>
        <b/>
        <sz val="16"/>
        <color theme="1"/>
        <rFont val="Calibri"/>
        <family val="2"/>
      </rPr>
      <t>PAOC</t>
    </r>
    <r>
      <rPr>
        <sz val="16"/>
        <color theme="1"/>
        <rFont val="Calibri"/>
        <family val="2"/>
      </rPr>
      <t>: La meta de Enero 2026 a Diciembre de 2026, serán 950 apoyos administrativos y financieros otorgados.
META RELATIVA: %10.72
META ABSOLUTA:  92</t>
    </r>
  </si>
  <si>
    <r>
      <rPr>
        <b/>
        <sz val="16"/>
        <color theme="1"/>
        <rFont val="Calibri"/>
        <family val="2"/>
      </rPr>
      <t>PAOC</t>
    </r>
    <r>
      <rPr>
        <sz val="16"/>
        <color theme="1"/>
        <rFont val="Calibri"/>
        <family val="2"/>
      </rPr>
      <t>: De Enero 2023 a Diciembre 2023 se otorgaron 858 apoyos administrativos y financieros.</t>
    </r>
  </si>
  <si>
    <r>
      <rPr>
        <b/>
        <sz val="16"/>
        <color theme="1"/>
        <rFont val="Calibri"/>
        <family val="2"/>
      </rPr>
      <t>PSIA</t>
    </r>
    <r>
      <rPr>
        <sz val="16"/>
        <color theme="1"/>
        <rFont val="Calibri"/>
        <family val="2"/>
      </rPr>
      <t xml:space="preserve">:  La meta de Enero 2026 a Diciembre de 2026 se realizarán 100 sesiones de cabildo.
META RELATIVA: 4.16%
META ABSOLUTA: 4
</t>
    </r>
  </si>
  <si>
    <r>
      <rPr>
        <b/>
        <sz val="16"/>
        <color theme="1"/>
        <rFont val="Calibri"/>
        <family val="2"/>
      </rPr>
      <t>PIEDS</t>
    </r>
    <r>
      <rPr>
        <sz val="16"/>
        <color theme="1"/>
        <rFont val="Calibri"/>
        <family val="2"/>
      </rPr>
      <t>:  De Enero 2023 a Diciembre 2023 se atendieron 96  solicitudes de información de Cabildo.</t>
    </r>
    <r>
      <rPr>
        <b/>
        <sz val="16"/>
        <color theme="1"/>
        <rFont val="Calibri"/>
        <family val="2"/>
      </rPr>
      <t xml:space="preserve">
</t>
    </r>
  </si>
  <si>
    <r>
      <rPr>
        <b/>
        <sz val="16"/>
        <color theme="1"/>
        <rFont val="Calibri"/>
        <family val="2"/>
      </rPr>
      <t>PSCG</t>
    </r>
    <r>
      <rPr>
        <sz val="16"/>
        <color theme="1"/>
        <rFont val="Calibri"/>
        <family val="2"/>
      </rPr>
      <t xml:space="preserve">: La meta de Enero 2026 a Diciembre de 2026 serán 540 solicitudes ciudadanas gestionadas, lo que representa un incremento acumulado trianual de 50% en relación a la línea base. 
META RELATIVA : 28.57%
meta absoluta: 120
</t>
    </r>
    <r>
      <rPr>
        <b/>
        <sz val="16"/>
        <color theme="1"/>
        <rFont val="Calibri"/>
        <family val="2"/>
      </rPr>
      <t xml:space="preserve">
</t>
    </r>
  </si>
  <si>
    <r>
      <rPr>
        <b/>
        <sz val="16"/>
        <color theme="1"/>
        <rFont val="Calibri"/>
        <family val="2"/>
      </rPr>
      <t>PSCG:</t>
    </r>
    <r>
      <rPr>
        <sz val="16"/>
        <color theme="1"/>
        <rFont val="Calibri"/>
        <family val="2"/>
      </rPr>
      <t xml:space="preserve"> De Enero 2023 a Diciembre 2023 se gestionaron 420 solicitudes ciudadanas.
</t>
    </r>
  </si>
  <si>
    <r>
      <t>PSNLBJ:</t>
    </r>
    <r>
      <rPr>
        <sz val="16"/>
        <color theme="1"/>
        <rFont val="Calibri"/>
        <family val="2"/>
      </rPr>
      <t xml:space="preserve"> Personas no localizadas con una meta de 160 anual
</t>
    </r>
  </si>
  <si>
    <r>
      <t xml:space="preserve">PSNLBJ: </t>
    </r>
    <r>
      <rPr>
        <sz val="16"/>
        <color theme="1"/>
        <rFont val="Calibri"/>
        <family val="2"/>
      </rPr>
      <t xml:space="preserve">De agosto a diciembre 2023 se atendieron 170 personas
</t>
    </r>
    <r>
      <rPr>
        <b/>
        <sz val="16"/>
        <color theme="1"/>
        <rFont val="Calibri"/>
        <family val="2"/>
      </rPr>
      <t xml:space="preserve">
2023:</t>
    </r>
    <r>
      <rPr>
        <sz val="16"/>
        <color theme="1"/>
        <rFont val="Calibri"/>
        <family val="2"/>
      </rPr>
      <t>170</t>
    </r>
  </si>
  <si>
    <r>
      <t xml:space="preserve">PSAAPNLBJ:  </t>
    </r>
    <r>
      <rPr>
        <sz val="16"/>
        <color theme="1"/>
        <rFont val="Calibri"/>
        <family val="2"/>
      </rPr>
      <t xml:space="preserve">Seguimiento,asesoria y apoyo en reportes de personas no localizadas en el municipio de Benito Juárez la meta anual durante 2025 serán de 165
</t>
    </r>
  </si>
  <si>
    <r>
      <t>PSNLBJ:</t>
    </r>
    <r>
      <rPr>
        <sz val="16"/>
        <color theme="1"/>
        <rFont val="Calibri"/>
        <family val="2"/>
      </rPr>
      <t xml:space="preserve"> De agosto a diciembre 2023 se dieron 170 asesorias
</t>
    </r>
    <r>
      <rPr>
        <b/>
        <sz val="16"/>
        <color theme="1"/>
        <rFont val="Calibri"/>
        <family val="2"/>
      </rPr>
      <t xml:space="preserve">
2023:</t>
    </r>
    <r>
      <rPr>
        <sz val="16"/>
        <color theme="1"/>
        <rFont val="Calibri"/>
        <family val="2"/>
      </rPr>
      <t>170</t>
    </r>
  </si>
  <si>
    <r>
      <t xml:space="preserve">PARPNL:  </t>
    </r>
    <r>
      <rPr>
        <sz val="16"/>
        <color theme="1"/>
        <rFont val="Calibri"/>
        <family val="2"/>
      </rPr>
      <t xml:space="preserve">Asistencia de Reportes de Personas No Localizada la meta anual sera de 100
</t>
    </r>
  </si>
  <si>
    <r>
      <t>PSNLBJ:</t>
    </r>
    <r>
      <rPr>
        <sz val="16"/>
        <color theme="1"/>
        <rFont val="Calibri"/>
        <family val="2"/>
      </rPr>
      <t xml:space="preserve"> De agosto a diciembre 2023 se dieron 170 asistencias a reportes de personas no localizadas
</t>
    </r>
    <r>
      <rPr>
        <b/>
        <sz val="16"/>
        <color theme="1"/>
        <rFont val="Calibri"/>
        <family val="2"/>
      </rPr>
      <t xml:space="preserve">
2023:</t>
    </r>
    <r>
      <rPr>
        <sz val="16"/>
        <color theme="1"/>
        <rFont val="Calibri"/>
        <family val="2"/>
      </rPr>
      <t>170</t>
    </r>
  </si>
  <si>
    <r>
      <t>PAECE</t>
    </r>
    <r>
      <rPr>
        <sz val="16"/>
        <color theme="1"/>
        <rFont val="Calibri"/>
        <family val="2"/>
      </rPr>
      <t xml:space="preserve">:  De Enero a Diciembre 2024 se adquirieron 0 equipos electrónicos para la mejora de los equipos de computo y de la Red.
2024: 0                                                                                                                                                     </t>
    </r>
  </si>
  <si>
    <r>
      <t>PFVA:</t>
    </r>
    <r>
      <rPr>
        <sz val="16"/>
        <color theme="1"/>
        <rFont val="Calibri"/>
        <family val="2"/>
      </rPr>
      <t xml:space="preserve">  De Enero a Diciembre 2024 se adquirieron 45,000  Formatos Valorados.
2024: 45,000</t>
    </r>
  </si>
  <si>
    <r>
      <t>PPC:</t>
    </r>
    <r>
      <rPr>
        <sz val="16"/>
        <color theme="1"/>
        <rFont val="Calibri"/>
        <family val="2"/>
      </rPr>
      <t xml:space="preserve"> De Enero a Diciembre 2024 se capacitaron 15 personas del Registro Civil</t>
    </r>
    <r>
      <rPr>
        <b/>
        <sz val="16"/>
        <color theme="1"/>
        <rFont val="Calibri"/>
        <family val="2"/>
      </rPr>
      <t xml:space="preserve">
2024: </t>
    </r>
    <r>
      <rPr>
        <sz val="16"/>
        <color theme="1"/>
        <rFont val="Calibri"/>
        <family val="2"/>
      </rPr>
      <t>15</t>
    </r>
  </si>
  <si>
    <r>
      <t>POM:</t>
    </r>
    <r>
      <rPr>
        <sz val="16"/>
        <color theme="1"/>
        <rFont val="Calibri"/>
        <family val="2"/>
      </rPr>
      <t xml:space="preserve"> De Enero  a Diciembre 2024 se mejoraron 0 instalaciones del Registro Civil. 
2024: 0</t>
    </r>
  </si>
  <si>
    <r>
      <rPr>
        <b/>
        <sz val="16"/>
        <color theme="1"/>
        <rFont val="Calibri"/>
        <family val="2"/>
      </rPr>
      <t xml:space="preserve">PSA: </t>
    </r>
    <r>
      <rPr>
        <sz val="16"/>
        <color theme="1"/>
        <rFont val="Calibri"/>
        <family val="2"/>
      </rPr>
      <t>De enero a diciembre del 2026 se pretende beneficiar  con 12 Quejas y recomendaciones en materia de Derechos Humanos atendidas.                                                                Variación de la meta en relación  a la linea base.
Meta Absoluta: -3
Meta Relativa: 20% inferior a la linea base.</t>
    </r>
  </si>
  <si>
    <r>
      <t xml:space="preserve">PAQRDH: </t>
    </r>
    <r>
      <rPr>
        <sz val="16"/>
        <color theme="1"/>
        <rFont val="Calibri"/>
        <family val="2"/>
      </rPr>
      <t xml:space="preserve"> De Enero a Diciembre 2024 se atendieron 15 quejas y recomendaciones en Derechos Humanos</t>
    </r>
    <r>
      <rPr>
        <b/>
        <sz val="16"/>
        <color theme="1"/>
        <rFont val="Calibri"/>
        <family val="2"/>
      </rPr>
      <t xml:space="preserve">
2024:</t>
    </r>
    <r>
      <rPr>
        <sz val="16"/>
        <color theme="1"/>
        <rFont val="Calibri"/>
        <family val="2"/>
      </rPr>
      <t>15</t>
    </r>
  </si>
  <si>
    <r>
      <rPr>
        <b/>
        <sz val="16"/>
        <color theme="1"/>
        <rFont val="Calibri"/>
        <family val="2"/>
      </rPr>
      <t xml:space="preserve">PSA: </t>
    </r>
    <r>
      <rPr>
        <sz val="16"/>
        <color theme="1"/>
        <rFont val="Calibri"/>
        <family val="2"/>
      </rPr>
      <t>De enero a diciembre del 2026 se pretende beneficiar  con 60 Asesorías Jurídicas y atención a quejas en materia de Derechos Humanos.                                                                Variación de la meta en relación  a la linea base.
Meta Absoluta: 45
Meta Relativa: 300% superior  a la linea base.</t>
    </r>
  </si>
  <si>
    <r>
      <t xml:space="preserve">PAQRDH:  </t>
    </r>
    <r>
      <rPr>
        <sz val="16"/>
        <color theme="1"/>
        <rFont val="Calibri"/>
        <family val="2"/>
      </rPr>
      <t>De Enero a Diciembre 2024 se dieron 15  Asesorías en maeria de Derechos Humanos</t>
    </r>
    <r>
      <rPr>
        <b/>
        <sz val="16"/>
        <color theme="1"/>
        <rFont val="Calibri"/>
        <family val="2"/>
      </rPr>
      <t xml:space="preserve">
2024:</t>
    </r>
    <r>
      <rPr>
        <sz val="16"/>
        <color theme="1"/>
        <rFont val="Calibri"/>
        <family val="2"/>
      </rPr>
      <t>15</t>
    </r>
  </si>
  <si>
    <r>
      <rPr>
        <b/>
        <sz val="16"/>
        <color theme="1"/>
        <rFont val="Calibri"/>
        <family val="2"/>
      </rPr>
      <t xml:space="preserve">PSA: </t>
    </r>
    <r>
      <rPr>
        <sz val="16"/>
        <color theme="1"/>
        <rFont val="Calibri"/>
        <family val="2"/>
      </rPr>
      <t>De enero a diciembre del 2026 se pretende beneficiar  con 48 capacitaciones en materia de Derechos Humanos.                                                                
Variación de la meta en relación  a la linea base.
Meta Absoluta: 41
Meta Relativa: 585.7% superior  a la linea base.</t>
    </r>
  </si>
  <si>
    <r>
      <t xml:space="preserve">PCMDHR:  </t>
    </r>
    <r>
      <rPr>
        <sz val="16"/>
        <color theme="1"/>
        <rFont val="Calibri"/>
        <family val="2"/>
      </rPr>
      <t>De Enero a Diciembre 2024, se realizaron 7 capacitaciones en materia de Derechos Humanos</t>
    </r>
    <r>
      <rPr>
        <b/>
        <sz val="16"/>
        <color theme="1"/>
        <rFont val="Calibri"/>
        <family val="2"/>
      </rPr>
      <t xml:space="preserve">
2024:</t>
    </r>
    <r>
      <rPr>
        <sz val="16"/>
        <color theme="1"/>
        <rFont val="Calibri"/>
        <family val="2"/>
      </rPr>
      <t>7</t>
    </r>
  </si>
  <si>
    <r>
      <rPr>
        <b/>
        <sz val="16"/>
        <color theme="1"/>
        <rFont val="Calibri"/>
        <family val="2"/>
      </rPr>
      <t>PSA:</t>
    </r>
    <r>
      <rPr>
        <sz val="16"/>
        <color theme="1"/>
        <rFont val="Calibri"/>
        <family val="2"/>
      </rPr>
      <t xml:space="preserve"> De enero a diciembre del 2026 se pretende beneficiar  con 12 mesas de trabajo en materia de Derechos Humanos.                                                                
Variación de la meta en relación  a la linea base.
Meta Absoluta: 11
Meta Relativa: 1100% superior  a la linea base.</t>
    </r>
  </si>
  <si>
    <r>
      <t xml:space="preserve">PTMDHR:  </t>
    </r>
    <r>
      <rPr>
        <sz val="16"/>
        <color theme="1"/>
        <rFont val="Calibri"/>
        <family val="2"/>
      </rPr>
      <t>De Enero a Diciembre 2024 se realizaron 1 mesas de trabajo en materia de Derechos Humanos</t>
    </r>
    <r>
      <rPr>
        <b/>
        <sz val="16"/>
        <color theme="1"/>
        <rFont val="Calibri"/>
        <family val="2"/>
      </rPr>
      <t xml:space="preserve">
2024:</t>
    </r>
    <r>
      <rPr>
        <sz val="16"/>
        <color theme="1"/>
        <rFont val="Calibri"/>
        <family val="2"/>
      </rPr>
      <t>1</t>
    </r>
  </si>
  <si>
    <r>
      <t xml:space="preserve">ERPCJ:  </t>
    </r>
    <r>
      <rPr>
        <sz val="16"/>
        <color theme="1"/>
        <rFont val="Calibri"/>
        <family val="2"/>
      </rPr>
      <t>De Enero a Diciembre 2024 se realizaron 500 proyectos
2024: 500</t>
    </r>
  </si>
  <si>
    <r>
      <t xml:space="preserve">ERPCJ:  </t>
    </r>
    <r>
      <rPr>
        <sz val="16"/>
        <color theme="1"/>
        <rFont val="Calibri"/>
        <family val="2"/>
      </rPr>
      <t>De Enero a Diciembre 2024 se revisaron 339 instrumentos
2024: 339</t>
    </r>
  </si>
  <si>
    <r>
      <t xml:space="preserve">ERPCJ:  </t>
    </r>
    <r>
      <rPr>
        <sz val="16"/>
        <color theme="1"/>
        <rFont val="Calibri"/>
        <family val="2"/>
      </rPr>
      <t xml:space="preserve">De Enero a Diciembre 2024 se hicieron 340 actuaciones juridicas
2024:340 </t>
    </r>
  </si>
  <si>
    <r>
      <t xml:space="preserve">ERPCJ:  </t>
    </r>
    <r>
      <rPr>
        <sz val="16"/>
        <color theme="1"/>
        <rFont val="Calibri"/>
        <family val="2"/>
      </rPr>
      <t>De Enero a Diciembre 2024 se atendieron 353 recursos juicios de garantia
2024: 353</t>
    </r>
    <r>
      <rPr>
        <b/>
        <sz val="16"/>
        <color theme="1"/>
        <rFont val="Calibri"/>
        <family val="2"/>
      </rPr>
      <t xml:space="preserve">
</t>
    </r>
  </si>
  <si>
    <r>
      <rPr>
        <b/>
        <sz val="16"/>
        <color theme="1"/>
        <rFont val="Calibri"/>
        <family val="2"/>
      </rPr>
      <t xml:space="preserve">PSA: </t>
    </r>
    <r>
      <rPr>
        <sz val="16"/>
        <color theme="1"/>
        <rFont val="Calibri"/>
        <family val="2"/>
      </rPr>
      <t xml:space="preserve">De enero a diciembre del 2026 se pretende beneficiar  con 19,000 sanciones.                                                                
</t>
    </r>
    <r>
      <rPr>
        <b/>
        <sz val="16"/>
        <color theme="1"/>
        <rFont val="Calibri"/>
        <family val="2"/>
      </rPr>
      <t xml:space="preserve">Variación de la meta en relación  a la linea base.
Meta Absoluta: </t>
    </r>
    <r>
      <rPr>
        <sz val="16"/>
        <color theme="1"/>
        <rFont val="Calibri"/>
        <family val="2"/>
      </rPr>
      <t xml:space="preserve">4,719 sanciones.
</t>
    </r>
    <r>
      <rPr>
        <b/>
        <sz val="16"/>
        <color theme="1"/>
        <rFont val="Calibri"/>
        <family val="2"/>
      </rPr>
      <t xml:space="preserve">Meta Relativa: </t>
    </r>
    <r>
      <rPr>
        <sz val="16"/>
        <color theme="1"/>
        <rFont val="Calibri"/>
        <family val="2"/>
      </rPr>
      <t>33.04% inferior  a la linea base.</t>
    </r>
  </si>
  <si>
    <r>
      <rPr>
        <b/>
        <sz val="16"/>
        <color theme="1"/>
        <rFont val="Calibri"/>
        <family val="2"/>
      </rPr>
      <t xml:space="preserve">PSA: </t>
    </r>
    <r>
      <rPr>
        <sz val="16"/>
        <color theme="1"/>
        <rFont val="Calibri"/>
        <family val="2"/>
      </rPr>
      <t>De Enero a Diciembre 2024 se</t>
    </r>
    <r>
      <rPr>
        <b/>
        <sz val="16"/>
        <color theme="1"/>
        <rFont val="Calibri"/>
        <family val="2"/>
      </rPr>
      <t xml:space="preserve"> </t>
    </r>
    <r>
      <rPr>
        <sz val="16"/>
        <color theme="1"/>
        <rFont val="Calibri"/>
        <family val="2"/>
      </rPr>
      <t>aplicaron 14,281 sanciones. 
2024:14,281</t>
    </r>
  </si>
  <si>
    <r>
      <rPr>
        <b/>
        <sz val="16"/>
        <color theme="1"/>
        <rFont val="Calibri"/>
        <family val="2"/>
      </rPr>
      <t>PCCC:</t>
    </r>
    <r>
      <rPr>
        <sz val="16"/>
        <color theme="1"/>
        <rFont val="Calibri"/>
        <family val="2"/>
      </rPr>
      <t xml:space="preserve"> De enero a diciembre del 2026 se pretende beneficiar con 200 convenios conciliatorios.                                              
</t>
    </r>
    <r>
      <rPr>
        <b/>
        <sz val="16"/>
        <color theme="1"/>
        <rFont val="Calibri"/>
        <family val="2"/>
      </rPr>
      <t>Variación de la meta en relación a la linea base.
Meta Absoluta:</t>
    </r>
    <r>
      <rPr>
        <sz val="16"/>
        <color theme="1"/>
        <rFont val="Calibri"/>
        <family val="2"/>
      </rPr>
      <t xml:space="preserve"> 43 convenios conciliatorios
</t>
    </r>
    <r>
      <rPr>
        <b/>
        <sz val="16"/>
        <color theme="1"/>
        <rFont val="Calibri"/>
        <family val="2"/>
      </rPr>
      <t>Meta Relativa:</t>
    </r>
    <r>
      <rPr>
        <sz val="16"/>
        <color theme="1"/>
        <rFont val="Calibri"/>
        <family val="2"/>
      </rPr>
      <t xml:space="preserve"> 27.39% inferior a la linea base.</t>
    </r>
  </si>
  <si>
    <r>
      <rPr>
        <b/>
        <sz val="16"/>
        <color theme="1"/>
        <rFont val="Calibri"/>
        <family val="2"/>
      </rPr>
      <t xml:space="preserve">PCCC: </t>
    </r>
    <r>
      <rPr>
        <sz val="16"/>
        <color theme="1"/>
        <rFont val="Calibri"/>
        <family val="2"/>
      </rPr>
      <t>De Enero a Diciembre 2024 se celebraron 157 convenios conciliatorios.                                                  
2024:157</t>
    </r>
  </si>
  <si>
    <r>
      <rPr>
        <b/>
        <sz val="16"/>
        <color theme="1"/>
        <rFont val="Calibri"/>
        <family val="2"/>
      </rPr>
      <t xml:space="preserve">PAPO: </t>
    </r>
    <r>
      <rPr>
        <sz val="16"/>
        <color theme="1"/>
        <rFont val="Calibri"/>
        <family val="2"/>
      </rPr>
      <t xml:space="preserve">De enero a diciembre del 2026 se pretende beneficiar con 300 Asesorías Psicologicas.                                              
</t>
    </r>
    <r>
      <rPr>
        <b/>
        <sz val="16"/>
        <color theme="1"/>
        <rFont val="Calibri"/>
        <family val="2"/>
      </rPr>
      <t>Variación de la meta en relación a la linea base.</t>
    </r>
    <r>
      <rPr>
        <sz val="16"/>
        <color theme="1"/>
        <rFont val="Calibri"/>
        <family val="2"/>
      </rPr>
      <t xml:space="preserve">
</t>
    </r>
    <r>
      <rPr>
        <b/>
        <sz val="16"/>
        <color theme="1"/>
        <rFont val="Calibri"/>
        <family val="2"/>
      </rPr>
      <t xml:space="preserve">Meta Absoluta: </t>
    </r>
    <r>
      <rPr>
        <sz val="16"/>
        <color theme="1"/>
        <rFont val="Calibri"/>
        <family val="2"/>
      </rPr>
      <t xml:space="preserve">38  Asesorias Psicologicas
</t>
    </r>
    <r>
      <rPr>
        <b/>
        <sz val="16"/>
        <color theme="1"/>
        <rFont val="Calibri"/>
        <family val="2"/>
      </rPr>
      <t>Meta Relativa:</t>
    </r>
    <r>
      <rPr>
        <sz val="16"/>
        <color theme="1"/>
        <rFont val="Calibri"/>
        <family val="2"/>
      </rPr>
      <t xml:space="preserve"> 14.50% superior a la linea base.</t>
    </r>
  </si>
  <si>
    <r>
      <rPr>
        <b/>
        <sz val="16"/>
        <color theme="1"/>
        <rFont val="Calibri"/>
        <family val="2"/>
      </rPr>
      <t xml:space="preserve">PAPO: </t>
    </r>
    <r>
      <rPr>
        <sz val="16"/>
        <color theme="1"/>
        <rFont val="Calibri"/>
        <family val="2"/>
      </rPr>
      <t>De Enero  a Diciembre 2024 se otorgaron 262 asesorías psicológicas.
2024: 262</t>
    </r>
  </si>
  <si>
    <r>
      <rPr>
        <b/>
        <sz val="16"/>
        <color theme="1"/>
        <rFont val="Calibri"/>
        <family val="2"/>
      </rPr>
      <t xml:space="preserve">PACI: </t>
    </r>
    <r>
      <rPr>
        <sz val="16"/>
        <color theme="1"/>
        <rFont val="Calibri"/>
        <family val="2"/>
      </rPr>
      <t xml:space="preserve">De enero a diciembre del 2026 se pretende beneficiar con 6 cursos de Capacitacion.                                              
</t>
    </r>
    <r>
      <rPr>
        <b/>
        <sz val="16"/>
        <color theme="1"/>
        <rFont val="Calibri"/>
        <family val="2"/>
      </rPr>
      <t xml:space="preserve">Variación de la meta en relación a la linea base.
Meta Absoluta: </t>
    </r>
    <r>
      <rPr>
        <sz val="16"/>
        <color theme="1"/>
        <rFont val="Calibri"/>
        <family val="2"/>
      </rPr>
      <t>2</t>
    </r>
    <r>
      <rPr>
        <b/>
        <sz val="16"/>
        <color theme="1"/>
        <rFont val="Calibri"/>
        <family val="2"/>
      </rPr>
      <t xml:space="preserve"> </t>
    </r>
    <r>
      <rPr>
        <sz val="16"/>
        <color theme="1"/>
        <rFont val="Calibri"/>
        <family val="2"/>
      </rPr>
      <t xml:space="preserve">cursos de capacitación
</t>
    </r>
    <r>
      <rPr>
        <b/>
        <sz val="16"/>
        <color theme="1"/>
        <rFont val="Calibri"/>
        <family val="2"/>
      </rPr>
      <t xml:space="preserve">Meta Relativa: </t>
    </r>
    <r>
      <rPr>
        <sz val="16"/>
        <color theme="1"/>
        <rFont val="Calibri"/>
        <family val="2"/>
      </rPr>
      <t>50% superior a la linea base.</t>
    </r>
  </si>
  <si>
    <r>
      <rPr>
        <b/>
        <sz val="16"/>
        <color theme="1"/>
        <rFont val="Calibri"/>
        <family val="2"/>
      </rPr>
      <t xml:space="preserve">PACI: </t>
    </r>
    <r>
      <rPr>
        <sz val="16"/>
        <color theme="1"/>
        <rFont val="Calibri"/>
        <family val="2"/>
      </rPr>
      <t>De Enero a Diciembre 2024 se impartieron 4 cursos de capacitación. 
2024:4</t>
    </r>
  </si>
  <si>
    <r>
      <rPr>
        <b/>
        <sz val="16"/>
        <color theme="1"/>
        <rFont val="Calibri"/>
        <family val="2"/>
      </rPr>
      <t xml:space="preserve">PTFR: </t>
    </r>
    <r>
      <rPr>
        <sz val="16"/>
        <color theme="1"/>
        <rFont val="Calibri"/>
        <family val="2"/>
      </rPr>
      <t xml:space="preserve">De enero a diciembre del 2026 se pretende beneficiar con 4 Talleres para familias.                                              
</t>
    </r>
    <r>
      <rPr>
        <b/>
        <sz val="16"/>
        <color theme="1"/>
        <rFont val="Calibri"/>
        <family val="2"/>
      </rPr>
      <t xml:space="preserve">Variación de la meta en relación a la linea base.
Meta Absoluta: </t>
    </r>
    <r>
      <rPr>
        <sz val="16"/>
        <color theme="1"/>
        <rFont val="Calibri"/>
        <family val="2"/>
      </rPr>
      <t xml:space="preserve">1 Taller para familias
</t>
    </r>
    <r>
      <rPr>
        <b/>
        <sz val="16"/>
        <color theme="1"/>
        <rFont val="Calibri"/>
        <family val="2"/>
      </rPr>
      <t>Meta Relativa:</t>
    </r>
    <r>
      <rPr>
        <sz val="16"/>
        <color theme="1"/>
        <rFont val="Calibri"/>
        <family val="2"/>
      </rPr>
      <t xml:space="preserve"> 33.33% superior a la linea base.</t>
    </r>
  </si>
  <si>
    <r>
      <rPr>
        <b/>
        <sz val="16"/>
        <color theme="1"/>
        <rFont val="Calibri"/>
        <family val="2"/>
      </rPr>
      <t xml:space="preserve">PTFR: </t>
    </r>
    <r>
      <rPr>
        <sz val="16"/>
        <color theme="1"/>
        <rFont val="Calibri"/>
        <family val="2"/>
      </rPr>
      <t>De Enero a Diciembre 2024 se realizaron 3 talleres para familias.
2024:3</t>
    </r>
  </si>
  <si>
    <r>
      <rPr>
        <b/>
        <sz val="16"/>
        <color theme="1"/>
        <rFont val="Calibri"/>
        <family val="2"/>
      </rPr>
      <t>PSA:</t>
    </r>
    <r>
      <rPr>
        <sz val="16"/>
        <color theme="1"/>
        <rFont val="Calibri"/>
        <family val="2"/>
      </rPr>
      <t xml:space="preserve"> De enero a diciembre de 2026, se pretende supervisar a 23,666 ciudadanos  que infrinjan el Reglamento de Justicia Cívica.
</t>
    </r>
    <r>
      <rPr>
        <b/>
        <sz val="16"/>
        <color theme="1"/>
        <rFont val="Calibri"/>
        <family val="2"/>
      </rPr>
      <t>Meta Absoluta:</t>
    </r>
    <r>
      <rPr>
        <sz val="16"/>
        <color theme="1"/>
        <rFont val="Calibri"/>
        <family val="2"/>
      </rPr>
      <t xml:space="preserve"> 9,375 Supervisiones aplicadas
</t>
    </r>
    <r>
      <rPr>
        <b/>
        <sz val="16"/>
        <color theme="1"/>
        <rFont val="Calibri"/>
        <family val="2"/>
      </rPr>
      <t>Meta Relativa:</t>
    </r>
    <r>
      <rPr>
        <sz val="16"/>
        <color theme="1"/>
        <rFont val="Calibri"/>
        <family val="2"/>
      </rPr>
      <t xml:space="preserve"> 65.60% inferior a la línea base.</t>
    </r>
  </si>
  <si>
    <r>
      <rPr>
        <b/>
        <sz val="16"/>
        <color theme="1"/>
        <rFont val="Calibri"/>
        <family val="2"/>
      </rPr>
      <t>PSA:</t>
    </r>
    <r>
      <rPr>
        <sz val="16"/>
        <color theme="1"/>
        <rFont val="Calibri"/>
        <family val="2"/>
      </rPr>
      <t xml:space="preserve"> De Enero a Diciembre 2024 se aplicaron 14,291 supervisiones. 
2024:14,291</t>
    </r>
  </si>
  <si>
    <r>
      <rPr>
        <b/>
        <sz val="16"/>
        <color theme="1"/>
        <rFont val="Calibri"/>
        <family val="2"/>
      </rPr>
      <t>PIA:</t>
    </r>
    <r>
      <rPr>
        <sz val="16"/>
        <color theme="1"/>
        <rFont val="Calibri"/>
        <family val="2"/>
      </rPr>
      <t xml:space="preserve"> De enero a diciembre de 2026, se pretende atender 12 incidencias de infractores, salvaguardando su integridad. </t>
    </r>
  </si>
  <si>
    <r>
      <rPr>
        <b/>
        <sz val="16"/>
        <color theme="1"/>
        <rFont val="Calibri"/>
        <family val="2"/>
      </rPr>
      <t>PIA:</t>
    </r>
    <r>
      <rPr>
        <sz val="16"/>
        <color theme="1"/>
        <rFont val="Calibri"/>
        <family val="2"/>
      </rPr>
      <t xml:space="preserve"> De Enero a Diciembre 2024 se atendieron 12  incidencias.
2024:12</t>
    </r>
  </si>
  <si>
    <r>
      <rPr>
        <b/>
        <sz val="16"/>
        <color theme="1"/>
        <rFont val="Calibri"/>
        <family val="2"/>
      </rPr>
      <t>POAO:</t>
    </r>
    <r>
      <rPr>
        <sz val="16"/>
        <color theme="1"/>
        <rFont val="Calibri"/>
        <family val="2"/>
      </rPr>
      <t xml:space="preserve">  De enero a diciembre de 2026, se pretende otorgar 113,333 órdenes de alimentos.
</t>
    </r>
    <r>
      <rPr>
        <b/>
        <sz val="16"/>
        <color theme="1"/>
        <rFont val="Calibri"/>
        <family val="2"/>
      </rPr>
      <t>Meta Absoluta:</t>
    </r>
    <r>
      <rPr>
        <sz val="16"/>
        <color theme="1"/>
        <rFont val="Calibri"/>
        <family val="2"/>
      </rPr>
      <t xml:space="preserve"> -2,215 órdenes de alimentos otorgados. 
</t>
    </r>
    <r>
      <rPr>
        <b/>
        <sz val="16"/>
        <color theme="1"/>
        <rFont val="Calibri"/>
        <family val="2"/>
      </rPr>
      <t>Meta Relativa:</t>
    </r>
    <r>
      <rPr>
        <sz val="16"/>
        <color theme="1"/>
        <rFont val="Calibri"/>
        <family val="2"/>
      </rPr>
      <t xml:space="preserve"> - 1.91% Inferior a la línea base-</t>
    </r>
  </si>
  <si>
    <r>
      <rPr>
        <b/>
        <sz val="16"/>
        <color theme="1"/>
        <rFont val="Calibri"/>
        <family val="2"/>
      </rPr>
      <t>PADS:</t>
    </r>
    <r>
      <rPr>
        <sz val="16"/>
        <color theme="1"/>
        <rFont val="Calibri"/>
        <family val="2"/>
      </rPr>
      <t xml:space="preserve"> De enero a diciembre 2026 se realizarán 1000 demandas sociales
</t>
    </r>
    <r>
      <rPr>
        <b/>
        <sz val="16"/>
        <color theme="1"/>
        <rFont val="Calibri"/>
        <family val="2"/>
      </rPr>
      <t>Meta Absoluta:</t>
    </r>
    <r>
      <rPr>
        <sz val="16"/>
        <color theme="1"/>
        <rFont val="Calibri"/>
        <family val="2"/>
      </rPr>
      <t xml:space="preserve"> -697 demandas sociales
</t>
    </r>
    <r>
      <rPr>
        <b/>
        <sz val="16"/>
        <color theme="1"/>
        <rFont val="Calibri"/>
        <family val="2"/>
      </rPr>
      <t>Meta Relativa: -</t>
    </r>
    <r>
      <rPr>
        <sz val="16"/>
        <color theme="1"/>
        <rFont val="Calibri"/>
        <family val="2"/>
      </rPr>
      <t>49.16 %  a la linea base.</t>
    </r>
  </si>
  <si>
    <r>
      <t>PADS:</t>
    </r>
    <r>
      <rPr>
        <sz val="16"/>
        <color theme="1"/>
        <rFont val="Calibri"/>
        <family val="2"/>
      </rPr>
      <t xml:space="preserve"> De Enero a Diciembre 2024 se atendieron 1,697 demandas sociales. </t>
    </r>
    <r>
      <rPr>
        <b/>
        <sz val="16"/>
        <color theme="1"/>
        <rFont val="Calibri"/>
        <family val="2"/>
      </rPr>
      <t xml:space="preserve">
</t>
    </r>
    <r>
      <rPr>
        <sz val="16"/>
        <color theme="1"/>
        <rFont val="Calibri"/>
        <family val="2"/>
      </rPr>
      <t xml:space="preserve">
2024:1697</t>
    </r>
  </si>
  <si>
    <r>
      <rPr>
        <b/>
        <sz val="16"/>
        <color theme="1"/>
        <rFont val="Calibri"/>
        <family val="2"/>
      </rPr>
      <t>PCCM:</t>
    </r>
    <r>
      <rPr>
        <sz val="16"/>
        <color theme="1"/>
        <rFont val="Calibri"/>
        <family val="2"/>
      </rPr>
      <t xml:space="preserve"> De enero a diciembre 2026 se entregarán 1400 cartillas
</t>
    </r>
    <r>
      <rPr>
        <b/>
        <sz val="16"/>
        <color theme="1"/>
        <rFont val="Calibri"/>
        <family val="2"/>
      </rPr>
      <t>Meta Absoluta</t>
    </r>
    <r>
      <rPr>
        <sz val="16"/>
        <color theme="1"/>
        <rFont val="Calibri"/>
        <family val="2"/>
      </rPr>
      <t xml:space="preserve">: -71 cartilla entregadas
</t>
    </r>
    <r>
      <rPr>
        <b/>
        <sz val="16"/>
        <color theme="1"/>
        <rFont val="Calibri"/>
        <family val="2"/>
      </rPr>
      <t xml:space="preserve">Meta Relativa: </t>
    </r>
    <r>
      <rPr>
        <sz val="16"/>
        <color theme="1"/>
        <rFont val="Calibri"/>
        <family val="2"/>
      </rPr>
      <t>-4.83 a la linea base.</t>
    </r>
  </si>
  <si>
    <r>
      <rPr>
        <b/>
        <sz val="16"/>
        <color theme="1"/>
        <rFont val="Calibri"/>
        <family val="2"/>
      </rPr>
      <t xml:space="preserve">PCCM: </t>
    </r>
    <r>
      <rPr>
        <sz val="16"/>
        <color theme="1"/>
        <rFont val="Calibri"/>
        <family val="2"/>
      </rPr>
      <t>De Enero a Diciembre 2024 se entregaron 1,471 cartillas militares. 
2024: 1471</t>
    </r>
  </si>
  <si>
    <r>
      <rPr>
        <b/>
        <sz val="16"/>
        <color theme="1"/>
        <rFont val="Calibri"/>
        <family val="2"/>
      </rPr>
      <t>PCS:</t>
    </r>
    <r>
      <rPr>
        <sz val="16"/>
        <color theme="1"/>
        <rFont val="Calibri"/>
        <family val="2"/>
      </rPr>
      <t xml:space="preserve"> De enero a diciembre 2026 se participarán en 4 sesiones del COESPO
</t>
    </r>
    <r>
      <rPr>
        <b/>
        <sz val="16"/>
        <color theme="1"/>
        <rFont val="Calibri"/>
        <family val="2"/>
      </rPr>
      <t>Meta Absoluta:</t>
    </r>
    <r>
      <rPr>
        <sz val="16"/>
        <color theme="1"/>
        <rFont val="Calibri"/>
        <family val="2"/>
      </rPr>
      <t xml:space="preserve"> -7 Sesiones
</t>
    </r>
    <r>
      <rPr>
        <b/>
        <sz val="16"/>
        <color theme="1"/>
        <rFont val="Calibri"/>
        <family val="2"/>
      </rPr>
      <t>Meta Relativa:</t>
    </r>
    <r>
      <rPr>
        <sz val="16"/>
        <color theme="1"/>
        <rFont val="Calibri"/>
        <family val="2"/>
      </rPr>
      <t xml:space="preserve"> -63.64 % a la linea base</t>
    </r>
  </si>
  <si>
    <r>
      <rPr>
        <b/>
        <sz val="16"/>
        <color theme="1"/>
        <rFont val="Calibri"/>
        <family val="2"/>
      </rPr>
      <t>PCS:</t>
    </r>
    <r>
      <rPr>
        <sz val="16"/>
        <color theme="1"/>
        <rFont val="Calibri"/>
        <family val="2"/>
      </rPr>
      <t xml:space="preserve"> De Enero a Diciembre 2024 se participaron en 11 sesiones de COESPO. 
2024: 11</t>
    </r>
  </si>
  <si>
    <r>
      <rPr>
        <b/>
        <sz val="16"/>
        <color theme="1"/>
        <rFont val="Calibri"/>
        <family val="2"/>
      </rPr>
      <t>PADS:</t>
    </r>
    <r>
      <rPr>
        <sz val="16"/>
        <color theme="1"/>
        <rFont val="Calibri"/>
        <family val="2"/>
      </rPr>
      <t xml:space="preserve"> De enero a diciembre 2026 se realizarán 12 atenciones y seguimiento en la Delegación de Afredo V. Bonfil y en la Subdelegación de Puerto Juárez 
</t>
    </r>
    <r>
      <rPr>
        <b/>
        <sz val="16"/>
        <color theme="1"/>
        <rFont val="Calibri"/>
        <family val="2"/>
      </rPr>
      <t>Meta Absoluta:</t>
    </r>
    <r>
      <rPr>
        <sz val="16"/>
        <color theme="1"/>
        <rFont val="Calibri"/>
        <family val="2"/>
      </rPr>
      <t xml:space="preserve"> 12 atenciones
</t>
    </r>
    <r>
      <rPr>
        <b/>
        <sz val="16"/>
        <color theme="1"/>
        <rFont val="Calibri"/>
        <family val="2"/>
      </rPr>
      <t>Meta Relativa:</t>
    </r>
    <r>
      <rPr>
        <sz val="16"/>
        <color theme="1"/>
        <rFont val="Calibri"/>
        <family val="2"/>
      </rPr>
      <t xml:space="preserve"> 100% superior a la linea base.</t>
    </r>
  </si>
  <si>
    <r>
      <rPr>
        <b/>
        <sz val="16"/>
        <color theme="1"/>
        <rFont val="Calibri"/>
        <family val="2"/>
      </rPr>
      <t>PRP</t>
    </r>
    <r>
      <rPr>
        <sz val="16"/>
        <color theme="1"/>
        <rFont val="Calibri"/>
        <family val="2"/>
      </rPr>
      <t>: De Enero a Diciembre 2024 se realiaron 0 atenciones y seguimientos
2024: No hay información</t>
    </r>
  </si>
  <si>
    <r>
      <rPr>
        <b/>
        <sz val="16"/>
        <color theme="1"/>
        <rFont val="Calibri"/>
        <family val="2"/>
      </rPr>
      <t>PADS:</t>
    </r>
    <r>
      <rPr>
        <sz val="16"/>
        <color theme="1"/>
        <rFont val="Calibri"/>
        <family val="2"/>
      </rPr>
      <t xml:space="preserve"> De enero a diciembre 2026 se realizarán 100 atenciones a manifestantes
</t>
    </r>
    <r>
      <rPr>
        <b/>
        <sz val="16"/>
        <color theme="1"/>
        <rFont val="Calibri"/>
        <family val="2"/>
      </rPr>
      <t>Meta Absoluta</t>
    </r>
    <r>
      <rPr>
        <sz val="16"/>
        <color theme="1"/>
        <rFont val="Calibri"/>
        <family val="2"/>
      </rPr>
      <t xml:space="preserve">: -3 cursos de capacitación
</t>
    </r>
    <r>
      <rPr>
        <b/>
        <sz val="16"/>
        <color theme="1"/>
        <rFont val="Calibri"/>
        <family val="2"/>
      </rPr>
      <t>Meta Relativa:</t>
    </r>
    <r>
      <rPr>
        <sz val="16"/>
        <color theme="1"/>
        <rFont val="Calibri"/>
        <family val="2"/>
      </rPr>
      <t xml:space="preserve"> -2.91% a la linea base.</t>
    </r>
  </si>
  <si>
    <r>
      <rPr>
        <b/>
        <sz val="16"/>
        <color theme="1"/>
        <rFont val="Calibri"/>
        <family val="2"/>
      </rPr>
      <t>PRP</t>
    </r>
    <r>
      <rPr>
        <sz val="16"/>
        <color theme="1"/>
        <rFont val="Calibri"/>
        <family val="2"/>
      </rPr>
      <t>: De Enero a Diciembre 2024 se realizaron 103 atenciones.
2024: 103</t>
    </r>
  </si>
  <si>
    <r>
      <rPr>
        <b/>
        <sz val="16"/>
        <color theme="1"/>
        <rFont val="Calibri"/>
        <family val="2"/>
      </rPr>
      <t>PARB:</t>
    </r>
    <r>
      <rPr>
        <sz val="16"/>
        <color theme="1"/>
        <rFont val="Calibri"/>
        <family val="2"/>
      </rPr>
      <t xml:space="preserve"> De enero a diciembre del 2026 se pretende atender a 2500 ministros de culto        .                                              Variación de la meta en relación a la linea base.
</t>
    </r>
    <r>
      <rPr>
        <b/>
        <sz val="16"/>
        <color theme="1"/>
        <rFont val="Calibri"/>
        <family val="2"/>
      </rPr>
      <t>Meta Absoluta:</t>
    </r>
    <r>
      <rPr>
        <sz val="16"/>
        <color theme="1"/>
        <rFont val="Calibri"/>
        <family val="2"/>
      </rPr>
      <t xml:space="preserve"> 479 atenciones
</t>
    </r>
    <r>
      <rPr>
        <b/>
        <sz val="16"/>
        <color theme="1"/>
        <rFont val="Calibri"/>
        <family val="2"/>
      </rPr>
      <t xml:space="preserve">Meta Relativa: </t>
    </r>
    <r>
      <rPr>
        <sz val="16"/>
        <color theme="1"/>
        <rFont val="Calibri"/>
        <family val="2"/>
      </rPr>
      <t>23.7% a la linea base.</t>
    </r>
  </si>
  <si>
    <r>
      <rPr>
        <b/>
        <sz val="16"/>
        <color theme="1"/>
        <rFont val="Calibri"/>
        <family val="2"/>
      </rPr>
      <t>PARB:</t>
    </r>
    <r>
      <rPr>
        <sz val="16"/>
        <color theme="1"/>
        <rFont val="Calibri"/>
        <family val="2"/>
      </rPr>
      <t xml:space="preserve"> De Enero a Diciembre 2024 se brindaron 2,021 atenciones en asuntos religiosos.
2024: 2021</t>
    </r>
  </si>
  <si>
    <r>
      <rPr>
        <b/>
        <sz val="16"/>
        <color theme="1"/>
        <rFont val="Calibri"/>
        <family val="2"/>
      </rPr>
      <t>PAGR:</t>
    </r>
    <r>
      <rPr>
        <sz val="16"/>
        <color theme="1"/>
        <rFont val="Calibri"/>
        <family val="2"/>
      </rPr>
      <t xml:space="preserve"> De enero a diciembre del 2026 se pretende beneficiar a 11,000 personas                  .                                              Variación de la meta en relación a la linea base.
</t>
    </r>
    <r>
      <rPr>
        <b/>
        <sz val="16"/>
        <color theme="1"/>
        <rFont val="Calibri"/>
        <family val="2"/>
      </rPr>
      <t>Meta Absoluta:</t>
    </r>
    <r>
      <rPr>
        <sz val="16"/>
        <color theme="1"/>
        <rFont val="Calibri"/>
        <family val="2"/>
      </rPr>
      <t xml:space="preserve"> 2,628 personas
</t>
    </r>
    <r>
      <rPr>
        <b/>
        <sz val="16"/>
        <color theme="1"/>
        <rFont val="Calibri"/>
        <family val="2"/>
      </rPr>
      <t xml:space="preserve">Meta Relativa: </t>
    </r>
    <r>
      <rPr>
        <sz val="16"/>
        <color theme="1"/>
        <rFont val="Calibri"/>
        <family val="2"/>
      </rPr>
      <t>31.39% a la linea base.</t>
    </r>
  </si>
  <si>
    <r>
      <rPr>
        <b/>
        <sz val="16"/>
        <color theme="1"/>
        <rFont val="Calibri"/>
        <family val="2"/>
      </rPr>
      <t xml:space="preserve">PAGR: </t>
    </r>
    <r>
      <rPr>
        <sz val="16"/>
        <color theme="1"/>
        <rFont val="Calibri"/>
        <family val="2"/>
      </rPr>
      <t>De Enero a Diciembre 2024 participaron 8,372  personas  en actividades de construcción de paz.
2024: 8,372</t>
    </r>
  </si>
  <si>
    <r>
      <rPr>
        <b/>
        <sz val="16"/>
        <color theme="1"/>
        <rFont val="Calibri"/>
        <family val="2"/>
      </rPr>
      <t>PCMR:</t>
    </r>
    <r>
      <rPr>
        <sz val="16"/>
        <color theme="1"/>
        <rFont val="Calibri"/>
        <family val="2"/>
      </rPr>
      <t xml:space="preserve"> De enero a diciembre del 2026 se pretende capacitar a 1300 personas                  .                                              Variación de la meta en relación a la linea base.
</t>
    </r>
    <r>
      <rPr>
        <b/>
        <sz val="16"/>
        <color theme="1"/>
        <rFont val="Calibri"/>
        <family val="2"/>
      </rPr>
      <t>Meta Absoluta:</t>
    </r>
    <r>
      <rPr>
        <sz val="16"/>
        <color theme="1"/>
        <rFont val="Calibri"/>
        <family val="2"/>
      </rPr>
      <t xml:space="preserve"> 794 personas
</t>
    </r>
    <r>
      <rPr>
        <b/>
        <sz val="16"/>
        <color theme="1"/>
        <rFont val="Calibri"/>
        <family val="2"/>
      </rPr>
      <t>Meta Relativa:</t>
    </r>
    <r>
      <rPr>
        <sz val="16"/>
        <color theme="1"/>
        <rFont val="Calibri"/>
        <family val="2"/>
      </rPr>
      <t xml:space="preserve"> 156.92% a la linea base.</t>
    </r>
  </si>
  <si>
    <r>
      <rPr>
        <b/>
        <sz val="16"/>
        <color theme="1"/>
        <rFont val="Calibri"/>
        <family val="2"/>
      </rPr>
      <t>PCMR:</t>
    </r>
    <r>
      <rPr>
        <sz val="16"/>
        <color theme="1"/>
        <rFont val="Calibri"/>
        <family val="2"/>
      </rPr>
      <t xml:space="preserve"> De Enero a Diciembre 2024  se</t>
    </r>
    <r>
      <rPr>
        <b/>
        <sz val="16"/>
        <color theme="1"/>
        <rFont val="Calibri"/>
        <family val="2"/>
      </rPr>
      <t xml:space="preserve"> </t>
    </r>
    <r>
      <rPr>
        <sz val="16"/>
        <color theme="1"/>
        <rFont val="Calibri"/>
        <family val="2"/>
      </rPr>
      <t>capacitaron a 506 participantes.
2024: 506</t>
    </r>
  </si>
  <si>
    <r>
      <rPr>
        <b/>
        <sz val="16"/>
        <color theme="1"/>
        <rFont val="Calibri"/>
        <family val="2"/>
      </rPr>
      <t>PAEX</t>
    </r>
    <r>
      <rPr>
        <sz val="16"/>
        <color theme="1"/>
        <rFont val="Calibri"/>
        <family val="2"/>
      </rPr>
      <t xml:space="preserve">: De enero a diciembre del 2026 se pretende actualizar a 720 expedientes                  .                                              Variación de la meta en relación a la linea base.
</t>
    </r>
    <r>
      <rPr>
        <b/>
        <sz val="16"/>
        <color theme="1"/>
        <rFont val="Calibri"/>
        <family val="2"/>
      </rPr>
      <t>Meta Absoluta:</t>
    </r>
    <r>
      <rPr>
        <sz val="16"/>
        <color theme="1"/>
        <rFont val="Calibri"/>
        <family val="2"/>
      </rPr>
      <t xml:space="preserve"> 112 expedientes
</t>
    </r>
    <r>
      <rPr>
        <b/>
        <sz val="16"/>
        <color theme="1"/>
        <rFont val="Calibri"/>
        <family val="2"/>
      </rPr>
      <t>Meta Relativa:</t>
    </r>
    <r>
      <rPr>
        <sz val="16"/>
        <color theme="1"/>
        <rFont val="Calibri"/>
        <family val="2"/>
      </rPr>
      <t xml:space="preserve"> 18.42% a la linea base.</t>
    </r>
  </si>
  <si>
    <r>
      <rPr>
        <b/>
        <sz val="16"/>
        <color theme="1"/>
        <rFont val="Calibri"/>
        <family val="2"/>
      </rPr>
      <t>PAEX:</t>
    </r>
    <r>
      <rPr>
        <sz val="16"/>
        <color theme="1"/>
        <rFont val="Calibri"/>
        <family val="2"/>
      </rPr>
      <t xml:space="preserve"> De Enero a Diciembre 2024 se actualizaron a 608 expedientes del Padrón Municipal de Templos.
2024: 608</t>
    </r>
  </si>
  <si>
    <r>
      <rPr>
        <b/>
        <sz val="16"/>
        <color theme="1"/>
        <rFont val="Calibri"/>
        <family val="2"/>
      </rPr>
      <t>PVAR:</t>
    </r>
    <r>
      <rPr>
        <sz val="16"/>
        <color theme="1"/>
        <rFont val="Calibri"/>
        <family val="2"/>
      </rPr>
      <t xml:space="preserve"> De enero a diciembre del 2026 se pretende realizar 320 verificaciones                   .                                              Variación de la meta en relación a la linea base.
</t>
    </r>
    <r>
      <rPr>
        <b/>
        <sz val="16"/>
        <color theme="1"/>
        <rFont val="Calibri"/>
        <family val="2"/>
      </rPr>
      <t xml:space="preserve">Meta Absoluta: </t>
    </r>
    <r>
      <rPr>
        <sz val="16"/>
        <color theme="1"/>
        <rFont val="Calibri"/>
        <family val="2"/>
      </rPr>
      <t xml:space="preserve">80 verificaciones
</t>
    </r>
    <r>
      <rPr>
        <b/>
        <sz val="16"/>
        <color theme="1"/>
        <rFont val="Calibri"/>
        <family val="2"/>
      </rPr>
      <t>Meta Relativa:</t>
    </r>
    <r>
      <rPr>
        <sz val="16"/>
        <color theme="1"/>
        <rFont val="Calibri"/>
        <family val="2"/>
      </rPr>
      <t xml:space="preserve"> 33.33% a la linea base.</t>
    </r>
  </si>
  <si>
    <r>
      <rPr>
        <b/>
        <sz val="16"/>
        <color theme="1"/>
        <rFont val="Calibri"/>
        <family val="2"/>
      </rPr>
      <t>PVAR</t>
    </r>
    <r>
      <rPr>
        <sz val="16"/>
        <color theme="1"/>
        <rFont val="Calibri"/>
        <family val="2"/>
      </rPr>
      <t>: De Enero a Diciembre 2024 se realizaron 240  verificaciones normativas.
2024: 240</t>
    </r>
  </si>
  <si>
    <r>
      <rPr>
        <b/>
        <sz val="16"/>
        <color theme="1"/>
        <rFont val="Calibri"/>
        <family val="2"/>
      </rPr>
      <t>PTSR:</t>
    </r>
    <r>
      <rPr>
        <sz val="16"/>
        <color theme="1"/>
        <rFont val="Calibri"/>
        <family val="2"/>
      </rPr>
      <t xml:space="preserve"> De enero a diciembre del 2026 se pretende realizar  a 700 tramites                       .                                              Variación de la meta en relación a la linea base.
</t>
    </r>
    <r>
      <rPr>
        <b/>
        <sz val="16"/>
        <color theme="1"/>
        <rFont val="Calibri"/>
        <family val="2"/>
      </rPr>
      <t xml:space="preserve">Meta Absoluta: </t>
    </r>
    <r>
      <rPr>
        <sz val="16"/>
        <color theme="1"/>
        <rFont val="Calibri"/>
        <family val="2"/>
      </rPr>
      <t xml:space="preserve">384 tramites
</t>
    </r>
    <r>
      <rPr>
        <b/>
        <sz val="16"/>
        <color theme="1"/>
        <rFont val="Calibri"/>
        <family val="2"/>
      </rPr>
      <t>Meta Relativa:</t>
    </r>
    <r>
      <rPr>
        <sz val="16"/>
        <color theme="1"/>
        <rFont val="Calibri"/>
        <family val="2"/>
      </rPr>
      <t xml:space="preserve"> 121.51% a la linea base.</t>
    </r>
  </si>
  <si>
    <r>
      <rPr>
        <b/>
        <sz val="16"/>
        <color theme="1"/>
        <rFont val="Calibri"/>
        <family val="2"/>
      </rPr>
      <t>PTAR:</t>
    </r>
    <r>
      <rPr>
        <sz val="16"/>
        <color theme="1"/>
        <rFont val="Calibri"/>
        <family val="2"/>
      </rPr>
      <t xml:space="preserve"> De Enero a Diciembre 2024 se realizaron 316 trámites del sector religioso.
2024: 316</t>
    </r>
  </si>
  <si>
    <r>
      <rPr>
        <b/>
        <sz val="16"/>
        <color theme="1"/>
        <rFont val="Calibri"/>
        <family val="2"/>
      </rPr>
      <t xml:space="preserve">PAAAR: </t>
    </r>
    <r>
      <rPr>
        <sz val="16"/>
        <color theme="1"/>
        <rFont val="Calibri"/>
        <family val="2"/>
      </rPr>
      <t xml:space="preserve">De enero a diciembre del 2026 se pretende asesorar a 290 personas                  .                                              Variación de la meta en relación a la linea base.
</t>
    </r>
    <r>
      <rPr>
        <b/>
        <sz val="16"/>
        <color theme="1"/>
        <rFont val="Calibri"/>
        <family val="2"/>
      </rPr>
      <t xml:space="preserve">
Meta Absoluta:</t>
    </r>
    <r>
      <rPr>
        <sz val="16"/>
        <color theme="1"/>
        <rFont val="Calibri"/>
        <family val="2"/>
      </rPr>
      <t xml:space="preserve"> 80 personas
</t>
    </r>
    <r>
      <rPr>
        <b/>
        <sz val="16"/>
        <color theme="1"/>
        <rFont val="Calibri"/>
        <family val="2"/>
      </rPr>
      <t>Meta Relativa:</t>
    </r>
    <r>
      <rPr>
        <sz val="16"/>
        <color theme="1"/>
        <rFont val="Calibri"/>
        <family val="2"/>
      </rPr>
      <t xml:space="preserve"> 38.10% a la linea base.</t>
    </r>
  </si>
  <si>
    <r>
      <rPr>
        <b/>
        <sz val="16"/>
        <color theme="1"/>
        <rFont val="Calibri"/>
        <family val="2"/>
      </rPr>
      <t xml:space="preserve">PAAC: </t>
    </r>
    <r>
      <rPr>
        <sz val="16"/>
        <color theme="1"/>
        <rFont val="Calibri"/>
        <family val="2"/>
      </rPr>
      <t>Se realizaron de enero a diciembre 2024, 210 asesorias juridicas .
2024: 210</t>
    </r>
  </si>
  <si>
    <r>
      <rPr>
        <b/>
        <sz val="16"/>
        <color theme="1"/>
        <rFont val="Calibri"/>
        <family val="2"/>
      </rPr>
      <t>PAPRT:</t>
    </r>
    <r>
      <rPr>
        <sz val="16"/>
        <color theme="1"/>
        <rFont val="Calibri"/>
        <family val="2"/>
      </rPr>
      <t xml:space="preserve"> De enero a diciembre del 2026 se pretende realizar 3 actividades de promoción.                  .                                              Variación de la meta en relación a la linea base.</t>
    </r>
  </si>
  <si>
    <r>
      <rPr>
        <b/>
        <sz val="16"/>
        <color theme="1"/>
        <rFont val="Calibri"/>
        <family val="2"/>
      </rPr>
      <t xml:space="preserve">PPDLR: </t>
    </r>
    <r>
      <rPr>
        <sz val="16"/>
        <color theme="1"/>
        <rFont val="Calibri"/>
        <family val="2"/>
      </rPr>
      <t xml:space="preserve">De Enero a Diciembre de 2024 se realizarón 0 actividades de promoción, respeto y tolerancia Religiosa
2024: 0 </t>
    </r>
  </si>
  <si>
    <r>
      <t xml:space="preserve">Línea base del Indicador:
</t>
    </r>
    <r>
      <rPr>
        <sz val="16"/>
        <color rgb="FF000000"/>
        <rFont val="Calibri"/>
        <family val="2"/>
      </rPr>
      <t>Este indicador no cuenta con línea base debido a que es un indicador nuevo.</t>
    </r>
  </si>
  <si>
    <r>
      <t xml:space="preserve">PVMU: </t>
    </r>
    <r>
      <rPr>
        <sz val="16"/>
        <color rgb="FF000000"/>
        <rFont val="Calibri"/>
        <family val="2"/>
      </rPr>
      <t>De Enero a Diciembre de 2024 se elaboraron 35 propuestas de seguridad vial y de movilidad.</t>
    </r>
    <r>
      <rPr>
        <b/>
        <sz val="16"/>
        <color rgb="FF000000"/>
        <rFont val="Calibri"/>
        <family val="2"/>
      </rPr>
      <t xml:space="preserve">
 2024: </t>
    </r>
    <r>
      <rPr>
        <sz val="16"/>
        <color rgb="FF000000"/>
        <rFont val="Calibri"/>
        <family val="2"/>
      </rPr>
      <t>35</t>
    </r>
  </si>
  <si>
    <r>
      <t xml:space="preserve">PPAE: </t>
    </r>
    <r>
      <rPr>
        <sz val="16"/>
        <color rgb="FF000000"/>
        <rFont val="Calibri"/>
        <family val="2"/>
      </rPr>
      <t xml:space="preserve">De Enero a Diciembre 2024 se atendieron a 5,933 personas. 
 </t>
    </r>
    <r>
      <rPr>
        <b/>
        <sz val="16"/>
        <color rgb="FF000000"/>
        <rFont val="Calibri"/>
        <family val="2"/>
      </rPr>
      <t xml:space="preserve">
2024: </t>
    </r>
    <r>
      <rPr>
        <sz val="16"/>
        <color rgb="FF000000"/>
        <rFont val="Calibri"/>
        <family val="2"/>
      </rPr>
      <t>5,933</t>
    </r>
  </si>
  <si>
    <r>
      <t xml:space="preserve">POPC: </t>
    </r>
    <r>
      <rPr>
        <sz val="16"/>
        <color rgb="FF000000"/>
        <rFont val="Calibri"/>
        <family val="2"/>
      </rPr>
      <t xml:space="preserve">De enero a Diciembre 2024 se capacitaron 3,187 en prevención de riesgos al personal organizaciones del sector público y privado.
 </t>
    </r>
    <r>
      <rPr>
        <b/>
        <sz val="16"/>
        <color rgb="FF000000"/>
        <rFont val="Calibri"/>
        <family val="2"/>
      </rPr>
      <t xml:space="preserve">
 2024: </t>
    </r>
    <r>
      <rPr>
        <sz val="16"/>
        <color rgb="FF000000"/>
        <rFont val="Calibri"/>
        <family val="2"/>
      </rPr>
      <t>3,187</t>
    </r>
  </si>
  <si>
    <r>
      <t xml:space="preserve">PSPR: </t>
    </r>
    <r>
      <rPr>
        <sz val="16"/>
        <color rgb="FF000000"/>
        <rFont val="Calibri"/>
        <family val="2"/>
      </rPr>
      <t xml:space="preserve">De Enero a Diciembre 2024 se verificaron 1,167 eventos másivos. </t>
    </r>
    <r>
      <rPr>
        <b/>
        <sz val="16"/>
        <color rgb="FF000000"/>
        <rFont val="Calibri"/>
        <family val="2"/>
      </rPr>
      <t xml:space="preserve">
 2024:</t>
    </r>
    <r>
      <rPr>
        <sz val="16"/>
        <color rgb="FF000000"/>
        <rFont val="Calibri"/>
        <family val="2"/>
      </rPr>
      <t xml:space="preserve"> 1,167</t>
    </r>
  </si>
  <si>
    <r>
      <t xml:space="preserve">PEMS: </t>
    </r>
    <r>
      <rPr>
        <sz val="16"/>
        <color rgb="FF000000"/>
        <rFont val="Calibri"/>
        <family val="2"/>
      </rPr>
      <t xml:space="preserve">De Enero a Diciembre 2024 se revisaron 76 Establecimientos. </t>
    </r>
    <r>
      <rPr>
        <b/>
        <sz val="16"/>
        <color rgb="FF000000"/>
        <rFont val="Calibri"/>
        <family val="2"/>
      </rPr>
      <t xml:space="preserve">
2024: </t>
    </r>
    <r>
      <rPr>
        <sz val="16"/>
        <color rgb="FF000000"/>
        <rFont val="Calibri"/>
        <family val="2"/>
      </rPr>
      <t>76</t>
    </r>
  </si>
  <si>
    <r>
      <t xml:space="preserve">PLLA: </t>
    </r>
    <r>
      <rPr>
        <sz val="16"/>
        <color rgb="FF000000"/>
        <rFont val="Calibri"/>
        <family val="2"/>
      </rPr>
      <t>De Enero a Diciembre 2024 se atendieron 6,055  Llamadas de auxilio atendida.</t>
    </r>
    <r>
      <rPr>
        <b/>
        <sz val="16"/>
        <color rgb="FF000000"/>
        <rFont val="Calibri"/>
        <family val="2"/>
      </rPr>
      <t xml:space="preserve">
2024: </t>
    </r>
    <r>
      <rPr>
        <sz val="16"/>
        <color rgb="FF000000"/>
        <rFont val="Calibri"/>
        <family val="2"/>
      </rPr>
      <t>6,055</t>
    </r>
  </si>
  <si>
    <r>
      <t xml:space="preserve">PHCB: </t>
    </r>
    <r>
      <rPr>
        <sz val="16"/>
        <color rgb="FF000000"/>
        <rFont val="Calibri"/>
        <family val="2"/>
      </rPr>
      <t>De Enero a Diciembre 2024 se capacitaron a 97 elementos del Honorable Cuerpo de Bomberos.</t>
    </r>
    <r>
      <rPr>
        <b/>
        <sz val="16"/>
        <color rgb="FF000000"/>
        <rFont val="Calibri"/>
        <family val="2"/>
      </rPr>
      <t xml:space="preserve">
2024: </t>
    </r>
    <r>
      <rPr>
        <sz val="16"/>
        <color rgb="FF000000"/>
        <rFont val="Calibri"/>
        <family val="2"/>
      </rPr>
      <t>97</t>
    </r>
  </si>
  <si>
    <r>
      <t xml:space="preserve">PEPP: </t>
    </r>
    <r>
      <rPr>
        <sz val="16"/>
        <color rgb="FF000000"/>
        <rFont val="Calibri"/>
        <family val="2"/>
      </rPr>
      <t xml:space="preserve">De Enero a Diciembre 2024 se incrementaron 367 equipos de protección corporal.
 </t>
    </r>
    <r>
      <rPr>
        <b/>
        <sz val="16"/>
        <color rgb="FF000000"/>
        <rFont val="Calibri"/>
        <family val="2"/>
      </rPr>
      <t xml:space="preserve">
2024: </t>
    </r>
    <r>
      <rPr>
        <sz val="16"/>
        <color rgb="FF000000"/>
        <rFont val="Calibri"/>
        <family val="2"/>
      </rPr>
      <t>367</t>
    </r>
  </si>
  <si>
    <r>
      <rPr>
        <b/>
        <sz val="16"/>
        <color theme="1"/>
        <rFont val="Calibri"/>
        <family val="2"/>
      </rPr>
      <t>PSCC:</t>
    </r>
    <r>
      <rPr>
        <sz val="16"/>
        <color theme="1"/>
        <rFont val="Calibri"/>
        <family val="2"/>
      </rPr>
      <t xml:space="preserve"> De Enero a Diciembre de 2024 se celebraron 38 sesiones de cabildo.
2024: 38</t>
    </r>
  </si>
  <si>
    <r>
      <rPr>
        <b/>
        <sz val="16"/>
        <color theme="1"/>
        <rFont val="Calibri"/>
        <family val="2"/>
      </rPr>
      <t>PACE:</t>
    </r>
    <r>
      <rPr>
        <sz val="16"/>
        <color theme="1"/>
        <rFont val="Calibri"/>
        <family val="2"/>
      </rPr>
      <t xml:space="preserve"> De Enero a Diciembre de 2024 no se encuadernaron actas de cabildo. </t>
    </r>
  </si>
  <si>
    <r>
      <rPr>
        <b/>
        <sz val="16"/>
        <color theme="1"/>
        <rFont val="Calibri"/>
        <family val="2"/>
      </rPr>
      <t>PAP:</t>
    </r>
    <r>
      <rPr>
        <sz val="16"/>
        <color theme="1"/>
        <rFont val="Calibri"/>
        <family val="2"/>
      </rPr>
      <t xml:space="preserve"> De Enero a Diciembre de 2024 se publicaron 98 acuerdos de Cabildo. 
2024: 98</t>
    </r>
  </si>
  <si>
    <r>
      <rPr>
        <b/>
        <sz val="16"/>
        <color theme="1"/>
        <rFont val="Calibri"/>
        <family val="2"/>
      </rPr>
      <t xml:space="preserve">PAPSC: </t>
    </r>
    <r>
      <rPr>
        <sz val="16"/>
        <color theme="1"/>
        <rFont val="Calibri"/>
        <family val="2"/>
      </rPr>
      <t>De Enero a Diciembre de 2024 se realizaron 38 precabildeos.
2024: 38</t>
    </r>
  </si>
  <si>
    <r>
      <rPr>
        <b/>
        <sz val="16"/>
        <color theme="1"/>
        <rFont val="Calibri"/>
        <family val="2"/>
      </rPr>
      <t xml:space="preserve">PAA: </t>
    </r>
    <r>
      <rPr>
        <sz val="16"/>
        <color theme="1"/>
        <rFont val="Calibri"/>
        <family val="2"/>
      </rPr>
      <t>De Enero a Diciembre de 2024 se aprobaron 167 proyectos de acuerdos.
2024: 167</t>
    </r>
  </si>
  <si>
    <r>
      <rPr>
        <b/>
        <sz val="16"/>
        <color theme="1"/>
        <rFont val="Calibri"/>
        <family val="2"/>
      </rPr>
      <t>PARPMR:</t>
    </r>
    <r>
      <rPr>
        <sz val="16"/>
        <color theme="1"/>
        <rFont val="Calibri"/>
        <family val="2"/>
      </rPr>
      <t xml:space="preserve"> De Enero a Diciembre de 2024, se realizaron 14,227 acciones para mitigación de los riesgos.
2024: 14,227</t>
    </r>
  </si>
  <si>
    <r>
      <rPr>
        <b/>
        <sz val="16"/>
        <color theme="1"/>
        <rFont val="Calibri"/>
        <family val="2"/>
      </rPr>
      <t xml:space="preserve">PSD: </t>
    </r>
    <r>
      <rPr>
        <sz val="16"/>
        <color theme="1"/>
        <rFont val="Calibri"/>
        <family val="2"/>
      </rPr>
      <t>De Enero a Diciembre de 2024, se realizaron 5,340 spots.
2024: 5,340</t>
    </r>
  </si>
  <si>
    <r>
      <rPr>
        <b/>
        <sz val="16"/>
        <color theme="1"/>
        <rFont val="Calibri"/>
        <family val="2"/>
      </rPr>
      <t xml:space="preserve">PPC: </t>
    </r>
    <r>
      <rPr>
        <sz val="16"/>
        <color theme="1"/>
        <rFont val="Calibri"/>
        <family val="2"/>
      </rPr>
      <t>De Enero a Diciembre 2024, se capacitarion 2,205 personas
2024: 2,205</t>
    </r>
  </si>
  <si>
    <r>
      <t xml:space="preserve">PGE:  </t>
    </r>
    <r>
      <rPr>
        <sz val="16"/>
        <color theme="1"/>
        <rFont val="Calibri"/>
        <family val="2"/>
      </rPr>
      <t>De Enero a Diciembre 2024, se evaluaron 0 guardavidas
2024: 0</t>
    </r>
  </si>
  <si>
    <r>
      <rPr>
        <b/>
        <sz val="16"/>
        <color theme="1"/>
        <rFont val="Calibri"/>
        <family val="2"/>
      </rPr>
      <t xml:space="preserve">PDAE: </t>
    </r>
    <r>
      <rPr>
        <sz val="16"/>
        <color theme="1"/>
        <rFont val="Calibri"/>
        <family val="2"/>
      </rPr>
      <t>De Enero a Diciembre 2024, se emitieron 14,227 dictámenes aprobatorios
2024: 14,227</t>
    </r>
  </si>
  <si>
    <r>
      <rPr>
        <b/>
        <sz val="16"/>
        <color theme="1"/>
        <rFont val="Calibri"/>
        <family val="2"/>
      </rPr>
      <t>PPIE</t>
    </r>
    <r>
      <rPr>
        <sz val="16"/>
        <color theme="1"/>
        <rFont val="Calibri"/>
        <family val="2"/>
      </rPr>
      <t>: De Enero a Diciembre de 2024, se evaluaron 6,660 programas internos
2024: 6,660</t>
    </r>
  </si>
  <si>
    <r>
      <rPr>
        <b/>
        <sz val="16"/>
        <color theme="1"/>
        <rFont val="Calibri"/>
        <family val="2"/>
      </rPr>
      <t xml:space="preserve">PIRC: </t>
    </r>
    <r>
      <rPr>
        <sz val="16"/>
        <color theme="1"/>
        <rFont val="Calibri"/>
        <family val="2"/>
      </rPr>
      <t>De Enero a Diciembre de 2024, se realizaron 3,622 inspecciones a comercios
2024: 3,622</t>
    </r>
  </si>
  <si>
    <r>
      <rPr>
        <b/>
        <sz val="16"/>
        <color theme="1"/>
        <rFont val="Calibri"/>
        <family val="2"/>
      </rPr>
      <t>PSPPE:</t>
    </r>
    <r>
      <rPr>
        <sz val="16"/>
        <color theme="1"/>
        <rFont val="Calibri"/>
        <family val="2"/>
      </rPr>
      <t xml:space="preserve"> De Enero a Diciembre 2024, se evaluaron 5,127 simulacros
2024: 5,127</t>
    </r>
  </si>
  <si>
    <r>
      <rPr>
        <b/>
        <sz val="16"/>
        <color theme="1"/>
        <rFont val="Calibri"/>
        <family val="2"/>
      </rPr>
      <t>PPSA:</t>
    </r>
    <r>
      <rPr>
        <sz val="16"/>
        <color theme="1"/>
        <rFont val="Calibri"/>
        <family val="2"/>
      </rPr>
      <t xml:space="preserve"> De Enero a Diciembre 2024, se autorizaron 0 prestadores de servicios
2024: 0</t>
    </r>
  </si>
  <si>
    <r>
      <rPr>
        <b/>
        <sz val="16"/>
        <color theme="1"/>
        <rFont val="Calibri"/>
        <family val="2"/>
      </rPr>
      <t>PREA</t>
    </r>
    <r>
      <rPr>
        <sz val="16"/>
        <color theme="1"/>
        <rFont val="Calibri"/>
        <family val="2"/>
      </rPr>
      <t>: De Enero a Diciembre 2024, se atendieron 818 reportes de emergencias.
2024: 818</t>
    </r>
  </si>
  <si>
    <r>
      <rPr>
        <b/>
        <sz val="16"/>
        <color theme="1"/>
        <rFont val="Calibri"/>
        <family val="2"/>
      </rPr>
      <t>PPAM</t>
    </r>
    <r>
      <rPr>
        <sz val="16"/>
        <color theme="1"/>
        <rFont val="Calibri"/>
        <family val="2"/>
      </rPr>
      <t>: De Enero a Diciembre 2024, se atendieron 0 personas con atenciones médicas.
2024: 0</t>
    </r>
  </si>
  <si>
    <r>
      <rPr>
        <b/>
        <sz val="16"/>
        <color theme="1"/>
        <rFont val="Calibri"/>
        <family val="2"/>
      </rPr>
      <t xml:space="preserve">PEPPS: </t>
    </r>
    <r>
      <rPr>
        <sz val="16"/>
        <color theme="1"/>
        <rFont val="Calibri"/>
        <family val="2"/>
      </rPr>
      <t>De Enero a Diciembre de 2024, se supervisaron 417 eventos públicos y privados.
2024: 417</t>
    </r>
  </si>
  <si>
    <r>
      <rPr>
        <b/>
        <sz val="16"/>
        <color theme="1"/>
        <rFont val="Calibri"/>
        <family val="2"/>
      </rPr>
      <t>PRTV:</t>
    </r>
    <r>
      <rPr>
        <sz val="16"/>
        <color theme="1"/>
        <rFont val="Calibri"/>
        <family val="2"/>
      </rPr>
      <t xml:space="preserve"> De Enero a Diciembre 2024, se verificaron 110 refugios temporales
2024: 110</t>
    </r>
  </si>
  <si>
    <r>
      <rPr>
        <b/>
        <sz val="16"/>
        <color theme="1"/>
        <rFont val="Calibri"/>
        <family val="2"/>
      </rPr>
      <t>POI:</t>
    </r>
    <r>
      <rPr>
        <sz val="16"/>
        <color theme="1"/>
        <rFont val="Calibri"/>
        <family val="2"/>
      </rPr>
      <t xml:space="preserve"> De Enero a Diciembre 2024, se implementaron 33 operativos
2024: 33</t>
    </r>
  </si>
  <si>
    <r>
      <rPr>
        <b/>
        <sz val="16"/>
        <color theme="1"/>
        <rFont val="Calibri"/>
        <family val="2"/>
      </rPr>
      <t>PSRPI:</t>
    </r>
    <r>
      <rPr>
        <sz val="16"/>
        <color theme="1"/>
        <rFont val="Calibri"/>
        <family val="2"/>
      </rPr>
      <t xml:space="preserve"> De Enero a Diciembre 2024, se implementaron 188 salvamentos, rescates y primeros auxilios
2024: 188</t>
    </r>
  </si>
  <si>
    <r>
      <rPr>
        <b/>
        <sz val="16"/>
        <color theme="1"/>
        <rFont val="Calibri"/>
        <family val="2"/>
      </rPr>
      <t xml:space="preserve">PAPB: </t>
    </r>
    <r>
      <rPr>
        <sz val="16"/>
        <color theme="1"/>
        <rFont val="Calibri"/>
        <family val="2"/>
      </rPr>
      <t xml:space="preserve"> De Enero a Diciembre 2024, se brindaron 1,170,257 acciones preventivas
2024: 1,170,257</t>
    </r>
  </si>
  <si>
    <r>
      <rPr>
        <b/>
        <sz val="16"/>
        <color theme="1"/>
        <rFont val="Calibri"/>
        <family val="2"/>
      </rPr>
      <t>PQCA</t>
    </r>
    <r>
      <rPr>
        <sz val="16"/>
        <color theme="1"/>
        <rFont val="Calibri"/>
        <family val="2"/>
      </rPr>
      <t>: De Enero a Diciembre 2024, se atendieron  937 quejas ciudadanas
2024: 937</t>
    </r>
  </si>
  <si>
    <r>
      <rPr>
        <b/>
        <sz val="16"/>
        <color theme="1"/>
        <rFont val="Calibri"/>
        <family val="2"/>
      </rPr>
      <t>PDCI:</t>
    </r>
    <r>
      <rPr>
        <sz val="16"/>
        <color theme="1"/>
        <rFont val="Calibri"/>
        <family val="2"/>
      </rPr>
      <t xml:space="preserve"> De Enero 2024 a Diciembre 2025, se integraron 4 comités
2024: 4</t>
    </r>
  </si>
  <si>
    <t>Meta 3.6
Meta 11.5
 Meta 13.1
 Meta 13.3</t>
  </si>
  <si>
    <r>
      <rPr>
        <b/>
        <sz val="11"/>
        <color theme="1"/>
        <rFont val="Arial"/>
        <family val="2"/>
      </rPr>
      <t>Nombre del Documento:</t>
    </r>
    <r>
      <rPr>
        <sz val="11"/>
        <color theme="1"/>
        <rFont val="Arial"/>
        <family val="2"/>
      </rPr>
      <t xml:space="preserve"> Acta de Sesión de Comite
</t>
    </r>
    <r>
      <rPr>
        <b/>
        <sz val="11"/>
        <color theme="1"/>
        <rFont val="Arial"/>
        <family val="2"/>
      </rPr>
      <t>Nombre de quien genera la información</t>
    </r>
    <r>
      <rPr>
        <sz val="11"/>
        <color theme="1"/>
        <rFont val="Arial"/>
        <family val="2"/>
      </rPr>
      <t xml:space="preserve">: Dirección General 
</t>
    </r>
    <r>
      <rPr>
        <b/>
        <sz val="11"/>
        <color theme="1"/>
        <rFont val="Arial"/>
        <family val="2"/>
      </rPr>
      <t xml:space="preserve">
Periodicidad con que se genera la información:</t>
    </r>
    <r>
      <rPr>
        <sz val="11"/>
        <color theme="1"/>
        <rFont val="Arial"/>
        <family val="2"/>
      </rPr>
      <t xml:space="preserve"> marzo y junio
</t>
    </r>
    <r>
      <rPr>
        <b/>
        <sz val="11"/>
        <color theme="1"/>
        <rFont val="Arial"/>
        <family val="2"/>
      </rPr>
      <t>Liga de la página donde se localiza la información o ubicación</t>
    </r>
    <r>
      <rPr>
        <sz val="11"/>
        <color theme="1"/>
        <rFont val="Arial"/>
        <family val="2"/>
      </rPr>
      <t>: Leford de Comites</t>
    </r>
  </si>
  <si>
    <t>META DE ENERO 2026 A DICIEMBRE 2026
I_TOD_PAZ:  Se espera alcanzar el 32.00% del índice de todos por la paz a diciembre del 2026.
VARIACIÓN DE LA META EN RELACIÓN A LA LÍNEA BASE
Meta Absoluta: 0.53 %
Meta Relativa: 1.68%</t>
  </si>
  <si>
    <t>I_TOD_PAZ:  31.47% a diciembre del 2024</t>
  </si>
  <si>
    <t>PROGRAMA PRESUPUESTARIO 2026
SECRETARÍA GENERAL DEL H. AYUNTAMIENTO</t>
  </si>
  <si>
    <t>PROGRAMA PRESUPUESTARIO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</si>
</sst>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6">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rgb="FF000000"/>
      <name val="Arial"/>
      <family val="2"/>
    </font>
    <font>
      <sz val="11"/>
      <color rgb="FF000000"/>
      <name val="Arial"/>
      <family val="2"/>
    </font>
    <font>
      <sz val="11"/>
      <color theme="1"/>
      <name val="Arial"/>
      <family val="2"/>
    </font>
    <font>
      <b/>
      <sz val="11"/>
      <color theme="1"/>
      <name val="Arial"/>
      <family val="2"/>
    </font>
    <font>
      <b/>
      <sz val="11"/>
      <color theme="1"/>
      <name val="Arial, sans-serif"/>
    </font>
    <font>
      <sz val="11"/>
      <color theme="1"/>
      <name val="Arial, sans-serif"/>
    </font>
    <font>
      <b/>
      <sz val="11"/>
      <color rgb="FF000000"/>
      <name val="Arial, sans-serif"/>
    </font>
    <font>
      <sz val="11"/>
      <color rgb="FF000000"/>
      <name val="Arial, sans-serif"/>
    </font>
    <font>
      <u/>
      <sz val="11"/>
      <color theme="1"/>
      <name val="Arial"/>
      <family val="2"/>
    </font>
    <font>
      <u/>
      <sz val="11"/>
      <color rgb="FF1155CC"/>
      <name val="Arial"/>
      <family val="2"/>
    </font>
    <font>
      <sz val="11"/>
      <name val="Calibri"/>
      <family val="2"/>
    </font>
    <font>
      <b/>
      <sz val="13"/>
      <color rgb="FFFF0000"/>
      <name val="Calibri"/>
      <family val="2"/>
    </font>
    <font>
      <sz val="13"/>
      <color rgb="FFFF0000"/>
      <name val="Calibri"/>
      <family val="2"/>
    </font>
    <font>
      <b/>
      <sz val="13"/>
      <color rgb="FFFFFFFF"/>
      <name val="Calibri"/>
      <family val="2"/>
    </font>
    <font>
      <sz val="13"/>
      <color rgb="FFFFFFFF"/>
      <name val="Calibri"/>
      <family val="2"/>
    </font>
    <font>
      <b/>
      <sz val="11"/>
      <color rgb="FFFFFFFF"/>
      <name val="Arial"/>
      <family val="2"/>
    </font>
    <font>
      <sz val="11"/>
      <color rgb="FFFFFFFF"/>
      <name val="Arial"/>
      <family val="2"/>
    </font>
    <font>
      <sz val="11"/>
      <color theme="0"/>
      <name val="Calibri"/>
      <family val="2"/>
    </font>
    <font>
      <sz val="10"/>
      <color theme="1"/>
      <name val="Calibri"/>
      <family val="2"/>
    </font>
    <font>
      <sz val="12"/>
      <color rgb="FF000000"/>
      <name val="Calibri"/>
      <family val="2"/>
    </font>
    <font>
      <b/>
      <sz val="12"/>
      <color rgb="FF000000"/>
      <name val="Calibri"/>
      <family val="2"/>
    </font>
    <font>
      <sz val="12"/>
      <color rgb="FFFF0000"/>
      <name val="Calibri"/>
      <family val="2"/>
    </font>
    <font>
      <b/>
      <sz val="11"/>
      <color rgb="FFFF0000"/>
      <name val="Arial"/>
      <family val="2"/>
    </font>
    <font>
      <b/>
      <sz val="11"/>
      <color rgb="FFFF0000"/>
      <name val="Arial, sans-serif"/>
    </font>
    <font>
      <sz val="11"/>
      <name val="Aptos Narrow"/>
    </font>
    <font>
      <b/>
      <sz val="11"/>
      <color rgb="FF000000"/>
      <name val="Calibri"/>
      <family val="2"/>
    </font>
    <font>
      <sz val="11"/>
      <color rgb="FF000000"/>
      <name val="Calibri"/>
      <family val="2"/>
    </font>
    <font>
      <b/>
      <sz val="16"/>
      <name val="Calibri"/>
      <family val="2"/>
    </font>
    <font>
      <b/>
      <sz val="16"/>
      <color rgb="FFFFFFFF"/>
      <name val="Calibri"/>
      <family val="2"/>
    </font>
    <font>
      <sz val="16"/>
      <color theme="0"/>
      <name val="Calibri"/>
      <family val="2"/>
    </font>
    <font>
      <sz val="16"/>
      <color rgb="FFFF0000"/>
      <name val="Calibri"/>
      <family val="2"/>
    </font>
    <font>
      <sz val="16"/>
      <color rgb="FFFFFFFF"/>
      <name val="Calibri"/>
      <family val="2"/>
    </font>
    <font>
      <b/>
      <sz val="16"/>
      <color rgb="FF000000"/>
      <name val="Calibri"/>
      <family val="2"/>
    </font>
    <font>
      <sz val="16"/>
      <color rgb="FF000000"/>
      <name val="Calibri"/>
      <family val="2"/>
    </font>
    <font>
      <sz val="16"/>
      <name val="Calibri"/>
      <family val="2"/>
    </font>
  </fonts>
  <fills count="3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
      <patternFill patternType="solid">
        <fgColor rgb="FF00B0F0"/>
        <bgColor rgb="FF00B0F0"/>
      </patternFill>
    </fill>
    <fill>
      <patternFill patternType="solid">
        <fgColor rgb="FF2FC9FF"/>
        <bgColor rgb="FF2FC9FF"/>
      </patternFill>
    </fill>
    <fill>
      <patternFill patternType="solid">
        <fgColor rgb="FFEFEFEF"/>
        <bgColor rgb="FFEFEFEF"/>
      </patternFill>
    </fill>
    <fill>
      <patternFill patternType="solid">
        <fgColor rgb="FFF3F3F3"/>
        <bgColor rgb="FFF3F3F3"/>
      </patternFill>
    </fill>
    <fill>
      <patternFill patternType="solid">
        <fgColor rgb="FFD8D8D8"/>
        <bgColor rgb="FFD8D8D8"/>
      </patternFill>
    </fill>
    <fill>
      <patternFill patternType="solid">
        <fgColor rgb="FFBFBFBF"/>
        <bgColor rgb="FFBFBFBF"/>
      </patternFill>
    </fill>
    <fill>
      <patternFill patternType="solid">
        <fgColor rgb="FF2FC9FF"/>
        <bgColor rgb="FFEFEFEF"/>
      </patternFill>
    </fill>
    <fill>
      <patternFill patternType="solid">
        <fgColor rgb="FFD990AB"/>
        <bgColor rgb="FFD990AB"/>
      </patternFill>
    </fill>
  </fills>
  <borders count="314">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dotted">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theme="1"/>
      </right>
      <top/>
      <bottom style="dotted">
        <color indexed="64"/>
      </bottom>
      <diagonal/>
    </border>
    <border>
      <left style="dotted">
        <color indexed="64"/>
      </left>
      <right style="dotted">
        <color indexed="64"/>
      </right>
      <top style="medium">
        <color indexed="64"/>
      </top>
      <bottom/>
      <diagonal/>
    </border>
    <border>
      <left style="dotted">
        <color rgb="FF000000"/>
      </left>
      <right/>
      <top style="dotted">
        <color rgb="FF000000"/>
      </top>
      <bottom style="dotted">
        <color rgb="FF000000"/>
      </bottom>
      <diagonal/>
    </border>
    <border>
      <left style="dotted">
        <color rgb="FF000000"/>
      </left>
      <right/>
      <top style="dotted">
        <color rgb="FF000000"/>
      </top>
      <bottom style="thick">
        <color rgb="FF000000"/>
      </bottom>
      <diagonal/>
    </border>
    <border>
      <left style="thick">
        <color theme="1"/>
      </left>
      <right style="dashed">
        <color theme="1"/>
      </right>
      <top style="thin">
        <color indexed="64"/>
      </top>
      <bottom/>
      <diagonal/>
    </border>
    <border>
      <left style="dashed">
        <color theme="1"/>
      </left>
      <right style="medium">
        <color indexed="64"/>
      </right>
      <top style="dotted">
        <color indexed="64"/>
      </top>
      <bottom/>
      <diagonal/>
    </border>
    <border>
      <left style="medium">
        <color indexed="64"/>
      </left>
      <right/>
      <top/>
      <bottom style="dotted">
        <color indexed="64"/>
      </bottom>
      <diagonal/>
    </border>
    <border>
      <left style="dotted">
        <color indexed="64"/>
      </left>
      <right style="dotted">
        <color indexed="64"/>
      </right>
      <top/>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medium">
        <color indexed="64"/>
      </right>
      <top style="dashed">
        <color indexed="64"/>
      </top>
      <bottom style="thick">
        <color auto="1"/>
      </bottom>
      <diagonal/>
    </border>
    <border>
      <left style="thick">
        <color theme="1"/>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thick">
        <color rgb="FF000000"/>
      </right>
      <top style="dotted">
        <color rgb="FF000000"/>
      </top>
      <bottom style="dotted">
        <color rgb="FF000000"/>
      </bottom>
      <diagonal/>
    </border>
    <border>
      <left style="thick">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style="thick">
        <color theme="1"/>
      </right>
      <top style="dotted">
        <color rgb="FF000000"/>
      </top>
      <bottom style="dotted">
        <color rgb="FF000000"/>
      </bottom>
      <diagonal/>
    </border>
    <border>
      <left style="thick">
        <color theme="1"/>
      </left>
      <right/>
      <top style="dotted">
        <color rgb="FF000000"/>
      </top>
      <bottom style="dotted">
        <color rgb="FF000000"/>
      </bottom>
      <diagonal/>
    </border>
    <border>
      <left style="thick">
        <color theme="1"/>
      </left>
      <right style="dotted">
        <color rgb="FF000000"/>
      </right>
      <top/>
      <bottom style="dotted">
        <color rgb="FF000000"/>
      </bottom>
      <diagonal/>
    </border>
    <border>
      <left style="dotted">
        <color rgb="FF000000"/>
      </left>
      <right/>
      <top/>
      <bottom style="dotted">
        <color rgb="FF000000"/>
      </bottom>
      <diagonal/>
    </border>
    <border>
      <left style="thick">
        <color theme="1"/>
      </left>
      <right/>
      <top style="dotted">
        <color rgb="FF000000"/>
      </top>
      <bottom style="thick">
        <color theme="1"/>
      </bottom>
      <diagonal/>
    </border>
    <border>
      <left style="dotted">
        <color rgb="FF000000"/>
      </left>
      <right style="dotted">
        <color rgb="FF000000"/>
      </right>
      <top style="dotted">
        <color rgb="FF000000"/>
      </top>
      <bottom style="thick">
        <color theme="1"/>
      </bottom>
      <diagonal/>
    </border>
    <border>
      <left style="dotted">
        <color rgb="FF000000"/>
      </left>
      <right/>
      <top style="dotted">
        <color rgb="FF000000"/>
      </top>
      <bottom style="thick">
        <color theme="1"/>
      </bottom>
      <diagonal/>
    </border>
    <border>
      <left style="medium">
        <color rgb="FF000000"/>
      </left>
      <right style="dotted">
        <color rgb="FF000000"/>
      </right>
      <top style="dotted">
        <color rgb="FF000000"/>
      </top>
      <bottom style="thick">
        <color theme="1"/>
      </bottom>
      <diagonal/>
    </border>
    <border>
      <left style="dotted">
        <color rgb="FF000000"/>
      </left>
      <right style="dotted">
        <color rgb="FF000000"/>
      </right>
      <top style="dotted">
        <color rgb="FF000000"/>
      </top>
      <bottom style="thick">
        <color rgb="FF000000"/>
      </bottom>
      <diagonal/>
    </border>
    <border>
      <left style="dotted">
        <color rgb="FF000000"/>
      </left>
      <right style="thick">
        <color rgb="FF000000"/>
      </right>
      <top style="dotted">
        <color rgb="FF000000"/>
      </top>
      <bottom style="thick">
        <color rgb="FF000000"/>
      </bottom>
      <diagonal/>
    </border>
    <border>
      <left style="thick">
        <color rgb="FF000000"/>
      </left>
      <right style="dotted">
        <color rgb="FF000000"/>
      </right>
      <top style="dotted">
        <color rgb="FF000000"/>
      </top>
      <bottom style="thick">
        <color rgb="FF000000"/>
      </bottom>
      <diagonal/>
    </border>
    <border>
      <left style="dotted">
        <color rgb="FF000000"/>
      </left>
      <right style="medium">
        <color rgb="FF000000"/>
      </right>
      <top style="dotted">
        <color rgb="FF000000"/>
      </top>
      <bottom style="thick">
        <color rgb="FF000000"/>
      </bottom>
      <diagonal/>
    </border>
    <border>
      <left/>
      <right style="thick">
        <color theme="1"/>
      </right>
      <top style="dotted">
        <color rgb="FF000000"/>
      </top>
      <bottom style="thick">
        <color theme="1"/>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medium">
        <color rgb="FF000000"/>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medium">
        <color rgb="FF000000"/>
      </left>
      <right style="dotted">
        <color theme="1"/>
      </right>
      <top style="dotted">
        <color theme="1"/>
      </top>
      <bottom style="medium">
        <color rgb="FF000000"/>
      </bottom>
      <diagonal/>
    </border>
    <border>
      <left style="thin">
        <color rgb="FF000000"/>
      </left>
      <right style="thick">
        <color rgb="FF000000"/>
      </right>
      <top style="dotted">
        <color rgb="FF000000"/>
      </top>
      <bottom/>
      <diagonal/>
    </border>
    <border>
      <left style="thin">
        <color rgb="FF000000"/>
      </left>
      <right style="thick">
        <color rgb="FF000000"/>
      </right>
      <top/>
      <bottom style="dotted">
        <color rgb="FF000000"/>
      </bottom>
      <diagonal/>
    </border>
    <border>
      <left/>
      <right style="thick">
        <color rgb="FF000000"/>
      </right>
      <top style="hair">
        <color rgb="FF000000"/>
      </top>
      <bottom/>
      <diagonal/>
    </border>
    <border>
      <left/>
      <right style="thick">
        <color rgb="FF000000"/>
      </right>
      <top/>
      <bottom style="dotted">
        <color rgb="FF000000"/>
      </bottom>
      <diagonal/>
    </border>
    <border>
      <left/>
      <right style="thick">
        <color rgb="FF000000"/>
      </right>
      <top/>
      <bottom/>
      <diagonal/>
    </border>
    <border>
      <left/>
      <right style="thick">
        <color rgb="FF000000"/>
      </right>
      <top/>
      <bottom style="thick">
        <color rgb="FF000000"/>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indexed="64"/>
      </left>
      <right style="medium">
        <color indexed="64"/>
      </right>
      <top/>
      <bottom style="medium">
        <color theme="1"/>
      </bottom>
      <diagonal/>
    </border>
    <border>
      <left/>
      <right style="dotted">
        <color indexed="64"/>
      </right>
      <top style="dotted">
        <color indexed="64"/>
      </top>
      <bottom/>
      <diagonal/>
    </border>
    <border>
      <left style="medium">
        <color indexed="64"/>
      </left>
      <right style="medium">
        <color theme="1"/>
      </right>
      <top style="medium">
        <color theme="1"/>
      </top>
      <bottom style="dotted">
        <color indexed="64"/>
      </bottom>
      <diagonal/>
    </border>
    <border>
      <left style="medium">
        <color rgb="FF000000"/>
      </left>
      <right style="medium">
        <color theme="1"/>
      </right>
      <top style="dotted">
        <color rgb="FF000000"/>
      </top>
      <bottom style="dotted">
        <color rgb="FF000000"/>
      </bottom>
      <diagonal/>
    </border>
    <border>
      <left style="medium">
        <color rgb="FF000000"/>
      </left>
      <right style="medium">
        <color theme="1"/>
      </right>
      <top style="dotted">
        <color rgb="FF000000"/>
      </top>
      <bottom/>
      <diagonal/>
    </border>
    <border>
      <left style="thin">
        <color rgb="FF000000"/>
      </left>
      <right style="medium">
        <color theme="1"/>
      </right>
      <top style="hair">
        <color rgb="FF000000"/>
      </top>
      <bottom style="hair">
        <color rgb="FF000000"/>
      </bottom>
      <diagonal/>
    </border>
    <border>
      <left style="thin">
        <color rgb="FF000000"/>
      </left>
      <right style="medium">
        <color theme="1"/>
      </right>
      <top style="hair">
        <color rgb="FF000000"/>
      </top>
      <bottom/>
      <diagonal/>
    </border>
    <border>
      <left style="medium">
        <color rgb="FF000000"/>
      </left>
      <right style="medium">
        <color theme="1"/>
      </right>
      <top style="dotted">
        <color rgb="FF000000"/>
      </top>
      <bottom style="medium">
        <color rgb="FF000000"/>
      </bottom>
      <diagonal/>
    </border>
    <border>
      <left style="thick">
        <color indexed="64"/>
      </left>
      <right style="dashed">
        <color indexed="64"/>
      </right>
      <top style="medium">
        <color theme="1"/>
      </top>
      <bottom style="dashed">
        <color indexed="64"/>
      </bottom>
      <diagonal/>
    </border>
    <border>
      <left style="dashed">
        <color indexed="64"/>
      </left>
      <right style="dashed">
        <color indexed="64"/>
      </right>
      <top style="medium">
        <color theme="1"/>
      </top>
      <bottom style="dashed">
        <color indexed="64"/>
      </bottom>
      <diagonal/>
    </border>
    <border>
      <left style="dashed">
        <color indexed="64"/>
      </left>
      <right style="thick">
        <color indexed="64"/>
      </right>
      <top style="medium">
        <color theme="1"/>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106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6" xfId="0" applyFont="1" applyFill="1" applyBorder="1" applyAlignment="1">
      <alignment horizontal="center" vertical="center" wrapText="1"/>
    </xf>
    <xf numFmtId="0" fontId="21" fillId="4" borderId="16" xfId="0" applyFont="1" applyFill="1" applyBorder="1" applyAlignment="1">
      <alignment vertical="center" wrapText="1"/>
    </xf>
    <xf numFmtId="0" fontId="21" fillId="4" borderId="16" xfId="0" applyFont="1" applyFill="1" applyBorder="1" applyAlignment="1">
      <alignment horizontal="center" vertical="center" wrapText="1"/>
    </xf>
    <xf numFmtId="49" fontId="20" fillId="4" borderId="16"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4" fillId="0" borderId="23" xfId="0" applyFont="1" applyBorder="1" applyAlignment="1">
      <alignment vertical="center" wrapText="1"/>
    </xf>
    <xf numFmtId="0" fontId="26" fillId="0" borderId="0" xfId="0" applyFont="1" applyAlignment="1">
      <alignment vertical="center" wrapText="1"/>
    </xf>
    <xf numFmtId="0" fontId="4" fillId="0" borderId="25" xfId="0" applyFont="1" applyBorder="1" applyAlignment="1">
      <alignment vertical="center" wrapText="1"/>
    </xf>
    <xf numFmtId="0" fontId="4" fillId="0" borderId="26" xfId="0" applyFont="1" applyBorder="1" applyAlignment="1">
      <alignment vertical="center" wrapText="1"/>
    </xf>
    <xf numFmtId="10" fontId="28" fillId="12" borderId="59" xfId="0" applyNumberFormat="1" applyFont="1" applyFill="1" applyBorder="1" applyAlignment="1">
      <alignment horizontal="center" vertical="center" wrapText="1"/>
    </xf>
    <xf numFmtId="10" fontId="28" fillId="13" borderId="60" xfId="0" applyNumberFormat="1" applyFont="1" applyFill="1" applyBorder="1" applyAlignment="1">
      <alignment horizontal="center" vertical="center" wrapText="1"/>
    </xf>
    <xf numFmtId="10" fontId="28" fillId="12" borderId="61"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3" xfId="2" applyNumberFormat="1" applyFont="1" applyFill="1" applyBorder="1" applyAlignment="1">
      <alignment horizontal="center" vertical="center" wrapText="1"/>
    </xf>
    <xf numFmtId="0" fontId="30" fillId="10" borderId="62"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2" xfId="0" applyFont="1" applyFill="1" applyBorder="1" applyAlignment="1">
      <alignment horizontal="center" vertical="center" wrapText="1"/>
    </xf>
    <xf numFmtId="0" fontId="27" fillId="10" borderId="33" xfId="0" applyFont="1" applyFill="1" applyBorder="1" applyAlignment="1">
      <alignment horizontal="center" vertical="center" wrapText="1"/>
    </xf>
    <xf numFmtId="10" fontId="27" fillId="10" borderId="34"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19"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20" fillId="10" borderId="27"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2" xfId="0" applyFont="1" applyFill="1" applyBorder="1" applyAlignment="1">
      <alignment horizontal="center" vertical="center" wrapText="1"/>
    </xf>
    <xf numFmtId="10" fontId="28" fillId="12" borderId="65" xfId="0" applyNumberFormat="1" applyFont="1" applyFill="1" applyBorder="1" applyAlignment="1">
      <alignment horizontal="center" vertical="center" wrapText="1"/>
    </xf>
    <xf numFmtId="10" fontId="28" fillId="13" borderId="66" xfId="0" applyNumberFormat="1" applyFont="1" applyFill="1" applyBorder="1" applyAlignment="1">
      <alignment horizontal="center" vertical="center" wrapText="1"/>
    </xf>
    <xf numFmtId="10" fontId="28" fillId="12" borderId="67" xfId="0" applyNumberFormat="1" applyFont="1" applyFill="1" applyBorder="1" applyAlignment="1">
      <alignment horizontal="center" vertical="center" wrapText="1"/>
    </xf>
    <xf numFmtId="0" fontId="21" fillId="10" borderId="63"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28"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4" fillId="0" borderId="25"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0" fillId="4" borderId="16" xfId="0" applyFont="1" applyFill="1" applyBorder="1" applyAlignment="1">
      <alignment horizontal="center" vertical="center" wrapText="1"/>
    </xf>
    <xf numFmtId="0" fontId="5" fillId="0" borderId="0" xfId="0" applyFont="1" applyAlignment="1">
      <alignment horizontal="left" vertical="center" wrapText="1"/>
    </xf>
    <xf numFmtId="0" fontId="22" fillId="4" borderId="68"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1" fillId="4" borderId="33" xfId="0" applyFont="1" applyFill="1" applyBorder="1" applyAlignment="1">
      <alignment horizontal="left" vertical="center" wrapText="1"/>
    </xf>
    <xf numFmtId="0" fontId="21" fillId="4" borderId="69" xfId="0" applyFont="1" applyFill="1" applyBorder="1" applyAlignment="1">
      <alignment horizontal="left" vertical="center" wrapText="1"/>
    </xf>
    <xf numFmtId="0" fontId="21" fillId="4" borderId="70" xfId="0" applyFont="1" applyFill="1" applyBorder="1" applyAlignment="1">
      <alignment horizontal="left" vertical="center" wrapText="1"/>
    </xf>
    <xf numFmtId="0" fontId="23" fillId="2" borderId="71" xfId="0" applyFont="1" applyFill="1" applyBorder="1" applyAlignment="1">
      <alignment vertical="center" wrapText="1"/>
    </xf>
    <xf numFmtId="0" fontId="24" fillId="5" borderId="71" xfId="0" applyFont="1" applyFill="1" applyBorder="1" applyAlignment="1">
      <alignment vertical="center" wrapText="1"/>
    </xf>
    <xf numFmtId="0" fontId="21" fillId="4" borderId="71"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center" vertical="center" wrapText="1"/>
    </xf>
    <xf numFmtId="0" fontId="21" fillId="4" borderId="73" xfId="0" applyFont="1" applyFill="1" applyBorder="1" applyAlignment="1">
      <alignment vertical="center" wrapText="1"/>
    </xf>
    <xf numFmtId="0" fontId="23" fillId="2" borderId="73" xfId="0" applyFont="1" applyFill="1" applyBorder="1" applyAlignment="1">
      <alignment vertical="center" wrapText="1"/>
    </xf>
    <xf numFmtId="0" fontId="23" fillId="2" borderId="73" xfId="0" applyFont="1" applyFill="1" applyBorder="1" applyAlignment="1">
      <alignment horizontal="center" vertical="center" wrapText="1"/>
    </xf>
    <xf numFmtId="0" fontId="23" fillId="2" borderId="73" xfId="0" applyFont="1" applyFill="1" applyBorder="1" applyAlignment="1">
      <alignment horizontal="left" vertical="center" wrapText="1"/>
    </xf>
    <xf numFmtId="0" fontId="24" fillId="5" borderId="73" xfId="0" applyFont="1" applyFill="1" applyBorder="1" applyAlignment="1">
      <alignment horizontal="left" vertical="center" wrapText="1"/>
    </xf>
    <xf numFmtId="0" fontId="24" fillId="5" borderId="73" xfId="0" applyFont="1" applyFill="1" applyBorder="1" applyAlignment="1">
      <alignment horizontal="center" vertical="center" wrapText="1"/>
    </xf>
    <xf numFmtId="0" fontId="24" fillId="5" borderId="73" xfId="0" applyFont="1" applyFill="1" applyBorder="1" applyAlignment="1">
      <alignment horizontal="justify" vertical="center" wrapText="1"/>
    </xf>
    <xf numFmtId="9" fontId="24" fillId="5" borderId="73" xfId="1" applyNumberFormat="1" applyFont="1" applyFill="1" applyBorder="1" applyAlignment="1">
      <alignment horizontal="left" vertical="center" wrapText="1"/>
    </xf>
    <xf numFmtId="0" fontId="21" fillId="4" borderId="73" xfId="0" applyFont="1" applyFill="1" applyBorder="1" applyAlignment="1">
      <alignment horizontal="left" vertical="center" wrapText="1"/>
    </xf>
    <xf numFmtId="49" fontId="20" fillId="4" borderId="73" xfId="0" applyNumberFormat="1" applyFont="1" applyFill="1" applyBorder="1" applyAlignment="1">
      <alignment horizontal="left" vertical="center" wrapText="1"/>
    </xf>
    <xf numFmtId="0" fontId="21" fillId="4" borderId="74" xfId="0" applyFont="1" applyFill="1" applyBorder="1" applyAlignment="1">
      <alignment vertical="center" wrapText="1"/>
    </xf>
    <xf numFmtId="0" fontId="21" fillId="4" borderId="74" xfId="0" applyFont="1" applyFill="1" applyBorder="1" applyAlignment="1">
      <alignment horizontal="center" vertical="center" wrapText="1"/>
    </xf>
    <xf numFmtId="0" fontId="21" fillId="4" borderId="74" xfId="0" applyFont="1" applyFill="1" applyBorder="1" applyAlignment="1">
      <alignment horizontal="left" vertical="center" wrapText="1"/>
    </xf>
    <xf numFmtId="49" fontId="20" fillId="4" borderId="74" xfId="0" applyNumberFormat="1" applyFont="1" applyFill="1" applyBorder="1" applyAlignment="1">
      <alignment horizontal="left" vertical="center" wrapText="1"/>
    </xf>
    <xf numFmtId="0" fontId="19" fillId="4" borderId="75"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24" fillId="10" borderId="76" xfId="0" applyFont="1" applyFill="1" applyBorder="1" applyAlignment="1">
      <alignment horizontal="left" vertical="center" wrapText="1"/>
    </xf>
    <xf numFmtId="0" fontId="21" fillId="4" borderId="77" xfId="0" applyFont="1" applyFill="1" applyBorder="1" applyAlignment="1">
      <alignment horizontal="justify" vertical="center" wrapText="1"/>
    </xf>
    <xf numFmtId="0" fontId="21" fillId="4" borderId="77" xfId="0" applyFont="1" applyFill="1" applyBorder="1" applyAlignment="1">
      <alignment horizontal="center" vertical="center" wrapText="1"/>
    </xf>
    <xf numFmtId="10" fontId="21" fillId="4" borderId="77" xfId="0" applyNumberFormat="1" applyFont="1" applyFill="1" applyBorder="1" applyAlignment="1">
      <alignment vertical="center" wrapText="1"/>
    </xf>
    <xf numFmtId="0" fontId="21" fillId="4" borderId="77" xfId="0" applyFont="1" applyFill="1" applyBorder="1" applyAlignment="1">
      <alignment vertical="center" wrapText="1"/>
    </xf>
    <xf numFmtId="0" fontId="22" fillId="4" borderId="78" xfId="0" applyFont="1" applyFill="1" applyBorder="1" applyAlignment="1">
      <alignment vertical="center" wrapText="1"/>
    </xf>
    <xf numFmtId="0" fontId="22" fillId="4" borderId="18" xfId="0" applyFont="1" applyFill="1" applyBorder="1" applyAlignment="1">
      <alignment vertical="center" wrapText="1"/>
    </xf>
    <xf numFmtId="0" fontId="22" fillId="4" borderId="79" xfId="0" applyFont="1" applyFill="1" applyBorder="1" applyAlignment="1">
      <alignment vertical="center" wrapText="1"/>
    </xf>
    <xf numFmtId="0" fontId="4" fillId="0" borderId="20" xfId="0" applyFont="1" applyBorder="1" applyAlignment="1">
      <alignment horizontal="center" vertical="center" wrapText="1"/>
    </xf>
    <xf numFmtId="0" fontId="31" fillId="0" borderId="24" xfId="0" applyFont="1" applyBorder="1" applyAlignment="1">
      <alignment vertical="center" wrapText="1"/>
    </xf>
    <xf numFmtId="0" fontId="31" fillId="0" borderId="25" xfId="0" applyFont="1" applyBorder="1" applyAlignment="1">
      <alignment vertical="center" wrapText="1"/>
    </xf>
    <xf numFmtId="10" fontId="4" fillId="14" borderId="91" xfId="0" applyNumberFormat="1" applyFont="1" applyFill="1" applyBorder="1" applyAlignment="1">
      <alignment horizontal="center" vertical="center" wrapText="1"/>
    </xf>
    <xf numFmtId="10" fontId="4" fillId="14" borderId="92" xfId="0" applyNumberFormat="1" applyFont="1" applyFill="1" applyBorder="1" applyAlignment="1">
      <alignment horizontal="center" vertical="center" wrapText="1"/>
    </xf>
    <xf numFmtId="3" fontId="4" fillId="6" borderId="73" xfId="0" applyNumberFormat="1" applyFont="1" applyFill="1" applyBorder="1" applyAlignment="1">
      <alignment horizontal="center" vertical="center" wrapText="1"/>
    </xf>
    <xf numFmtId="3" fontId="4" fillId="6" borderId="93" xfId="0" applyNumberFormat="1" applyFont="1" applyFill="1" applyBorder="1" applyAlignment="1">
      <alignment horizontal="center" vertical="center" wrapText="1"/>
    </xf>
    <xf numFmtId="10" fontId="4" fillId="14" borderId="95" xfId="0" applyNumberFormat="1" applyFont="1" applyFill="1" applyBorder="1" applyAlignment="1">
      <alignment horizontal="center" vertical="center" wrapText="1"/>
    </xf>
    <xf numFmtId="3" fontId="4" fillId="12" borderId="74" xfId="0" applyNumberFormat="1" applyFont="1" applyFill="1" applyBorder="1" applyAlignment="1">
      <alignment horizontal="center" vertical="center" wrapText="1"/>
    </xf>
    <xf numFmtId="3" fontId="4" fillId="12" borderId="96" xfId="0" applyNumberFormat="1" applyFont="1" applyFill="1" applyBorder="1" applyAlignment="1">
      <alignment horizontal="center" vertical="center" wrapText="1"/>
    </xf>
    <xf numFmtId="0" fontId="31" fillId="0" borderId="25" xfId="0" applyFont="1" applyBorder="1" applyAlignment="1">
      <alignment horizontal="center" vertical="center" wrapText="1"/>
    </xf>
    <xf numFmtId="0" fontId="35" fillId="0" borderId="0" xfId="0" applyFont="1" applyAlignment="1">
      <alignment vertical="center" wrapText="1"/>
    </xf>
    <xf numFmtId="0" fontId="5" fillId="10" borderId="97" xfId="0" applyFont="1" applyFill="1" applyBorder="1" applyAlignment="1">
      <alignment horizontal="center" vertical="center" wrapText="1"/>
    </xf>
    <xf numFmtId="3" fontId="4" fillId="6" borderId="98"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6" borderId="74"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3" fontId="4" fillId="12" borderId="99" xfId="0" applyNumberFormat="1" applyFont="1" applyFill="1" applyBorder="1" applyAlignment="1">
      <alignment horizontal="center" vertical="center" wrapText="1"/>
    </xf>
    <xf numFmtId="10" fontId="4" fillId="14" borderId="94" xfId="0" applyNumberFormat="1" applyFont="1" applyFill="1" applyBorder="1" applyAlignment="1">
      <alignment horizontal="center" vertical="center" wrapText="1"/>
    </xf>
    <xf numFmtId="10" fontId="4" fillId="14" borderId="103" xfId="0" applyNumberFormat="1" applyFont="1" applyFill="1" applyBorder="1" applyAlignment="1">
      <alignment horizontal="center" vertical="center" wrapText="1"/>
    </xf>
    <xf numFmtId="10" fontId="4" fillId="14" borderId="55" xfId="0" applyNumberFormat="1" applyFont="1" applyFill="1" applyBorder="1" applyAlignment="1">
      <alignment horizontal="center" vertical="center" wrapText="1"/>
    </xf>
    <xf numFmtId="10" fontId="4" fillId="14" borderId="57" xfId="0" applyNumberFormat="1" applyFont="1" applyFill="1" applyBorder="1" applyAlignment="1">
      <alignment horizontal="center" vertical="center" wrapText="1"/>
    </xf>
    <xf numFmtId="10" fontId="4" fillId="14" borderId="83" xfId="0" applyNumberFormat="1" applyFont="1" applyFill="1" applyBorder="1" applyAlignment="1">
      <alignment horizontal="center" vertical="center" wrapText="1"/>
    </xf>
    <xf numFmtId="10" fontId="4" fillId="14" borderId="104" xfId="0" applyNumberFormat="1" applyFont="1" applyFill="1" applyBorder="1" applyAlignment="1">
      <alignment horizontal="center" vertical="center" wrapText="1"/>
    </xf>
    <xf numFmtId="10" fontId="4" fillId="14" borderId="56" xfId="0" applyNumberFormat="1" applyFont="1" applyFill="1" applyBorder="1" applyAlignment="1">
      <alignment horizontal="center" vertical="center" wrapText="1"/>
    </xf>
    <xf numFmtId="10" fontId="28" fillId="10" borderId="62"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3" xfId="0" applyNumberFormat="1" applyFont="1" applyFill="1" applyBorder="1" applyAlignment="1">
      <alignment horizontal="center" vertical="center" wrapText="1"/>
    </xf>
    <xf numFmtId="10" fontId="28" fillId="10" borderId="32" xfId="0" applyNumberFormat="1" applyFont="1" applyFill="1" applyBorder="1" applyAlignment="1">
      <alignment horizontal="center" vertical="center" wrapText="1"/>
    </xf>
    <xf numFmtId="10" fontId="28" fillId="10" borderId="33" xfId="0" applyNumberFormat="1" applyFont="1" applyFill="1" applyBorder="1" applyAlignment="1">
      <alignment horizontal="center" vertical="center" wrapText="1"/>
    </xf>
    <xf numFmtId="10" fontId="28" fillId="10" borderId="34" xfId="0" applyNumberFormat="1" applyFont="1" applyFill="1" applyBorder="1" applyAlignment="1">
      <alignment horizontal="center" vertical="center" wrapText="1"/>
    </xf>
    <xf numFmtId="0" fontId="31" fillId="0" borderId="20" xfId="0" applyFont="1" applyBorder="1" applyAlignment="1">
      <alignment vertical="center" wrapText="1"/>
    </xf>
    <xf numFmtId="0" fontId="31" fillId="0" borderId="0" xfId="0" applyFont="1" applyAlignment="1">
      <alignment vertical="center" wrapText="1"/>
    </xf>
    <xf numFmtId="0" fontId="22" fillId="10" borderId="71" xfId="0" applyFont="1" applyFill="1" applyBorder="1" applyAlignment="1">
      <alignment horizontal="justify" vertical="center" wrapText="1"/>
    </xf>
    <xf numFmtId="0" fontId="22" fillId="10" borderId="76" xfId="0" applyFont="1" applyFill="1" applyBorder="1" applyAlignment="1">
      <alignment horizontal="justify" vertical="center" wrapText="1"/>
    </xf>
    <xf numFmtId="0" fontId="20" fillId="4" borderId="71" xfId="0" applyFont="1" applyFill="1" applyBorder="1" applyAlignment="1">
      <alignment horizontal="left" vertical="center" wrapText="1"/>
    </xf>
    <xf numFmtId="0" fontId="22" fillId="4" borderId="71" xfId="0" applyFont="1" applyFill="1" applyBorder="1" applyAlignment="1">
      <alignment horizontal="left" vertical="center" wrapText="1"/>
    </xf>
    <xf numFmtId="0" fontId="20" fillId="4" borderId="71" xfId="0" applyFont="1" applyFill="1" applyBorder="1" applyAlignment="1">
      <alignment horizontal="center" vertical="center" wrapText="1"/>
    </xf>
    <xf numFmtId="0" fontId="22" fillId="4" borderId="109" xfId="0" applyFont="1" applyFill="1" applyBorder="1" applyAlignment="1">
      <alignment horizontal="left" vertical="center" wrapText="1"/>
    </xf>
    <xf numFmtId="0" fontId="21" fillId="10" borderId="115" xfId="0" applyFont="1" applyFill="1" applyBorder="1" applyAlignment="1">
      <alignment horizontal="justify" vertical="center" wrapText="1"/>
    </xf>
    <xf numFmtId="0" fontId="20" fillId="4" borderId="115" xfId="0" applyFont="1" applyFill="1" applyBorder="1" applyAlignment="1">
      <alignment vertical="center" wrapText="1"/>
    </xf>
    <xf numFmtId="0" fontId="22" fillId="4" borderId="115" xfId="0" applyFont="1" applyFill="1" applyBorder="1" applyAlignment="1">
      <alignment vertical="center" wrapText="1"/>
    </xf>
    <xf numFmtId="0" fontId="20" fillId="4" borderId="116" xfId="0" applyFont="1" applyFill="1" applyBorder="1" applyAlignment="1">
      <alignment vertical="center" wrapText="1"/>
    </xf>
    <xf numFmtId="0" fontId="20" fillId="4" borderId="117" xfId="0" applyFont="1" applyFill="1" applyBorder="1" applyAlignment="1">
      <alignment horizontal="left" vertical="center" wrapText="1"/>
    </xf>
    <xf numFmtId="0" fontId="20" fillId="4" borderId="115" xfId="0" applyFont="1" applyFill="1" applyBorder="1" applyAlignment="1">
      <alignment horizontal="left" vertical="center" wrapText="1"/>
    </xf>
    <xf numFmtId="49" fontId="20" fillId="4" borderId="115" xfId="0" applyNumberFormat="1" applyFont="1" applyFill="1" applyBorder="1" applyAlignment="1">
      <alignment horizontal="left" vertical="center" wrapText="1"/>
    </xf>
    <xf numFmtId="0" fontId="22" fillId="4" borderId="115" xfId="0" applyFont="1" applyFill="1" applyBorder="1" applyAlignment="1">
      <alignment horizontal="left" vertical="center" wrapText="1"/>
    </xf>
    <xf numFmtId="0" fontId="20" fillId="4" borderId="120"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2"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2" xfId="0" applyFont="1" applyFill="1" applyBorder="1" applyAlignment="1">
      <alignment horizontal="center" vertical="center" wrapText="1"/>
    </xf>
    <xf numFmtId="0" fontId="24" fillId="10" borderId="33" xfId="0" applyFont="1" applyFill="1" applyBorder="1" applyAlignment="1">
      <alignment horizontal="left" vertical="center" wrapText="1"/>
    </xf>
    <xf numFmtId="0" fontId="23" fillId="10" borderId="85" xfId="0" applyFont="1" applyFill="1" applyBorder="1" applyAlignment="1">
      <alignment horizontal="center" vertical="center" wrapText="1"/>
    </xf>
    <xf numFmtId="0" fontId="20" fillId="10" borderId="85"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1" xfId="0" applyFont="1" applyFill="1" applyBorder="1" applyAlignment="1">
      <alignment horizontal="center" vertical="center" wrapText="1"/>
    </xf>
    <xf numFmtId="0" fontId="21" fillId="10" borderId="122" xfId="0" applyFont="1" applyFill="1" applyBorder="1" applyAlignment="1">
      <alignment horizontal="center" vertical="center" wrapText="1"/>
    </xf>
    <xf numFmtId="0" fontId="37" fillId="0" borderId="0" xfId="0" applyFont="1" applyAlignment="1">
      <alignment vertical="center" wrapText="1"/>
    </xf>
    <xf numFmtId="0" fontId="37" fillId="0" borderId="23" xfId="0" applyFont="1" applyBorder="1" applyAlignment="1">
      <alignment vertical="center" wrapText="1"/>
    </xf>
    <xf numFmtId="10" fontId="35" fillId="15" borderId="92" xfId="0" applyNumberFormat="1" applyFont="1" applyFill="1" applyBorder="1" applyAlignment="1">
      <alignment horizontal="center" vertical="center" wrapText="1"/>
    </xf>
    <xf numFmtId="10" fontId="35" fillId="15" borderId="94" xfId="0" applyNumberFormat="1" applyFont="1" applyFill="1" applyBorder="1" applyAlignment="1">
      <alignment horizontal="center" vertical="center" wrapText="1"/>
    </xf>
    <xf numFmtId="10" fontId="28" fillId="10" borderId="63" xfId="2" applyNumberFormat="1" applyFont="1" applyFill="1" applyBorder="1" applyAlignment="1">
      <alignment horizontal="center" vertical="center" wrapText="1"/>
    </xf>
    <xf numFmtId="0" fontId="35" fillId="10" borderId="18" xfId="0" applyFont="1" applyFill="1" applyBorder="1" applyAlignment="1">
      <alignment horizontal="left" vertical="center" wrapText="1"/>
    </xf>
    <xf numFmtId="0" fontId="35" fillId="10" borderId="123" xfId="0" applyFont="1" applyFill="1" applyBorder="1" applyAlignment="1">
      <alignment horizontal="left" vertical="center" wrapText="1"/>
    </xf>
    <xf numFmtId="0" fontId="20" fillId="10" borderId="86" xfId="0" applyFont="1" applyFill="1" applyBorder="1" applyAlignment="1">
      <alignment horizontal="center" vertical="center" wrapText="1"/>
    </xf>
    <xf numFmtId="0" fontId="24" fillId="10" borderId="33" xfId="0" applyFont="1" applyFill="1" applyBorder="1" applyAlignment="1">
      <alignment horizontal="center" vertical="center" wrapText="1"/>
    </xf>
    <xf numFmtId="0" fontId="21" fillId="10" borderId="124" xfId="0" applyFont="1" applyFill="1" applyBorder="1" applyAlignment="1">
      <alignment horizontal="center" vertical="center" wrapText="1"/>
    </xf>
    <xf numFmtId="0" fontId="5" fillId="10" borderId="125" xfId="0" applyFont="1" applyFill="1" applyBorder="1" applyAlignment="1">
      <alignment horizontal="center" vertical="center" wrapText="1"/>
    </xf>
    <xf numFmtId="0" fontId="5" fillId="0" borderId="87" xfId="0" applyFont="1" applyBorder="1" applyAlignment="1">
      <alignment horizontal="center" vertical="center" wrapText="1"/>
    </xf>
    <xf numFmtId="0" fontId="4" fillId="0" borderId="17" xfId="0" applyFont="1" applyBorder="1" applyAlignment="1">
      <alignment vertical="center" wrapText="1"/>
    </xf>
    <xf numFmtId="0" fontId="4" fillId="0" borderId="148" xfId="0" applyFont="1" applyBorder="1" applyAlignment="1">
      <alignment horizontal="center" vertical="center" wrapText="1"/>
    </xf>
    <xf numFmtId="0" fontId="17" fillId="0" borderId="149" xfId="0" applyFont="1" applyBorder="1" applyAlignment="1">
      <alignment vertical="center" wrapText="1"/>
    </xf>
    <xf numFmtId="0" fontId="4" fillId="0" borderId="150" xfId="0" applyFont="1" applyBorder="1" applyAlignment="1">
      <alignment vertical="center" wrapText="1"/>
    </xf>
    <xf numFmtId="0" fontId="4" fillId="0" borderId="151" xfId="0" applyFont="1" applyBorder="1" applyAlignment="1">
      <alignment horizontal="center" vertical="center" wrapText="1"/>
    </xf>
    <xf numFmtId="3" fontId="4" fillId="0" borderId="27"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28" xfId="0" applyNumberFormat="1" applyFont="1" applyBorder="1" applyAlignment="1">
      <alignment horizontal="center" vertical="center" wrapText="1"/>
    </xf>
    <xf numFmtId="3" fontId="4" fillId="0" borderId="62"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3" xfId="0" applyNumberFormat="1"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164" xfId="0" applyNumberFormat="1" applyFont="1" applyBorder="1" applyAlignment="1">
      <alignment horizontal="center" vertical="center" wrapText="1"/>
    </xf>
    <xf numFmtId="3" fontId="4" fillId="0" borderId="16" xfId="0" applyNumberFormat="1" applyFont="1" applyBorder="1" applyAlignment="1">
      <alignment horizontal="center" vertical="center" wrapText="1"/>
    </xf>
    <xf numFmtId="3" fontId="4" fillId="0" borderId="137"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78"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89" xfId="4" applyFont="1" applyBorder="1" applyAlignment="1">
      <alignment horizontal="left" vertical="center" wrapText="1"/>
    </xf>
    <xf numFmtId="0" fontId="55" fillId="0" borderId="190" xfId="4" applyFont="1" applyBorder="1" applyAlignment="1">
      <alignment horizontal="left" vertical="center" wrapText="1"/>
    </xf>
    <xf numFmtId="0" fontId="55" fillId="0" borderId="184" xfId="4" applyFont="1" applyBorder="1" applyAlignment="1">
      <alignment horizontal="justify" vertical="center" wrapText="1"/>
    </xf>
    <xf numFmtId="0" fontId="55" fillId="0" borderId="185" xfId="4" applyFont="1" applyBorder="1" applyAlignment="1">
      <alignment horizontal="justify" vertical="center" wrapText="1"/>
    </xf>
    <xf numFmtId="0" fontId="55" fillId="0" borderId="189" xfId="4" applyFont="1" applyBorder="1" applyAlignment="1">
      <alignment horizontal="justify" vertical="center" wrapText="1"/>
    </xf>
    <xf numFmtId="0" fontId="55" fillId="0" borderId="190" xfId="4" applyFont="1" applyBorder="1" applyAlignment="1">
      <alignment horizontal="justify" vertical="center" wrapText="1"/>
    </xf>
    <xf numFmtId="0" fontId="62" fillId="0" borderId="189" xfId="4" applyFont="1" applyBorder="1" applyAlignment="1">
      <alignment horizontal="left" vertical="center" wrapText="1"/>
    </xf>
    <xf numFmtId="0" fontId="62" fillId="0" borderId="190" xfId="4" applyFont="1" applyBorder="1" applyAlignment="1">
      <alignment horizontal="left" vertical="center" wrapText="1"/>
    </xf>
    <xf numFmtId="0" fontId="55" fillId="0" borderId="192" xfId="4" applyFont="1" applyBorder="1" applyAlignment="1">
      <alignment horizontal="center" vertical="center" wrapText="1"/>
    </xf>
    <xf numFmtId="0" fontId="55" fillId="0" borderId="194" xfId="4" applyFont="1" applyBorder="1" applyAlignment="1">
      <alignment horizontal="center" vertical="center" wrapText="1"/>
    </xf>
    <xf numFmtId="0" fontId="55" fillId="0" borderId="196" xfId="4" applyFont="1" applyBorder="1" applyAlignment="1">
      <alignment horizontal="center" vertical="center" wrapText="1"/>
    </xf>
    <xf numFmtId="0" fontId="55" fillId="0" borderId="201" xfId="4" applyFont="1" applyBorder="1" applyAlignment="1">
      <alignment vertical="center" wrapText="1"/>
    </xf>
    <xf numFmtId="0" fontId="62" fillId="0" borderId="204" xfId="4" applyFont="1" applyBorder="1" applyAlignment="1">
      <alignment horizontal="left" vertical="center" wrapText="1"/>
    </xf>
    <xf numFmtId="0" fontId="55" fillId="0" borderId="204" xfId="4" applyFont="1" applyBorder="1" applyAlignment="1">
      <alignment horizontal="left" vertical="center" wrapText="1"/>
    </xf>
    <xf numFmtId="9" fontId="55" fillId="0" borderId="204" xfId="4" applyNumberFormat="1" applyFont="1" applyBorder="1" applyAlignment="1">
      <alignment horizontal="left" vertical="center" wrapText="1"/>
    </xf>
    <xf numFmtId="0" fontId="55" fillId="0" borderId="205" xfId="4" applyFont="1" applyBorder="1" applyAlignment="1">
      <alignment horizontal="left" vertical="center" wrapText="1"/>
    </xf>
    <xf numFmtId="9" fontId="55" fillId="0" borderId="206" xfId="4" applyNumberFormat="1" applyFont="1" applyBorder="1" applyAlignment="1">
      <alignment horizontal="left" vertical="center" wrapText="1"/>
    </xf>
    <xf numFmtId="9" fontId="55" fillId="0" borderId="208" xfId="4" applyNumberFormat="1" applyFont="1" applyBorder="1" applyAlignment="1">
      <alignment horizontal="left" vertical="center" wrapText="1"/>
    </xf>
    <xf numFmtId="9" fontId="55" fillId="0" borderId="210" xfId="4" applyNumberFormat="1" applyFont="1" applyBorder="1" applyAlignment="1">
      <alignment horizontal="left" vertical="center" wrapText="1"/>
    </xf>
    <xf numFmtId="0" fontId="55" fillId="0" borderId="212" xfId="4" applyFont="1" applyBorder="1" applyAlignment="1">
      <alignment horizontal="justify" vertical="center" wrapText="1"/>
    </xf>
    <xf numFmtId="0" fontId="55" fillId="0" borderId="214" xfId="4" applyFont="1" applyBorder="1" applyAlignment="1">
      <alignment horizontal="justify" vertical="center" wrapText="1"/>
    </xf>
    <xf numFmtId="9" fontId="55" fillId="0" borderId="215" xfId="4" applyNumberFormat="1" applyFont="1" applyBorder="1" applyAlignment="1">
      <alignment horizontal="left" vertical="center" wrapText="1"/>
    </xf>
    <xf numFmtId="0" fontId="22" fillId="17" borderId="71" xfId="0" applyFont="1" applyFill="1" applyBorder="1" applyAlignment="1">
      <alignment horizontal="justify" vertical="center" wrapText="1"/>
    </xf>
    <xf numFmtId="0" fontId="21" fillId="17" borderId="115" xfId="0" applyFont="1" applyFill="1" applyBorder="1" applyAlignment="1">
      <alignment horizontal="justify" vertical="center" wrapText="1"/>
    </xf>
    <xf numFmtId="0" fontId="21" fillId="17" borderId="7" xfId="0" applyFont="1" applyFill="1" applyBorder="1" applyAlignment="1">
      <alignment horizontal="justify" vertical="center" wrapText="1"/>
    </xf>
    <xf numFmtId="0" fontId="24" fillId="17" borderId="7" xfId="0" applyFont="1" applyFill="1" applyBorder="1" applyAlignment="1">
      <alignment horizontal="center" vertical="center" wrapText="1"/>
    </xf>
    <xf numFmtId="0" fontId="21" fillId="17" borderId="12" xfId="0" applyFont="1" applyFill="1" applyBorder="1" applyAlignment="1">
      <alignment horizontal="justify" vertical="center" wrapText="1"/>
    </xf>
    <xf numFmtId="0" fontId="22" fillId="17" borderId="7" xfId="0" applyFont="1" applyFill="1" applyBorder="1" applyAlignment="1">
      <alignment horizontal="center" vertical="center" wrapText="1"/>
    </xf>
    <xf numFmtId="0" fontId="21" fillId="17" borderId="7" xfId="0" applyFont="1" applyFill="1" applyBorder="1" applyAlignment="1">
      <alignment horizontal="center" vertical="center" wrapText="1"/>
    </xf>
    <xf numFmtId="0" fontId="21" fillId="17" borderId="12" xfId="0" applyFont="1" applyFill="1" applyBorder="1" applyAlignment="1">
      <alignment horizontal="left" vertical="center" wrapText="1"/>
    </xf>
    <xf numFmtId="0" fontId="20" fillId="17" borderId="12" xfId="0" applyFont="1" applyFill="1" applyBorder="1" applyAlignment="1">
      <alignment vertical="center" wrapText="1"/>
    </xf>
    <xf numFmtId="0" fontId="24" fillId="17" borderId="12" xfId="0" applyFont="1" applyFill="1" applyBorder="1" applyAlignment="1">
      <alignment horizontal="left" vertical="center" wrapText="1"/>
    </xf>
    <xf numFmtId="0" fontId="22" fillId="17" borderId="71" xfId="0" applyFont="1" applyFill="1" applyBorder="1" applyAlignment="1">
      <alignment horizontal="left" vertical="center" wrapText="1"/>
    </xf>
    <xf numFmtId="0" fontId="21" fillId="17" borderId="115" xfId="0" applyFont="1" applyFill="1" applyBorder="1" applyAlignment="1">
      <alignment horizontal="left" vertical="center" wrapText="1"/>
    </xf>
    <xf numFmtId="0" fontId="21" fillId="17" borderId="7" xfId="0" applyFont="1" applyFill="1" applyBorder="1" applyAlignment="1">
      <alignment horizontal="left" vertical="center" wrapText="1"/>
    </xf>
    <xf numFmtId="9" fontId="21" fillId="17" borderId="7" xfId="1" applyNumberFormat="1" applyFont="1" applyFill="1" applyBorder="1" applyAlignment="1">
      <alignment horizontal="left" vertical="center" wrapText="1"/>
    </xf>
    <xf numFmtId="0" fontId="20" fillId="17" borderId="115" xfId="0" applyFont="1" applyFill="1" applyBorder="1" applyAlignment="1">
      <alignment vertical="center" wrapText="1"/>
    </xf>
    <xf numFmtId="0" fontId="20" fillId="17" borderId="7" xfId="0" applyFont="1" applyFill="1" applyBorder="1" applyAlignment="1">
      <alignment vertical="center" wrapText="1"/>
    </xf>
    <xf numFmtId="0" fontId="5" fillId="10" borderId="7" xfId="0" applyFont="1" applyFill="1" applyBorder="1" applyAlignment="1">
      <alignment horizontal="left" vertical="center" wrapText="1"/>
    </xf>
    <xf numFmtId="0" fontId="5" fillId="10" borderId="63"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5" xfId="0" applyFont="1" applyFill="1" applyBorder="1" applyAlignment="1">
      <alignment horizontal="center" vertical="center" wrapText="1"/>
    </xf>
    <xf numFmtId="0" fontId="68" fillId="2" borderId="55" xfId="0" applyFont="1" applyFill="1" applyBorder="1" applyAlignment="1">
      <alignment horizontal="center" vertical="center" wrapText="1"/>
    </xf>
    <xf numFmtId="0" fontId="27" fillId="0" borderId="62"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3" xfId="4" applyFont="1" applyBorder="1" applyAlignment="1">
      <alignment horizontal="left" vertical="center" wrapText="1"/>
    </xf>
    <xf numFmtId="0" fontId="30" fillId="0" borderId="63" xfId="4" applyFont="1" applyBorder="1" applyAlignment="1">
      <alignment horizontal="left" vertical="center" wrapText="1"/>
    </xf>
    <xf numFmtId="0" fontId="27" fillId="0" borderId="32" xfId="4" applyFont="1" applyBorder="1" applyAlignment="1">
      <alignment vertical="center" wrapText="1"/>
    </xf>
    <xf numFmtId="0" fontId="27" fillId="0" borderId="33" xfId="4" applyFont="1" applyBorder="1" applyAlignment="1">
      <alignment vertical="center" wrapText="1"/>
    </xf>
    <xf numFmtId="0" fontId="27" fillId="0" borderId="33" xfId="4" applyFont="1" applyBorder="1" applyAlignment="1">
      <alignment horizontal="justify" vertical="center" wrapText="1"/>
    </xf>
    <xf numFmtId="0" fontId="27" fillId="0" borderId="34" xfId="4" applyFont="1" applyBorder="1" applyAlignment="1">
      <alignment horizontal="justify" vertical="center" wrapText="1"/>
    </xf>
    <xf numFmtId="49" fontId="67" fillId="0" borderId="100" xfId="9" applyNumberFormat="1" applyFont="1" applyBorder="1" applyAlignment="1">
      <alignment horizontal="center" vertical="center" wrapText="1"/>
    </xf>
    <xf numFmtId="49" fontId="67" fillId="0" borderId="101" xfId="9" applyNumberFormat="1" applyFont="1" applyBorder="1" applyAlignment="1">
      <alignment horizontal="center" vertical="center" wrapText="1"/>
    </xf>
    <xf numFmtId="49" fontId="67" fillId="0" borderId="102" xfId="9" applyNumberFormat="1" applyFont="1" applyBorder="1" applyAlignment="1">
      <alignment horizontal="center" vertical="center" wrapText="1"/>
    </xf>
    <xf numFmtId="49" fontId="67" fillId="0" borderId="27"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28" xfId="9" applyNumberFormat="1" applyFont="1" applyBorder="1" applyAlignment="1">
      <alignment vertical="center" wrapText="1"/>
    </xf>
    <xf numFmtId="49" fontId="67" fillId="0" borderId="62"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3" xfId="9" applyNumberFormat="1" applyFont="1" applyBorder="1" applyAlignment="1">
      <alignment vertical="center" wrapText="1"/>
    </xf>
    <xf numFmtId="49" fontId="67" fillId="0" borderId="32" xfId="9" applyNumberFormat="1" applyFont="1" applyBorder="1" applyAlignment="1">
      <alignment vertical="center" wrapText="1"/>
    </xf>
    <xf numFmtId="49" fontId="67" fillId="0" borderId="33" xfId="9" applyNumberFormat="1" applyFont="1" applyBorder="1" applyAlignment="1">
      <alignment vertical="center" wrapText="1"/>
    </xf>
    <xf numFmtId="49" fontId="67" fillId="0" borderId="34" xfId="9" applyNumberFormat="1" applyFont="1" applyBorder="1" applyAlignment="1">
      <alignment vertical="center" wrapText="1"/>
    </xf>
    <xf numFmtId="49" fontId="67" fillId="0" borderId="58" xfId="9" applyNumberFormat="1" applyFont="1" applyBorder="1" applyAlignment="1">
      <alignment vertical="center" wrapText="1"/>
    </xf>
    <xf numFmtId="49" fontId="67" fillId="0" borderId="18" xfId="9" applyNumberFormat="1" applyFont="1" applyBorder="1" applyAlignment="1">
      <alignment vertical="center" wrapText="1"/>
    </xf>
    <xf numFmtId="49" fontId="67" fillId="0" borderId="123" xfId="9" applyNumberFormat="1" applyFont="1" applyBorder="1" applyAlignment="1">
      <alignment vertical="center" wrapText="1"/>
    </xf>
    <xf numFmtId="3" fontId="4" fillId="5" borderId="98" xfId="0" applyNumberFormat="1" applyFont="1" applyFill="1" applyBorder="1" applyAlignment="1">
      <alignment horizontal="center" vertical="center" wrapText="1"/>
    </xf>
    <xf numFmtId="3" fontId="4" fillId="5" borderId="73" xfId="0" applyNumberFormat="1" applyFont="1" applyFill="1" applyBorder="1" applyAlignment="1">
      <alignment horizontal="center" vertical="center" wrapText="1"/>
    </xf>
    <xf numFmtId="3" fontId="4" fillId="5" borderId="93"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3" xfId="0" applyFont="1" applyFill="1" applyBorder="1" applyAlignment="1">
      <alignment horizontal="left" vertical="center" wrapText="1"/>
    </xf>
    <xf numFmtId="0" fontId="5" fillId="10" borderId="105" xfId="0" applyFont="1" applyFill="1" applyBorder="1" applyAlignment="1">
      <alignment horizontal="left" vertical="center" wrapText="1"/>
    </xf>
    <xf numFmtId="0" fontId="5" fillId="10" borderId="106" xfId="0" applyFont="1" applyFill="1" applyBorder="1" applyAlignment="1">
      <alignment horizontal="left" vertical="center" wrapText="1"/>
    </xf>
    <xf numFmtId="3" fontId="35" fillId="5" borderId="73" xfId="0" applyNumberFormat="1" applyFont="1" applyFill="1" applyBorder="1" applyAlignment="1">
      <alignment horizontal="center" vertical="center" wrapText="1"/>
    </xf>
    <xf numFmtId="3" fontId="35" fillId="5" borderId="93" xfId="0" applyNumberFormat="1"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3" xfId="5" applyFont="1" applyFill="1" applyBorder="1" applyAlignment="1">
      <alignment horizontal="justify" vertical="center" wrapText="1"/>
    </xf>
    <xf numFmtId="0" fontId="21" fillId="4" borderId="62"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3" xfId="8" applyFont="1" applyFill="1" applyBorder="1" applyAlignment="1">
      <alignment horizontal="left" vertical="center" wrapText="1"/>
    </xf>
    <xf numFmtId="0" fontId="21" fillId="4" borderId="62" xfId="5" applyFont="1" applyFill="1" applyBorder="1" applyAlignment="1">
      <alignment vertical="center" wrapText="1"/>
    </xf>
    <xf numFmtId="0" fontId="21" fillId="4" borderId="71"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1" fillId="10" borderId="63" xfId="8" applyFont="1" applyFill="1" applyBorder="1" applyAlignment="1">
      <alignment horizontal="left" vertical="center" wrapText="1"/>
    </xf>
    <xf numFmtId="0" fontId="21" fillId="4" borderId="63"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2" xfId="5" applyFont="1" applyFill="1" applyBorder="1" applyAlignment="1">
      <alignment horizontal="justify" vertical="center" wrapText="1"/>
    </xf>
    <xf numFmtId="0" fontId="24" fillId="4" borderId="62"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1" fillId="19" borderId="7" xfId="5" applyFont="1" applyFill="1" applyBorder="1" applyAlignment="1">
      <alignment horizontal="left" vertical="center" wrapText="1"/>
    </xf>
    <xf numFmtId="0" fontId="21" fillId="20" borderId="62" xfId="5" applyFont="1" applyFill="1" applyBorder="1" applyAlignment="1">
      <alignment horizontal="justify" vertical="center" wrapText="1"/>
    </xf>
    <xf numFmtId="0" fontId="21" fillId="20" borderId="7" xfId="5" applyFont="1" applyFill="1" applyBorder="1" applyAlignment="1">
      <alignment horizontal="justify" vertical="center" wrapText="1"/>
    </xf>
    <xf numFmtId="0" fontId="21" fillId="20"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20" borderId="7" xfId="5" applyFont="1" applyFill="1" applyBorder="1" applyAlignment="1">
      <alignment horizontal="left" vertical="center" wrapText="1"/>
    </xf>
    <xf numFmtId="0" fontId="21" fillId="20" borderId="62" xfId="5" applyFont="1" applyFill="1" applyBorder="1" applyAlignment="1">
      <alignment vertical="center" wrapText="1"/>
    </xf>
    <xf numFmtId="0" fontId="24" fillId="4" borderId="63" xfId="5" applyFont="1" applyFill="1" applyBorder="1" applyAlignment="1">
      <alignment horizontal="left" vertical="center" wrapText="1"/>
    </xf>
    <xf numFmtId="0" fontId="20" fillId="4" borderId="62"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3" xfId="5" applyFont="1" applyFill="1" applyBorder="1" applyAlignment="1">
      <alignment horizontal="left" vertical="center" wrapText="1"/>
    </xf>
    <xf numFmtId="0" fontId="21" fillId="19" borderId="62"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2" xfId="5" applyFont="1" applyFill="1" applyBorder="1" applyAlignment="1">
      <alignment vertical="center" wrapText="1"/>
    </xf>
    <xf numFmtId="0" fontId="22" fillId="10" borderId="33" xfId="5" applyFont="1" applyFill="1" applyBorder="1" applyAlignment="1">
      <alignment horizontal="center" vertical="center" wrapText="1"/>
    </xf>
    <xf numFmtId="0" fontId="21" fillId="4" borderId="32" xfId="5" applyFont="1" applyFill="1" applyBorder="1" applyAlignment="1">
      <alignment horizontal="justify" vertical="center" wrapText="1"/>
    </xf>
    <xf numFmtId="0" fontId="21" fillId="4" borderId="33" xfId="5" applyFont="1" applyFill="1" applyBorder="1" applyAlignment="1">
      <alignment horizontal="justify" vertical="center" wrapText="1"/>
    </xf>
    <xf numFmtId="0" fontId="21" fillId="10" borderId="33" xfId="5" applyFont="1" applyFill="1" applyBorder="1" applyAlignment="1">
      <alignment horizontal="center" vertical="center" wrapText="1"/>
    </xf>
    <xf numFmtId="0" fontId="21" fillId="4" borderId="33" xfId="5" applyFont="1" applyFill="1" applyBorder="1" applyAlignment="1">
      <alignment horizontal="center" vertical="center" wrapText="1"/>
    </xf>
    <xf numFmtId="0" fontId="21" fillId="4" borderId="33" xfId="5" applyFont="1" applyFill="1" applyBorder="1" applyAlignment="1">
      <alignment horizontal="left" vertical="center" wrapText="1"/>
    </xf>
    <xf numFmtId="9" fontId="21" fillId="4" borderId="33" xfId="8" applyFont="1" applyFill="1" applyBorder="1" applyAlignment="1">
      <alignment horizontal="left" vertical="center" wrapText="1"/>
    </xf>
    <xf numFmtId="0" fontId="21" fillId="10" borderId="34" xfId="5" applyFont="1" applyFill="1" applyBorder="1" applyAlignment="1">
      <alignment horizontal="left" vertical="center" wrapText="1"/>
    </xf>
    <xf numFmtId="0" fontId="21" fillId="4" borderId="32"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4" xfId="5" applyFont="1" applyFill="1" applyBorder="1" applyAlignment="1">
      <alignment horizontal="center" vertical="center" wrapText="1"/>
    </xf>
    <xf numFmtId="0" fontId="22" fillId="4" borderId="115" xfId="5" applyFont="1" applyFill="1" applyBorder="1" applyAlignment="1">
      <alignment horizontal="center" vertical="center" wrapText="1"/>
    </xf>
    <xf numFmtId="0" fontId="22" fillId="10" borderId="115" xfId="5" applyFont="1" applyFill="1" applyBorder="1" applyAlignment="1">
      <alignment horizontal="center" vertical="center" wrapText="1"/>
    </xf>
    <xf numFmtId="0" fontId="22" fillId="10" borderId="222" xfId="0" applyFont="1" applyFill="1" applyBorder="1" applyAlignment="1">
      <alignment horizontal="center" vertical="center" wrapText="1"/>
    </xf>
    <xf numFmtId="0" fontId="22" fillId="10" borderId="223" xfId="0" applyFont="1" applyFill="1" applyBorder="1" applyAlignment="1">
      <alignment horizontal="center" vertical="center" wrapText="1"/>
    </xf>
    <xf numFmtId="0" fontId="20" fillId="7" borderId="115" xfId="5" applyFont="1" applyFill="1" applyBorder="1" applyAlignment="1">
      <alignment horizontal="center" vertical="center" wrapText="1"/>
    </xf>
    <xf numFmtId="0" fontId="20" fillId="8" borderId="115" xfId="5" applyFont="1" applyFill="1" applyBorder="1" applyAlignment="1">
      <alignment horizontal="center" vertical="center" wrapText="1"/>
    </xf>
    <xf numFmtId="0" fontId="22" fillId="10" borderId="224" xfId="5" applyFont="1" applyFill="1" applyBorder="1" applyAlignment="1">
      <alignment horizontal="center" vertical="center" wrapText="1"/>
    </xf>
    <xf numFmtId="0" fontId="22" fillId="17" borderId="222" xfId="0" applyFont="1" applyFill="1" applyBorder="1" applyAlignment="1">
      <alignment horizontal="center" vertical="center" wrapText="1"/>
    </xf>
    <xf numFmtId="0" fontId="21" fillId="17" borderId="222" xfId="0" applyFont="1" applyFill="1" applyBorder="1" applyAlignment="1">
      <alignment horizontal="center" vertical="center" wrapText="1"/>
    </xf>
    <xf numFmtId="0" fontId="21" fillId="4" borderId="222" xfId="0" applyFont="1" applyFill="1" applyBorder="1" applyAlignment="1">
      <alignment horizontal="center" vertical="center" wrapText="1"/>
    </xf>
    <xf numFmtId="0" fontId="21" fillId="4" borderId="225" xfId="0" applyFont="1" applyFill="1" applyBorder="1" applyAlignment="1">
      <alignment horizontal="center" vertical="center" wrapText="1"/>
    </xf>
    <xf numFmtId="0" fontId="21" fillId="4" borderId="62"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1" xfId="5" applyFont="1" applyFill="1" applyBorder="1" applyAlignment="1">
      <alignment horizontal="justify" vertical="center" wrapText="1"/>
    </xf>
    <xf numFmtId="0" fontId="22" fillId="10" borderId="71" xfId="5" applyFont="1" applyFill="1" applyBorder="1" applyAlignment="1">
      <alignment horizontal="justify" vertical="center" wrapText="1"/>
    </xf>
    <xf numFmtId="0" fontId="22" fillId="20" borderId="71" xfId="5" applyFont="1" applyFill="1" applyBorder="1" applyAlignment="1">
      <alignment horizontal="justify" vertical="center" wrapText="1"/>
    </xf>
    <xf numFmtId="0" fontId="22" fillId="4" borderId="71" xfId="5" applyFont="1" applyFill="1" applyBorder="1" applyAlignment="1">
      <alignment horizontal="center" vertical="center" wrapText="1"/>
    </xf>
    <xf numFmtId="0" fontId="22" fillId="4" borderId="72" xfId="5" applyFont="1" applyFill="1" applyBorder="1" applyAlignment="1">
      <alignment horizontal="justify" vertical="center" wrapText="1"/>
    </xf>
    <xf numFmtId="0" fontId="21" fillId="10" borderId="62" xfId="0" applyFont="1" applyFill="1" applyBorder="1" applyAlignment="1">
      <alignment horizontal="justify" vertical="center" wrapText="1"/>
    </xf>
    <xf numFmtId="0" fontId="21" fillId="10" borderId="63" xfId="0" applyFont="1" applyFill="1" applyBorder="1" applyAlignment="1">
      <alignment horizontal="justify" vertical="center" wrapText="1"/>
    </xf>
    <xf numFmtId="0" fontId="21" fillId="4" borderId="226" xfId="5" applyFont="1" applyFill="1" applyBorder="1" applyAlignment="1">
      <alignment horizontal="justify" vertical="center" wrapText="1"/>
    </xf>
    <xf numFmtId="0" fontId="21" fillId="4" borderId="227" xfId="5" applyFont="1" applyFill="1" applyBorder="1" applyAlignment="1">
      <alignment horizontal="justify" vertical="center" wrapText="1"/>
    </xf>
    <xf numFmtId="0" fontId="21" fillId="10" borderId="227" xfId="5" applyFont="1" applyFill="1" applyBorder="1" applyAlignment="1">
      <alignment horizontal="left" vertical="center" wrapText="1"/>
    </xf>
    <xf numFmtId="0" fontId="24" fillId="10" borderId="227" xfId="0" applyFont="1" applyFill="1" applyBorder="1" applyAlignment="1">
      <alignment horizontal="left" vertical="center" wrapText="1"/>
    </xf>
    <xf numFmtId="0" fontId="21" fillId="10" borderId="227" xfId="0" applyFont="1" applyFill="1" applyBorder="1" applyAlignment="1">
      <alignment horizontal="justify" vertical="center" wrapText="1"/>
    </xf>
    <xf numFmtId="0" fontId="21" fillId="10" borderId="227" xfId="5" applyFont="1" applyFill="1" applyBorder="1" applyAlignment="1">
      <alignment horizontal="justify" vertical="center" wrapText="1"/>
    </xf>
    <xf numFmtId="0" fontId="24" fillId="10" borderId="227" xfId="0" applyFont="1" applyFill="1" applyBorder="1" applyAlignment="1">
      <alignment vertical="center" wrapText="1"/>
    </xf>
    <xf numFmtId="0" fontId="21" fillId="19" borderId="227" xfId="5" applyFont="1" applyFill="1" applyBorder="1" applyAlignment="1">
      <alignment horizontal="justify" vertical="center" wrapText="1"/>
    </xf>
    <xf numFmtId="0" fontId="21" fillId="4" borderId="228" xfId="5" applyFont="1" applyFill="1" applyBorder="1" applyAlignment="1">
      <alignment horizontal="justify" vertical="center" wrapText="1"/>
    </xf>
    <xf numFmtId="0" fontId="21" fillId="10" borderId="63" xfId="5" applyFont="1" applyFill="1" applyBorder="1" applyAlignment="1">
      <alignment horizontal="justify" vertical="center" wrapText="1"/>
    </xf>
    <xf numFmtId="0" fontId="21" fillId="19" borderId="63" xfId="5" applyFont="1" applyFill="1" applyBorder="1" applyAlignment="1">
      <alignment horizontal="justify" vertical="center" wrapText="1"/>
    </xf>
    <xf numFmtId="0" fontId="21" fillId="4" borderId="34" xfId="5" applyFont="1" applyFill="1" applyBorder="1" applyAlignment="1">
      <alignment horizontal="justify" vertical="center" wrapText="1"/>
    </xf>
    <xf numFmtId="0" fontId="37" fillId="18" borderId="219" xfId="0" applyFont="1" applyFill="1" applyBorder="1" applyAlignment="1">
      <alignment horizontal="center" vertical="center" wrapText="1"/>
    </xf>
    <xf numFmtId="0" fontId="64" fillId="21" borderId="92" xfId="4" applyFont="1" applyFill="1" applyBorder="1" applyAlignment="1">
      <alignment horizontal="center" vertical="center" wrapText="1"/>
    </xf>
    <xf numFmtId="0" fontId="64" fillId="21" borderId="66" xfId="4" applyFont="1" applyFill="1" applyBorder="1" applyAlignment="1">
      <alignment horizontal="center" vertical="center" wrapText="1"/>
    </xf>
    <xf numFmtId="0" fontId="55" fillId="21" borderId="191" xfId="4" applyFont="1" applyFill="1" applyBorder="1" applyAlignment="1">
      <alignment horizontal="center" vertical="center" wrapText="1"/>
    </xf>
    <xf numFmtId="0" fontId="55" fillId="21" borderId="204" xfId="4" applyFont="1" applyFill="1" applyBorder="1" applyAlignment="1">
      <alignment horizontal="left" vertical="center" wrapText="1"/>
    </xf>
    <xf numFmtId="0" fontId="55" fillId="21" borderId="190" xfId="4" applyFont="1" applyFill="1" applyBorder="1" applyAlignment="1">
      <alignment horizontal="center" vertical="center" wrapText="1"/>
    </xf>
    <xf numFmtId="0" fontId="55" fillId="21" borderId="189" xfId="4" applyFont="1" applyFill="1" applyBorder="1" applyAlignment="1">
      <alignment horizontal="left" vertical="center" wrapText="1"/>
    </xf>
    <xf numFmtId="0" fontId="55" fillId="21" borderId="190" xfId="4" applyFont="1" applyFill="1" applyBorder="1" applyAlignment="1">
      <alignment horizontal="left" vertical="center" wrapText="1"/>
    </xf>
    <xf numFmtId="9" fontId="55" fillId="21" borderId="204" xfId="4" applyNumberFormat="1" applyFont="1" applyFill="1" applyBorder="1" applyAlignment="1">
      <alignment horizontal="left" vertical="center" wrapText="1"/>
    </xf>
    <xf numFmtId="0" fontId="8" fillId="21" borderId="87" xfId="4" applyFont="1" applyFill="1" applyBorder="1" applyAlignment="1">
      <alignment horizontal="center" vertical="center" wrapText="1"/>
    </xf>
    <xf numFmtId="0" fontId="27" fillId="22" borderId="27" xfId="4" applyFont="1" applyFill="1" applyBorder="1" applyAlignment="1">
      <alignment horizontal="center" vertical="center" wrapText="1"/>
    </xf>
    <xf numFmtId="0" fontId="40" fillId="22" borderId="6" xfId="4" applyFont="1" applyFill="1" applyBorder="1" applyAlignment="1">
      <alignment horizontal="center" vertical="center" wrapText="1"/>
    </xf>
    <xf numFmtId="0" fontId="27" fillId="22" borderId="28" xfId="4" applyFont="1" applyFill="1" applyBorder="1" applyAlignment="1">
      <alignment horizontal="center" vertical="center" wrapText="1"/>
    </xf>
    <xf numFmtId="0" fontId="40" fillId="21" borderId="62" xfId="4" applyFont="1" applyFill="1" applyBorder="1" applyAlignment="1">
      <alignment vertical="center" wrapText="1"/>
    </xf>
    <xf numFmtId="0" fontId="40" fillId="21" borderId="7" xfId="4" applyFont="1" applyFill="1" applyBorder="1" applyAlignment="1">
      <alignment vertical="center" wrapText="1"/>
    </xf>
    <xf numFmtId="0" fontId="40" fillId="21" borderId="7" xfId="4" applyFont="1" applyFill="1" applyBorder="1" applyAlignment="1">
      <alignment horizontal="center" vertical="center" wrapText="1"/>
    </xf>
    <xf numFmtId="0" fontId="40" fillId="21" borderId="63" xfId="4" applyFont="1" applyFill="1" applyBorder="1" applyAlignment="1">
      <alignment vertical="center" wrapText="1"/>
    </xf>
    <xf numFmtId="0" fontId="27" fillId="22" borderId="62" xfId="4" applyFont="1" applyFill="1" applyBorder="1" applyAlignment="1">
      <alignment vertical="center" wrapText="1"/>
    </xf>
    <xf numFmtId="0" fontId="40" fillId="22" borderId="7" xfId="4" applyFont="1" applyFill="1" applyBorder="1" applyAlignment="1">
      <alignment vertical="center" wrapText="1"/>
    </xf>
    <xf numFmtId="0" fontId="22" fillId="22" borderId="71" xfId="0" applyFont="1" applyFill="1" applyBorder="1" applyAlignment="1">
      <alignment horizontal="justify" vertical="center" wrapText="1"/>
    </xf>
    <xf numFmtId="0" fontId="40" fillId="22" borderId="7" xfId="4" applyFont="1" applyFill="1" applyBorder="1" applyAlignment="1">
      <alignment horizontal="center" vertical="center" wrapText="1"/>
    </xf>
    <xf numFmtId="0" fontId="27" fillId="22" borderId="63" xfId="4" applyFont="1" applyFill="1" applyBorder="1" applyAlignment="1">
      <alignment horizontal="center" vertical="center" wrapText="1"/>
    </xf>
    <xf numFmtId="0" fontId="29" fillId="22" borderId="62" xfId="4" applyFont="1" applyFill="1" applyBorder="1" applyAlignment="1">
      <alignment vertical="center" wrapText="1"/>
    </xf>
    <xf numFmtId="0" fontId="29" fillId="22" borderId="63" xfId="4" applyFont="1" applyFill="1" applyBorder="1" applyAlignment="1">
      <alignment horizontal="center" vertical="center" wrapText="1"/>
    </xf>
    <xf numFmtId="0" fontId="15" fillId="21" borderId="112"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6" fillId="21" borderId="113" xfId="0" applyFont="1" applyFill="1" applyBorder="1" applyAlignment="1">
      <alignment horizontal="center" vertical="center" wrapText="1"/>
    </xf>
    <xf numFmtId="0" fontId="22" fillId="22" borderId="115" xfId="5" applyFont="1" applyFill="1" applyBorder="1" applyAlignment="1">
      <alignment horizontal="center" vertical="center" wrapText="1"/>
    </xf>
    <xf numFmtId="0" fontId="20" fillId="22" borderId="7" xfId="5" applyFont="1" applyFill="1" applyBorder="1" applyAlignment="1">
      <alignment horizontal="center" vertical="center" wrapText="1"/>
    </xf>
    <xf numFmtId="0" fontId="24" fillId="22" borderId="62" xfId="5" applyFont="1" applyFill="1" applyBorder="1" applyAlignment="1">
      <alignment horizontal="justify" vertical="center" wrapText="1"/>
    </xf>
    <xf numFmtId="0" fontId="24" fillId="22" borderId="7" xfId="5" applyFont="1" applyFill="1" applyBorder="1" applyAlignment="1">
      <alignment horizontal="center" vertical="center" wrapText="1"/>
    </xf>
    <xf numFmtId="0" fontId="21" fillId="22" borderId="63" xfId="5" applyFont="1" applyFill="1" applyBorder="1" applyAlignment="1">
      <alignment horizontal="left" vertical="center" wrapText="1"/>
    </xf>
    <xf numFmtId="0" fontId="21" fillId="22" borderId="71" xfId="5" applyFont="1" applyFill="1" applyBorder="1" applyAlignment="1">
      <alignment horizontal="justify" vertical="center" wrapText="1"/>
    </xf>
    <xf numFmtId="0" fontId="21" fillId="22" borderId="62" xfId="5" applyFont="1" applyFill="1" applyBorder="1" applyAlignment="1">
      <alignment horizontal="justify" vertical="center" wrapText="1"/>
    </xf>
    <xf numFmtId="0" fontId="21" fillId="22" borderId="7" xfId="5" applyFont="1" applyFill="1" applyBorder="1" applyAlignment="1">
      <alignment horizontal="justify" vertical="center" wrapText="1"/>
    </xf>
    <xf numFmtId="0" fontId="21" fillId="22" borderId="7" xfId="5" applyFont="1" applyFill="1" applyBorder="1" applyAlignment="1">
      <alignment horizontal="center" vertical="center" wrapText="1"/>
    </xf>
    <xf numFmtId="0" fontId="21" fillId="22" borderId="7" xfId="5" applyFont="1" applyFill="1" applyBorder="1" applyAlignment="1">
      <alignment horizontal="left" vertical="center" wrapText="1"/>
    </xf>
    <xf numFmtId="9" fontId="21" fillId="22" borderId="7" xfId="8" applyFont="1" applyFill="1" applyBorder="1" applyAlignment="1">
      <alignment horizontal="left" vertical="center" wrapText="1"/>
    </xf>
    <xf numFmtId="9" fontId="21" fillId="22" borderId="63" xfId="8" applyFont="1" applyFill="1" applyBorder="1" applyAlignment="1">
      <alignment horizontal="left" vertical="center" wrapText="1"/>
    </xf>
    <xf numFmtId="0" fontId="21" fillId="22" borderId="62" xfId="5" applyFont="1" applyFill="1" applyBorder="1" applyAlignment="1">
      <alignment vertical="center" wrapText="1"/>
    </xf>
    <xf numFmtId="0" fontId="21" fillId="22" borderId="63" xfId="5" applyFont="1" applyFill="1" applyBorder="1" applyAlignment="1">
      <alignment horizontal="justify" vertical="center" wrapText="1"/>
    </xf>
    <xf numFmtId="0" fontId="22" fillId="22" borderId="71" xfId="5" applyFont="1" applyFill="1" applyBorder="1" applyAlignment="1">
      <alignment horizontal="justify" vertical="center" wrapText="1"/>
    </xf>
    <xf numFmtId="0" fontId="22" fillId="22" borderId="7" xfId="5" applyFont="1" applyFill="1" applyBorder="1" applyAlignment="1">
      <alignment horizontal="center" vertical="center" wrapText="1"/>
    </xf>
    <xf numFmtId="0" fontId="21" fillId="22" borderId="227" xfId="5" applyFont="1" applyFill="1" applyBorder="1" applyAlignment="1">
      <alignment horizontal="justify" vertical="center" wrapText="1"/>
    </xf>
    <xf numFmtId="0" fontId="24" fillId="22" borderId="63" xfId="5" applyFont="1" applyFill="1" applyBorder="1" applyAlignment="1">
      <alignment horizontal="left" vertical="center" wrapText="1"/>
    </xf>
    <xf numFmtId="0" fontId="21" fillId="22" borderId="62" xfId="5" applyFont="1" applyFill="1" applyBorder="1" applyAlignment="1">
      <alignment horizontal="left" vertical="center" wrapText="1"/>
    </xf>
    <xf numFmtId="0" fontId="20" fillId="24" borderId="115" xfId="5" applyFont="1" applyFill="1" applyBorder="1" applyAlignment="1">
      <alignment horizontal="center" vertical="center" wrapText="1"/>
    </xf>
    <xf numFmtId="0" fontId="20" fillId="24" borderId="7" xfId="5" applyFont="1" applyFill="1" applyBorder="1" applyAlignment="1">
      <alignment horizontal="center" vertical="center" wrapText="1"/>
    </xf>
    <xf numFmtId="0" fontId="15" fillId="21" borderId="232" xfId="0" applyFont="1" applyFill="1" applyBorder="1" applyAlignment="1">
      <alignment horizontal="center" vertical="center" wrapText="1"/>
    </xf>
    <xf numFmtId="0" fontId="16" fillId="21" borderId="233" xfId="0" applyFont="1" applyFill="1" applyBorder="1" applyAlignment="1">
      <alignment horizontal="center" vertical="center" wrapText="1"/>
    </xf>
    <xf numFmtId="0" fontId="15" fillId="21" borderId="233" xfId="0" applyFont="1" applyFill="1" applyBorder="1" applyAlignment="1">
      <alignment horizontal="center" vertical="center" wrapText="1"/>
    </xf>
    <xf numFmtId="0" fontId="21" fillId="22" borderId="7" xfId="0" applyFont="1" applyFill="1" applyBorder="1" applyAlignment="1">
      <alignment horizontal="center" vertical="center" wrapText="1"/>
    </xf>
    <xf numFmtId="0" fontId="23" fillId="21" borderId="62" xfId="0" applyFont="1" applyFill="1" applyBorder="1" applyAlignment="1">
      <alignment horizontal="center" vertical="center" wrapText="1"/>
    </xf>
    <xf numFmtId="0" fontId="23" fillId="21" borderId="7" xfId="0" applyFont="1" applyFill="1" applyBorder="1" applyAlignment="1">
      <alignment horizontal="left" vertical="center" wrapText="1"/>
    </xf>
    <xf numFmtId="10" fontId="40" fillId="21" borderId="63" xfId="2" applyNumberFormat="1" applyFont="1" applyFill="1" applyBorder="1" applyAlignment="1">
      <alignment horizontal="center" vertical="center" wrapText="1"/>
    </xf>
    <xf numFmtId="0" fontId="20" fillId="22" borderId="62" xfId="0" applyFont="1" applyFill="1" applyBorder="1" applyAlignment="1">
      <alignment horizontal="center" vertical="center" wrapText="1"/>
    </xf>
    <xf numFmtId="0" fontId="24" fillId="22" borderId="7" xfId="0" applyFont="1" applyFill="1" applyBorder="1" applyAlignment="1">
      <alignment horizontal="left" vertical="center" wrapText="1"/>
    </xf>
    <xf numFmtId="0" fontId="27" fillId="22" borderId="62" xfId="0" applyFont="1" applyFill="1" applyBorder="1" applyAlignment="1">
      <alignment horizontal="center" vertical="center" wrapText="1"/>
    </xf>
    <xf numFmtId="0" fontId="27" fillId="22" borderId="7" xfId="0" applyFont="1" applyFill="1" applyBorder="1" applyAlignment="1">
      <alignment horizontal="center" vertical="center" wrapText="1"/>
    </xf>
    <xf numFmtId="10" fontId="27" fillId="22" borderId="63" xfId="2" applyNumberFormat="1" applyFont="1" applyFill="1" applyBorder="1" applyAlignment="1">
      <alignment horizontal="center" vertical="center" wrapText="1"/>
    </xf>
    <xf numFmtId="0" fontId="30" fillId="22" borderId="62"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4" fillId="22" borderId="62"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1" borderId="88" xfId="0" applyFont="1" applyFill="1" applyBorder="1" applyAlignment="1">
      <alignment horizontal="center" vertical="center" wrapText="1"/>
    </xf>
    <xf numFmtId="0" fontId="35" fillId="21" borderId="89" xfId="0" applyFont="1" applyFill="1" applyBorder="1" applyAlignment="1">
      <alignment horizontal="center" vertical="center" wrapText="1"/>
    </xf>
    <xf numFmtId="0" fontId="35" fillId="21" borderId="90" xfId="0" applyFont="1" applyFill="1" applyBorder="1" applyAlignment="1">
      <alignment horizontal="center" vertical="center" wrapText="1"/>
    </xf>
    <xf numFmtId="0" fontId="37" fillId="23" borderId="160" xfId="0" applyFont="1" applyFill="1" applyBorder="1" applyAlignment="1">
      <alignment horizontal="center" vertical="center" wrapText="1"/>
    </xf>
    <xf numFmtId="0" fontId="23" fillId="21" borderId="85" xfId="0"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3" fillId="21" borderId="63" xfId="0" applyFont="1" applyFill="1" applyBorder="1" applyAlignment="1">
      <alignment horizontal="center" vertical="center" wrapText="1"/>
    </xf>
    <xf numFmtId="0" fontId="20" fillId="22" borderId="85" xfId="0" applyFont="1" applyFill="1" applyBorder="1" applyAlignment="1">
      <alignment horizontal="center" vertical="center" wrapText="1"/>
    </xf>
    <xf numFmtId="0" fontId="24" fillId="22" borderId="7" xfId="0" applyFont="1" applyFill="1" applyBorder="1" applyAlignment="1">
      <alignment horizontal="center" vertical="center" wrapText="1"/>
    </xf>
    <xf numFmtId="0" fontId="21" fillId="22" borderId="63" xfId="0" applyFont="1" applyFill="1" applyBorder="1" applyAlignment="1">
      <alignment horizontal="center" vertical="center" wrapText="1"/>
    </xf>
    <xf numFmtId="0" fontId="23" fillId="21" borderId="237" xfId="0" applyFont="1" applyFill="1" applyBorder="1" applyAlignment="1">
      <alignment horizontal="center" vertical="center" wrapText="1"/>
    </xf>
    <xf numFmtId="0" fontId="21" fillId="10" borderId="237" xfId="0" applyFont="1" applyFill="1" applyBorder="1" applyAlignment="1">
      <alignment horizontal="center" vertical="center" wrapText="1"/>
    </xf>
    <xf numFmtId="0" fontId="21" fillId="10" borderId="238" xfId="0" applyFont="1" applyFill="1" applyBorder="1" applyAlignment="1">
      <alignment horizontal="center" vertical="center" wrapText="1"/>
    </xf>
    <xf numFmtId="0" fontId="71" fillId="4" borderId="239" xfId="0" applyFont="1" applyFill="1" applyBorder="1" applyAlignment="1">
      <alignment horizontal="justify" vertical="center" wrapText="1"/>
    </xf>
    <xf numFmtId="0" fontId="72" fillId="4" borderId="240" xfId="0" applyFont="1" applyFill="1" applyBorder="1" applyAlignment="1">
      <alignment horizontal="justify" vertical="center" wrapText="1"/>
    </xf>
    <xf numFmtId="0" fontId="73" fillId="4" borderId="239" xfId="0" applyFont="1" applyFill="1" applyBorder="1" applyAlignment="1">
      <alignment horizontal="justify" vertical="center" wrapText="1"/>
    </xf>
    <xf numFmtId="0" fontId="73" fillId="4" borderId="239" xfId="0" applyFont="1" applyFill="1" applyBorder="1" applyAlignment="1">
      <alignment horizontal="center" vertical="center" wrapText="1"/>
    </xf>
    <xf numFmtId="0" fontId="73" fillId="4" borderId="239" xfId="0" applyFont="1" applyFill="1" applyBorder="1" applyAlignment="1">
      <alignment vertical="center" wrapText="1"/>
    </xf>
    <xf numFmtId="10" fontId="73" fillId="4" borderId="239" xfId="0" applyNumberFormat="1" applyFont="1" applyFill="1" applyBorder="1" applyAlignment="1">
      <alignment horizontal="justify" vertical="center" wrapText="1"/>
    </xf>
    <xf numFmtId="0" fontId="22" fillId="4" borderId="18" xfId="0" applyFont="1" applyFill="1" applyBorder="1" applyAlignment="1">
      <alignment horizontal="center" vertical="center" wrapText="1"/>
    </xf>
    <xf numFmtId="0" fontId="21" fillId="10" borderId="58" xfId="0" applyFont="1" applyFill="1" applyBorder="1" applyAlignment="1">
      <alignment horizontal="justify" vertical="center" wrapText="1"/>
    </xf>
    <xf numFmtId="0" fontId="21" fillId="10" borderId="18" xfId="0" applyFont="1" applyFill="1" applyBorder="1" applyAlignment="1">
      <alignment horizontal="justify" vertical="center" wrapText="1"/>
    </xf>
    <xf numFmtId="0" fontId="21" fillId="10" borderId="18" xfId="0" applyFont="1" applyFill="1" applyBorder="1" applyAlignment="1">
      <alignment horizontal="center" vertical="center" wrapText="1"/>
    </xf>
    <xf numFmtId="0" fontId="21" fillId="10" borderId="123" xfId="0" applyFont="1" applyFill="1" applyBorder="1" applyAlignment="1">
      <alignment horizontal="justify" vertical="center" wrapText="1"/>
    </xf>
    <xf numFmtId="0" fontId="21" fillId="10" borderId="241" xfId="0" applyFont="1" applyFill="1" applyBorder="1" applyAlignment="1">
      <alignment horizontal="justify" vertical="center" wrapText="1"/>
    </xf>
    <xf numFmtId="0" fontId="21" fillId="4" borderId="242" xfId="5" applyFont="1" applyFill="1" applyBorder="1" applyAlignment="1">
      <alignment horizontal="center" vertical="center" wrapText="1"/>
    </xf>
    <xf numFmtId="0" fontId="21" fillId="4" borderId="242" xfId="0" applyFont="1" applyFill="1" applyBorder="1" applyAlignment="1">
      <alignment horizontal="center" vertical="center" wrapText="1"/>
    </xf>
    <xf numFmtId="0" fontId="73" fillId="4" borderId="17" xfId="0" applyFont="1" applyFill="1" applyBorder="1" applyAlignment="1">
      <alignment vertical="center" wrapText="1"/>
    </xf>
    <xf numFmtId="0" fontId="72" fillId="4" borderId="245" xfId="0" applyFont="1" applyFill="1" applyBorder="1" applyAlignment="1">
      <alignment horizontal="justify" vertical="top" wrapText="1"/>
    </xf>
    <xf numFmtId="0" fontId="73" fillId="10" borderId="246" xfId="0" applyFont="1" applyFill="1" applyBorder="1" applyAlignment="1">
      <alignment vertical="center" wrapText="1"/>
    </xf>
    <xf numFmtId="3" fontId="28" fillId="12" borderId="59" xfId="0" applyNumberFormat="1" applyFont="1" applyFill="1" applyBorder="1" applyAlignment="1">
      <alignment horizontal="center" vertical="center" wrapText="1"/>
    </xf>
    <xf numFmtId="3" fontId="28" fillId="13" borderId="60" xfId="0" applyNumberFormat="1" applyFont="1" applyFill="1" applyBorder="1" applyAlignment="1">
      <alignment horizontal="center" vertical="center" wrapText="1"/>
    </xf>
    <xf numFmtId="3" fontId="28" fillId="12" borderId="61" xfId="0" applyNumberFormat="1" applyFont="1" applyFill="1" applyBorder="1" applyAlignment="1">
      <alignment horizontal="center" vertical="center" wrapText="1"/>
    </xf>
    <xf numFmtId="3" fontId="28" fillId="12" borderId="60" xfId="0" applyNumberFormat="1" applyFont="1" applyFill="1" applyBorder="1" applyAlignment="1">
      <alignment horizontal="center" vertical="center" wrapText="1"/>
    </xf>
    <xf numFmtId="3" fontId="28" fillId="12" borderId="65" xfId="0" applyNumberFormat="1" applyFont="1" applyFill="1" applyBorder="1" applyAlignment="1">
      <alignment horizontal="center" vertical="center" wrapText="1"/>
    </xf>
    <xf numFmtId="3" fontId="28" fillId="12" borderId="66" xfId="0" applyNumberFormat="1" applyFont="1" applyFill="1" applyBorder="1" applyAlignment="1">
      <alignment horizontal="center" vertical="center" wrapText="1"/>
    </xf>
    <xf numFmtId="3" fontId="28" fillId="13" borderId="66" xfId="0" applyNumberFormat="1" applyFont="1" applyFill="1" applyBorder="1" applyAlignment="1">
      <alignment horizontal="center" vertical="center" wrapText="1"/>
    </xf>
    <xf numFmtId="3" fontId="28" fillId="12" borderId="67" xfId="0" applyNumberFormat="1" applyFont="1" applyFill="1" applyBorder="1" applyAlignment="1">
      <alignment horizontal="center" vertical="center" wrapText="1"/>
    </xf>
    <xf numFmtId="0" fontId="20" fillId="10" borderId="58" xfId="0" applyFont="1" applyFill="1" applyBorder="1" applyAlignment="1">
      <alignment horizontal="center" vertical="center" wrapText="1"/>
    </xf>
    <xf numFmtId="0" fontId="24" fillId="10" borderId="18" xfId="0" applyFont="1" applyFill="1" applyBorder="1" applyAlignment="1">
      <alignment horizontal="left" vertical="center" wrapText="1"/>
    </xf>
    <xf numFmtId="0" fontId="30" fillId="10" borderId="58" xfId="0" applyFont="1" applyFill="1" applyBorder="1" applyAlignment="1">
      <alignment horizontal="center" vertical="center" wrapText="1"/>
    </xf>
    <xf numFmtId="0" fontId="30" fillId="10" borderId="18" xfId="0" applyFont="1" applyFill="1" applyBorder="1" applyAlignment="1">
      <alignment horizontal="center" vertical="center" wrapText="1"/>
    </xf>
    <xf numFmtId="0" fontId="27" fillId="10" borderId="18" xfId="0" applyFont="1" applyFill="1" applyBorder="1" applyAlignment="1">
      <alignment horizontal="center" vertical="center" wrapText="1"/>
    </xf>
    <xf numFmtId="10" fontId="27" fillId="10" borderId="123" xfId="2" applyNumberFormat="1" applyFont="1" applyFill="1" applyBorder="1" applyAlignment="1">
      <alignment horizontal="center" vertical="center" wrapText="1"/>
    </xf>
    <xf numFmtId="0" fontId="20" fillId="4" borderId="62" xfId="0" applyFont="1" applyFill="1" applyBorder="1" applyAlignment="1">
      <alignment horizontal="center" vertical="center" wrapText="1"/>
    </xf>
    <xf numFmtId="0" fontId="24" fillId="4" borderId="7" xfId="0" applyFont="1" applyFill="1" applyBorder="1" applyAlignment="1">
      <alignment horizontal="left" vertical="center" wrapText="1"/>
    </xf>
    <xf numFmtId="10" fontId="27" fillId="4" borderId="63" xfId="2" applyNumberFormat="1" applyFont="1" applyFill="1" applyBorder="1" applyAlignment="1">
      <alignment horizontal="center" vertical="center" wrapText="1"/>
    </xf>
    <xf numFmtId="3" fontId="40" fillId="21" borderId="7" xfId="0" applyNumberFormat="1" applyFont="1" applyFill="1" applyBorder="1" applyAlignment="1">
      <alignment horizontal="center" vertical="center" wrapText="1"/>
    </xf>
    <xf numFmtId="3" fontId="27" fillId="22" borderId="7"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3" fontId="28" fillId="10" borderId="7" xfId="0" applyNumberFormat="1" applyFont="1" applyFill="1" applyBorder="1" applyAlignment="1">
      <alignment horizontal="center" vertical="center" wrapText="1"/>
    </xf>
    <xf numFmtId="3" fontId="27" fillId="10" borderId="33" xfId="0" applyNumberFormat="1" applyFont="1" applyFill="1" applyBorder="1" applyAlignment="1">
      <alignment horizontal="center" vertical="center" wrapText="1"/>
    </xf>
    <xf numFmtId="9" fontId="27" fillId="4" borderId="7" xfId="2" applyFont="1" applyFill="1" applyBorder="1" applyAlignment="1">
      <alignment horizontal="center" vertical="center" wrapText="1"/>
    </xf>
    <xf numFmtId="0" fontId="21" fillId="22" borderId="122" xfId="0" applyFont="1" applyFill="1" applyBorder="1" applyAlignment="1">
      <alignment horizontal="center" vertical="center" wrapText="1"/>
    </xf>
    <xf numFmtId="0" fontId="20" fillId="4" borderId="85"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1" fillId="4" borderId="63" xfId="0" applyFont="1" applyFill="1" applyBorder="1" applyAlignment="1">
      <alignment horizontal="center" vertical="center" wrapText="1"/>
    </xf>
    <xf numFmtId="0" fontId="21" fillId="22" borderId="238" xfId="0" applyFont="1" applyFill="1" applyBorder="1" applyAlignment="1">
      <alignment horizontal="center" vertical="center" wrapText="1"/>
    </xf>
    <xf numFmtId="0" fontId="21" fillId="22" borderId="237" xfId="0" applyFont="1" applyFill="1" applyBorder="1" applyAlignment="1">
      <alignment horizontal="center" vertical="center" wrapText="1"/>
    </xf>
    <xf numFmtId="0" fontId="20" fillId="10" borderId="247" xfId="0" applyFont="1" applyFill="1" applyBorder="1" applyAlignment="1">
      <alignment horizontal="center" vertical="center" wrapText="1"/>
    </xf>
    <xf numFmtId="0" fontId="24" fillId="10" borderId="18" xfId="0" applyFont="1" applyFill="1" applyBorder="1" applyAlignment="1">
      <alignment horizontal="center" vertical="center" wrapText="1"/>
    </xf>
    <xf numFmtId="0" fontId="21" fillId="10" borderId="248" xfId="0" applyFont="1" applyFill="1" applyBorder="1" applyAlignment="1">
      <alignment horizontal="center" vertical="center" wrapText="1"/>
    </xf>
    <xf numFmtId="0" fontId="21" fillId="10" borderId="123" xfId="0" applyFont="1" applyFill="1" applyBorder="1" applyAlignment="1">
      <alignment horizontal="center" vertical="center" wrapText="1"/>
    </xf>
    <xf numFmtId="0" fontId="5" fillId="10" borderId="249" xfId="0" applyFont="1" applyFill="1" applyBorder="1" applyAlignment="1">
      <alignment horizontal="center" vertical="center" wrapText="1"/>
    </xf>
    <xf numFmtId="3" fontId="4" fillId="6" borderId="250"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251" xfId="0" applyNumberFormat="1" applyFont="1" applyFill="1" applyBorder="1" applyAlignment="1">
      <alignment horizontal="center" vertical="center" wrapText="1"/>
    </xf>
    <xf numFmtId="3" fontId="4" fillId="5" borderId="250"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251" xfId="0" applyNumberFormat="1" applyFont="1" applyFill="1" applyBorder="1" applyAlignment="1">
      <alignment horizontal="center" vertical="center" wrapText="1"/>
    </xf>
    <xf numFmtId="10" fontId="4" fillId="14" borderId="252"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61"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4" fillId="14" borderId="253" xfId="0" applyNumberFormat="1" applyFont="1" applyFill="1" applyBorder="1" applyAlignment="1">
      <alignment horizontal="center" vertical="center" wrapText="1"/>
    </xf>
    <xf numFmtId="10" fontId="28" fillId="10" borderId="58" xfId="0" applyNumberFormat="1" applyFont="1" applyFill="1" applyBorder="1" applyAlignment="1">
      <alignment horizontal="center" vertical="center" wrapText="1"/>
    </xf>
    <xf numFmtId="10" fontId="28" fillId="10" borderId="18" xfId="0" applyNumberFormat="1" applyFont="1" applyFill="1" applyBorder="1" applyAlignment="1">
      <alignment horizontal="center" vertical="center" wrapText="1"/>
    </xf>
    <xf numFmtId="10" fontId="28" fillId="10" borderId="123" xfId="0" applyNumberFormat="1" applyFont="1" applyFill="1" applyBorder="1" applyAlignment="1">
      <alignment horizontal="center" vertical="center" wrapText="1"/>
    </xf>
    <xf numFmtId="3" fontId="4" fillId="5" borderId="74"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10" fontId="81" fillId="15" borderId="91" xfId="0" applyNumberFormat="1" applyFont="1" applyFill="1" applyBorder="1" applyAlignment="1">
      <alignment horizontal="center" vertical="center" wrapText="1"/>
    </xf>
    <xf numFmtId="9" fontId="4" fillId="0" borderId="62" xfId="2" applyFont="1" applyBorder="1" applyAlignment="1">
      <alignment horizontal="center" vertical="center" wrapText="1"/>
    </xf>
    <xf numFmtId="9" fontId="5" fillId="10" borderId="97" xfId="2" applyFont="1" applyFill="1" applyBorder="1" applyAlignment="1">
      <alignment horizontal="center" vertical="center" wrapText="1"/>
    </xf>
    <xf numFmtId="9" fontId="4" fillId="6" borderId="98" xfId="2" applyFont="1" applyFill="1" applyBorder="1" applyAlignment="1">
      <alignment horizontal="center" vertical="center" wrapText="1"/>
    </xf>
    <xf numFmtId="9" fontId="4" fillId="6" borderId="73" xfId="2" applyFont="1" applyFill="1" applyBorder="1" applyAlignment="1">
      <alignment horizontal="center" vertical="center" wrapText="1"/>
    </xf>
    <xf numFmtId="9" fontId="4" fillId="6" borderId="93" xfId="2" applyFont="1" applyFill="1" applyBorder="1" applyAlignment="1">
      <alignment horizontal="center" vertical="center" wrapText="1"/>
    </xf>
    <xf numFmtId="9" fontId="4" fillId="5" borderId="73" xfId="2" applyFont="1" applyFill="1" applyBorder="1" applyAlignment="1">
      <alignment horizontal="center" vertical="center" wrapText="1"/>
    </xf>
    <xf numFmtId="9" fontId="4" fillId="5" borderId="93" xfId="2" applyFont="1" applyFill="1" applyBorder="1" applyAlignment="1">
      <alignment horizontal="center" vertical="center" wrapText="1"/>
    </xf>
    <xf numFmtId="0" fontId="82" fillId="10" borderId="62" xfId="0" applyFont="1" applyFill="1" applyBorder="1" applyAlignment="1">
      <alignment horizontal="center" vertical="center" wrapText="1"/>
    </xf>
    <xf numFmtId="0" fontId="83" fillId="10" borderId="7" xfId="0" applyFont="1" applyFill="1" applyBorder="1" applyAlignment="1">
      <alignment horizontal="left" vertical="center" wrapText="1"/>
    </xf>
    <xf numFmtId="10" fontId="28" fillId="4" borderId="58" xfId="2" applyNumberFormat="1" applyFont="1" applyFill="1" applyBorder="1" applyAlignment="1">
      <alignment horizontal="center" vertical="center" wrapText="1"/>
    </xf>
    <xf numFmtId="10" fontId="28" fillId="4" borderId="18" xfId="2" applyNumberFormat="1" applyFont="1" applyFill="1" applyBorder="1" applyAlignment="1">
      <alignment horizontal="center" vertical="center" wrapText="1"/>
    </xf>
    <xf numFmtId="10" fontId="5" fillId="10" borderId="97" xfId="2" applyNumberFormat="1" applyFont="1" applyFill="1" applyBorder="1" applyAlignment="1">
      <alignment horizontal="center" vertical="center" wrapText="1"/>
    </xf>
    <xf numFmtId="10" fontId="4" fillId="6" borderId="98" xfId="2" applyNumberFormat="1" applyFont="1" applyFill="1" applyBorder="1" applyAlignment="1">
      <alignment horizontal="center" vertical="center" wrapText="1"/>
    </xf>
    <xf numFmtId="10" fontId="4" fillId="6" borderId="73" xfId="2" applyNumberFormat="1" applyFont="1" applyFill="1" applyBorder="1" applyAlignment="1">
      <alignment horizontal="center" vertical="center" wrapText="1"/>
    </xf>
    <xf numFmtId="10" fontId="4" fillId="6" borderId="93" xfId="2" applyNumberFormat="1" applyFont="1" applyFill="1" applyBorder="1" applyAlignment="1">
      <alignment horizontal="center" vertical="center" wrapText="1"/>
    </xf>
    <xf numFmtId="10" fontId="4" fillId="0" borderId="27" xfId="2"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38" fillId="21" borderId="66" xfId="0" applyFont="1" applyFill="1" applyBorder="1" applyAlignment="1">
      <alignment horizontal="center" vertical="center" wrapText="1"/>
    </xf>
    <xf numFmtId="0" fontId="38" fillId="21" borderId="217" xfId="0" applyFont="1" applyFill="1" applyBorder="1" applyAlignment="1">
      <alignment horizontal="center" vertical="center" wrapText="1"/>
    </xf>
    <xf numFmtId="0" fontId="5" fillId="12" borderId="55"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54" xfId="0" applyFont="1" applyFill="1" applyBorder="1" applyAlignment="1">
      <alignment horizontal="center" vertical="center" wrapText="1"/>
    </xf>
    <xf numFmtId="0" fontId="5" fillId="13" borderId="55" xfId="0" applyFont="1" applyFill="1" applyBorder="1" applyAlignment="1">
      <alignment horizontal="center" vertical="center" wrapText="1"/>
    </xf>
    <xf numFmtId="0" fontId="5" fillId="13" borderId="56" xfId="0" applyFont="1" applyFill="1" applyBorder="1" applyAlignment="1">
      <alignment horizontal="center" vertical="center" wrapText="1"/>
    </xf>
    <xf numFmtId="0" fontId="84" fillId="25" borderId="255" xfId="0" applyFont="1" applyFill="1" applyBorder="1" applyAlignment="1">
      <alignment horizontal="center" vertical="center" wrapText="1"/>
    </xf>
    <xf numFmtId="0" fontId="84" fillId="25" borderId="256" xfId="0" applyFont="1" applyFill="1" applyBorder="1" applyAlignment="1">
      <alignment horizontal="center" vertical="center" wrapText="1"/>
    </xf>
    <xf numFmtId="0" fontId="84" fillId="25" borderId="243" xfId="0" applyFont="1" applyFill="1" applyBorder="1" applyAlignment="1">
      <alignment horizontal="left" vertical="center" wrapText="1"/>
    </xf>
    <xf numFmtId="0" fontId="84" fillId="25" borderId="257" xfId="0" applyFont="1" applyFill="1" applyBorder="1" applyAlignment="1">
      <alignment horizontal="left" vertical="center" wrapText="1"/>
    </xf>
    <xf numFmtId="0" fontId="84" fillId="25" borderId="256" xfId="0" applyFont="1" applyFill="1" applyBorder="1" applyAlignment="1">
      <alignment horizontal="left" vertical="center" wrapText="1"/>
    </xf>
    <xf numFmtId="0" fontId="84" fillId="25" borderId="243" xfId="0" applyFont="1" applyFill="1" applyBorder="1" applyAlignment="1">
      <alignment horizontal="center" vertical="center" wrapText="1"/>
    </xf>
    <xf numFmtId="0" fontId="86" fillId="25" borderId="243" xfId="0" applyFont="1" applyFill="1" applyBorder="1" applyAlignment="1">
      <alignment vertical="center" wrapText="1"/>
    </xf>
    <xf numFmtId="0" fontId="86" fillId="25" borderId="256" xfId="0" applyFont="1" applyFill="1" applyBorder="1" applyAlignment="1">
      <alignment horizontal="center" vertical="center" wrapText="1"/>
    </xf>
    <xf numFmtId="0" fontId="86" fillId="25" borderId="256" xfId="0" applyFont="1" applyFill="1" applyBorder="1" applyAlignment="1">
      <alignment horizontal="left" vertical="center" wrapText="1"/>
    </xf>
    <xf numFmtId="0" fontId="86" fillId="25" borderId="258" xfId="0" applyFont="1" applyFill="1" applyBorder="1" applyAlignment="1">
      <alignment horizontal="left" vertical="center" wrapText="1"/>
    </xf>
    <xf numFmtId="0" fontId="86" fillId="25" borderId="259" xfId="0" applyFont="1" applyFill="1" applyBorder="1" applyAlignment="1">
      <alignment horizontal="left" vertical="center" wrapText="1"/>
    </xf>
    <xf numFmtId="0" fontId="84" fillId="25" borderId="260" xfId="0" applyFont="1" applyFill="1" applyBorder="1" applyAlignment="1">
      <alignment horizontal="left" vertical="center" wrapText="1"/>
    </xf>
    <xf numFmtId="0" fontId="84" fillId="25" borderId="261" xfId="0" applyFont="1" applyFill="1" applyBorder="1" applyAlignment="1">
      <alignment horizontal="left" vertical="center" wrapText="1"/>
    </xf>
    <xf numFmtId="0" fontId="22" fillId="26" borderId="255" xfId="0" applyFont="1" applyFill="1" applyBorder="1" applyAlignment="1">
      <alignment horizontal="center" vertical="center" wrapText="1"/>
    </xf>
    <xf numFmtId="0" fontId="22" fillId="26" borderId="256" xfId="0" applyFont="1" applyFill="1" applyBorder="1" applyAlignment="1">
      <alignment horizontal="center" vertical="center" wrapText="1"/>
    </xf>
    <xf numFmtId="0" fontId="21" fillId="26" borderId="243" xfId="0" applyFont="1" applyFill="1" applyBorder="1" applyAlignment="1">
      <alignment horizontal="left" vertical="center" wrapText="1"/>
    </xf>
    <xf numFmtId="0" fontId="21" fillId="26" borderId="257" xfId="0" applyFont="1" applyFill="1" applyBorder="1" applyAlignment="1">
      <alignment horizontal="left" vertical="center" wrapText="1"/>
    </xf>
    <xf numFmtId="0" fontId="21" fillId="26" borderId="256" xfId="0" applyFont="1" applyFill="1" applyBorder="1" applyAlignment="1">
      <alignment horizontal="left" vertical="center" wrapText="1"/>
    </xf>
    <xf numFmtId="0" fontId="21" fillId="26" borderId="256" xfId="0" applyFont="1" applyFill="1" applyBorder="1" applyAlignment="1">
      <alignment horizontal="center" vertical="center" wrapText="1"/>
    </xf>
    <xf numFmtId="0" fontId="21" fillId="26" borderId="243" xfId="0" applyFont="1" applyFill="1" applyBorder="1" applyAlignment="1">
      <alignment horizontal="center" vertical="center" wrapText="1"/>
    </xf>
    <xf numFmtId="0" fontId="74" fillId="26" borderId="243" xfId="0" applyFont="1" applyFill="1" applyBorder="1" applyAlignment="1">
      <alignment vertical="center" wrapText="1"/>
    </xf>
    <xf numFmtId="0" fontId="74" fillId="26" borderId="256" xfId="0" applyFont="1" applyFill="1" applyBorder="1" applyAlignment="1">
      <alignment horizontal="center" vertical="center" wrapText="1"/>
    </xf>
    <xf numFmtId="0" fontId="74" fillId="26" borderId="256" xfId="0" applyFont="1" applyFill="1" applyBorder="1" applyAlignment="1">
      <alignment horizontal="left" vertical="center" wrapText="1"/>
    </xf>
    <xf numFmtId="0" fontId="74" fillId="26" borderId="258" xfId="0" applyFont="1" applyFill="1" applyBorder="1" applyAlignment="1">
      <alignment horizontal="left" vertical="center" wrapText="1"/>
    </xf>
    <xf numFmtId="0" fontId="74" fillId="26" borderId="259" xfId="0" applyFont="1" applyFill="1" applyBorder="1" applyAlignment="1">
      <alignment horizontal="left" vertical="center" wrapText="1"/>
    </xf>
    <xf numFmtId="0" fontId="21" fillId="26" borderId="260" xfId="0" applyFont="1" applyFill="1" applyBorder="1" applyAlignment="1">
      <alignment horizontal="left" vertical="center" wrapText="1"/>
    </xf>
    <xf numFmtId="0" fontId="21" fillId="26" borderId="261" xfId="0" applyFont="1" applyFill="1" applyBorder="1" applyAlignment="1">
      <alignment vertical="center" wrapText="1"/>
    </xf>
    <xf numFmtId="0" fontId="19" fillId="14" borderId="255" xfId="0" applyFont="1" applyFill="1" applyBorder="1" applyAlignment="1">
      <alignment horizontal="center" vertical="center" wrapText="1"/>
    </xf>
    <xf numFmtId="0" fontId="22" fillId="14" borderId="256" xfId="0" applyFont="1" applyFill="1" applyBorder="1" applyAlignment="1">
      <alignment horizontal="center" vertical="center" wrapText="1"/>
    </xf>
    <xf numFmtId="0" fontId="21" fillId="14" borderId="243" xfId="0" applyFont="1" applyFill="1" applyBorder="1" applyAlignment="1">
      <alignment horizontal="left" vertical="center" wrapText="1"/>
    </xf>
    <xf numFmtId="0" fontId="22" fillId="14" borderId="257" xfId="0" applyFont="1" applyFill="1" applyBorder="1" applyAlignment="1">
      <alignment horizontal="left" vertical="center" wrapText="1"/>
    </xf>
    <xf numFmtId="0" fontId="21" fillId="14" borderId="256" xfId="0" applyFont="1" applyFill="1" applyBorder="1" applyAlignment="1">
      <alignment horizontal="left" vertical="center" wrapText="1"/>
    </xf>
    <xf numFmtId="0" fontId="21" fillId="14" borderId="256" xfId="0" applyFont="1" applyFill="1" applyBorder="1" applyAlignment="1">
      <alignment horizontal="center" vertical="center" wrapText="1"/>
    </xf>
    <xf numFmtId="0" fontId="21" fillId="14" borderId="243" xfId="0" applyFont="1" applyFill="1" applyBorder="1" applyAlignment="1">
      <alignment horizontal="center" vertical="center" wrapText="1"/>
    </xf>
    <xf numFmtId="0" fontId="73" fillId="14" borderId="243" xfId="0" applyFont="1" applyFill="1" applyBorder="1" applyAlignment="1">
      <alignment vertical="center" wrapText="1"/>
    </xf>
    <xf numFmtId="0" fontId="73" fillId="14" borderId="256" xfId="0" applyFont="1" applyFill="1" applyBorder="1" applyAlignment="1">
      <alignment horizontal="center" vertical="center" wrapText="1"/>
    </xf>
    <xf numFmtId="0" fontId="73" fillId="14" borderId="256" xfId="0" applyFont="1" applyFill="1" applyBorder="1" applyAlignment="1">
      <alignment horizontal="left" vertical="center" wrapText="1"/>
    </xf>
    <xf numFmtId="0" fontId="73" fillId="14" borderId="258" xfId="0" applyFont="1" applyFill="1" applyBorder="1" applyAlignment="1">
      <alignment horizontal="left" vertical="center" wrapText="1"/>
    </xf>
    <xf numFmtId="0" fontId="73" fillId="14" borderId="259" xfId="0" applyFont="1" applyFill="1" applyBorder="1" applyAlignment="1">
      <alignment horizontal="left" vertical="center" wrapText="1"/>
    </xf>
    <xf numFmtId="0" fontId="21" fillId="14" borderId="260" xfId="0" applyFont="1" applyFill="1" applyBorder="1" applyAlignment="1">
      <alignment horizontal="left" vertical="center" wrapText="1"/>
    </xf>
    <xf numFmtId="0" fontId="21" fillId="14" borderId="261" xfId="0" applyFont="1" applyFill="1" applyBorder="1" applyAlignment="1">
      <alignment horizontal="left" vertical="center" wrapText="1"/>
    </xf>
    <xf numFmtId="0" fontId="22" fillId="14" borderId="262" xfId="0" applyFont="1" applyFill="1" applyBorder="1" applyAlignment="1">
      <alignment horizontal="center" vertical="center" wrapText="1"/>
    </xf>
    <xf numFmtId="0" fontId="22" fillId="14" borderId="243" xfId="0" applyFont="1" applyFill="1" applyBorder="1" applyAlignment="1">
      <alignment horizontal="left" vertical="center" wrapText="1"/>
    </xf>
    <xf numFmtId="0" fontId="21" fillId="14" borderId="257" xfId="0" applyFont="1" applyFill="1" applyBorder="1" applyAlignment="1">
      <alignment horizontal="left" vertical="center" wrapText="1"/>
    </xf>
    <xf numFmtId="0" fontId="74" fillId="14" borderId="243" xfId="0" applyFont="1" applyFill="1" applyBorder="1" applyAlignment="1">
      <alignment vertical="center" wrapText="1"/>
    </xf>
    <xf numFmtId="0" fontId="73" fillId="26" borderId="243" xfId="0" applyFont="1" applyFill="1" applyBorder="1" applyAlignment="1">
      <alignment vertical="center" wrapText="1"/>
    </xf>
    <xf numFmtId="0" fontId="73" fillId="26" borderId="256" xfId="0" applyFont="1" applyFill="1" applyBorder="1" applyAlignment="1">
      <alignment horizontal="center" vertical="center" wrapText="1"/>
    </xf>
    <xf numFmtId="0" fontId="73" fillId="26" borderId="259" xfId="0" applyFont="1" applyFill="1" applyBorder="1" applyAlignment="1">
      <alignment horizontal="left" vertical="center" wrapText="1"/>
    </xf>
    <xf numFmtId="0" fontId="21" fillId="26" borderId="261" xfId="0" applyFont="1" applyFill="1" applyBorder="1" applyAlignment="1">
      <alignment horizontal="left" vertical="center" wrapText="1"/>
    </xf>
    <xf numFmtId="0" fontId="74" fillId="14" borderId="256" xfId="0" applyFont="1" applyFill="1" applyBorder="1" applyAlignment="1">
      <alignment horizontal="left" vertical="center" wrapText="1"/>
    </xf>
    <xf numFmtId="0" fontId="74" fillId="14" borderId="258" xfId="0" applyFont="1" applyFill="1" applyBorder="1" applyAlignment="1">
      <alignment horizontal="left" vertical="center" wrapText="1"/>
    </xf>
    <xf numFmtId="0" fontId="22" fillId="14" borderId="255" xfId="0" applyFont="1" applyFill="1" applyBorder="1" applyAlignment="1">
      <alignment horizontal="center" vertical="center" wrapText="1"/>
    </xf>
    <xf numFmtId="0" fontId="73" fillId="26" borderId="256" xfId="0" applyFont="1" applyFill="1" applyBorder="1" applyAlignment="1">
      <alignment horizontal="left" vertical="center" wrapText="1"/>
    </xf>
    <xf numFmtId="0" fontId="73" fillId="26" borderId="258" xfId="0" applyFont="1" applyFill="1" applyBorder="1" applyAlignment="1">
      <alignment horizontal="left" vertical="center" wrapText="1"/>
    </xf>
    <xf numFmtId="0" fontId="21" fillId="27" borderId="243" xfId="0" applyFont="1" applyFill="1" applyBorder="1" applyAlignment="1">
      <alignment horizontal="left" vertical="center" wrapText="1"/>
    </xf>
    <xf numFmtId="0" fontId="21" fillId="27" borderId="257" xfId="0" applyFont="1" applyFill="1" applyBorder="1" applyAlignment="1">
      <alignment horizontal="left" vertical="center" wrapText="1"/>
    </xf>
    <xf numFmtId="0" fontId="21" fillId="27" borderId="256" xfId="0" applyFont="1" applyFill="1" applyBorder="1" applyAlignment="1">
      <alignment horizontal="left" vertical="center" wrapText="1"/>
    </xf>
    <xf numFmtId="0" fontId="21" fillId="27" borderId="256" xfId="0" applyFont="1" applyFill="1" applyBorder="1" applyAlignment="1">
      <alignment horizontal="center" vertical="center" wrapText="1"/>
    </xf>
    <xf numFmtId="0" fontId="21" fillId="27" borderId="243" xfId="0" applyFont="1" applyFill="1" applyBorder="1" applyAlignment="1">
      <alignment horizontal="center" vertical="center" wrapText="1"/>
    </xf>
    <xf numFmtId="0" fontId="21" fillId="27" borderId="260" xfId="0" applyFont="1" applyFill="1" applyBorder="1" applyAlignment="1">
      <alignment horizontal="left" vertical="center" wrapText="1"/>
    </xf>
    <xf numFmtId="0" fontId="21" fillId="27" borderId="261" xfId="0" applyFont="1" applyFill="1" applyBorder="1" applyAlignment="1">
      <alignment horizontal="left" vertical="center" wrapText="1"/>
    </xf>
    <xf numFmtId="0" fontId="22" fillId="26" borderId="262" xfId="0" applyFont="1" applyFill="1" applyBorder="1" applyAlignment="1">
      <alignment horizontal="center" vertical="center" wrapText="1"/>
    </xf>
    <xf numFmtId="0" fontId="22" fillId="26" borderId="243" xfId="0" applyFont="1" applyFill="1" applyBorder="1" applyAlignment="1">
      <alignment horizontal="left" vertical="center" wrapText="1"/>
    </xf>
    <xf numFmtId="0" fontId="74" fillId="14" borderId="256" xfId="0" applyFont="1" applyFill="1" applyBorder="1" applyAlignment="1">
      <alignment horizontal="center" vertical="center" wrapText="1"/>
    </xf>
    <xf numFmtId="49" fontId="73" fillId="26" borderId="259" xfId="0" applyNumberFormat="1" applyFont="1" applyFill="1" applyBorder="1" applyAlignment="1">
      <alignment horizontal="left" vertical="center" wrapText="1"/>
    </xf>
    <xf numFmtId="0" fontId="74" fillId="14" borderId="259" xfId="0" applyFont="1" applyFill="1" applyBorder="1" applyAlignment="1">
      <alignment horizontal="left" vertical="center" wrapText="1"/>
    </xf>
    <xf numFmtId="0" fontId="71" fillId="26" borderId="243" xfId="0" applyFont="1" applyFill="1" applyBorder="1" applyAlignment="1">
      <alignment vertical="center" wrapText="1"/>
    </xf>
    <xf numFmtId="0" fontId="71" fillId="26" borderId="256" xfId="0" applyFont="1" applyFill="1" applyBorder="1" applyAlignment="1">
      <alignment horizontal="left" vertical="center" wrapText="1"/>
    </xf>
    <xf numFmtId="0" fontId="71" fillId="26" borderId="259" xfId="0" applyFont="1" applyFill="1" applyBorder="1" applyAlignment="1">
      <alignment horizontal="left" vertical="center" wrapText="1"/>
    </xf>
    <xf numFmtId="0" fontId="71" fillId="14" borderId="243" xfId="0" applyFont="1" applyFill="1" applyBorder="1" applyAlignment="1">
      <alignment vertical="center" wrapText="1"/>
    </xf>
    <xf numFmtId="0" fontId="71" fillId="14" borderId="256" xfId="0" applyFont="1" applyFill="1" applyBorder="1" applyAlignment="1">
      <alignment horizontal="left" vertical="center" wrapText="1"/>
    </xf>
    <xf numFmtId="0" fontId="71" fillId="14" borderId="259" xfId="0" applyFont="1" applyFill="1" applyBorder="1" applyAlignment="1">
      <alignment horizontal="left" vertical="center" wrapText="1"/>
    </xf>
    <xf numFmtId="0" fontId="22" fillId="14" borderId="261" xfId="0" applyFont="1" applyFill="1" applyBorder="1" applyAlignment="1">
      <alignment horizontal="left" vertical="center" wrapText="1"/>
    </xf>
    <xf numFmtId="0" fontId="22" fillId="26" borderId="243" xfId="0" applyFont="1" applyFill="1" applyBorder="1" applyAlignment="1">
      <alignment horizontal="center" vertical="center" wrapText="1"/>
    </xf>
    <xf numFmtId="0" fontId="72" fillId="26" borderId="256" xfId="0" applyFont="1" applyFill="1" applyBorder="1" applyAlignment="1">
      <alignment horizontal="left" vertical="center" wrapText="1"/>
    </xf>
    <xf numFmtId="0" fontId="22" fillId="26" borderId="261" xfId="0" applyFont="1" applyFill="1" applyBorder="1" applyAlignment="1">
      <alignment horizontal="left" vertical="center" wrapText="1"/>
    </xf>
    <xf numFmtId="0" fontId="22" fillId="14" borderId="243" xfId="0" applyFont="1" applyFill="1" applyBorder="1" applyAlignment="1">
      <alignment horizontal="center" vertical="center" wrapText="1"/>
    </xf>
    <xf numFmtId="0" fontId="71" fillId="26" borderId="256" xfId="0" applyFont="1" applyFill="1" applyBorder="1" applyAlignment="1">
      <alignment horizontal="center" vertical="center" wrapText="1"/>
    </xf>
    <xf numFmtId="0" fontId="71" fillId="26" borderId="258" xfId="0" applyFont="1" applyFill="1" applyBorder="1" applyAlignment="1">
      <alignment horizontal="left" vertical="center" wrapText="1"/>
    </xf>
    <xf numFmtId="0" fontId="71" fillId="14" borderId="256" xfId="0" applyFont="1" applyFill="1" applyBorder="1" applyAlignment="1">
      <alignment horizontal="center" vertical="center" wrapText="1"/>
    </xf>
    <xf numFmtId="0" fontId="71" fillId="14" borderId="258" xfId="0" applyFont="1" applyFill="1" applyBorder="1" applyAlignment="1">
      <alignment horizontal="left" vertical="center" wrapText="1"/>
    </xf>
    <xf numFmtId="0" fontId="72" fillId="14" borderId="243" xfId="0" applyFont="1" applyFill="1" applyBorder="1" applyAlignment="1">
      <alignment vertical="center" wrapText="1"/>
    </xf>
    <xf numFmtId="0" fontId="79" fillId="26" borderId="259" xfId="0" applyFont="1" applyFill="1" applyBorder="1" applyAlignment="1">
      <alignment horizontal="left" vertical="center" wrapText="1"/>
    </xf>
    <xf numFmtId="0" fontId="79" fillId="14" borderId="259" xfId="0" applyFont="1" applyFill="1" applyBorder="1" applyAlignment="1">
      <alignment horizontal="left" vertical="center" wrapText="1"/>
    </xf>
    <xf numFmtId="0" fontId="73" fillId="14" borderId="258" xfId="0" applyFont="1" applyFill="1" applyBorder="1" applyAlignment="1">
      <alignment horizontal="left"/>
    </xf>
    <xf numFmtId="0" fontId="21" fillId="14" borderId="261" xfId="0" applyFont="1" applyFill="1" applyBorder="1" applyAlignment="1">
      <alignment vertical="center" wrapText="1"/>
    </xf>
    <xf numFmtId="0" fontId="22" fillId="14" borderId="263" xfId="0" applyFont="1" applyFill="1" applyBorder="1" applyAlignment="1">
      <alignment horizontal="center" vertical="center" wrapText="1"/>
    </xf>
    <xf numFmtId="0" fontId="22" fillId="14" borderId="264" xfId="0" applyFont="1" applyFill="1" applyBorder="1" applyAlignment="1">
      <alignment horizontal="left" vertical="center" wrapText="1"/>
    </xf>
    <xf numFmtId="0" fontId="22" fillId="14" borderId="265" xfId="0" applyFont="1" applyFill="1" applyBorder="1" applyAlignment="1">
      <alignment horizontal="center" vertical="center" wrapText="1"/>
    </xf>
    <xf numFmtId="0" fontId="22" fillId="14" borderId="266" xfId="0" applyFont="1" applyFill="1" applyBorder="1" applyAlignment="1">
      <alignment horizontal="center" vertical="center" wrapText="1"/>
    </xf>
    <xf numFmtId="0" fontId="22" fillId="14" borderId="267" xfId="0" applyFont="1" applyFill="1" applyBorder="1" applyAlignment="1">
      <alignment horizontal="left" vertical="center" wrapText="1"/>
    </xf>
    <xf numFmtId="0" fontId="21" fillId="14" borderId="268" xfId="0" applyFont="1" applyFill="1" applyBorder="1" applyAlignment="1">
      <alignment horizontal="left" vertical="center" wrapText="1"/>
    </xf>
    <xf numFmtId="0" fontId="21" fillId="14" borderId="266" xfId="0" applyFont="1" applyFill="1" applyBorder="1" applyAlignment="1">
      <alignment horizontal="left" vertical="center" wrapText="1"/>
    </xf>
    <xf numFmtId="0" fontId="21" fillId="14" borderId="266" xfId="0" applyFont="1" applyFill="1" applyBorder="1" applyAlignment="1">
      <alignment horizontal="center" vertical="center" wrapText="1"/>
    </xf>
    <xf numFmtId="0" fontId="21" fillId="14" borderId="267" xfId="0" applyFont="1" applyFill="1" applyBorder="1" applyAlignment="1">
      <alignment horizontal="center" vertical="center" wrapText="1"/>
    </xf>
    <xf numFmtId="0" fontId="73" fillId="14" borderId="244" xfId="0" applyFont="1" applyFill="1" applyBorder="1" applyAlignment="1">
      <alignment vertical="center" wrapText="1"/>
    </xf>
    <xf numFmtId="0" fontId="73" fillId="14" borderId="269" xfId="0" applyFont="1" applyFill="1" applyBorder="1" applyAlignment="1">
      <alignment horizontal="left" vertical="center" wrapText="1"/>
    </xf>
    <xf numFmtId="0" fontId="21" fillId="14" borderId="269" xfId="0" applyFont="1" applyFill="1" applyBorder="1" applyAlignment="1">
      <alignment horizontal="center" vertical="center" wrapText="1"/>
    </xf>
    <xf numFmtId="0" fontId="73" fillId="14" borderId="270" xfId="0" applyFont="1" applyFill="1" applyBorder="1" applyAlignment="1">
      <alignment horizontal="left" vertical="center" wrapText="1"/>
    </xf>
    <xf numFmtId="0" fontId="73" fillId="14" borderId="271" xfId="0" applyFont="1" applyFill="1" applyBorder="1" applyAlignment="1">
      <alignment horizontal="left" vertical="center" wrapText="1"/>
    </xf>
    <xf numFmtId="0" fontId="21" fillId="14" borderId="272" xfId="0" applyFont="1" applyFill="1" applyBorder="1" applyAlignment="1">
      <alignment horizontal="left" vertical="center" wrapText="1"/>
    </xf>
    <xf numFmtId="0" fontId="21" fillId="14" borderId="273" xfId="0" applyFont="1" applyFill="1" applyBorder="1" applyAlignment="1">
      <alignment horizontal="left" vertical="center" wrapText="1"/>
    </xf>
    <xf numFmtId="10" fontId="28" fillId="29" borderId="274" xfId="0" applyNumberFormat="1" applyFont="1" applyFill="1" applyBorder="1" applyAlignment="1">
      <alignment horizontal="center" vertical="center" wrapText="1"/>
    </xf>
    <xf numFmtId="10" fontId="28" fillId="30" borderId="275" xfId="0" applyNumberFormat="1" applyFont="1" applyFill="1" applyBorder="1" applyAlignment="1">
      <alignment horizontal="center" vertical="center" wrapText="1"/>
    </xf>
    <xf numFmtId="10" fontId="28" fillId="29" borderId="276" xfId="0" applyNumberFormat="1" applyFont="1" applyFill="1" applyBorder="1" applyAlignment="1">
      <alignment horizontal="center" vertical="center" wrapText="1"/>
    </xf>
    <xf numFmtId="10" fontId="28" fillId="29" borderId="275" xfId="0" applyNumberFormat="1" applyFont="1" applyFill="1" applyBorder="1" applyAlignment="1">
      <alignment horizontal="center" vertical="center" wrapText="1"/>
    </xf>
    <xf numFmtId="3" fontId="28" fillId="29" borderId="274" xfId="0" applyNumberFormat="1" applyFont="1" applyFill="1" applyBorder="1" applyAlignment="1">
      <alignment horizontal="center" vertical="center" wrapText="1"/>
    </xf>
    <xf numFmtId="3" fontId="28" fillId="30" borderId="275" xfId="0" applyNumberFormat="1" applyFont="1" applyFill="1" applyBorder="1" applyAlignment="1">
      <alignment horizontal="center" vertical="center" wrapText="1"/>
    </xf>
    <xf numFmtId="3" fontId="28" fillId="29" borderId="276" xfId="0" applyNumberFormat="1" applyFont="1" applyFill="1" applyBorder="1" applyAlignment="1">
      <alignment horizontal="center" vertical="center" wrapText="1"/>
    </xf>
    <xf numFmtId="3" fontId="28" fillId="29" borderId="275" xfId="0" applyNumberFormat="1" applyFont="1" applyFill="1" applyBorder="1" applyAlignment="1">
      <alignment horizontal="center" vertical="center" wrapText="1"/>
    </xf>
    <xf numFmtId="9" fontId="28" fillId="29" borderId="274" xfId="0" applyNumberFormat="1" applyFont="1" applyFill="1" applyBorder="1" applyAlignment="1">
      <alignment horizontal="center" vertical="center" wrapText="1"/>
    </xf>
    <xf numFmtId="9" fontId="28" fillId="30" borderId="275" xfId="0" applyNumberFormat="1" applyFont="1" applyFill="1" applyBorder="1" applyAlignment="1">
      <alignment horizontal="center" vertical="center" wrapText="1"/>
    </xf>
    <xf numFmtId="9" fontId="28" fillId="29" borderId="276" xfId="0" applyNumberFormat="1" applyFont="1" applyFill="1" applyBorder="1" applyAlignment="1">
      <alignment horizontal="center" vertical="center" wrapText="1"/>
    </xf>
    <xf numFmtId="9" fontId="28" fillId="29" borderId="275" xfId="0" applyNumberFormat="1" applyFont="1" applyFill="1" applyBorder="1" applyAlignment="1">
      <alignment horizontal="center" vertical="center" wrapText="1"/>
    </xf>
    <xf numFmtId="3" fontId="28" fillId="29" borderId="277" xfId="0" applyNumberFormat="1" applyFont="1" applyFill="1" applyBorder="1" applyAlignment="1">
      <alignment horizontal="center" vertical="center" wrapText="1"/>
    </xf>
    <xf numFmtId="3" fontId="28" fillId="30" borderId="278" xfId="0" applyNumberFormat="1" applyFont="1" applyFill="1" applyBorder="1" applyAlignment="1">
      <alignment horizontal="center" vertical="center" wrapText="1"/>
    </xf>
    <xf numFmtId="3" fontId="28" fillId="29" borderId="279" xfId="0" applyNumberFormat="1" applyFont="1" applyFill="1" applyBorder="1" applyAlignment="1">
      <alignment horizontal="center" vertical="center" wrapText="1"/>
    </xf>
    <xf numFmtId="3" fontId="28" fillId="29" borderId="278" xfId="0" applyNumberFormat="1" applyFont="1" applyFill="1" applyBorder="1" applyAlignment="1">
      <alignment horizontal="center" vertical="center" wrapText="1"/>
    </xf>
    <xf numFmtId="3" fontId="40" fillId="25" borderId="257" xfId="0" applyNumberFormat="1" applyFont="1" applyFill="1" applyBorder="1" applyAlignment="1">
      <alignment horizontal="center" vertical="center" wrapText="1"/>
    </xf>
    <xf numFmtId="3" fontId="40" fillId="25" borderId="256" xfId="0" applyNumberFormat="1" applyFont="1" applyFill="1" applyBorder="1" applyAlignment="1">
      <alignment horizontal="center" vertical="center" wrapText="1"/>
    </xf>
    <xf numFmtId="3" fontId="28" fillId="26" borderId="257" xfId="0" applyNumberFormat="1" applyFont="1" applyFill="1" applyBorder="1" applyAlignment="1">
      <alignment horizontal="center" vertical="center" wrapText="1"/>
    </xf>
    <xf numFmtId="3" fontId="28" fillId="26" borderId="256" xfId="0" applyNumberFormat="1" applyFont="1" applyFill="1" applyBorder="1" applyAlignment="1">
      <alignment horizontal="center" vertical="center" wrapText="1"/>
    </xf>
    <xf numFmtId="3" fontId="28" fillId="14" borderId="257" xfId="0" applyNumberFormat="1" applyFont="1" applyFill="1" applyBorder="1" applyAlignment="1">
      <alignment horizontal="center" vertical="center" wrapText="1"/>
    </xf>
    <xf numFmtId="3" fontId="28" fillId="14" borderId="256" xfId="0" applyNumberFormat="1" applyFont="1" applyFill="1" applyBorder="1" applyAlignment="1">
      <alignment horizontal="center" vertical="center" wrapText="1"/>
    </xf>
    <xf numFmtId="9" fontId="28" fillId="14" borderId="256" xfId="0" applyNumberFormat="1" applyFont="1" applyFill="1" applyBorder="1" applyAlignment="1">
      <alignment horizontal="center" vertical="center" wrapText="1"/>
    </xf>
    <xf numFmtId="3" fontId="34" fillId="14" borderId="257" xfId="0" applyNumberFormat="1" applyFont="1" applyFill="1" applyBorder="1" applyAlignment="1">
      <alignment horizontal="center" vertical="center" wrapText="1"/>
    </xf>
    <xf numFmtId="3" fontId="34" fillId="14" borderId="256" xfId="0" applyNumberFormat="1" applyFont="1" applyFill="1" applyBorder="1" applyAlignment="1">
      <alignment horizontal="center" vertical="center" wrapText="1"/>
    </xf>
    <xf numFmtId="3" fontId="34" fillId="14" borderId="280" xfId="0" applyNumberFormat="1" applyFont="1" applyFill="1" applyBorder="1" applyAlignment="1">
      <alignment horizontal="center" vertical="center" wrapText="1"/>
    </xf>
    <xf numFmtId="3" fontId="34" fillId="14" borderId="281" xfId="0" applyNumberFormat="1" applyFont="1" applyFill="1" applyBorder="1" applyAlignment="1">
      <alignment horizontal="center" vertical="center" wrapText="1"/>
    </xf>
    <xf numFmtId="3" fontId="28" fillId="31" borderId="257" xfId="0" applyNumberFormat="1" applyFont="1" applyFill="1" applyBorder="1" applyAlignment="1">
      <alignment horizontal="center" vertical="center" wrapText="1"/>
    </xf>
    <xf numFmtId="3" fontId="28" fillId="31" borderId="256" xfId="0" applyNumberFormat="1" applyFont="1" applyFill="1" applyBorder="1" applyAlignment="1">
      <alignment horizontal="center" vertical="center" wrapText="1"/>
    </xf>
    <xf numFmtId="3" fontId="4" fillId="32" borderId="282" xfId="0" applyNumberFormat="1" applyFont="1" applyFill="1" applyBorder="1" applyAlignment="1">
      <alignment horizontal="center" vertical="center" wrapText="1"/>
    </xf>
    <xf numFmtId="9" fontId="4" fillId="32" borderId="282" xfId="0" applyNumberFormat="1" applyFont="1" applyFill="1" applyBorder="1" applyAlignment="1">
      <alignment horizontal="center" vertical="center" wrapText="1"/>
    </xf>
    <xf numFmtId="3" fontId="4" fillId="32" borderId="283" xfId="0" applyNumberFormat="1" applyFont="1" applyFill="1" applyBorder="1" applyAlignment="1">
      <alignment horizontal="center" vertical="center" wrapText="1"/>
    </xf>
    <xf numFmtId="3" fontId="4" fillId="32" borderId="284" xfId="0" applyNumberFormat="1" applyFont="1" applyFill="1" applyBorder="1" applyAlignment="1">
      <alignment horizontal="center" vertical="center" wrapText="1"/>
    </xf>
    <xf numFmtId="3" fontId="88" fillId="32" borderId="282" xfId="0" applyNumberFormat="1" applyFont="1" applyFill="1" applyBorder="1" applyAlignment="1">
      <alignment horizontal="center" vertical="center" wrapText="1"/>
    </xf>
    <xf numFmtId="0" fontId="5" fillId="0" borderId="285" xfId="0" applyFont="1" applyBorder="1" applyAlignment="1">
      <alignment horizontal="left" vertical="center" wrapText="1"/>
    </xf>
    <xf numFmtId="0" fontId="5" fillId="0" borderId="286" xfId="0" applyFont="1" applyBorder="1" applyAlignment="1">
      <alignment horizontal="left" vertical="center" wrapText="1"/>
    </xf>
    <xf numFmtId="0" fontId="16" fillId="21" borderId="234" xfId="0" applyFont="1" applyFill="1" applyBorder="1" applyAlignment="1">
      <alignment horizontal="center" vertical="center" wrapText="1"/>
    </xf>
    <xf numFmtId="0" fontId="31" fillId="6" borderId="20" xfId="0" applyFont="1" applyFill="1" applyBorder="1" applyAlignment="1">
      <alignment vertical="center" wrapText="1"/>
    </xf>
    <xf numFmtId="0" fontId="31" fillId="6" borderId="21" xfId="0" applyFont="1" applyFill="1" applyBorder="1" applyAlignment="1">
      <alignment vertical="center" wrapText="1"/>
    </xf>
    <xf numFmtId="0" fontId="31" fillId="6" borderId="0" xfId="0" applyFont="1" applyFill="1" applyAlignment="1">
      <alignment vertical="center" wrapText="1"/>
    </xf>
    <xf numFmtId="0" fontId="31" fillId="6" borderId="23" xfId="0" applyFont="1" applyFill="1" applyBorder="1" applyAlignment="1">
      <alignment vertical="center" wrapText="1"/>
    </xf>
    <xf numFmtId="0" fontId="37" fillId="18" borderId="292" xfId="0" applyFont="1" applyFill="1" applyBorder="1" applyAlignment="1">
      <alignment horizontal="center" vertical="center" wrapText="1"/>
    </xf>
    <xf numFmtId="0" fontId="4" fillId="0" borderId="295" xfId="0" applyFont="1" applyBorder="1" applyAlignment="1">
      <alignment vertical="center" wrapText="1"/>
    </xf>
    <xf numFmtId="0" fontId="35" fillId="10" borderId="7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296" xfId="0" applyFont="1" applyFill="1" applyBorder="1" applyAlignment="1">
      <alignment horizontal="left" vertical="center" wrapText="1"/>
    </xf>
    <xf numFmtId="10" fontId="28" fillId="10" borderId="9" xfId="0" applyNumberFormat="1" applyFont="1" applyFill="1" applyBorder="1" applyAlignment="1">
      <alignment horizontal="center" vertical="center" wrapText="1"/>
    </xf>
    <xf numFmtId="10" fontId="28" fillId="10" borderId="69" xfId="0" applyNumberFormat="1" applyFont="1" applyFill="1" applyBorder="1" applyAlignment="1">
      <alignment horizontal="center" vertical="center" wrapText="1"/>
    </xf>
    <xf numFmtId="0" fontId="38" fillId="10" borderId="297" xfId="0" applyFont="1" applyFill="1" applyBorder="1" applyAlignment="1">
      <alignment horizontal="left" vertical="center" wrapText="1"/>
    </xf>
    <xf numFmtId="0" fontId="5" fillId="14" borderId="298" xfId="0" applyFont="1" applyFill="1" applyBorder="1" applyAlignment="1">
      <alignment horizontal="left" vertical="center" wrapText="1"/>
    </xf>
    <xf numFmtId="0" fontId="4" fillId="14" borderId="298" xfId="0" applyFont="1" applyFill="1" applyBorder="1" applyAlignment="1">
      <alignment horizontal="left" vertical="center" wrapText="1"/>
    </xf>
    <xf numFmtId="0" fontId="5" fillId="14" borderId="299" xfId="0" applyFont="1" applyFill="1" applyBorder="1" applyAlignment="1">
      <alignment horizontal="left" vertical="center" wrapText="1"/>
    </xf>
    <xf numFmtId="0" fontId="89" fillId="14" borderId="298" xfId="0" applyFont="1" applyFill="1" applyBorder="1" applyAlignment="1">
      <alignment horizontal="left" vertical="center" wrapText="1"/>
    </xf>
    <xf numFmtId="0" fontId="28" fillId="14" borderId="298" xfId="0" applyFont="1" applyFill="1" applyBorder="1" applyAlignment="1">
      <alignment horizontal="left" vertical="center" wrapText="1"/>
    </xf>
    <xf numFmtId="0" fontId="90" fillId="14" borderId="298" xfId="0" applyFont="1" applyFill="1" applyBorder="1" applyAlignment="1">
      <alignment horizontal="left" vertical="center" wrapText="1"/>
    </xf>
    <xf numFmtId="0" fontId="77" fillId="14" borderId="300" xfId="0" applyFont="1" applyFill="1" applyBorder="1" applyAlignment="1">
      <alignment horizontal="left" vertical="center" wrapText="1"/>
    </xf>
    <xf numFmtId="0" fontId="92" fillId="14" borderId="298" xfId="0" applyFont="1" applyFill="1" applyBorder="1" applyAlignment="1">
      <alignment horizontal="left" vertical="center" wrapText="1"/>
    </xf>
    <xf numFmtId="0" fontId="93" fillId="14" borderId="301" xfId="0" applyFont="1" applyFill="1" applyBorder="1" applyAlignment="1">
      <alignment horizontal="left" vertical="center" wrapText="1"/>
    </xf>
    <xf numFmtId="0" fontId="28" fillId="14" borderId="302" xfId="0" applyFont="1" applyFill="1" applyBorder="1" applyAlignment="1">
      <alignment horizontal="left" vertical="center" wrapText="1"/>
    </xf>
    <xf numFmtId="0" fontId="35" fillId="21" borderId="65" xfId="0" applyFont="1" applyFill="1" applyBorder="1" applyAlignment="1">
      <alignment horizontal="center" vertical="center" wrapText="1"/>
    </xf>
    <xf numFmtId="0" fontId="35" fillId="21" borderId="66" xfId="0" applyFont="1" applyFill="1" applyBorder="1" applyAlignment="1">
      <alignment horizontal="center" vertical="center" wrapText="1"/>
    </xf>
    <xf numFmtId="0" fontId="35" fillId="21" borderId="67" xfId="0" applyFont="1" applyFill="1" applyBorder="1" applyAlignment="1">
      <alignment horizontal="center" vertical="center" wrapText="1"/>
    </xf>
    <xf numFmtId="0" fontId="98" fillId="10" borderId="303" xfId="0" applyFont="1" applyFill="1" applyBorder="1" applyAlignment="1">
      <alignment horizontal="center" vertical="center" wrapText="1"/>
    </xf>
    <xf numFmtId="0" fontId="98" fillId="10" borderId="304" xfId="0" applyFont="1" applyFill="1" applyBorder="1" applyAlignment="1">
      <alignment horizontal="center" vertical="center" wrapText="1"/>
    </xf>
    <xf numFmtId="0" fontId="98" fillId="10" borderId="304" xfId="0" applyFont="1" applyFill="1" applyBorder="1" applyAlignment="1">
      <alignment horizontal="left" vertical="center" wrapText="1"/>
    </xf>
    <xf numFmtId="0" fontId="98" fillId="10" borderId="305" xfId="0" applyFont="1" applyFill="1" applyBorder="1" applyAlignment="1">
      <alignment horizontal="left" vertical="center" wrapText="1"/>
    </xf>
    <xf numFmtId="0" fontId="37" fillId="21" borderId="189" xfId="0" applyFont="1" applyFill="1" applyBorder="1" applyAlignment="1">
      <alignment horizontal="center" vertical="center" wrapText="1"/>
    </xf>
    <xf numFmtId="0" fontId="37" fillId="21" borderId="191" xfId="0" applyFont="1" applyFill="1" applyBorder="1" applyAlignment="1">
      <alignment horizontal="center" vertical="center" wrapText="1"/>
    </xf>
    <xf numFmtId="0" fontId="37" fillId="21" borderId="191" xfId="0" applyFont="1" applyFill="1" applyBorder="1" applyAlignment="1">
      <alignment horizontal="left" vertical="center" wrapText="1"/>
    </xf>
    <xf numFmtId="0" fontId="99" fillId="25" borderId="191" xfId="0" applyFont="1" applyFill="1" applyBorder="1" applyAlignment="1">
      <alignment horizontal="left" vertical="center" wrapText="1"/>
    </xf>
    <xf numFmtId="0" fontId="37" fillId="21" borderId="306" xfId="0" applyFont="1" applyFill="1" applyBorder="1" applyAlignment="1">
      <alignment horizontal="left" vertical="center" wrapText="1"/>
    </xf>
    <xf numFmtId="0" fontId="67" fillId="22" borderId="189" xfId="0" applyFont="1" applyFill="1" applyBorder="1" applyAlignment="1">
      <alignment horizontal="center" vertical="center" wrapText="1"/>
    </xf>
    <xf numFmtId="0" fontId="67" fillId="22" borderId="191" xfId="0" applyFont="1" applyFill="1" applyBorder="1" applyAlignment="1">
      <alignment horizontal="center" vertical="center" wrapText="1"/>
    </xf>
    <xf numFmtId="0" fontId="67" fillId="22" borderId="191" xfId="0" applyFont="1" applyFill="1" applyBorder="1" applyAlignment="1">
      <alignment horizontal="left" vertical="center" wrapText="1"/>
    </xf>
    <xf numFmtId="0" fontId="69" fillId="22" borderId="191" xfId="0" applyFont="1" applyFill="1" applyBorder="1" applyAlignment="1">
      <alignment horizontal="left" vertical="center" wrapText="1"/>
    </xf>
    <xf numFmtId="0" fontId="69" fillId="22" borderId="191" xfId="0" applyFont="1" applyFill="1" applyBorder="1" applyAlignment="1">
      <alignment horizontal="center" vertical="center" wrapText="1"/>
    </xf>
    <xf numFmtId="0" fontId="67" fillId="26" borderId="191" xfId="0" applyFont="1" applyFill="1" applyBorder="1" applyAlignment="1">
      <alignment horizontal="left" vertical="center" wrapText="1"/>
    </xf>
    <xf numFmtId="0" fontId="69" fillId="22" borderId="306" xfId="0" applyFont="1" applyFill="1" applyBorder="1" applyAlignment="1">
      <alignment horizontal="left" vertical="center" wrapText="1"/>
    </xf>
    <xf numFmtId="0" fontId="69" fillId="4" borderId="189" xfId="0" applyFont="1" applyFill="1" applyBorder="1" applyAlignment="1">
      <alignment horizontal="center" vertical="center" wrapText="1"/>
    </xf>
    <xf numFmtId="0" fontId="69" fillId="4" borderId="191" xfId="0" applyFont="1" applyFill="1" applyBorder="1" applyAlignment="1">
      <alignment horizontal="center" vertical="center" wrapText="1"/>
    </xf>
    <xf numFmtId="0" fontId="69" fillId="4" borderId="191" xfId="0" applyFont="1" applyFill="1" applyBorder="1" applyAlignment="1">
      <alignment horizontal="left" vertical="center" wrapText="1"/>
    </xf>
    <xf numFmtId="0" fontId="69" fillId="14" borderId="191" xfId="0" applyFont="1" applyFill="1" applyBorder="1" applyAlignment="1">
      <alignment horizontal="left" vertical="center" wrapText="1"/>
    </xf>
    <xf numFmtId="0" fontId="69" fillId="4" borderId="306" xfId="0" applyFont="1" applyFill="1" applyBorder="1" applyAlignment="1">
      <alignment horizontal="left" vertical="center" wrapText="1"/>
    </xf>
    <xf numFmtId="0" fontId="69" fillId="22" borderId="189" xfId="0" applyFont="1" applyFill="1" applyBorder="1" applyAlignment="1">
      <alignment horizontal="center" vertical="center" wrapText="1"/>
    </xf>
    <xf numFmtId="0" fontId="67" fillId="14" borderId="191" xfId="0" applyFont="1" applyFill="1" applyBorder="1" applyAlignment="1">
      <alignment horizontal="left" vertical="center" wrapText="1"/>
    </xf>
    <xf numFmtId="0" fontId="69" fillId="26" borderId="191" xfId="0" applyFont="1" applyFill="1" applyBorder="1" applyAlignment="1">
      <alignment horizontal="left" vertical="center" wrapText="1"/>
    </xf>
    <xf numFmtId="0" fontId="69" fillId="28" borderId="191" xfId="0" applyFont="1" applyFill="1" applyBorder="1" applyAlignment="1">
      <alignment vertical="center" wrapText="1"/>
    </xf>
    <xf numFmtId="0" fontId="103" fillId="26" borderId="191" xfId="0" applyFont="1" applyFill="1" applyBorder="1" applyAlignment="1">
      <alignment horizontal="left" vertical="center" wrapText="1"/>
    </xf>
    <xf numFmtId="0" fontId="103" fillId="14" borderId="191" xfId="0" applyFont="1" applyFill="1" applyBorder="1" applyAlignment="1">
      <alignment horizontal="left" vertical="center" wrapText="1"/>
    </xf>
    <xf numFmtId="0" fontId="105" fillId="4" borderId="189" xfId="0" applyFont="1" applyFill="1" applyBorder="1" applyAlignment="1">
      <alignment horizontal="center" vertical="center" wrapText="1"/>
    </xf>
    <xf numFmtId="0" fontId="105" fillId="4" borderId="191" xfId="0" applyFont="1" applyFill="1" applyBorder="1" applyAlignment="1">
      <alignment horizontal="center" vertical="center" wrapText="1"/>
    </xf>
    <xf numFmtId="0" fontId="105" fillId="4" borderId="191" xfId="0" applyFont="1" applyFill="1" applyBorder="1" applyAlignment="1">
      <alignment horizontal="left" vertical="center" wrapText="1"/>
    </xf>
    <xf numFmtId="0" fontId="69" fillId="14" borderId="191" xfId="0" applyFont="1" applyFill="1" applyBorder="1" applyAlignment="1">
      <alignment horizontal="left"/>
    </xf>
    <xf numFmtId="0" fontId="69" fillId="14" borderId="191" xfId="0" applyFont="1" applyFill="1" applyBorder="1" applyAlignment="1">
      <alignment vertical="center" wrapText="1"/>
    </xf>
    <xf numFmtId="0" fontId="69" fillId="4" borderId="307" xfId="0" applyFont="1" applyFill="1" applyBorder="1" applyAlignment="1">
      <alignment horizontal="center" vertical="center" wrapText="1"/>
    </xf>
    <xf numFmtId="0" fontId="69" fillId="4" borderId="308" xfId="0" applyFont="1" applyFill="1" applyBorder="1" applyAlignment="1">
      <alignment horizontal="center" vertical="center" wrapText="1"/>
    </xf>
    <xf numFmtId="0" fontId="69" fillId="4" borderId="308" xfId="0" applyFont="1" applyFill="1" applyBorder="1" applyAlignment="1">
      <alignment horizontal="left" vertical="center" wrapText="1"/>
    </xf>
    <xf numFmtId="0" fontId="69" fillId="14" borderId="308" xfId="0" applyFont="1" applyFill="1" applyBorder="1" applyAlignment="1">
      <alignment horizontal="left" vertical="center" wrapText="1"/>
    </xf>
    <xf numFmtId="0" fontId="69" fillId="4" borderId="309" xfId="0" applyFont="1" applyFill="1" applyBorder="1" applyAlignment="1">
      <alignment horizontal="left" vertical="center" wrapText="1"/>
    </xf>
    <xf numFmtId="0" fontId="4" fillId="0" borderId="0" xfId="0" applyFont="1" applyAlignment="1">
      <alignment horizontal="center" vertical="center" wrapText="1"/>
    </xf>
    <xf numFmtId="3" fontId="4" fillId="0" borderId="5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23" xfId="0" applyNumberFormat="1" applyFont="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67" xfId="3" applyFont="1" applyBorder="1" applyAlignment="1">
      <alignment horizontal="left" vertical="top" wrapText="1"/>
    </xf>
    <xf numFmtId="0" fontId="49" fillId="21" borderId="140" xfId="3" applyFont="1" applyFill="1" applyBorder="1" applyAlignment="1">
      <alignment horizontal="center" vertical="center"/>
    </xf>
    <xf numFmtId="0" fontId="49" fillId="21" borderId="168" xfId="3" applyFont="1" applyFill="1" applyBorder="1" applyAlignment="1">
      <alignment horizontal="center" vertical="center"/>
    </xf>
    <xf numFmtId="0" fontId="49" fillId="21" borderId="60" xfId="3" applyFont="1" applyFill="1" applyBorder="1" applyAlignment="1">
      <alignment horizontal="center" vertical="center"/>
    </xf>
    <xf numFmtId="0" fontId="46" fillId="0" borderId="169" xfId="3" applyFont="1" applyBorder="1" applyAlignment="1">
      <alignment horizontal="left" vertical="top" wrapText="1"/>
    </xf>
    <xf numFmtId="0" fontId="49" fillId="21" borderId="140" xfId="3" applyFont="1" applyFill="1" applyBorder="1" applyAlignment="1">
      <alignment horizontal="center" vertical="center" wrapText="1"/>
    </xf>
    <xf numFmtId="0" fontId="49" fillId="21" borderId="168" xfId="3" applyFont="1" applyFill="1" applyBorder="1" applyAlignment="1">
      <alignment horizontal="center" vertical="center" wrapText="1"/>
    </xf>
    <xf numFmtId="0" fontId="49" fillId="21" borderId="60" xfId="3" applyFont="1" applyFill="1" applyBorder="1" applyAlignment="1">
      <alignment horizontal="center" vertical="center" wrapText="1"/>
    </xf>
    <xf numFmtId="0" fontId="53" fillId="0" borderId="170" xfId="3" applyFont="1" applyBorder="1" applyAlignment="1">
      <alignment horizontal="center" vertical="center" wrapText="1"/>
    </xf>
    <xf numFmtId="0" fontId="53" fillId="0" borderId="171" xfId="3" applyFont="1" applyBorder="1" applyAlignment="1">
      <alignment horizontal="center" vertical="center" wrapText="1"/>
    </xf>
    <xf numFmtId="0" fontId="53" fillId="0" borderId="172" xfId="3" applyFont="1" applyBorder="1" applyAlignment="1">
      <alignment horizontal="center" vertical="center" wrapText="1"/>
    </xf>
    <xf numFmtId="0" fontId="53" fillId="0" borderId="173" xfId="3" applyFont="1" applyBorder="1" applyAlignment="1">
      <alignment horizontal="center" vertical="center" wrapText="1"/>
    </xf>
    <xf numFmtId="0" fontId="53" fillId="0" borderId="0" xfId="3" applyFont="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177" xfId="3" applyFont="1" applyBorder="1" applyAlignment="1">
      <alignment horizontal="center" vertical="center" wrapText="1"/>
    </xf>
    <xf numFmtId="0" fontId="49" fillId="21" borderId="179" xfId="3" applyFont="1" applyFill="1" applyBorder="1" applyAlignment="1">
      <alignment horizontal="center" vertical="center" wrapText="1"/>
    </xf>
    <xf numFmtId="0" fontId="49" fillId="21" borderId="0" xfId="3" applyFont="1" applyFill="1" applyAlignment="1">
      <alignment horizontal="center" vertical="center" wrapText="1"/>
    </xf>
    <xf numFmtId="0" fontId="46" fillId="0" borderId="169" xfId="3" applyFont="1" applyBorder="1" applyAlignment="1">
      <alignment vertical="top" wrapText="1"/>
    </xf>
    <xf numFmtId="0" fontId="46" fillId="0" borderId="0" xfId="3" applyFont="1" applyAlignment="1">
      <alignment vertical="top" wrapText="1"/>
    </xf>
    <xf numFmtId="0" fontId="49" fillId="21" borderId="92" xfId="3" applyFont="1" applyFill="1" applyBorder="1" applyAlignment="1">
      <alignment horizontal="center" vertical="center" wrapText="1"/>
    </xf>
    <xf numFmtId="0" fontId="56" fillId="0" borderId="0" xfId="3" applyFont="1" applyAlignment="1">
      <alignment horizontal="center" vertical="top" wrapText="1"/>
    </xf>
    <xf numFmtId="0" fontId="55" fillId="0" borderId="188" xfId="4" applyFont="1" applyBorder="1" applyAlignment="1">
      <alignment horizontal="center" vertical="center" wrapText="1"/>
    </xf>
    <xf numFmtId="0" fontId="55" fillId="0" borderId="183" xfId="4" applyFont="1" applyBorder="1" applyAlignment="1">
      <alignment horizontal="center" vertical="center" wrapText="1"/>
    </xf>
    <xf numFmtId="0" fontId="55" fillId="0" borderId="186" xfId="4" applyFont="1" applyBorder="1" applyAlignment="1">
      <alignment horizontal="center" vertical="center" wrapText="1"/>
    </xf>
    <xf numFmtId="0" fontId="55" fillId="21" borderId="188" xfId="4" applyFont="1" applyFill="1" applyBorder="1" applyAlignment="1">
      <alignment horizontal="center" vertical="center" wrapText="1"/>
    </xf>
    <xf numFmtId="0" fontId="55" fillId="21" borderId="183" xfId="4" applyFont="1" applyFill="1" applyBorder="1" applyAlignment="1">
      <alignment horizontal="center" vertical="center" wrapText="1"/>
    </xf>
    <xf numFmtId="0" fontId="55" fillId="21" borderId="186" xfId="4" applyFont="1" applyFill="1" applyBorder="1" applyAlignment="1">
      <alignment horizontal="center" vertical="center" wrapText="1"/>
    </xf>
    <xf numFmtId="0" fontId="61" fillId="0" borderId="0" xfId="4" applyFont="1" applyAlignment="1">
      <alignment horizontal="center" vertical="center"/>
    </xf>
    <xf numFmtId="0" fontId="55" fillId="0" borderId="213"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82" xfId="4" applyFont="1" applyBorder="1" applyAlignment="1">
      <alignment horizontal="center" vertical="center" wrapText="1"/>
    </xf>
    <xf numFmtId="0" fontId="55" fillId="0" borderId="184" xfId="4" applyFont="1" applyBorder="1" applyAlignment="1">
      <alignment horizontal="center" vertical="center" wrapText="1"/>
    </xf>
    <xf numFmtId="0" fontId="55" fillId="0" borderId="193" xfId="4" applyFont="1" applyBorder="1" applyAlignment="1">
      <alignment horizontal="center" vertical="center" wrapText="1"/>
    </xf>
    <xf numFmtId="0" fontId="55" fillId="0" borderId="195" xfId="4" applyFont="1" applyBorder="1" applyAlignment="1">
      <alignment horizontal="center" vertical="center" wrapText="1"/>
    </xf>
    <xf numFmtId="0" fontId="55" fillId="0" borderId="212" xfId="4" applyFont="1" applyBorder="1" applyAlignment="1">
      <alignment horizontal="center" vertical="center" wrapText="1"/>
    </xf>
    <xf numFmtId="0" fontId="62" fillId="21" borderId="187" xfId="4" applyFont="1" applyFill="1" applyBorder="1" applyAlignment="1">
      <alignment horizontal="center" vertical="center" wrapText="1"/>
    </xf>
    <xf numFmtId="0" fontId="62" fillId="21" borderId="182" xfId="4" applyFont="1" applyFill="1" applyBorder="1" applyAlignment="1">
      <alignment horizontal="center" vertical="center" wrapText="1"/>
    </xf>
    <xf numFmtId="0" fontId="62" fillId="21" borderId="184" xfId="4" applyFont="1" applyFill="1" applyBorder="1" applyAlignment="1">
      <alignment horizontal="center" vertical="center" wrapText="1"/>
    </xf>
    <xf numFmtId="0" fontId="55" fillId="0" borderId="203" xfId="4" applyFont="1" applyBorder="1" applyAlignment="1">
      <alignment horizontal="center" vertical="center" wrapText="1"/>
    </xf>
    <xf numFmtId="0" fontId="55" fillId="0" borderId="146" xfId="4" applyFont="1" applyBorder="1" applyAlignment="1">
      <alignment horizontal="center" vertical="center" wrapText="1"/>
    </xf>
    <xf numFmtId="0" fontId="55" fillId="0" borderId="202" xfId="4" applyFont="1" applyBorder="1" applyAlignment="1">
      <alignment horizontal="center" vertical="center" wrapText="1"/>
    </xf>
    <xf numFmtId="0" fontId="55" fillId="0" borderId="207"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211" xfId="4" applyFont="1" applyBorder="1" applyAlignment="1">
      <alignment horizontal="center" vertical="center" wrapText="1"/>
    </xf>
    <xf numFmtId="0" fontId="55" fillId="21" borderId="203" xfId="4" applyFont="1" applyFill="1" applyBorder="1" applyAlignment="1">
      <alignment horizontal="center" vertical="center" wrapText="1"/>
    </xf>
    <xf numFmtId="0" fontId="55" fillId="21" borderId="146" xfId="4" applyFont="1" applyFill="1" applyBorder="1" applyAlignment="1">
      <alignment horizontal="center" vertical="center" wrapText="1"/>
    </xf>
    <xf numFmtId="0" fontId="55" fillId="21" borderId="202" xfId="4" applyFont="1" applyFill="1" applyBorder="1" applyAlignment="1">
      <alignment horizontal="center" vertical="center" wrapText="1"/>
    </xf>
    <xf numFmtId="0" fontId="64" fillId="21" borderId="104" xfId="4" applyFont="1" applyFill="1" applyBorder="1" applyAlignment="1">
      <alignment horizontal="center" vertical="center" wrapText="1"/>
    </xf>
    <xf numFmtId="0" fontId="64" fillId="21" borderId="220" xfId="4" applyFont="1" applyFill="1" applyBorder="1" applyAlignment="1">
      <alignment horizontal="center" vertical="center" wrapText="1"/>
    </xf>
    <xf numFmtId="0" fontId="64" fillId="21" borderId="181" xfId="4" applyFont="1" applyFill="1" applyBorder="1" applyAlignment="1">
      <alignment horizontal="center" vertical="center" wrapText="1"/>
    </xf>
    <xf numFmtId="0" fontId="64" fillId="21" borderId="197" xfId="4" applyFont="1" applyFill="1" applyBorder="1" applyAlignment="1">
      <alignment horizontal="center" vertical="center" wrapText="1"/>
    </xf>
    <xf numFmtId="0" fontId="64" fillId="21" borderId="146" xfId="4" applyFont="1" applyFill="1" applyBorder="1" applyAlignment="1">
      <alignment horizontal="center" vertical="center" wrapText="1"/>
    </xf>
    <xf numFmtId="0" fontId="64" fillId="21" borderId="147" xfId="4" applyFont="1" applyFill="1" applyBorder="1" applyAlignment="1">
      <alignment horizontal="center" vertical="center" wrapText="1"/>
    </xf>
    <xf numFmtId="0" fontId="62" fillId="0" borderId="146" xfId="4" applyFont="1" applyBorder="1" applyAlignment="1">
      <alignment horizontal="center" vertical="center" wrapText="1"/>
    </xf>
    <xf numFmtId="0" fontId="62" fillId="0" borderId="202" xfId="4" applyFont="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64" fillId="21" borderId="41" xfId="4" applyFont="1" applyFill="1" applyBorder="1" applyAlignment="1">
      <alignment horizontal="center" vertical="center" wrapText="1"/>
    </xf>
    <xf numFmtId="0" fontId="64" fillId="21" borderId="199" xfId="4" applyFont="1" applyFill="1" applyBorder="1" applyAlignment="1">
      <alignment horizontal="center" vertical="center" wrapText="1"/>
    </xf>
    <xf numFmtId="0" fontId="64" fillId="21" borderId="53" xfId="4" applyFont="1" applyFill="1" applyBorder="1" applyAlignment="1">
      <alignment horizontal="center" vertical="center" wrapText="1"/>
    </xf>
    <xf numFmtId="0" fontId="64" fillId="21" borderId="198" xfId="4" applyFont="1" applyFill="1" applyBorder="1" applyAlignment="1">
      <alignment horizontal="center" vertical="center" wrapText="1"/>
    </xf>
    <xf numFmtId="0" fontId="64" fillId="21" borderId="180" xfId="4" applyFont="1" applyFill="1" applyBorder="1" applyAlignment="1">
      <alignment horizontal="center" vertical="center" wrapText="1"/>
    </xf>
    <xf numFmtId="0" fontId="64" fillId="21" borderId="200" xfId="4" applyFont="1" applyFill="1" applyBorder="1" applyAlignment="1">
      <alignment horizontal="center" vertical="center" wrapText="1"/>
    </xf>
    <xf numFmtId="0" fontId="64" fillId="21" borderId="141" xfId="4" applyFont="1" applyFill="1" applyBorder="1" applyAlignment="1">
      <alignment horizontal="center" vertical="center" wrapText="1"/>
    </xf>
    <xf numFmtId="0" fontId="64" fillId="21" borderId="143" xfId="4" applyFont="1" applyFill="1" applyBorder="1" applyAlignment="1">
      <alignment horizontal="center" vertical="center" wrapText="1"/>
    </xf>
    <xf numFmtId="0" fontId="64" fillId="21" borderId="161" xfId="4" applyFont="1" applyFill="1" applyBorder="1" applyAlignment="1">
      <alignment horizontal="center" vertical="center" wrapText="1"/>
    </xf>
    <xf numFmtId="0" fontId="64" fillId="21" borderId="221" xfId="4" applyFont="1" applyFill="1" applyBorder="1" applyAlignment="1">
      <alignment horizontal="center" vertical="center" wrapText="1"/>
    </xf>
    <xf numFmtId="0" fontId="64" fillId="21" borderId="20" xfId="4" applyFont="1" applyFill="1" applyBorder="1" applyAlignment="1">
      <alignment horizontal="center" vertical="center" wrapText="1"/>
    </xf>
    <xf numFmtId="0" fontId="62" fillId="0" borderId="182" xfId="4" applyFont="1" applyBorder="1" applyAlignment="1">
      <alignment horizontal="center" vertical="center" wrapText="1"/>
    </xf>
    <xf numFmtId="0" fontId="62" fillId="0" borderId="184" xfId="4" applyFont="1" applyBorder="1" applyAlignment="1">
      <alignment horizontal="center" vertical="center" wrapText="1"/>
    </xf>
    <xf numFmtId="0" fontId="62" fillId="0" borderId="187" xfId="4" applyFont="1" applyBorder="1" applyAlignment="1">
      <alignment horizontal="center" vertical="center" wrapText="1"/>
    </xf>
    <xf numFmtId="0" fontId="6" fillId="21" borderId="0" xfId="0" applyFont="1" applyFill="1" applyAlignment="1">
      <alignment horizontal="center" vertical="center" wrapText="1"/>
    </xf>
    <xf numFmtId="0" fontId="8" fillId="21" borderId="129" xfId="4" applyFont="1" applyFill="1" applyBorder="1" applyAlignment="1">
      <alignment horizontal="center" vertical="center" wrapText="1"/>
    </xf>
    <xf numFmtId="0" fontId="8" fillId="21" borderId="160" xfId="4" applyFont="1" applyFill="1" applyBorder="1" applyAlignment="1">
      <alignment horizontal="center" vertical="center" wrapText="1"/>
    </xf>
    <xf numFmtId="0" fontId="4" fillId="0" borderId="0" xfId="4" applyFont="1" applyAlignment="1">
      <alignment horizontal="center" vertical="center" wrapText="1"/>
    </xf>
    <xf numFmtId="0" fontId="8" fillId="21" borderId="19" xfId="4" applyFont="1" applyFill="1" applyBorder="1" applyAlignment="1">
      <alignment horizontal="center" vertical="center" wrapText="1"/>
    </xf>
    <xf numFmtId="0" fontId="8" fillId="21" borderId="21" xfId="4" applyFont="1" applyFill="1" applyBorder="1" applyAlignment="1">
      <alignment horizontal="center" vertical="center" wrapText="1"/>
    </xf>
    <xf numFmtId="0" fontId="8" fillId="21" borderId="129" xfId="4" applyFont="1" applyFill="1" applyBorder="1" applyAlignment="1">
      <alignment horizontal="center" vertical="center"/>
    </xf>
    <xf numFmtId="0" fontId="8" fillId="21" borderId="160" xfId="4" applyFont="1" applyFill="1" applyBorder="1" applyAlignment="1">
      <alignment horizontal="center" vertical="center"/>
    </xf>
    <xf numFmtId="0" fontId="69" fillId="0" borderId="0" xfId="4" applyFont="1" applyAlignment="1">
      <alignment horizontal="left" vertical="top" wrapText="1"/>
    </xf>
    <xf numFmtId="49" fontId="37" fillId="21" borderId="19" xfId="9" applyNumberFormat="1" applyFont="1" applyFill="1" applyBorder="1" applyAlignment="1">
      <alignment horizontal="center" vertical="center" wrapText="1"/>
    </xf>
    <xf numFmtId="49" fontId="37" fillId="21" borderId="20" xfId="9" applyNumberFormat="1" applyFont="1" applyFill="1" applyBorder="1" applyAlignment="1">
      <alignment horizontal="center" vertical="center" wrapText="1"/>
    </xf>
    <xf numFmtId="49" fontId="37" fillId="21" borderId="21"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7" xfId="0" applyFont="1" applyBorder="1" applyAlignment="1">
      <alignment horizontal="center" vertical="center" wrapText="1"/>
    </xf>
    <xf numFmtId="0" fontId="4" fillId="0" borderId="0" xfId="0" applyFont="1" applyAlignment="1">
      <alignment horizontal="center" vertical="center" wrapText="1"/>
    </xf>
    <xf numFmtId="0" fontId="4" fillId="0" borderId="17"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0" xfId="0" applyFont="1" applyFill="1" applyBorder="1" applyAlignment="1">
      <alignment horizontal="center" vertical="center" wrapText="1"/>
    </xf>
    <xf numFmtId="0" fontId="8" fillId="2" borderId="83" xfId="0" applyFont="1" applyFill="1" applyBorder="1" applyAlignment="1">
      <alignment horizontal="center" vertical="center" wrapText="1"/>
    </xf>
    <xf numFmtId="0" fontId="8" fillId="3" borderId="81"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68" fillId="2" borderId="81" xfId="0" applyFont="1" applyFill="1" applyBorder="1" applyAlignment="1">
      <alignment horizontal="center" vertical="center" wrapText="1"/>
    </xf>
    <xf numFmtId="0" fontId="68" fillId="2" borderId="55" xfId="0" applyFont="1" applyFill="1" applyBorder="1" applyAlignment="1">
      <alignment horizontal="center" vertical="center" wrapText="1"/>
    </xf>
    <xf numFmtId="0" fontId="68" fillId="2" borderId="82" xfId="0" applyFont="1" applyFill="1" applyBorder="1" applyAlignment="1">
      <alignment horizontal="center" vertical="center" wrapText="1"/>
    </xf>
    <xf numFmtId="0" fontId="68" fillId="2" borderId="57"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8" fillId="2" borderId="66" xfId="0" applyFont="1" applyFill="1" applyBorder="1" applyAlignment="1">
      <alignment horizontal="center" vertical="center" wrapText="1"/>
    </xf>
    <xf numFmtId="0" fontId="12" fillId="8" borderId="0" xfId="0" applyFont="1" applyFill="1" applyAlignment="1">
      <alignment vertical="center" wrapText="1"/>
    </xf>
    <xf numFmtId="0" fontId="11" fillId="9" borderId="0" xfId="0" applyFont="1" applyFill="1" applyAlignment="1">
      <alignment horizontal="center" vertical="center" wrapText="1"/>
    </xf>
    <xf numFmtId="0" fontId="8" fillId="23" borderId="0" xfId="0" applyFont="1" applyFill="1" applyAlignment="1">
      <alignment horizontal="center" vertical="center" wrapText="1"/>
    </xf>
    <xf numFmtId="0" fontId="12" fillId="14" borderId="0" xfId="0" applyFont="1" applyFill="1" applyAlignment="1">
      <alignment vertical="center" wrapText="1"/>
    </xf>
    <xf numFmtId="0" fontId="95" fillId="0" borderId="0" xfId="0" applyFont="1"/>
    <xf numFmtId="0" fontId="8" fillId="21" borderId="0" xfId="0" applyFont="1" applyFill="1" applyAlignment="1">
      <alignment horizontal="center" vertical="center" wrapText="1"/>
    </xf>
    <xf numFmtId="0" fontId="12" fillId="8" borderId="0" xfId="0" applyFont="1" applyFill="1" applyAlignment="1">
      <alignment horizontal="left" vertical="center" wrapText="1"/>
    </xf>
    <xf numFmtId="0" fontId="12" fillId="8" borderId="0" xfId="0" applyFont="1" applyFill="1" applyAlignment="1">
      <alignment horizontal="center" vertical="center" wrapText="1"/>
    </xf>
    <xf numFmtId="0" fontId="15" fillId="21" borderId="10"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5" fillId="21" borderId="118" xfId="0" applyFont="1" applyFill="1" applyBorder="1" applyAlignment="1">
      <alignment horizontal="center" vertical="center" wrapText="1"/>
    </xf>
    <xf numFmtId="0" fontId="15" fillId="21" borderId="119" xfId="0" applyFont="1" applyFill="1" applyBorder="1" applyAlignment="1">
      <alignment horizontal="center" vertical="center" wrapText="1"/>
    </xf>
    <xf numFmtId="0" fontId="15" fillId="21" borderId="1" xfId="0" applyFont="1" applyFill="1" applyBorder="1" applyAlignment="1">
      <alignment horizontal="center" vertical="center" wrapText="1"/>
    </xf>
    <xf numFmtId="0" fontId="15" fillId="21" borderId="48" xfId="0" applyFont="1" applyFill="1" applyBorder="1" applyAlignment="1">
      <alignment horizontal="center" vertical="center" wrapText="1"/>
    </xf>
    <xf numFmtId="0" fontId="15" fillId="21" borderId="107" xfId="0" applyFont="1" applyFill="1" applyBorder="1" applyAlignment="1">
      <alignment horizontal="center" vertical="center" wrapText="1"/>
    </xf>
    <xf numFmtId="0" fontId="15" fillId="21" borderId="108" xfId="0" applyFont="1" applyFill="1" applyBorder="1" applyAlignment="1">
      <alignment horizontal="center" vertical="center" wrapText="1"/>
    </xf>
    <xf numFmtId="0" fontId="15" fillId="21" borderId="110"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11" xfId="0" applyFont="1" applyFill="1" applyBorder="1" applyAlignment="1">
      <alignment horizontal="center" vertical="center" wrapText="1"/>
    </xf>
    <xf numFmtId="0" fontId="16" fillId="21" borderId="118" xfId="0" applyFont="1" applyFill="1" applyBorder="1" applyAlignment="1">
      <alignment horizontal="center" vertical="center" wrapText="1"/>
    </xf>
    <xf numFmtId="0" fontId="16" fillId="21" borderId="119" xfId="0"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4" fillId="21" borderId="0" xfId="0" applyFont="1" applyFill="1" applyAlignment="1">
      <alignment horizontal="center" vertical="center" wrapText="1"/>
    </xf>
    <xf numFmtId="0" fontId="15" fillId="21" borderId="229" xfId="0" applyFont="1" applyFill="1" applyBorder="1" applyAlignment="1">
      <alignment horizontal="center" vertical="center" wrapText="1"/>
    </xf>
    <xf numFmtId="0" fontId="15" fillId="21" borderId="230" xfId="0" applyFont="1" applyFill="1" applyBorder="1" applyAlignment="1">
      <alignment horizontal="center" vertical="center" wrapText="1"/>
    </xf>
    <xf numFmtId="0" fontId="15" fillId="21" borderId="231" xfId="0" applyFont="1" applyFill="1" applyBorder="1" applyAlignment="1">
      <alignment horizontal="center" vertical="center" wrapText="1"/>
    </xf>
    <xf numFmtId="0" fontId="16" fillId="21" borderId="229" xfId="0" applyFont="1" applyFill="1" applyBorder="1" applyAlignment="1">
      <alignment horizontal="center" vertical="center" wrapText="1"/>
    </xf>
    <xf numFmtId="0" fontId="16" fillId="21" borderId="235" xfId="0" applyFont="1" applyFill="1" applyBorder="1" applyAlignment="1">
      <alignment horizontal="center" vertical="center" wrapText="1"/>
    </xf>
    <xf numFmtId="0" fontId="16" fillId="21" borderId="236" xfId="0" applyFont="1" applyFill="1" applyBorder="1" applyAlignment="1">
      <alignment horizontal="center" vertical="center" wrapText="1"/>
    </xf>
    <xf numFmtId="0" fontId="31" fillId="21" borderId="20" xfId="0" applyFont="1" applyFill="1" applyBorder="1" applyAlignment="1">
      <alignment horizontal="center" vertical="center" wrapText="1"/>
    </xf>
    <xf numFmtId="0" fontId="31" fillId="21" borderId="0" xfId="0" applyFont="1" applyFill="1" applyAlignment="1">
      <alignment horizontal="center" vertical="center" wrapText="1"/>
    </xf>
    <xf numFmtId="0" fontId="5" fillId="21" borderId="35" xfId="0" applyFont="1" applyFill="1" applyBorder="1" applyAlignment="1">
      <alignment horizontal="center" vertical="center" wrapText="1"/>
    </xf>
    <xf numFmtId="0" fontId="5" fillId="21" borderId="48" xfId="0" applyFont="1" applyFill="1" applyBorder="1" applyAlignment="1">
      <alignment horizontal="center" vertical="center" wrapText="1"/>
    </xf>
    <xf numFmtId="0" fontId="5" fillId="21" borderId="38" xfId="0" applyFont="1" applyFill="1" applyBorder="1" applyAlignment="1">
      <alignment horizontal="center" vertical="center" wrapText="1"/>
    </xf>
    <xf numFmtId="0" fontId="5" fillId="21" borderId="51" xfId="0" applyFont="1" applyFill="1" applyBorder="1" applyAlignment="1">
      <alignment horizontal="center" vertical="center" wrapText="1"/>
    </xf>
    <xf numFmtId="0" fontId="5" fillId="12" borderId="39"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13" borderId="40"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21" borderId="36" xfId="0" applyFont="1" applyFill="1" applyBorder="1" applyAlignment="1">
      <alignment horizontal="center" vertical="center" wrapText="1"/>
    </xf>
    <xf numFmtId="0" fontId="5" fillId="21" borderId="49" xfId="0" applyFont="1" applyFill="1" applyBorder="1" applyAlignment="1">
      <alignment horizontal="center" vertical="center" wrapText="1"/>
    </xf>
    <xf numFmtId="0" fontId="5" fillId="21" borderId="37" xfId="0" applyFont="1" applyFill="1" applyBorder="1" applyAlignment="1">
      <alignment horizontal="center" vertical="center" wrapText="1"/>
    </xf>
    <xf numFmtId="0" fontId="5" fillId="21" borderId="50" xfId="0" applyFont="1" applyFill="1" applyBorder="1" applyAlignment="1">
      <alignment horizontal="center" vertical="center" wrapText="1"/>
    </xf>
    <xf numFmtId="0" fontId="5" fillId="12" borderId="42" xfId="0" applyFont="1" applyFill="1" applyBorder="1" applyAlignment="1">
      <alignment horizontal="center" vertical="center" wrapText="1"/>
    </xf>
    <xf numFmtId="0" fontId="5" fillId="12" borderId="43" xfId="0" applyFont="1" applyFill="1" applyBorder="1" applyAlignment="1">
      <alignment horizontal="center" vertical="center" wrapText="1"/>
    </xf>
    <xf numFmtId="0" fontId="5" fillId="12" borderId="44" xfId="0" applyFont="1" applyFill="1" applyBorder="1" applyAlignment="1">
      <alignment horizontal="center" vertical="center" wrapText="1"/>
    </xf>
    <xf numFmtId="0" fontId="31" fillId="21" borderId="19" xfId="0" applyFont="1" applyFill="1" applyBorder="1" applyAlignment="1">
      <alignment horizontal="center" vertical="center" wrapText="1"/>
    </xf>
    <xf numFmtId="0" fontId="31" fillId="21" borderId="21"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23"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8" fillId="23" borderId="29" xfId="0" applyFont="1" applyFill="1" applyBorder="1" applyAlignment="1">
      <alignment horizontal="center" vertical="center" wrapText="1"/>
    </xf>
    <xf numFmtId="0" fontId="8" fillId="23" borderId="30" xfId="0" applyFont="1" applyFill="1" applyBorder="1" applyAlignment="1">
      <alignment horizontal="center" vertical="center" wrapText="1"/>
    </xf>
    <xf numFmtId="0" fontId="8" fillId="23" borderId="31" xfId="0" applyFont="1" applyFill="1" applyBorder="1" applyAlignment="1">
      <alignment horizontal="center" vertical="center" wrapText="1"/>
    </xf>
    <xf numFmtId="0" fontId="11" fillId="11" borderId="29" xfId="0" applyFont="1" applyFill="1" applyBorder="1" applyAlignment="1">
      <alignment horizontal="center" vertical="center" wrapText="1"/>
    </xf>
    <xf numFmtId="0" fontId="11" fillId="11" borderId="30" xfId="0" applyFont="1" applyFill="1" applyBorder="1" applyAlignment="1">
      <alignment horizontal="center" vertical="center" wrapText="1"/>
    </xf>
    <xf numFmtId="0" fontId="11" fillId="11" borderId="31" xfId="0" applyFont="1" applyFill="1" applyBorder="1" applyAlignment="1">
      <alignment horizontal="center" vertical="center" wrapText="1"/>
    </xf>
    <xf numFmtId="0" fontId="5" fillId="13" borderId="45"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12" borderId="41"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13" fillId="21" borderId="19" xfId="0" applyFont="1" applyFill="1" applyBorder="1" applyAlignment="1">
      <alignment horizontal="center" vertical="center" wrapText="1"/>
    </xf>
    <xf numFmtId="0" fontId="13" fillId="21" borderId="20" xfId="0" applyFont="1" applyFill="1" applyBorder="1" applyAlignment="1">
      <alignment horizontal="center" vertical="center" wrapText="1"/>
    </xf>
    <xf numFmtId="0" fontId="13" fillId="21" borderId="21" xfId="0" applyFont="1" applyFill="1" applyBorder="1" applyAlignment="1">
      <alignment horizontal="center" vertical="center" wrapText="1"/>
    </xf>
    <xf numFmtId="0" fontId="13" fillId="21" borderId="24" xfId="0" applyFont="1" applyFill="1" applyBorder="1" applyAlignment="1">
      <alignment horizontal="center" vertical="center" wrapText="1"/>
    </xf>
    <xf numFmtId="0" fontId="13" fillId="21" borderId="25" xfId="0" applyFont="1" applyFill="1" applyBorder="1" applyAlignment="1">
      <alignment horizontal="center" vertical="center" wrapText="1"/>
    </xf>
    <xf numFmtId="0" fontId="13" fillId="21" borderId="26" xfId="0" applyFont="1" applyFill="1" applyBorder="1" applyAlignment="1">
      <alignment horizontal="center" vertical="center" wrapText="1"/>
    </xf>
    <xf numFmtId="0" fontId="37" fillId="21" borderId="293" xfId="0" applyFont="1" applyFill="1" applyBorder="1" applyAlignment="1">
      <alignment horizontal="center" vertical="center" wrapText="1"/>
    </xf>
    <xf numFmtId="0" fontId="37" fillId="21" borderId="294" xfId="0" applyFont="1" applyFill="1" applyBorder="1" applyAlignment="1">
      <alignment horizontal="center" vertical="center" wrapText="1"/>
    </xf>
    <xf numFmtId="0" fontId="8" fillId="21" borderId="19" xfId="0" applyFont="1" applyFill="1" applyBorder="1" applyAlignment="1">
      <alignment horizontal="center" vertical="center" wrapText="1"/>
    </xf>
    <xf numFmtId="0" fontId="8" fillId="21" borderId="20" xfId="0" applyFont="1" applyFill="1" applyBorder="1" applyAlignment="1">
      <alignment horizontal="center" vertical="center" wrapText="1"/>
    </xf>
    <xf numFmtId="0" fontId="8" fillId="23" borderId="219" xfId="0" applyFont="1" applyFill="1" applyBorder="1" applyAlignment="1">
      <alignment horizontal="center" vertical="center" wrapText="1"/>
    </xf>
    <xf numFmtId="0" fontId="8" fillId="21" borderId="219" xfId="0" applyFont="1" applyFill="1" applyBorder="1" applyAlignment="1">
      <alignment horizontal="center" vertical="center" wrapText="1"/>
    </xf>
    <xf numFmtId="0" fontId="8" fillId="21" borderId="291" xfId="0" applyFont="1" applyFill="1" applyBorder="1" applyAlignment="1">
      <alignment horizontal="center" vertical="center" wrapText="1"/>
    </xf>
    <xf numFmtId="2" fontId="8" fillId="21" borderId="218" xfId="0" applyNumberFormat="1" applyFont="1" applyFill="1" applyBorder="1" applyAlignment="1">
      <alignment horizontal="center" vertical="center" wrapText="1"/>
    </xf>
    <xf numFmtId="2" fontId="8" fillId="21" borderId="216" xfId="0" applyNumberFormat="1" applyFont="1" applyFill="1" applyBorder="1" applyAlignment="1">
      <alignment horizontal="center" vertical="center" wrapText="1"/>
    </xf>
    <xf numFmtId="0" fontId="34" fillId="0" borderId="145" xfId="0" applyFont="1" applyBorder="1" applyAlignment="1">
      <alignment horizontal="center" vertical="center" wrapText="1"/>
    </xf>
    <xf numFmtId="0" fontId="34" fillId="0" borderId="146" xfId="0" applyFont="1" applyBorder="1" applyAlignment="1">
      <alignment horizontal="center" vertical="center" wrapText="1"/>
    </xf>
    <xf numFmtId="0" fontId="34" fillId="0" borderId="147" xfId="0" applyFont="1" applyBorder="1" applyAlignment="1">
      <alignment horizontal="center" vertical="center" wrapText="1"/>
    </xf>
    <xf numFmtId="0" fontId="5" fillId="0" borderId="87" xfId="0" applyFont="1" applyBorder="1" applyAlignment="1">
      <alignment horizontal="center" vertical="center" wrapText="1"/>
    </xf>
    <xf numFmtId="0" fontId="21" fillId="0" borderId="134" xfId="0" applyFont="1" applyBorder="1" applyAlignment="1">
      <alignment horizontal="center" vertical="center"/>
    </xf>
    <xf numFmtId="0" fontId="21" fillId="0" borderId="64" xfId="0" applyFont="1" applyBorder="1" applyAlignment="1">
      <alignment horizontal="center" vertical="center"/>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63" xfId="0" applyFont="1" applyBorder="1" applyAlignment="1">
      <alignment horizontal="center" vertical="center" wrapText="1"/>
    </xf>
    <xf numFmtId="0" fontId="5" fillId="0" borderId="126"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127" xfId="0" applyFont="1" applyBorder="1" applyAlignment="1">
      <alignment horizontal="center" vertical="center" wrapText="1"/>
    </xf>
    <xf numFmtId="2" fontId="13" fillId="0" borderId="127" xfId="0" applyNumberFormat="1" applyFont="1" applyBorder="1" applyAlignment="1">
      <alignment horizontal="center" vertical="center" wrapText="1"/>
    </xf>
    <xf numFmtId="0" fontId="17" fillId="0" borderId="149" xfId="0" applyFont="1" applyBorder="1" applyAlignment="1">
      <alignment horizontal="center" vertical="center" wrapText="1"/>
    </xf>
    <xf numFmtId="0" fontId="34" fillId="6" borderId="152" xfId="0" applyFont="1" applyFill="1" applyBorder="1" applyAlignment="1">
      <alignment horizontal="center" vertical="center"/>
    </xf>
    <xf numFmtId="0" fontId="34" fillId="6" borderId="153" xfId="0" applyFont="1" applyFill="1" applyBorder="1" applyAlignment="1">
      <alignment horizontal="center" vertical="center"/>
    </xf>
    <xf numFmtId="0" fontId="34" fillId="6" borderId="154" xfId="0" applyFont="1" applyFill="1" applyBorder="1" applyAlignment="1">
      <alignment horizontal="center" vertical="center"/>
    </xf>
    <xf numFmtId="0" fontId="34" fillId="0" borderId="155" xfId="0" applyFont="1" applyBorder="1" applyAlignment="1">
      <alignment horizontal="left" vertical="center"/>
    </xf>
    <xf numFmtId="0" fontId="34" fillId="0" borderId="153" xfId="0" applyFont="1" applyBorder="1" applyAlignment="1">
      <alignment horizontal="left" vertical="center"/>
    </xf>
    <xf numFmtId="0" fontId="34" fillId="0" borderId="156" xfId="0" applyFont="1" applyBorder="1" applyAlignment="1">
      <alignment horizontal="left" vertical="center"/>
    </xf>
    <xf numFmtId="3" fontId="5" fillId="0" borderId="132" xfId="0" applyNumberFormat="1" applyFont="1" applyBorder="1" applyAlignment="1">
      <alignment horizontal="center" vertical="center" wrapText="1"/>
    </xf>
    <xf numFmtId="0" fontId="5" fillId="0" borderId="133" xfId="0" applyFont="1" applyBorder="1" applyAlignment="1">
      <alignment horizontal="center" vertical="center" wrapText="1"/>
    </xf>
    <xf numFmtId="0" fontId="5" fillId="0" borderId="130" xfId="0" applyFont="1" applyBorder="1" applyAlignment="1">
      <alignment horizontal="center" vertical="center" wrapText="1"/>
    </xf>
    <xf numFmtId="10" fontId="4" fillId="0" borderId="139" xfId="0" applyNumberFormat="1" applyFont="1" applyBorder="1" applyAlignment="1">
      <alignment horizontal="center" vertical="center" wrapText="1"/>
    </xf>
    <xf numFmtId="10" fontId="4" fillId="0" borderId="59" xfId="0" applyNumberFormat="1" applyFont="1" applyBorder="1" applyAlignment="1">
      <alignment horizontal="center" vertical="center" wrapText="1"/>
    </xf>
    <xf numFmtId="10" fontId="4" fillId="0" borderId="140" xfId="0" applyNumberFormat="1" applyFont="1" applyBorder="1" applyAlignment="1">
      <alignment horizontal="center" vertical="center" wrapText="1"/>
    </xf>
    <xf numFmtId="10" fontId="4" fillId="0" borderId="60" xfId="0" applyNumberFormat="1" applyFont="1" applyBorder="1" applyAlignment="1">
      <alignment horizontal="center" vertical="center" wrapText="1"/>
    </xf>
    <xf numFmtId="0" fontId="5" fillId="0" borderId="285" xfId="0" applyFont="1" applyBorder="1" applyAlignment="1">
      <alignment horizontal="left" vertical="center" wrapText="1"/>
    </xf>
    <xf numFmtId="0" fontId="81" fillId="0" borderId="286" xfId="0" applyFont="1" applyBorder="1"/>
    <xf numFmtId="0" fontId="21" fillId="0" borderId="135" xfId="0" applyFont="1" applyBorder="1" applyAlignment="1">
      <alignment horizontal="center" vertical="center"/>
    </xf>
    <xf numFmtId="10" fontId="5" fillId="0" borderId="131" xfId="2" applyNumberFormat="1" applyFont="1" applyBorder="1" applyAlignment="1">
      <alignment horizontal="center" vertical="center" wrapText="1"/>
    </xf>
    <xf numFmtId="10" fontId="5" fillId="0" borderId="132" xfId="2" applyNumberFormat="1" applyFont="1" applyBorder="1" applyAlignment="1">
      <alignment horizontal="center" vertical="center" wrapText="1"/>
    </xf>
    <xf numFmtId="0" fontId="5" fillId="0" borderId="129" xfId="0" applyFont="1" applyBorder="1" applyAlignment="1">
      <alignment horizontal="center" vertical="center" wrapText="1"/>
    </xf>
    <xf numFmtId="0" fontId="38" fillId="0" borderId="141" xfId="0" applyFont="1" applyBorder="1" applyAlignment="1">
      <alignment horizontal="left" vertical="center" wrapText="1"/>
    </xf>
    <xf numFmtId="0" fontId="38" fillId="0" borderId="143" xfId="0" applyFont="1" applyBorder="1" applyAlignment="1">
      <alignment horizontal="left" vertical="center" wrapText="1"/>
    </xf>
    <xf numFmtId="9" fontId="5" fillId="0" borderId="132" xfId="2" applyFont="1" applyBorder="1" applyAlignment="1">
      <alignment horizontal="center" vertical="center" wrapText="1"/>
    </xf>
    <xf numFmtId="0" fontId="96" fillId="0" borderId="287" xfId="0" applyFont="1" applyBorder="1" applyAlignment="1">
      <alignment horizontal="left" vertical="center" wrapText="1"/>
    </xf>
    <xf numFmtId="0" fontId="81" fillId="0" borderId="288" xfId="0" applyFont="1" applyBorder="1"/>
    <xf numFmtId="0" fontId="96" fillId="0" borderId="289" xfId="0" applyFont="1" applyBorder="1" applyAlignment="1">
      <alignment horizontal="left" vertical="center" wrapText="1"/>
    </xf>
    <xf numFmtId="0" fontId="21" fillId="0" borderId="136" xfId="0" applyFont="1" applyBorder="1" applyAlignment="1">
      <alignment horizontal="center" vertical="center"/>
    </xf>
    <xf numFmtId="0" fontId="21" fillId="0" borderId="16" xfId="0" applyFont="1" applyBorder="1" applyAlignment="1">
      <alignment horizontal="left" vertical="center" wrapText="1"/>
    </xf>
    <xf numFmtId="0" fontId="21" fillId="0" borderId="16" xfId="0" applyFont="1" applyBorder="1" applyAlignment="1">
      <alignment horizontal="center" vertical="center" wrapText="1"/>
    </xf>
    <xf numFmtId="0" fontId="21" fillId="0" borderId="137" xfId="0" applyFont="1" applyBorder="1" applyAlignment="1">
      <alignment horizontal="center" vertical="center" wrapText="1"/>
    </xf>
    <xf numFmtId="3" fontId="5" fillId="0" borderId="254" xfId="0" applyNumberFormat="1" applyFont="1" applyBorder="1" applyAlignment="1">
      <alignment horizontal="center" vertical="center" wrapText="1"/>
    </xf>
    <xf numFmtId="0" fontId="5" fillId="0" borderId="138" xfId="0" applyFont="1" applyBorder="1" applyAlignment="1">
      <alignment horizontal="center" vertical="center" wrapText="1"/>
    </xf>
    <xf numFmtId="10" fontId="4" fillId="0" borderId="165"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81" fillId="0" borderId="290" xfId="0" applyFont="1" applyBorder="1"/>
    <xf numFmtId="0" fontId="5" fillId="0" borderId="132" xfId="0" applyFont="1" applyBorder="1" applyAlignment="1">
      <alignment horizontal="center" vertical="center" wrapText="1"/>
    </xf>
    <xf numFmtId="0" fontId="5" fillId="0" borderId="158" xfId="0" applyFont="1" applyBorder="1" applyAlignment="1">
      <alignment horizontal="center" vertical="center" wrapText="1"/>
    </xf>
    <xf numFmtId="0" fontId="4" fillId="0" borderId="133" xfId="0" applyFont="1" applyBorder="1" applyAlignment="1">
      <alignment horizontal="center" vertical="center" wrapText="1"/>
    </xf>
    <xf numFmtId="0" fontId="4" fillId="0" borderId="160" xfId="0" applyFont="1" applyBorder="1" applyAlignment="1">
      <alignment horizontal="center" vertical="center" wrapText="1"/>
    </xf>
    <xf numFmtId="10" fontId="4" fillId="0" borderId="65" xfId="0" applyNumberFormat="1" applyFont="1" applyBorder="1" applyAlignment="1">
      <alignment horizontal="center" vertical="center" wrapText="1"/>
    </xf>
    <xf numFmtId="0" fontId="5" fillId="0" borderId="144" xfId="0" applyFont="1" applyBorder="1" applyAlignment="1">
      <alignment horizontal="center" vertical="center" wrapText="1"/>
    </xf>
    <xf numFmtId="0" fontId="5" fillId="0" borderId="161" xfId="0" applyFont="1" applyBorder="1" applyAlignment="1">
      <alignment horizontal="center" vertical="center" wrapText="1"/>
    </xf>
    <xf numFmtId="0" fontId="4" fillId="0" borderId="130" xfId="0" applyFont="1" applyBorder="1" applyAlignment="1">
      <alignment horizontal="center" vertical="center" wrapText="1"/>
    </xf>
    <xf numFmtId="0" fontId="5" fillId="0" borderId="142" xfId="0" applyFont="1" applyBorder="1" applyAlignment="1">
      <alignment horizontal="center" vertical="center" wrapText="1"/>
    </xf>
    <xf numFmtId="0" fontId="5" fillId="0" borderId="311" xfId="0" applyFont="1" applyBorder="1" applyAlignment="1">
      <alignment horizontal="center" vertical="center" wrapText="1"/>
    </xf>
    <xf numFmtId="0" fontId="4" fillId="0" borderId="312" xfId="0" applyFont="1" applyBorder="1" applyAlignment="1">
      <alignment horizontal="center" vertical="center" wrapText="1"/>
    </xf>
    <xf numFmtId="10" fontId="4" fillId="0" borderId="313" xfId="0" applyNumberFormat="1" applyFont="1" applyBorder="1" applyAlignment="1">
      <alignment horizontal="center" vertical="center" wrapText="1"/>
    </xf>
    <xf numFmtId="10" fontId="4" fillId="0" borderId="168" xfId="0" applyNumberFormat="1" applyFont="1" applyBorder="1" applyAlignment="1">
      <alignment horizontal="center" vertical="center" wrapText="1"/>
    </xf>
    <xf numFmtId="0" fontId="5" fillId="0" borderId="143" xfId="0" applyFont="1" applyBorder="1" applyAlignment="1">
      <alignment horizontal="center" vertical="center" wrapText="1"/>
    </xf>
    <xf numFmtId="0" fontId="5" fillId="0" borderId="254" xfId="0" applyFont="1" applyBorder="1" applyAlignment="1">
      <alignment horizontal="center" vertical="center" wrapText="1"/>
    </xf>
    <xf numFmtId="0" fontId="4" fillId="0" borderId="138" xfId="0" applyFont="1" applyBorder="1" applyAlignment="1">
      <alignment horizontal="center" vertical="center" wrapText="1"/>
    </xf>
    <xf numFmtId="0" fontId="5" fillId="0" borderId="157" xfId="0" applyFont="1" applyBorder="1" applyAlignment="1">
      <alignment horizontal="center" vertical="center" wrapText="1"/>
    </xf>
    <xf numFmtId="0" fontId="21" fillId="0" borderId="310" xfId="0" applyFont="1" applyBorder="1" applyAlignment="1">
      <alignment horizontal="center" vertical="center"/>
    </xf>
    <xf numFmtId="0" fontId="21" fillId="0" borderId="18" xfId="0" applyFont="1" applyBorder="1" applyAlignment="1">
      <alignment horizontal="left" vertical="center" wrapText="1"/>
    </xf>
    <xf numFmtId="0" fontId="21" fillId="0" borderId="18" xfId="0" applyFont="1" applyBorder="1" applyAlignment="1">
      <alignment horizontal="center" vertical="center" wrapText="1"/>
    </xf>
    <xf numFmtId="0" fontId="21" fillId="0" borderId="123"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41" xfId="0" applyFont="1" applyBorder="1" applyAlignment="1">
      <alignment horizontal="center" vertical="center" wrapText="1"/>
    </xf>
    <xf numFmtId="0" fontId="34" fillId="16" borderId="145" xfId="0" applyFont="1" applyFill="1" applyBorder="1" applyAlignment="1">
      <alignment horizontal="center" vertical="center" wrapText="1"/>
    </xf>
    <xf numFmtId="0" fontId="34" fillId="16" borderId="146" xfId="0" applyFont="1" applyFill="1" applyBorder="1" applyAlignment="1">
      <alignment horizontal="center" vertical="center" wrapText="1"/>
    </xf>
    <xf numFmtId="0" fontId="34" fillId="16" borderId="147" xfId="0" applyFont="1" applyFill="1" applyBorder="1" applyAlignment="1">
      <alignment horizontal="center" vertical="center" wrapText="1"/>
    </xf>
    <xf numFmtId="0" fontId="5" fillId="16" borderId="87" xfId="0" applyFont="1" applyFill="1" applyBorder="1" applyAlignment="1">
      <alignment horizontal="center" vertical="center" wrapText="1"/>
    </xf>
    <xf numFmtId="0" fontId="41" fillId="6" borderId="152" xfId="0" applyFont="1" applyFill="1" applyBorder="1" applyAlignment="1">
      <alignment horizontal="center" vertical="center"/>
    </xf>
    <xf numFmtId="0" fontId="41" fillId="6" borderId="153" xfId="0" applyFont="1" applyFill="1" applyBorder="1" applyAlignment="1">
      <alignment horizontal="center" vertical="center"/>
    </xf>
    <xf numFmtId="0" fontId="41" fillId="6" borderId="154" xfId="0" applyFont="1" applyFill="1" applyBorder="1" applyAlignment="1">
      <alignment horizontal="center" vertical="center"/>
    </xf>
    <xf numFmtId="0" fontId="41" fillId="16" borderId="155" xfId="0" applyFont="1" applyFill="1" applyBorder="1" applyAlignment="1">
      <alignment horizontal="left" vertical="center"/>
    </xf>
    <xf numFmtId="0" fontId="41" fillId="16" borderId="153" xfId="0" applyFont="1" applyFill="1" applyBorder="1" applyAlignment="1">
      <alignment horizontal="left" vertical="center"/>
    </xf>
    <xf numFmtId="0" fontId="41" fillId="16" borderId="156" xfId="0" applyFont="1" applyFill="1" applyBorder="1" applyAlignment="1">
      <alignment horizontal="left" vertical="center"/>
    </xf>
    <xf numFmtId="0" fontId="17" fillId="0" borderId="25" xfId="0" applyFont="1" applyBorder="1" applyAlignment="1">
      <alignment horizontal="center" vertical="center" wrapText="1"/>
    </xf>
    <xf numFmtId="0" fontId="5" fillId="0" borderId="162"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59" xfId="0" applyFont="1" applyBorder="1" applyAlignment="1">
      <alignment horizontal="center" vertical="center" wrapText="1"/>
    </xf>
    <xf numFmtId="0" fontId="41" fillId="6" borderId="155" xfId="0" applyFont="1" applyFill="1" applyBorder="1" applyAlignment="1">
      <alignment horizontal="left" vertical="center"/>
    </xf>
    <xf numFmtId="0" fontId="41" fillId="6" borderId="153" xfId="0" applyFont="1" applyFill="1" applyBorder="1" applyAlignment="1">
      <alignment horizontal="left" vertical="center"/>
    </xf>
    <xf numFmtId="0" fontId="41" fillId="6" borderId="156" xfId="0" applyFont="1" applyFill="1" applyBorder="1" applyAlignment="1">
      <alignment horizontal="left" vertical="center"/>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9C5700"/>
      </font>
      <fill>
        <patternFill patternType="solid">
          <fgColor rgb="FFFFEB9C"/>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B0F0"/>
      <color rgb="FF2FC9FF"/>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4.png"/><Relationship Id="rId1"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jpe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jpeg"/><Relationship Id="rId1" Type="http://schemas.openxmlformats.org/officeDocument/2006/relationships/image" Target="../media/image11.png"/><Relationship Id="rId5" Type="http://schemas.openxmlformats.org/officeDocument/2006/relationships/image" Target="../media/image17.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2878</xdr:colOff>
      <xdr:row>121</xdr:row>
      <xdr:rowOff>398719</xdr:rowOff>
    </xdr:from>
    <xdr:ext cx="9001125" cy="2222500"/>
    <xdr:sp macro="" textlink="">
      <xdr:nvSpPr>
        <xdr:cNvPr id="4" name="CuadroTexto 3">
          <a:extLst>
            <a:ext uri="{FF2B5EF4-FFF2-40B4-BE49-F238E27FC236}">
              <a16:creationId xmlns:a16="http://schemas.microsoft.com/office/drawing/2014/main" id="{84BAC796-A0DB-4054-B6D7-FD4F8869713A}"/>
            </a:ext>
          </a:extLst>
        </xdr:cNvPr>
        <xdr:cNvSpPr txBox="1"/>
      </xdr:nvSpPr>
      <xdr:spPr>
        <a:xfrm>
          <a:off x="1730669" y="63540609"/>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5</xdr:col>
      <xdr:colOff>2883</xdr:colOff>
      <xdr:row>250</xdr:row>
      <xdr:rowOff>127000</xdr:rowOff>
    </xdr:from>
    <xdr:ext cx="7762875" cy="1873249"/>
    <xdr:sp macro="" textlink="">
      <xdr:nvSpPr>
        <xdr:cNvPr id="5" name="CuadroTexto 4">
          <a:extLst>
            <a:ext uri="{FF2B5EF4-FFF2-40B4-BE49-F238E27FC236}">
              <a16:creationId xmlns:a16="http://schemas.microsoft.com/office/drawing/2014/main" id="{B788692A-7F71-48D4-BE68-23691D28EB1A}"/>
            </a:ext>
          </a:extLst>
        </xdr:cNvPr>
        <xdr:cNvSpPr txBox="1"/>
      </xdr:nvSpPr>
      <xdr:spPr>
        <a:xfrm>
          <a:off x="9594336" y="63711913"/>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de Planeación de la DGPM</a:t>
          </a:r>
        </a:p>
      </xdr:txBody>
    </xdr:sp>
    <xdr:clientData/>
  </xdr:oneCellAnchor>
  <xdr:oneCellAnchor>
    <xdr:from>
      <xdr:col>15</xdr:col>
      <xdr:colOff>128104</xdr:colOff>
      <xdr:row>252</xdr:row>
      <xdr:rowOff>166332</xdr:rowOff>
    </xdr:from>
    <xdr:ext cx="7969251" cy="1282018"/>
    <xdr:sp macro="" textlink="">
      <xdr:nvSpPr>
        <xdr:cNvPr id="6" name="CuadroTexto 5">
          <a:extLst>
            <a:ext uri="{FF2B5EF4-FFF2-40B4-BE49-F238E27FC236}">
              <a16:creationId xmlns:a16="http://schemas.microsoft.com/office/drawing/2014/main" id="{7CA19FF6-5F3E-4277-8866-2324BC63E322}"/>
            </a:ext>
          </a:extLst>
        </xdr:cNvPr>
        <xdr:cNvSpPr txBox="1"/>
      </xdr:nvSpPr>
      <xdr:spPr>
        <a:xfrm>
          <a:off x="18580023" y="64127815"/>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20</xdr:col>
      <xdr:colOff>409796</xdr:colOff>
      <xdr:row>5</xdr:row>
      <xdr:rowOff>22156</xdr:rowOff>
    </xdr:from>
    <xdr:to>
      <xdr:col>23</xdr:col>
      <xdr:colOff>908198</xdr:colOff>
      <xdr:row>8</xdr:row>
      <xdr:rowOff>121836</xdr:rowOff>
    </xdr:to>
    <xdr:grpSp>
      <xdr:nvGrpSpPr>
        <xdr:cNvPr id="7" name="Grupo 6">
          <a:extLst>
            <a:ext uri="{FF2B5EF4-FFF2-40B4-BE49-F238E27FC236}">
              <a16:creationId xmlns:a16="http://schemas.microsoft.com/office/drawing/2014/main" id="{92124776-DDFD-49C5-97E4-6DF98481D59A}"/>
            </a:ext>
          </a:extLst>
        </xdr:cNvPr>
        <xdr:cNvGrpSpPr/>
      </xdr:nvGrpSpPr>
      <xdr:grpSpPr>
        <a:xfrm>
          <a:off x="23317421" y="990531"/>
          <a:ext cx="3165402" cy="956930"/>
          <a:chOff x="47032325" y="585107"/>
          <a:chExt cx="5791084" cy="1674174"/>
        </a:xfrm>
      </xdr:grpSpPr>
      <xdr:pic>
        <xdr:nvPicPr>
          <xdr:cNvPr id="8" name="Imagen 7">
            <a:extLst>
              <a:ext uri="{FF2B5EF4-FFF2-40B4-BE49-F238E27FC236}">
                <a16:creationId xmlns:a16="http://schemas.microsoft.com/office/drawing/2014/main" id="{F05A243B-237D-4B4D-892A-C308D98AD83E}"/>
              </a:ext>
            </a:extLst>
          </xdr:cNvPr>
          <xdr:cNvPicPr>
            <a:picLocks noChangeAspect="1"/>
          </xdr:cNvPicPr>
        </xdr:nvPicPr>
        <xdr:blipFill>
          <a:blip xmlns:r="http://schemas.openxmlformats.org/officeDocument/2006/relationships" r:embed="rId2"/>
          <a:stretch>
            <a:fillRect/>
          </a:stretch>
        </xdr:blipFill>
        <xdr:spPr>
          <a:xfrm>
            <a:off x="48376408" y="585107"/>
            <a:ext cx="4447001" cy="1674174"/>
          </a:xfrm>
          <a:prstGeom prst="rect">
            <a:avLst/>
          </a:prstGeom>
        </xdr:spPr>
      </xdr:pic>
      <xdr:pic>
        <xdr:nvPicPr>
          <xdr:cNvPr id="9" name="Imagen 8">
            <a:extLst>
              <a:ext uri="{FF2B5EF4-FFF2-40B4-BE49-F238E27FC236}">
                <a16:creationId xmlns:a16="http://schemas.microsoft.com/office/drawing/2014/main" id="{1E892E0C-69AD-4B36-AB4B-7E63C03E49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158750</xdr:colOff>
      <xdr:row>244</xdr:row>
      <xdr:rowOff>154778</xdr:rowOff>
    </xdr:from>
    <xdr:ext cx="9001125" cy="2222500"/>
    <xdr:sp macro="" textlink="">
      <xdr:nvSpPr>
        <xdr:cNvPr id="6" name="CuadroTexto 5">
          <a:extLst>
            <a:ext uri="{FF2B5EF4-FFF2-40B4-BE49-F238E27FC236}">
              <a16:creationId xmlns:a16="http://schemas.microsoft.com/office/drawing/2014/main" id="{B21E1C95-5904-4C89-9CCD-995DEFD66B7F}"/>
            </a:ext>
          </a:extLst>
        </xdr:cNvPr>
        <xdr:cNvSpPr txBox="1"/>
      </xdr:nvSpPr>
      <xdr:spPr>
        <a:xfrm>
          <a:off x="1873250" y="203037278"/>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6</xdr:col>
      <xdr:colOff>1478932</xdr:colOff>
      <xdr:row>245</xdr:row>
      <xdr:rowOff>124060</xdr:rowOff>
    </xdr:from>
    <xdr:ext cx="7762875" cy="1873249"/>
    <xdr:sp macro="" textlink="">
      <xdr:nvSpPr>
        <xdr:cNvPr id="7" name="CuadroTexto 6">
          <a:extLst>
            <a:ext uri="{FF2B5EF4-FFF2-40B4-BE49-F238E27FC236}">
              <a16:creationId xmlns:a16="http://schemas.microsoft.com/office/drawing/2014/main" id="{7B2B2096-0E17-4F3A-8A4C-07D34C3C6494}"/>
            </a:ext>
          </a:extLst>
        </xdr:cNvPr>
        <xdr:cNvSpPr txBox="1"/>
      </xdr:nvSpPr>
      <xdr:spPr>
        <a:xfrm>
          <a:off x="13093287" y="20454285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de Planeación de la DGPM</a:t>
          </a:r>
        </a:p>
      </xdr:txBody>
    </xdr:sp>
    <xdr:clientData/>
  </xdr:oneCellAnchor>
  <xdr:oneCellAnchor>
    <xdr:from>
      <xdr:col>15</xdr:col>
      <xdr:colOff>745613</xdr:colOff>
      <xdr:row>248</xdr:row>
      <xdr:rowOff>3073</xdr:rowOff>
    </xdr:from>
    <xdr:ext cx="7969251" cy="1282018"/>
    <xdr:sp macro="" textlink="">
      <xdr:nvSpPr>
        <xdr:cNvPr id="8" name="CuadroTexto 7">
          <a:extLst>
            <a:ext uri="{FF2B5EF4-FFF2-40B4-BE49-F238E27FC236}">
              <a16:creationId xmlns:a16="http://schemas.microsoft.com/office/drawing/2014/main" id="{6C56BEA7-B5A5-4CD0-A0C1-6DEFA312F8E5}"/>
            </a:ext>
          </a:extLst>
        </xdr:cNvPr>
        <xdr:cNvSpPr txBox="1"/>
      </xdr:nvSpPr>
      <xdr:spPr>
        <a:xfrm>
          <a:off x="23067911" y="204974928"/>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17</xdr:col>
      <xdr:colOff>130978</xdr:colOff>
      <xdr:row>4</xdr:row>
      <xdr:rowOff>166687</xdr:rowOff>
    </xdr:from>
    <xdr:to>
      <xdr:col>25</xdr:col>
      <xdr:colOff>2512230</xdr:colOff>
      <xdr:row>8</xdr:row>
      <xdr:rowOff>285750</xdr:rowOff>
    </xdr:to>
    <xdr:grpSp>
      <xdr:nvGrpSpPr>
        <xdr:cNvPr id="9" name="Grupo 8">
          <a:extLst>
            <a:ext uri="{FF2B5EF4-FFF2-40B4-BE49-F238E27FC236}">
              <a16:creationId xmlns:a16="http://schemas.microsoft.com/office/drawing/2014/main" id="{5674921B-E041-4465-B1D0-AAB2225C24EF}"/>
            </a:ext>
          </a:extLst>
        </xdr:cNvPr>
        <xdr:cNvGrpSpPr/>
      </xdr:nvGrpSpPr>
      <xdr:grpSpPr>
        <a:xfrm>
          <a:off x="24145884" y="940593"/>
          <a:ext cx="5357815" cy="1452563"/>
          <a:chOff x="47032325" y="585107"/>
          <a:chExt cx="5791084" cy="1674174"/>
        </a:xfrm>
      </xdr:grpSpPr>
      <xdr:pic>
        <xdr:nvPicPr>
          <xdr:cNvPr id="10" name="Imagen 9">
            <a:extLst>
              <a:ext uri="{FF2B5EF4-FFF2-40B4-BE49-F238E27FC236}">
                <a16:creationId xmlns:a16="http://schemas.microsoft.com/office/drawing/2014/main" id="{F6DCC958-DC08-44BB-A165-C486D5DEE30A}"/>
              </a:ext>
            </a:extLst>
          </xdr:cNvPr>
          <xdr:cNvPicPr>
            <a:picLocks noChangeAspect="1"/>
          </xdr:cNvPicPr>
        </xdr:nvPicPr>
        <xdr:blipFill>
          <a:blip xmlns:r="http://schemas.openxmlformats.org/officeDocument/2006/relationships" r:embed="rId2"/>
          <a:stretch>
            <a:fillRect/>
          </a:stretch>
        </xdr:blipFill>
        <xdr:spPr>
          <a:xfrm>
            <a:off x="48376408" y="585107"/>
            <a:ext cx="4447001" cy="1674174"/>
          </a:xfrm>
          <a:prstGeom prst="rect">
            <a:avLst/>
          </a:prstGeom>
        </xdr:spPr>
      </xdr:pic>
      <xdr:pic>
        <xdr:nvPicPr>
          <xdr:cNvPr id="11" name="Imagen 10">
            <a:extLst>
              <a:ext uri="{FF2B5EF4-FFF2-40B4-BE49-F238E27FC236}">
                <a16:creationId xmlns:a16="http://schemas.microsoft.com/office/drawing/2014/main" id="{3DEAF61C-F512-4F5A-9E1D-71D19EFC22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oneCellAnchor>
    <xdr:from>
      <xdr:col>5</xdr:col>
      <xdr:colOff>1776918</xdr:colOff>
      <xdr:row>218</xdr:row>
      <xdr:rowOff>0</xdr:rowOff>
    </xdr:from>
    <xdr:ext cx="7762875" cy="1873249"/>
    <xdr:sp macro="" textlink="">
      <xdr:nvSpPr>
        <xdr:cNvPr id="2" name="CuadroTexto 1">
          <a:extLst>
            <a:ext uri="{FF2B5EF4-FFF2-40B4-BE49-F238E27FC236}">
              <a16:creationId xmlns:a16="http://schemas.microsoft.com/office/drawing/2014/main" id="{A58C1744-54A0-42CE-A215-230BE5DC4ED3}"/>
            </a:ext>
          </a:extLst>
        </xdr:cNvPr>
        <xdr:cNvSpPr txBox="1"/>
      </xdr:nvSpPr>
      <xdr:spPr>
        <a:xfrm>
          <a:off x="11587668" y="299319157"/>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9</xdr:col>
      <xdr:colOff>699604</xdr:colOff>
      <xdr:row>219</xdr:row>
      <xdr:rowOff>142520</xdr:rowOff>
    </xdr:from>
    <xdr:ext cx="7969251" cy="1282018"/>
    <xdr:sp macro="" textlink="">
      <xdr:nvSpPr>
        <xdr:cNvPr id="3" name="CuadroTexto 2">
          <a:extLst>
            <a:ext uri="{FF2B5EF4-FFF2-40B4-BE49-F238E27FC236}">
              <a16:creationId xmlns:a16="http://schemas.microsoft.com/office/drawing/2014/main" id="{4FE20AAB-E997-4FD3-8D9C-8457150392AE}"/>
            </a:ext>
          </a:extLst>
        </xdr:cNvPr>
        <xdr:cNvSpPr txBox="1"/>
      </xdr:nvSpPr>
      <xdr:spPr>
        <a:xfrm>
          <a:off x="16189635" y="249554645"/>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2</xdr:col>
      <xdr:colOff>190500</xdr:colOff>
      <xdr:row>217</xdr:row>
      <xdr:rowOff>1073943</xdr:rowOff>
    </xdr:from>
    <xdr:ext cx="9001125" cy="2222500"/>
    <xdr:sp macro="" textlink="">
      <xdr:nvSpPr>
        <xdr:cNvPr id="4" name="CuadroTexto 3">
          <a:extLst>
            <a:ext uri="{FF2B5EF4-FFF2-40B4-BE49-F238E27FC236}">
              <a16:creationId xmlns:a16="http://schemas.microsoft.com/office/drawing/2014/main" id="{027487EE-98E7-492C-8461-830B9D5B0148}"/>
            </a:ext>
          </a:extLst>
        </xdr:cNvPr>
        <xdr:cNvSpPr txBox="1"/>
      </xdr:nvSpPr>
      <xdr:spPr>
        <a:xfrm>
          <a:off x="1714500" y="249116849"/>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twoCellAnchor>
    <xdr:from>
      <xdr:col>15</xdr:col>
      <xdr:colOff>1309688</xdr:colOff>
      <xdr:row>4</xdr:row>
      <xdr:rowOff>202407</xdr:rowOff>
    </xdr:from>
    <xdr:to>
      <xdr:col>15</xdr:col>
      <xdr:colOff>5405437</xdr:colOff>
      <xdr:row>7</xdr:row>
      <xdr:rowOff>119062</xdr:rowOff>
    </xdr:to>
    <xdr:grpSp>
      <xdr:nvGrpSpPr>
        <xdr:cNvPr id="5" name="Grupo 4">
          <a:extLst>
            <a:ext uri="{FF2B5EF4-FFF2-40B4-BE49-F238E27FC236}">
              <a16:creationId xmlns:a16="http://schemas.microsoft.com/office/drawing/2014/main" id="{A40CD460-0FCB-4057-8FBC-A8133A9F62BB}"/>
            </a:ext>
          </a:extLst>
        </xdr:cNvPr>
        <xdr:cNvGrpSpPr/>
      </xdr:nvGrpSpPr>
      <xdr:grpSpPr>
        <a:xfrm>
          <a:off x="22145626" y="976313"/>
          <a:ext cx="4095749" cy="928687"/>
          <a:chOff x="47032325" y="585107"/>
          <a:chExt cx="5791084" cy="1674174"/>
        </a:xfrm>
      </xdr:grpSpPr>
      <xdr:pic>
        <xdr:nvPicPr>
          <xdr:cNvPr id="6" name="Imagen 5">
            <a:extLst>
              <a:ext uri="{FF2B5EF4-FFF2-40B4-BE49-F238E27FC236}">
                <a16:creationId xmlns:a16="http://schemas.microsoft.com/office/drawing/2014/main" id="{A271131F-68F9-491A-9B60-AB681A40F07A}"/>
              </a:ext>
            </a:extLst>
          </xdr:cNvPr>
          <xdr:cNvPicPr>
            <a:picLocks noChangeAspect="1"/>
          </xdr:cNvPicPr>
        </xdr:nvPicPr>
        <xdr:blipFill>
          <a:blip xmlns:r="http://schemas.openxmlformats.org/officeDocument/2006/relationships" r:embed="rId1"/>
          <a:stretch>
            <a:fillRect/>
          </a:stretch>
        </xdr:blipFill>
        <xdr:spPr>
          <a:xfrm>
            <a:off x="48376408" y="585107"/>
            <a:ext cx="4447001" cy="1674174"/>
          </a:xfrm>
          <a:prstGeom prst="rect">
            <a:avLst/>
          </a:prstGeom>
        </xdr:spPr>
      </xdr:pic>
      <xdr:pic>
        <xdr:nvPicPr>
          <xdr:cNvPr id="7" name="Imagen 6">
            <a:extLst>
              <a:ext uri="{FF2B5EF4-FFF2-40B4-BE49-F238E27FC236}">
                <a16:creationId xmlns:a16="http://schemas.microsoft.com/office/drawing/2014/main" id="{D1CC2D5A-9F45-4731-8834-3DDE67F730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oneCellAnchor>
    <xdr:from>
      <xdr:col>5</xdr:col>
      <xdr:colOff>49073</xdr:colOff>
      <xdr:row>474</xdr:row>
      <xdr:rowOff>173230</xdr:rowOff>
    </xdr:from>
    <xdr:ext cx="7762875" cy="1873249"/>
    <xdr:sp macro="" textlink="">
      <xdr:nvSpPr>
        <xdr:cNvPr id="2" name="CuadroTexto 1">
          <a:extLst>
            <a:ext uri="{FF2B5EF4-FFF2-40B4-BE49-F238E27FC236}">
              <a16:creationId xmlns:a16="http://schemas.microsoft.com/office/drawing/2014/main" id="{6CE5C807-AFF1-4035-AD88-DBFAAD4158ED}"/>
            </a:ext>
          </a:extLst>
        </xdr:cNvPr>
        <xdr:cNvSpPr txBox="1"/>
      </xdr:nvSpPr>
      <xdr:spPr>
        <a:xfrm>
          <a:off x="9836011" y="14133373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8</xdr:col>
      <xdr:colOff>817886</xdr:colOff>
      <xdr:row>476</xdr:row>
      <xdr:rowOff>179679</xdr:rowOff>
    </xdr:from>
    <xdr:ext cx="7206922" cy="1282018"/>
    <xdr:sp macro="" textlink="">
      <xdr:nvSpPr>
        <xdr:cNvPr id="3" name="CuadroTexto 2">
          <a:extLst>
            <a:ext uri="{FF2B5EF4-FFF2-40B4-BE49-F238E27FC236}">
              <a16:creationId xmlns:a16="http://schemas.microsoft.com/office/drawing/2014/main" id="{3E417D98-2E3C-4F1C-B971-9AA7D851445A}"/>
            </a:ext>
          </a:extLst>
        </xdr:cNvPr>
        <xdr:cNvSpPr txBox="1"/>
      </xdr:nvSpPr>
      <xdr:spPr>
        <a:xfrm>
          <a:off x="17105636" y="141721179"/>
          <a:ext cx="7206922"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1</xdr:col>
      <xdr:colOff>785813</xdr:colOff>
      <xdr:row>218</xdr:row>
      <xdr:rowOff>3</xdr:rowOff>
    </xdr:from>
    <xdr:ext cx="9001125" cy="2222500"/>
    <xdr:sp macro="" textlink="">
      <xdr:nvSpPr>
        <xdr:cNvPr id="4" name="CuadroTexto 3">
          <a:extLst>
            <a:ext uri="{FF2B5EF4-FFF2-40B4-BE49-F238E27FC236}">
              <a16:creationId xmlns:a16="http://schemas.microsoft.com/office/drawing/2014/main" id="{B8053DB0-84A6-4D68-ACB5-B64F2931ABD9}"/>
            </a:ext>
          </a:extLst>
        </xdr:cNvPr>
        <xdr:cNvSpPr txBox="1"/>
      </xdr:nvSpPr>
      <xdr:spPr>
        <a:xfrm>
          <a:off x="1643063" y="141160503"/>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5</xdr:col>
      <xdr:colOff>49073</xdr:colOff>
      <xdr:row>474</xdr:row>
      <xdr:rowOff>173230</xdr:rowOff>
    </xdr:from>
    <xdr:ext cx="7762875" cy="1873249"/>
    <xdr:sp macro="" textlink="">
      <xdr:nvSpPr>
        <xdr:cNvPr id="2" name="CuadroTexto 1">
          <a:extLst>
            <a:ext uri="{FF2B5EF4-FFF2-40B4-BE49-F238E27FC236}">
              <a16:creationId xmlns:a16="http://schemas.microsoft.com/office/drawing/2014/main" id="{E35B9F74-F9D7-4B36-A179-4898D1A85FC8}"/>
            </a:ext>
          </a:extLst>
        </xdr:cNvPr>
        <xdr:cNvSpPr txBox="1"/>
      </xdr:nvSpPr>
      <xdr:spPr>
        <a:xfrm>
          <a:off x="9850298" y="14335303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9</xdr:col>
      <xdr:colOff>370211</xdr:colOff>
      <xdr:row>476</xdr:row>
      <xdr:rowOff>179679</xdr:rowOff>
    </xdr:from>
    <xdr:ext cx="7206922" cy="1282018"/>
    <xdr:sp macro="" textlink="">
      <xdr:nvSpPr>
        <xdr:cNvPr id="3" name="CuadroTexto 2">
          <a:extLst>
            <a:ext uri="{FF2B5EF4-FFF2-40B4-BE49-F238E27FC236}">
              <a16:creationId xmlns:a16="http://schemas.microsoft.com/office/drawing/2014/main" id="{C9F33DF3-46FC-4DFD-ABF1-E8C30D1E4107}"/>
            </a:ext>
          </a:extLst>
        </xdr:cNvPr>
        <xdr:cNvSpPr txBox="1"/>
      </xdr:nvSpPr>
      <xdr:spPr>
        <a:xfrm>
          <a:off x="18124811" y="149665029"/>
          <a:ext cx="7206922"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2</xdr:col>
      <xdr:colOff>4763</xdr:colOff>
      <xdr:row>218</xdr:row>
      <xdr:rowOff>0</xdr:rowOff>
    </xdr:from>
    <xdr:ext cx="8129587" cy="2222500"/>
    <xdr:sp macro="" textlink="">
      <xdr:nvSpPr>
        <xdr:cNvPr id="4" name="CuadroTexto 3">
          <a:extLst>
            <a:ext uri="{FF2B5EF4-FFF2-40B4-BE49-F238E27FC236}">
              <a16:creationId xmlns:a16="http://schemas.microsoft.com/office/drawing/2014/main" id="{44AA8666-BAAA-42AD-B27F-E61B6FC578E8}"/>
            </a:ext>
          </a:extLst>
        </xdr:cNvPr>
        <xdr:cNvSpPr txBox="1"/>
      </xdr:nvSpPr>
      <xdr:spPr>
        <a:xfrm>
          <a:off x="1757363" y="149104350"/>
          <a:ext cx="8129587"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5</xdr:col>
      <xdr:colOff>220523</xdr:colOff>
      <xdr:row>474</xdr:row>
      <xdr:rowOff>173230</xdr:rowOff>
    </xdr:from>
    <xdr:ext cx="7762875" cy="1873249"/>
    <xdr:sp macro="" textlink="">
      <xdr:nvSpPr>
        <xdr:cNvPr id="2" name="CuadroTexto 1">
          <a:extLst>
            <a:ext uri="{FF2B5EF4-FFF2-40B4-BE49-F238E27FC236}">
              <a16:creationId xmlns:a16="http://schemas.microsoft.com/office/drawing/2014/main" id="{F1A29EDF-9196-4609-9D33-0142BDF1A6D9}"/>
            </a:ext>
          </a:extLst>
        </xdr:cNvPr>
        <xdr:cNvSpPr txBox="1"/>
      </xdr:nvSpPr>
      <xdr:spPr>
        <a:xfrm>
          <a:off x="10050323" y="4332148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10</xdr:col>
      <xdr:colOff>408311</xdr:colOff>
      <xdr:row>476</xdr:row>
      <xdr:rowOff>141579</xdr:rowOff>
    </xdr:from>
    <xdr:ext cx="7206922" cy="1282018"/>
    <xdr:sp macro="" textlink="">
      <xdr:nvSpPr>
        <xdr:cNvPr id="3" name="CuadroTexto 2">
          <a:extLst>
            <a:ext uri="{FF2B5EF4-FFF2-40B4-BE49-F238E27FC236}">
              <a16:creationId xmlns:a16="http://schemas.microsoft.com/office/drawing/2014/main" id="{B317E819-658E-4E0E-9642-3078ED62621B}"/>
            </a:ext>
          </a:extLst>
        </xdr:cNvPr>
        <xdr:cNvSpPr txBox="1"/>
      </xdr:nvSpPr>
      <xdr:spPr>
        <a:xfrm>
          <a:off x="19134461" y="43670829"/>
          <a:ext cx="7206922"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2</xdr:col>
      <xdr:colOff>4763</xdr:colOff>
      <xdr:row>218</xdr:row>
      <xdr:rowOff>0</xdr:rowOff>
    </xdr:from>
    <xdr:ext cx="8129587" cy="2222500"/>
    <xdr:sp macro="" textlink="">
      <xdr:nvSpPr>
        <xdr:cNvPr id="4" name="CuadroTexto 3">
          <a:extLst>
            <a:ext uri="{FF2B5EF4-FFF2-40B4-BE49-F238E27FC236}">
              <a16:creationId xmlns:a16="http://schemas.microsoft.com/office/drawing/2014/main" id="{DE18CB22-25FB-4C72-8E17-9CFA8B79B5DF}"/>
            </a:ext>
          </a:extLst>
        </xdr:cNvPr>
        <xdr:cNvSpPr txBox="1"/>
      </xdr:nvSpPr>
      <xdr:spPr>
        <a:xfrm>
          <a:off x="1738313" y="147104100"/>
          <a:ext cx="8129587"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276</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algn="ctr"/>
          <a:r>
            <a:rPr lang="es-MX" sz="1600" b="1"/>
            <a:t>Lic.</a:t>
          </a:r>
          <a:r>
            <a:rPr lang="es-MX" sz="1600" b="1" baseline="0"/>
            <a:t> José Fernando Díaz Núñez</a:t>
          </a:r>
          <a:endParaRPr lang="es-MX" sz="1600" b="1"/>
        </a:p>
        <a:p>
          <a:pPr algn="ctr"/>
          <a:r>
            <a:rPr lang="es-MX" sz="1600" b="1"/>
            <a:t>Director de Planeación de la DGPM</a:t>
          </a:r>
        </a:p>
      </xdr:txBody>
    </xdr:sp>
    <xdr:clientData/>
  </xdr:oneCellAnchor>
  <xdr:oneCellAnchor>
    <xdr:from>
      <xdr:col>11</xdr:col>
      <xdr:colOff>2603500</xdr:colOff>
      <xdr:row>278</xdr:row>
      <xdr:rowOff>66652</xdr:rowOff>
    </xdr:from>
    <xdr:ext cx="7969251" cy="1282018"/>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9403386" y="290942834"/>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9</xdr:col>
      <xdr:colOff>4763</xdr:colOff>
      <xdr:row>45</xdr:row>
      <xdr:rowOff>2509196</xdr:rowOff>
    </xdr:to>
    <xdr:pic>
      <xdr:nvPicPr>
        <xdr:cNvPr id="6" name="Imagen 5">
          <a:extLst>
            <a:ext uri="{FF2B5EF4-FFF2-40B4-BE49-F238E27FC236}">
              <a16:creationId xmlns:a16="http://schemas.microsoft.com/office/drawing/2014/main" id="{1360261C-5817-47CF-BAEC-1387D10EAC8D}"/>
            </a:ext>
          </a:extLst>
        </xdr:cNvPr>
        <xdr:cNvPicPr>
          <a:picLocks noChangeAspect="1"/>
        </xdr:cNvPicPr>
      </xdr:nvPicPr>
      <xdr:blipFill>
        <a:blip xmlns:r="http://schemas.openxmlformats.org/officeDocument/2006/relationships" r:embed="rId2"/>
        <a:stretch>
          <a:fillRect/>
        </a:stretch>
      </xdr:blipFill>
      <xdr:spPr>
        <a:xfrm>
          <a:off x="18503835" y="17553215"/>
          <a:ext cx="3784665" cy="2209838"/>
        </a:xfrm>
        <a:prstGeom prst="rect">
          <a:avLst/>
        </a:prstGeom>
      </xdr:spPr>
    </xdr:pic>
    <xdr:clientData/>
  </xdr:twoCellAnchor>
  <xdr:twoCellAnchor>
    <xdr:from>
      <xdr:col>15</xdr:col>
      <xdr:colOff>176890</xdr:colOff>
      <xdr:row>3</xdr:row>
      <xdr:rowOff>462643</xdr:rowOff>
    </xdr:from>
    <xdr:to>
      <xdr:col>15</xdr:col>
      <xdr:colOff>4163783</xdr:colOff>
      <xdr:row>5</xdr:row>
      <xdr:rowOff>285751</xdr:rowOff>
    </xdr:to>
    <xdr:grpSp>
      <xdr:nvGrpSpPr>
        <xdr:cNvPr id="8" name="Grupo 7">
          <a:extLst>
            <a:ext uri="{FF2B5EF4-FFF2-40B4-BE49-F238E27FC236}">
              <a16:creationId xmlns:a16="http://schemas.microsoft.com/office/drawing/2014/main" id="{9E267B35-DF04-458B-8F9E-7B1FEB459112}"/>
            </a:ext>
          </a:extLst>
        </xdr:cNvPr>
        <xdr:cNvGrpSpPr/>
      </xdr:nvGrpSpPr>
      <xdr:grpSpPr>
        <a:xfrm>
          <a:off x="43539453" y="1034143"/>
          <a:ext cx="3986893" cy="1108983"/>
          <a:chOff x="47032325" y="585107"/>
          <a:chExt cx="5791084" cy="1674174"/>
        </a:xfrm>
      </xdr:grpSpPr>
      <xdr:pic>
        <xdr:nvPicPr>
          <xdr:cNvPr id="9" name="Imagen 8">
            <a:extLst>
              <a:ext uri="{FF2B5EF4-FFF2-40B4-BE49-F238E27FC236}">
                <a16:creationId xmlns:a16="http://schemas.microsoft.com/office/drawing/2014/main" id="{425771B8-A41C-4D43-95DD-1D7E0FD4F367}"/>
              </a:ext>
            </a:extLst>
          </xdr:cNvPr>
          <xdr:cNvPicPr>
            <a:picLocks noChangeAspect="1"/>
          </xdr:cNvPicPr>
        </xdr:nvPicPr>
        <xdr:blipFill>
          <a:blip xmlns:r="http://schemas.openxmlformats.org/officeDocument/2006/relationships" r:embed="rId3"/>
          <a:stretch>
            <a:fillRect/>
          </a:stretch>
        </xdr:blipFill>
        <xdr:spPr>
          <a:xfrm>
            <a:off x="48376408" y="585107"/>
            <a:ext cx="4447001" cy="1674174"/>
          </a:xfrm>
          <a:prstGeom prst="rect">
            <a:avLst/>
          </a:prstGeom>
        </xdr:spPr>
      </xdr:pic>
      <xdr:pic>
        <xdr:nvPicPr>
          <xdr:cNvPr id="10" name="Imagen 9">
            <a:extLst>
              <a:ext uri="{FF2B5EF4-FFF2-40B4-BE49-F238E27FC236}">
                <a16:creationId xmlns:a16="http://schemas.microsoft.com/office/drawing/2014/main" id="{BECB26D2-ED78-426E-B3CF-A3372BCCC0C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571500</xdr:colOff>
      <xdr:row>26</xdr:row>
      <xdr:rowOff>19050</xdr:rowOff>
    </xdr:from>
    <xdr:to>
      <xdr:col>60</xdr:col>
      <xdr:colOff>190498</xdr:colOff>
      <xdr:row>36</xdr:row>
      <xdr:rowOff>197257</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52917</xdr:colOff>
      <xdr:row>45</xdr:row>
      <xdr:rowOff>518583</xdr:rowOff>
    </xdr:from>
    <xdr:to>
      <xdr:col>8</xdr:col>
      <xdr:colOff>4157791</xdr:colOff>
      <xdr:row>45</xdr:row>
      <xdr:rowOff>3249083</xdr:rowOff>
    </xdr:to>
    <xdr:pic>
      <xdr:nvPicPr>
        <xdr:cNvPr id="8" name="Imagen 7">
          <a:extLst>
            <a:ext uri="{FF2B5EF4-FFF2-40B4-BE49-F238E27FC236}">
              <a16:creationId xmlns:a16="http://schemas.microsoft.com/office/drawing/2014/main" id="{1DDD9BA2-DFA2-4D3D-95DB-39820C573A91}"/>
            </a:ext>
          </a:extLst>
        </xdr:cNvPr>
        <xdr:cNvPicPr>
          <a:picLocks noChangeAspect="1"/>
        </xdr:cNvPicPr>
      </xdr:nvPicPr>
      <xdr:blipFill>
        <a:blip xmlns:r="http://schemas.openxmlformats.org/officeDocument/2006/relationships" r:embed="rId3"/>
        <a:stretch>
          <a:fillRect/>
        </a:stretch>
      </xdr:blipFill>
      <xdr:spPr>
        <a:xfrm>
          <a:off x="19568584" y="13758333"/>
          <a:ext cx="4676374" cy="2730500"/>
        </a:xfrm>
        <a:prstGeom prst="rect">
          <a:avLst/>
        </a:prstGeom>
      </xdr:spPr>
    </xdr:pic>
    <xdr:clientData/>
  </xdr:twoCellAnchor>
  <xdr:oneCellAnchor>
    <xdr:from>
      <xdr:col>1</xdr:col>
      <xdr:colOff>1093672</xdr:colOff>
      <xdr:row>147</xdr:row>
      <xdr:rowOff>2823483</xdr:rowOff>
    </xdr:from>
    <xdr:ext cx="9001125" cy="2222500"/>
    <xdr:sp macro="" textlink="">
      <xdr:nvSpPr>
        <xdr:cNvPr id="11" name="CuadroTexto 10">
          <a:extLst>
            <a:ext uri="{FF2B5EF4-FFF2-40B4-BE49-F238E27FC236}">
              <a16:creationId xmlns:a16="http://schemas.microsoft.com/office/drawing/2014/main" id="{62830E96-48CE-4205-8A54-7E6B2482CAEB}"/>
            </a:ext>
          </a:extLst>
        </xdr:cNvPr>
        <xdr:cNvSpPr txBox="1"/>
      </xdr:nvSpPr>
      <xdr:spPr>
        <a:xfrm>
          <a:off x="2871105" y="43383823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8</xdr:col>
      <xdr:colOff>9184</xdr:colOff>
      <xdr:row>148</xdr:row>
      <xdr:rowOff>84477</xdr:rowOff>
    </xdr:from>
    <xdr:ext cx="7762875" cy="1873249"/>
    <xdr:sp macro="" textlink="">
      <xdr:nvSpPr>
        <xdr:cNvPr id="12" name="CuadroTexto 11">
          <a:extLst>
            <a:ext uri="{FF2B5EF4-FFF2-40B4-BE49-F238E27FC236}">
              <a16:creationId xmlns:a16="http://schemas.microsoft.com/office/drawing/2014/main" id="{7EE9AF0F-0C7A-4E73-9BE8-AB49C7F58BAA}"/>
            </a:ext>
          </a:extLst>
        </xdr:cNvPr>
        <xdr:cNvSpPr txBox="1"/>
      </xdr:nvSpPr>
      <xdr:spPr>
        <a:xfrm>
          <a:off x="17077644" y="43564061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a:t>
          </a:r>
          <a:r>
            <a:rPr lang="es-MX" sz="1600" b="1" baseline="0"/>
            <a:t> Municipal</a:t>
          </a:r>
          <a:endParaRPr lang="es-MX" sz="1600" b="1"/>
        </a:p>
      </xdr:txBody>
    </xdr:sp>
    <xdr:clientData/>
  </xdr:oneCellAnchor>
  <xdr:oneCellAnchor>
    <xdr:from>
      <xdr:col>11</xdr:col>
      <xdr:colOff>2603500</xdr:colOff>
      <xdr:row>149</xdr:row>
      <xdr:rowOff>117679</xdr:rowOff>
    </xdr:from>
    <xdr:ext cx="7969251" cy="1282018"/>
    <xdr:sp macro="" textlink="">
      <xdr:nvSpPr>
        <xdr:cNvPr id="13" name="CuadroTexto 12">
          <a:extLst>
            <a:ext uri="{FF2B5EF4-FFF2-40B4-BE49-F238E27FC236}">
              <a16:creationId xmlns:a16="http://schemas.microsoft.com/office/drawing/2014/main" id="{37FDCEC4-8C12-47D2-BB97-36D5ECC62BB6}"/>
            </a:ext>
          </a:extLst>
        </xdr:cNvPr>
        <xdr:cNvSpPr txBox="1"/>
      </xdr:nvSpPr>
      <xdr:spPr>
        <a:xfrm>
          <a:off x="28269973" y="435877925"/>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15</xdr:col>
      <xdr:colOff>806439</xdr:colOff>
      <xdr:row>3</xdr:row>
      <xdr:rowOff>89807</xdr:rowOff>
    </xdr:from>
    <xdr:to>
      <xdr:col>15</xdr:col>
      <xdr:colOff>6210300</xdr:colOff>
      <xdr:row>6</xdr:row>
      <xdr:rowOff>323850</xdr:rowOff>
    </xdr:to>
    <xdr:grpSp>
      <xdr:nvGrpSpPr>
        <xdr:cNvPr id="6" name="Grupo 5">
          <a:extLst>
            <a:ext uri="{FF2B5EF4-FFF2-40B4-BE49-F238E27FC236}">
              <a16:creationId xmlns:a16="http://schemas.microsoft.com/office/drawing/2014/main" id="{6826EB0E-B012-46B0-A694-DBDA66C6F18D}"/>
            </a:ext>
          </a:extLst>
        </xdr:cNvPr>
        <xdr:cNvGrpSpPr/>
      </xdr:nvGrpSpPr>
      <xdr:grpSpPr>
        <a:xfrm>
          <a:off x="46693127" y="661307"/>
          <a:ext cx="5403861" cy="1877106"/>
          <a:chOff x="47032325" y="585107"/>
          <a:chExt cx="5791084" cy="1674174"/>
        </a:xfrm>
      </xdr:grpSpPr>
      <xdr:pic>
        <xdr:nvPicPr>
          <xdr:cNvPr id="14" name="Imagen 13">
            <a:extLst>
              <a:ext uri="{FF2B5EF4-FFF2-40B4-BE49-F238E27FC236}">
                <a16:creationId xmlns:a16="http://schemas.microsoft.com/office/drawing/2014/main" id="{119FAFEC-F2D8-41C0-B72D-E48BBC04A8E6}"/>
              </a:ext>
            </a:extLst>
          </xdr:cNvPr>
          <xdr:cNvPicPr>
            <a:picLocks noChangeAspect="1"/>
          </xdr:cNvPicPr>
        </xdr:nvPicPr>
        <xdr:blipFill>
          <a:blip xmlns:r="http://schemas.openxmlformats.org/officeDocument/2006/relationships" r:embed="rId4"/>
          <a:stretch>
            <a:fillRect/>
          </a:stretch>
        </xdr:blipFill>
        <xdr:spPr>
          <a:xfrm>
            <a:off x="48376408" y="585107"/>
            <a:ext cx="4447001" cy="1674174"/>
          </a:xfrm>
          <a:prstGeom prst="rect">
            <a:avLst/>
          </a:prstGeom>
        </xdr:spPr>
      </xdr:pic>
      <xdr:pic>
        <xdr:nvPicPr>
          <xdr:cNvPr id="15" name="Imagen 14">
            <a:extLst>
              <a:ext uri="{FF2B5EF4-FFF2-40B4-BE49-F238E27FC236}">
                <a16:creationId xmlns:a16="http://schemas.microsoft.com/office/drawing/2014/main" id="{87141421-F62B-40CC-BF73-68A559F850A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po.segob.qroo.gob.mx/sitiopo/MicroPO.php" TargetMode="External"/><Relationship Id="rId2" Type="http://schemas.openxmlformats.org/officeDocument/2006/relationships/hyperlink" Target="https://transparencia.cancun.gob.mx/trm/web/sesiones_cabildo" TargetMode="External"/><Relationship Id="rId1" Type="http://schemas.openxmlformats.org/officeDocument/2006/relationships/hyperlink" Target="https://transparencia.cancun.gob.mx/trm/web/sesiones_cabildo"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D51" sqref="D51:D52"/>
    </sheetView>
  </sheetViews>
  <sheetFormatPr baseColWidth="10" defaultColWidth="9.125" defaultRowHeight="12.75"/>
  <cols>
    <col min="1" max="1" width="3.625" style="217" customWidth="1"/>
    <col min="2" max="2" width="25.375" style="217" customWidth="1"/>
    <col min="3" max="3" width="3.75" style="217" customWidth="1"/>
    <col min="4" max="6" width="11.125" style="217" customWidth="1"/>
    <col min="7" max="7" width="66.375" style="217" customWidth="1"/>
    <col min="8" max="16" width="11.125" style="217" customWidth="1"/>
    <col min="17" max="17" width="28.25" style="217" customWidth="1"/>
    <col min="18" max="33" width="11.125" style="217" customWidth="1"/>
    <col min="34" max="16384" width="9.125" style="217"/>
  </cols>
  <sheetData>
    <row r="1" spans="1:55" ht="13.5" customHeight="1">
      <c r="B1" s="218"/>
      <c r="C1" s="219"/>
      <c r="D1" s="220"/>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row>
    <row r="2" spans="1:55" ht="103.5" customHeight="1">
      <c r="A2" s="790" t="s">
        <v>132</v>
      </c>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790"/>
      <c r="AO2" s="790"/>
      <c r="AP2" s="790"/>
      <c r="AR2" s="791" t="s">
        <v>133</v>
      </c>
      <c r="AS2" s="791"/>
      <c r="AT2" s="791"/>
      <c r="AU2" s="791"/>
      <c r="AV2" s="791"/>
      <c r="AW2" s="791"/>
      <c r="AX2" s="791"/>
      <c r="AY2" s="791"/>
      <c r="AZ2" s="791"/>
      <c r="BA2" s="791"/>
      <c r="BB2" s="791"/>
      <c r="BC2" s="791"/>
    </row>
    <row r="3" spans="1:55" ht="13.5" customHeight="1">
      <c r="B3" s="219"/>
      <c r="C3" s="219"/>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R3" s="791"/>
      <c r="AS3" s="791"/>
      <c r="AT3" s="791"/>
      <c r="AU3" s="791"/>
      <c r="AV3" s="791"/>
      <c r="AW3" s="791"/>
      <c r="AX3" s="791"/>
      <c r="AY3" s="791"/>
      <c r="AZ3" s="791"/>
      <c r="BA3" s="791"/>
      <c r="BB3" s="791"/>
      <c r="BC3" s="791"/>
    </row>
    <row r="4" spans="1:55" ht="24.95" customHeight="1">
      <c r="B4" s="219"/>
      <c r="C4" s="219"/>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R4" s="791"/>
      <c r="AS4" s="791"/>
      <c r="AT4" s="791"/>
      <c r="AU4" s="791"/>
      <c r="AV4" s="791"/>
      <c r="AW4" s="791"/>
      <c r="AX4" s="791"/>
      <c r="AY4" s="791"/>
      <c r="AZ4" s="791"/>
      <c r="BA4" s="791"/>
      <c r="BB4" s="791"/>
      <c r="BC4" s="791"/>
    </row>
    <row r="5" spans="1:55" s="222" customFormat="1" ht="20.25">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R5" s="791"/>
      <c r="AS5" s="791"/>
      <c r="AT5" s="791"/>
      <c r="AU5" s="791"/>
      <c r="AV5" s="791"/>
      <c r="AW5" s="791"/>
      <c r="AX5" s="791"/>
      <c r="AY5" s="791"/>
      <c r="AZ5" s="791"/>
      <c r="BA5" s="791"/>
      <c r="BB5" s="791"/>
      <c r="BC5" s="791"/>
    </row>
    <row r="6" spans="1:55" s="222" customFormat="1" ht="20.25">
      <c r="B6" s="223"/>
      <c r="C6" s="223"/>
      <c r="D6" s="223"/>
      <c r="E6" s="223"/>
      <c r="F6" s="223"/>
      <c r="G6" s="223"/>
      <c r="H6" s="223"/>
      <c r="I6" s="223"/>
      <c r="J6" s="223"/>
      <c r="K6" s="223"/>
      <c r="L6" s="223"/>
      <c r="M6" s="223"/>
      <c r="N6" s="223"/>
      <c r="O6" s="223"/>
      <c r="P6" s="223"/>
      <c r="Q6" s="223"/>
      <c r="R6" s="223"/>
      <c r="T6" s="223"/>
      <c r="U6" s="223"/>
      <c r="V6" s="223"/>
      <c r="W6" s="223"/>
      <c r="X6" s="223"/>
      <c r="Y6" s="223"/>
      <c r="Z6" s="223"/>
      <c r="AA6" s="223"/>
      <c r="AB6" s="223"/>
      <c r="AC6" s="223"/>
      <c r="AD6" s="223"/>
      <c r="AE6" s="223"/>
      <c r="AF6" s="223"/>
      <c r="AG6" s="223"/>
      <c r="AR6" s="791"/>
      <c r="AS6" s="791"/>
      <c r="AT6" s="791"/>
      <c r="AU6" s="791"/>
      <c r="AV6" s="791"/>
      <c r="AW6" s="791"/>
      <c r="AX6" s="791"/>
      <c r="AY6" s="791"/>
      <c r="AZ6" s="791"/>
      <c r="BA6" s="791"/>
      <c r="BB6" s="791"/>
      <c r="BC6" s="791"/>
    </row>
    <row r="7" spans="1:55" s="222" customFormat="1" ht="20.25">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R7" s="791"/>
      <c r="AS7" s="791"/>
      <c r="AT7" s="791"/>
      <c r="AU7" s="791"/>
      <c r="AV7" s="791"/>
      <c r="AW7" s="791"/>
      <c r="AX7" s="791"/>
      <c r="AY7" s="791"/>
      <c r="AZ7" s="791"/>
      <c r="BA7" s="791"/>
      <c r="BB7" s="791"/>
      <c r="BC7" s="791"/>
    </row>
    <row r="8" spans="1:55" s="222" customFormat="1" ht="21" thickBot="1">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R8" s="791"/>
      <c r="AS8" s="791"/>
      <c r="AT8" s="791"/>
      <c r="AU8" s="791"/>
      <c r="AV8" s="791"/>
      <c r="AW8" s="791"/>
      <c r="AX8" s="791"/>
      <c r="AY8" s="791"/>
      <c r="AZ8" s="791"/>
      <c r="BA8" s="791"/>
      <c r="BB8" s="791"/>
      <c r="BC8" s="791"/>
    </row>
    <row r="9" spans="1:55" s="222" customFormat="1" ht="20.25">
      <c r="B9" s="223"/>
      <c r="C9" s="22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5"/>
      <c r="AI9" s="225"/>
      <c r="AJ9" s="225"/>
      <c r="AK9" s="225"/>
      <c r="AL9" s="225"/>
      <c r="AM9" s="225"/>
      <c r="AN9" s="225"/>
      <c r="AO9" s="225"/>
      <c r="AP9" s="225"/>
      <c r="AQ9" s="225"/>
      <c r="AR9" s="792" t="s">
        <v>134</v>
      </c>
      <c r="AS9" s="792"/>
      <c r="AT9" s="792"/>
      <c r="AU9" s="792"/>
      <c r="AV9" s="792"/>
      <c r="AW9" s="792"/>
      <c r="AX9" s="792"/>
      <c r="AY9" s="792"/>
      <c r="AZ9" s="792"/>
      <c r="BA9" s="792"/>
      <c r="BB9" s="792"/>
      <c r="BC9" s="792"/>
    </row>
    <row r="10" spans="1:55" s="222" customFormat="1" ht="20.25">
      <c r="B10" s="223"/>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5"/>
      <c r="AI10" s="225"/>
      <c r="AJ10" s="225"/>
      <c r="AK10" s="225"/>
      <c r="AL10" s="225"/>
      <c r="AM10" s="225"/>
      <c r="AN10" s="225"/>
      <c r="AO10" s="225"/>
      <c r="AP10" s="225"/>
      <c r="AQ10" s="225"/>
      <c r="AR10" s="791"/>
      <c r="AS10" s="791"/>
      <c r="AT10" s="791"/>
      <c r="AU10" s="791"/>
      <c r="AV10" s="791"/>
      <c r="AW10" s="791"/>
      <c r="AX10" s="791"/>
      <c r="AY10" s="791"/>
      <c r="AZ10" s="791"/>
      <c r="BA10" s="791"/>
      <c r="BB10" s="791"/>
      <c r="BC10" s="791"/>
    </row>
    <row r="11" spans="1:55" s="222" customFormat="1" ht="20.25">
      <c r="B11" s="223"/>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5"/>
      <c r="AI11" s="225"/>
      <c r="AJ11" s="225"/>
      <c r="AK11" s="225"/>
      <c r="AL11" s="225"/>
      <c r="AM11" s="225"/>
      <c r="AN11" s="225"/>
      <c r="AO11" s="225"/>
      <c r="AP11" s="225"/>
      <c r="AQ11" s="225"/>
      <c r="AR11" s="791"/>
      <c r="AS11" s="791"/>
      <c r="AT11" s="791"/>
      <c r="AU11" s="791"/>
      <c r="AV11" s="791"/>
      <c r="AW11" s="791"/>
      <c r="AX11" s="791"/>
      <c r="AY11" s="791"/>
      <c r="AZ11" s="791"/>
      <c r="BA11" s="791"/>
      <c r="BB11" s="791"/>
      <c r="BC11" s="791"/>
    </row>
    <row r="12" spans="1:55" s="222" customFormat="1" ht="20.25">
      <c r="B12" s="223"/>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5"/>
      <c r="AI12" s="225"/>
      <c r="AJ12" s="225"/>
      <c r="AK12" s="225"/>
      <c r="AL12" s="225"/>
      <c r="AM12" s="225"/>
      <c r="AN12" s="225"/>
      <c r="AO12" s="225"/>
      <c r="AP12" s="225"/>
      <c r="AQ12" s="225"/>
      <c r="AR12" s="791"/>
      <c r="AS12" s="791"/>
      <c r="AT12" s="791"/>
      <c r="AU12" s="791"/>
      <c r="AV12" s="791"/>
      <c r="AW12" s="791"/>
      <c r="AX12" s="791"/>
      <c r="AY12" s="791"/>
      <c r="AZ12" s="791"/>
      <c r="BA12" s="791"/>
      <c r="BB12" s="791"/>
      <c r="BC12" s="791"/>
    </row>
    <row r="13" spans="1:55" s="222" customFormat="1" ht="21" customHeight="1">
      <c r="B13" s="223"/>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5"/>
      <c r="AI13" s="225"/>
      <c r="AJ13" s="225"/>
      <c r="AK13" s="225"/>
      <c r="AL13" s="225"/>
      <c r="AM13" s="225"/>
      <c r="AN13" s="225"/>
      <c r="AO13" s="225"/>
      <c r="AP13" s="225"/>
      <c r="AQ13" s="225"/>
      <c r="AR13" s="791"/>
      <c r="AS13" s="791"/>
      <c r="AT13" s="791"/>
      <c r="AU13" s="791"/>
      <c r="AV13" s="791"/>
      <c r="AW13" s="791"/>
      <c r="AX13" s="791"/>
      <c r="AY13" s="791"/>
      <c r="AZ13" s="791"/>
      <c r="BA13" s="791"/>
      <c r="BB13" s="791"/>
      <c r="BC13" s="791"/>
    </row>
    <row r="14" spans="1:55" s="222" customFormat="1" ht="20.25">
      <c r="B14" s="223"/>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5"/>
      <c r="AI14" s="225"/>
      <c r="AJ14" s="225"/>
      <c r="AK14" s="225"/>
      <c r="AL14" s="225"/>
      <c r="AM14" s="225"/>
      <c r="AN14" s="225"/>
      <c r="AO14" s="225"/>
      <c r="AP14" s="225"/>
      <c r="AQ14" s="225"/>
      <c r="AR14" s="791"/>
      <c r="AS14" s="791"/>
      <c r="AT14" s="791"/>
      <c r="AU14" s="791"/>
      <c r="AV14" s="791"/>
      <c r="AW14" s="791"/>
      <c r="AX14" s="791"/>
      <c r="AY14" s="791"/>
      <c r="AZ14" s="791"/>
      <c r="BA14" s="791"/>
      <c r="BB14" s="791"/>
      <c r="BC14" s="791"/>
    </row>
    <row r="15" spans="1:55" s="222" customFormat="1" ht="20.25">
      <c r="B15" s="223"/>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5"/>
      <c r="AI15" s="225"/>
      <c r="AJ15" s="225"/>
      <c r="AK15" s="225"/>
      <c r="AL15" s="225"/>
      <c r="AM15" s="225"/>
      <c r="AN15" s="225"/>
      <c r="AO15" s="225"/>
      <c r="AP15" s="225"/>
      <c r="AQ15" s="225"/>
      <c r="AR15" s="791"/>
      <c r="AS15" s="791"/>
      <c r="AT15" s="791"/>
      <c r="AU15" s="791"/>
      <c r="AV15" s="791"/>
      <c r="AW15" s="791"/>
      <c r="AX15" s="791"/>
      <c r="AY15" s="791"/>
      <c r="AZ15" s="791"/>
      <c r="BA15" s="791"/>
      <c r="BB15" s="791"/>
      <c r="BC15" s="791"/>
    </row>
    <row r="16" spans="1:55" s="222" customFormat="1" ht="20.25">
      <c r="B16" s="223"/>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5"/>
      <c r="AI16" s="225"/>
      <c r="AJ16" s="225"/>
      <c r="AK16" s="225"/>
      <c r="AL16" s="225"/>
      <c r="AM16" s="225"/>
      <c r="AN16" s="225"/>
      <c r="AO16" s="225"/>
      <c r="AP16" s="225"/>
      <c r="AQ16" s="225"/>
      <c r="AR16" s="791"/>
      <c r="AS16" s="791"/>
      <c r="AT16" s="791"/>
      <c r="AU16" s="791"/>
      <c r="AV16" s="791"/>
      <c r="AW16" s="791"/>
      <c r="AX16" s="791"/>
      <c r="AY16" s="791"/>
      <c r="AZ16" s="791"/>
      <c r="BA16" s="791"/>
      <c r="BB16" s="791"/>
      <c r="BC16" s="791"/>
    </row>
    <row r="17" spans="2:55" s="222" customFormat="1" ht="20.25">
      <c r="B17" s="223"/>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5"/>
      <c r="AI17" s="225"/>
      <c r="AJ17" s="225"/>
      <c r="AK17" s="225"/>
      <c r="AL17" s="225"/>
      <c r="AM17" s="225"/>
      <c r="AN17" s="225"/>
      <c r="AO17" s="225"/>
      <c r="AP17" s="225"/>
      <c r="AQ17" s="225"/>
      <c r="AR17" s="791"/>
      <c r="AS17" s="791"/>
      <c r="AT17" s="791"/>
      <c r="AU17" s="791"/>
      <c r="AV17" s="791"/>
      <c r="AW17" s="791"/>
      <c r="AX17" s="791"/>
      <c r="AY17" s="791"/>
      <c r="AZ17" s="791"/>
      <c r="BA17" s="791"/>
      <c r="BB17" s="791"/>
      <c r="BC17" s="791"/>
    </row>
    <row r="18" spans="2:55" ht="13.5" customHeight="1">
      <c r="AR18" s="791"/>
      <c r="AS18" s="791"/>
      <c r="AT18" s="791"/>
      <c r="AU18" s="791"/>
      <c r="AV18" s="791"/>
      <c r="AW18" s="791"/>
      <c r="AX18" s="791"/>
      <c r="AY18" s="791"/>
      <c r="AZ18" s="791"/>
      <c r="BA18" s="791"/>
      <c r="BB18" s="791"/>
      <c r="BC18" s="791"/>
    </row>
    <row r="19" spans="2:55" ht="13.5" customHeight="1">
      <c r="B19" s="793" t="s">
        <v>135</v>
      </c>
      <c r="D19" s="226"/>
      <c r="E19" s="227"/>
      <c r="G19" s="226"/>
      <c r="H19" s="227"/>
      <c r="J19" s="226"/>
      <c r="K19" s="227"/>
      <c r="M19" s="226"/>
      <c r="N19" s="227"/>
      <c r="AR19" s="791"/>
      <c r="AS19" s="791"/>
      <c r="AT19" s="791"/>
      <c r="AU19" s="791"/>
      <c r="AV19" s="791"/>
      <c r="AW19" s="791"/>
      <c r="AX19" s="791"/>
      <c r="AY19" s="791"/>
      <c r="AZ19" s="791"/>
      <c r="BA19" s="791"/>
      <c r="BB19" s="791"/>
      <c r="BC19" s="791"/>
    </row>
    <row r="20" spans="2:55" ht="13.5" customHeight="1">
      <c r="B20" s="794"/>
      <c r="D20" s="227"/>
      <c r="E20" s="227"/>
      <c r="G20" s="227"/>
      <c r="H20" s="227"/>
      <c r="J20" s="227"/>
      <c r="K20" s="227"/>
      <c r="M20" s="227"/>
      <c r="N20" s="227"/>
      <c r="AR20" s="791"/>
      <c r="AS20" s="791"/>
      <c r="AT20" s="791"/>
      <c r="AU20" s="791"/>
      <c r="AV20" s="791"/>
      <c r="AW20" s="791"/>
      <c r="AX20" s="791"/>
      <c r="AY20" s="791"/>
      <c r="AZ20" s="791"/>
      <c r="BA20" s="791"/>
      <c r="BB20" s="791"/>
      <c r="BC20" s="791"/>
    </row>
    <row r="21" spans="2:55" ht="13.5" customHeight="1">
      <c r="B21" s="794"/>
      <c r="D21" s="227"/>
      <c r="E21" s="227"/>
      <c r="G21" s="227"/>
      <c r="H21" s="227"/>
      <c r="J21" s="227"/>
      <c r="K21" s="227"/>
      <c r="M21" s="227"/>
      <c r="N21" s="227"/>
      <c r="AR21" s="791"/>
      <c r="AS21" s="791"/>
      <c r="AT21" s="791"/>
      <c r="AU21" s="791"/>
      <c r="AV21" s="791"/>
      <c r="AW21" s="791"/>
      <c r="AX21" s="791"/>
      <c r="AY21" s="791"/>
      <c r="AZ21" s="791"/>
      <c r="BA21" s="791"/>
      <c r="BB21" s="791"/>
      <c r="BC21" s="791"/>
    </row>
    <row r="22" spans="2:55" ht="13.5" customHeight="1">
      <c r="B22" s="794"/>
      <c r="D22" s="227"/>
      <c r="E22" s="227"/>
      <c r="G22" s="227"/>
      <c r="H22" s="227"/>
      <c r="J22" s="227"/>
      <c r="K22" s="227"/>
      <c r="M22" s="227"/>
      <c r="N22" s="227"/>
      <c r="AR22" s="791"/>
      <c r="AS22" s="791"/>
      <c r="AT22" s="791"/>
      <c r="AU22" s="791"/>
      <c r="AV22" s="791"/>
      <c r="AW22" s="791"/>
      <c r="AX22" s="791"/>
      <c r="AY22" s="791"/>
      <c r="AZ22" s="791"/>
      <c r="BA22" s="791"/>
      <c r="BB22" s="791"/>
      <c r="BC22" s="791"/>
    </row>
    <row r="23" spans="2:55" ht="13.5" customHeight="1">
      <c r="B23" s="794"/>
      <c r="D23" s="227"/>
      <c r="E23" s="227"/>
      <c r="G23" s="227"/>
      <c r="H23" s="227"/>
      <c r="J23" s="227"/>
      <c r="K23" s="227"/>
      <c r="M23" s="227"/>
      <c r="N23" s="227"/>
      <c r="AR23" s="791"/>
      <c r="AS23" s="791"/>
      <c r="AT23" s="791"/>
      <c r="AU23" s="791"/>
      <c r="AV23" s="791"/>
      <c r="AW23" s="791"/>
      <c r="AX23" s="791"/>
      <c r="AY23" s="791"/>
      <c r="AZ23" s="791"/>
      <c r="BA23" s="791"/>
      <c r="BB23" s="791"/>
      <c r="BC23" s="791"/>
    </row>
    <row r="24" spans="2:55" ht="13.5" customHeight="1">
      <c r="B24" s="794"/>
      <c r="AR24" s="791"/>
      <c r="AS24" s="791"/>
      <c r="AT24" s="791"/>
      <c r="AU24" s="791"/>
      <c r="AV24" s="791"/>
      <c r="AW24" s="791"/>
      <c r="AX24" s="791"/>
      <c r="AY24" s="791"/>
      <c r="AZ24" s="791"/>
      <c r="BA24" s="791"/>
      <c r="BB24" s="791"/>
      <c r="BC24" s="791"/>
    </row>
    <row r="25" spans="2:55" ht="13.5" customHeight="1">
      <c r="B25" s="794"/>
      <c r="D25" s="226"/>
      <c r="E25" s="227"/>
      <c r="G25" s="228"/>
      <c r="H25" s="227"/>
      <c r="J25" s="227"/>
      <c r="K25" s="227"/>
      <c r="M25" s="226"/>
      <c r="N25" s="227"/>
      <c r="AR25" s="791"/>
      <c r="AS25" s="791"/>
      <c r="AT25" s="791"/>
      <c r="AU25" s="791"/>
      <c r="AV25" s="791"/>
      <c r="AW25" s="791"/>
      <c r="AX25" s="791"/>
      <c r="AY25" s="791"/>
      <c r="AZ25" s="791"/>
      <c r="BA25" s="791"/>
      <c r="BB25" s="791"/>
      <c r="BC25" s="791"/>
    </row>
    <row r="26" spans="2:55" ht="13.5" customHeight="1">
      <c r="B26" s="794"/>
      <c r="D26" s="227"/>
      <c r="E26" s="229"/>
      <c r="F26" s="229"/>
      <c r="G26" s="230"/>
      <c r="H26" s="230"/>
      <c r="I26" s="230"/>
      <c r="J26" s="229"/>
      <c r="K26" s="230"/>
      <c r="L26" s="229"/>
      <c r="M26" s="231"/>
      <c r="N26" s="231"/>
      <c r="AR26" s="791"/>
      <c r="AS26" s="791"/>
      <c r="AT26" s="791"/>
      <c r="AU26" s="791"/>
      <c r="AV26" s="791"/>
      <c r="AW26" s="791"/>
      <c r="AX26" s="791"/>
      <c r="AY26" s="791"/>
      <c r="AZ26" s="791"/>
      <c r="BA26" s="791"/>
      <c r="BB26" s="791"/>
      <c r="BC26" s="791"/>
    </row>
    <row r="27" spans="2:55" ht="13.5" customHeight="1" thickBot="1">
      <c r="B27" s="795"/>
      <c r="D27" s="227"/>
      <c r="E27" s="229"/>
      <c r="F27" s="229"/>
      <c r="G27" s="232"/>
      <c r="H27" s="230"/>
      <c r="I27" s="230"/>
      <c r="J27" s="229"/>
      <c r="K27" s="230"/>
      <c r="L27" s="229"/>
      <c r="M27" s="231"/>
      <c r="N27" s="231"/>
      <c r="AR27" s="233"/>
      <c r="AS27" s="233"/>
      <c r="AT27" s="233"/>
      <c r="AU27" s="233"/>
      <c r="AV27" s="233"/>
      <c r="AW27" s="233"/>
      <c r="AX27" s="233"/>
      <c r="AY27" s="233"/>
      <c r="AZ27" s="233"/>
      <c r="BA27" s="233"/>
      <c r="BB27" s="233"/>
      <c r="BC27" s="233"/>
    </row>
    <row r="28" spans="2:55" ht="21" customHeight="1">
      <c r="B28" s="224"/>
      <c r="D28" s="227"/>
      <c r="E28" s="234"/>
      <c r="F28" s="234"/>
      <c r="G28" s="230"/>
      <c r="H28" s="230"/>
      <c r="I28" s="230"/>
      <c r="J28" s="229"/>
      <c r="K28" s="230"/>
      <c r="L28" s="229"/>
      <c r="M28" s="231"/>
      <c r="N28" s="231"/>
      <c r="AR28" s="796" t="s">
        <v>136</v>
      </c>
      <c r="AS28" s="796"/>
      <c r="AT28" s="796"/>
      <c r="AU28" s="796"/>
      <c r="AV28" s="796"/>
      <c r="AW28" s="796"/>
      <c r="AX28" s="796"/>
      <c r="AY28" s="796"/>
      <c r="AZ28" s="796"/>
      <c r="BA28" s="796"/>
      <c r="BB28" s="796"/>
      <c r="BC28" s="796"/>
    </row>
    <row r="29" spans="2:55" ht="20.25">
      <c r="B29" s="224"/>
      <c r="D29" s="227"/>
      <c r="E29" s="234"/>
      <c r="F29" s="234"/>
      <c r="G29" s="230"/>
      <c r="H29" s="230"/>
      <c r="I29" s="230"/>
      <c r="J29" s="229"/>
      <c r="K29" s="230"/>
      <c r="L29" s="229"/>
      <c r="M29" s="231"/>
      <c r="N29" s="231"/>
      <c r="AR29" s="791"/>
      <c r="AS29" s="791"/>
      <c r="AT29" s="791"/>
      <c r="AU29" s="791"/>
      <c r="AV29" s="791"/>
      <c r="AW29" s="791"/>
      <c r="AX29" s="791"/>
      <c r="AY29" s="791"/>
      <c r="AZ29" s="791"/>
      <c r="BA29" s="791"/>
      <c r="BB29" s="791"/>
      <c r="BC29" s="791"/>
    </row>
    <row r="30" spans="2:55" ht="20.25">
      <c r="B30" s="224"/>
      <c r="D30" s="227"/>
      <c r="E30" s="234"/>
      <c r="F30" s="234"/>
      <c r="G30" s="230"/>
      <c r="H30" s="230"/>
      <c r="I30" s="230"/>
      <c r="J30" s="229"/>
      <c r="K30" s="230"/>
      <c r="L30" s="229"/>
      <c r="M30" s="231"/>
      <c r="N30" s="231"/>
      <c r="AR30" s="791"/>
      <c r="AS30" s="791"/>
      <c r="AT30" s="791"/>
      <c r="AU30" s="791"/>
      <c r="AV30" s="791"/>
      <c r="AW30" s="791"/>
      <c r="AX30" s="791"/>
      <c r="AY30" s="791"/>
      <c r="AZ30" s="791"/>
      <c r="BA30" s="791"/>
      <c r="BB30" s="791"/>
      <c r="BC30" s="791"/>
    </row>
    <row r="31" spans="2:55" ht="20.25">
      <c r="B31" s="224"/>
      <c r="D31" s="227"/>
      <c r="E31" s="229"/>
      <c r="F31" s="229"/>
      <c r="G31" s="235"/>
      <c r="H31" s="230"/>
      <c r="I31" s="230"/>
      <c r="J31" s="230"/>
      <c r="K31" s="230"/>
      <c r="L31" s="235"/>
      <c r="M31" s="236"/>
      <c r="N31" s="231"/>
      <c r="AR31" s="791"/>
      <c r="AS31" s="791"/>
      <c r="AT31" s="791"/>
      <c r="AU31" s="791"/>
      <c r="AV31" s="791"/>
      <c r="AW31" s="791"/>
      <c r="AX31" s="791"/>
      <c r="AY31" s="791"/>
      <c r="AZ31" s="791"/>
      <c r="BA31" s="791"/>
      <c r="BB31" s="791"/>
      <c r="BC31" s="791"/>
    </row>
    <row r="32" spans="2:55" ht="21" thickBot="1">
      <c r="B32" s="237"/>
      <c r="AR32" s="791"/>
      <c r="AS32" s="791"/>
      <c r="AT32" s="791"/>
      <c r="AU32" s="791"/>
      <c r="AV32" s="791"/>
      <c r="AW32" s="791"/>
      <c r="AX32" s="791"/>
      <c r="AY32" s="791"/>
      <c r="AZ32" s="791"/>
      <c r="BA32" s="791"/>
      <c r="BB32" s="791"/>
      <c r="BC32" s="791"/>
    </row>
    <row r="33" spans="2:55" ht="18.75" customHeight="1">
      <c r="B33" s="797" t="s">
        <v>137</v>
      </c>
      <c r="D33" s="800"/>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801"/>
      <c r="AM33" s="801"/>
      <c r="AN33" s="801"/>
      <c r="AO33" s="801"/>
      <c r="AP33" s="802"/>
      <c r="AR33" s="791"/>
      <c r="AS33" s="791"/>
      <c r="AT33" s="791"/>
      <c r="AU33" s="791"/>
      <c r="AV33" s="791"/>
      <c r="AW33" s="791"/>
      <c r="AX33" s="791"/>
      <c r="AY33" s="791"/>
      <c r="AZ33" s="791"/>
      <c r="BA33" s="791"/>
      <c r="BB33" s="791"/>
      <c r="BC33" s="791"/>
    </row>
    <row r="34" spans="2:55" ht="18.75" customHeight="1">
      <c r="B34" s="798"/>
      <c r="D34" s="803"/>
      <c r="E34" s="804"/>
      <c r="F34" s="804"/>
      <c r="G34" s="804"/>
      <c r="H34" s="804"/>
      <c r="I34" s="804"/>
      <c r="J34" s="804"/>
      <c r="K34" s="804"/>
      <c r="L34" s="804"/>
      <c r="M34" s="804"/>
      <c r="N34" s="804"/>
      <c r="O34" s="804"/>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c r="AN34" s="804"/>
      <c r="AO34" s="804"/>
      <c r="AP34" s="805"/>
      <c r="AR34" s="791"/>
      <c r="AS34" s="791"/>
      <c r="AT34" s="791"/>
      <c r="AU34" s="791"/>
      <c r="AV34" s="791"/>
      <c r="AW34" s="791"/>
      <c r="AX34" s="791"/>
      <c r="AY34" s="791"/>
      <c r="AZ34" s="791"/>
      <c r="BA34" s="791"/>
      <c r="BB34" s="791"/>
      <c r="BC34" s="791"/>
    </row>
    <row r="35" spans="2:55" ht="18.75" customHeight="1">
      <c r="B35" s="798"/>
      <c r="D35" s="803"/>
      <c r="E35" s="804"/>
      <c r="F35" s="804"/>
      <c r="G35" s="804"/>
      <c r="H35" s="804"/>
      <c r="I35" s="804"/>
      <c r="J35" s="804"/>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5"/>
      <c r="AR35" s="791"/>
      <c r="AS35" s="791"/>
      <c r="AT35" s="791"/>
      <c r="AU35" s="791"/>
      <c r="AV35" s="791"/>
      <c r="AW35" s="791"/>
      <c r="AX35" s="791"/>
      <c r="AY35" s="791"/>
      <c r="AZ35" s="791"/>
      <c r="BA35" s="791"/>
      <c r="BB35" s="791"/>
      <c r="BC35" s="791"/>
    </row>
    <row r="36" spans="2:55" ht="18.75" customHeight="1">
      <c r="B36" s="798"/>
      <c r="D36" s="803"/>
      <c r="E36" s="804"/>
      <c r="F36" s="804"/>
      <c r="G36" s="804"/>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4"/>
      <c r="AN36" s="804"/>
      <c r="AO36" s="804"/>
      <c r="AP36" s="805"/>
      <c r="AR36" s="791"/>
      <c r="AS36" s="791"/>
      <c r="AT36" s="791"/>
      <c r="AU36" s="791"/>
      <c r="AV36" s="791"/>
      <c r="AW36" s="791"/>
      <c r="AX36" s="791"/>
      <c r="AY36" s="791"/>
      <c r="AZ36" s="791"/>
      <c r="BA36" s="791"/>
      <c r="BB36" s="791"/>
      <c r="BC36" s="791"/>
    </row>
    <row r="37" spans="2:55" ht="18.75" customHeight="1">
      <c r="B37" s="798"/>
      <c r="D37" s="803"/>
      <c r="E37" s="804"/>
      <c r="F37" s="804"/>
      <c r="G37" s="804"/>
      <c r="H37" s="804"/>
      <c r="I37" s="804"/>
      <c r="J37" s="804"/>
      <c r="K37" s="804"/>
      <c r="L37" s="804"/>
      <c r="M37" s="804"/>
      <c r="N37" s="804"/>
      <c r="O37" s="804"/>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5"/>
      <c r="AR37" s="791"/>
      <c r="AS37" s="791"/>
      <c r="AT37" s="791"/>
      <c r="AU37" s="791"/>
      <c r="AV37" s="791"/>
      <c r="AW37" s="791"/>
      <c r="AX37" s="791"/>
      <c r="AY37" s="791"/>
      <c r="AZ37" s="791"/>
      <c r="BA37" s="791"/>
      <c r="BB37" s="791"/>
      <c r="BC37" s="791"/>
    </row>
    <row r="38" spans="2:55" ht="18.75" customHeight="1">
      <c r="B38" s="798"/>
      <c r="D38" s="803"/>
      <c r="E38" s="804"/>
      <c r="F38" s="804"/>
      <c r="G38" s="804"/>
      <c r="H38" s="804"/>
      <c r="I38" s="804"/>
      <c r="J38" s="804"/>
      <c r="K38" s="804"/>
      <c r="L38" s="804"/>
      <c r="M38" s="804"/>
      <c r="N38" s="804"/>
      <c r="O38" s="804"/>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5"/>
      <c r="AR38" s="791"/>
      <c r="AS38" s="791"/>
      <c r="AT38" s="791"/>
      <c r="AU38" s="791"/>
      <c r="AV38" s="791"/>
      <c r="AW38" s="791"/>
      <c r="AX38" s="791"/>
      <c r="AY38" s="791"/>
      <c r="AZ38" s="791"/>
      <c r="BA38" s="791"/>
      <c r="BB38" s="791"/>
      <c r="BC38" s="791"/>
    </row>
    <row r="39" spans="2:55" ht="18.75" customHeight="1">
      <c r="B39" s="798"/>
      <c r="D39" s="803"/>
      <c r="E39" s="804"/>
      <c r="F39" s="804"/>
      <c r="G39" s="804"/>
      <c r="H39" s="804"/>
      <c r="I39" s="804"/>
      <c r="J39" s="804"/>
      <c r="K39" s="804"/>
      <c r="L39" s="804"/>
      <c r="M39" s="804"/>
      <c r="N39" s="804"/>
      <c r="O39" s="804"/>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5"/>
      <c r="AR39" s="791"/>
      <c r="AS39" s="791"/>
      <c r="AT39" s="791"/>
      <c r="AU39" s="791"/>
      <c r="AV39" s="791"/>
      <c r="AW39" s="791"/>
      <c r="AX39" s="791"/>
      <c r="AY39" s="791"/>
      <c r="AZ39" s="791"/>
      <c r="BA39" s="791"/>
      <c r="BB39" s="791"/>
      <c r="BC39" s="791"/>
    </row>
    <row r="40" spans="2:55" ht="18.75" customHeight="1">
      <c r="B40" s="798"/>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5"/>
      <c r="AR40" s="791"/>
      <c r="AS40" s="791"/>
      <c r="AT40" s="791"/>
      <c r="AU40" s="791"/>
      <c r="AV40" s="791"/>
      <c r="AW40" s="791"/>
      <c r="AX40" s="791"/>
      <c r="AY40" s="791"/>
      <c r="AZ40" s="791"/>
      <c r="BA40" s="791"/>
      <c r="BB40" s="791"/>
      <c r="BC40" s="791"/>
    </row>
    <row r="41" spans="2:55" ht="18.75" customHeight="1" thickBot="1">
      <c r="B41" s="799"/>
      <c r="D41" s="806"/>
      <c r="E41" s="807"/>
      <c r="F41" s="807"/>
      <c r="G41" s="807"/>
      <c r="H41" s="807"/>
      <c r="I41" s="807"/>
      <c r="J41" s="807"/>
      <c r="K41" s="807"/>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8"/>
      <c r="AR41" s="791"/>
      <c r="AS41" s="791"/>
      <c r="AT41" s="791"/>
      <c r="AU41" s="791"/>
      <c r="AV41" s="791"/>
      <c r="AW41" s="791"/>
      <c r="AX41" s="791"/>
      <c r="AY41" s="791"/>
      <c r="AZ41" s="791"/>
      <c r="BA41" s="791"/>
      <c r="BB41" s="791"/>
      <c r="BC41" s="791"/>
    </row>
    <row r="42" spans="2:55" ht="23.25">
      <c r="B42" s="239"/>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R42" s="791"/>
      <c r="AS42" s="791"/>
      <c r="AT42" s="791"/>
      <c r="AU42" s="791"/>
      <c r="AV42" s="791"/>
      <c r="AW42" s="791"/>
      <c r="AX42" s="791"/>
      <c r="AY42" s="791"/>
      <c r="AZ42" s="791"/>
      <c r="BA42" s="791"/>
      <c r="BB42" s="791"/>
      <c r="BC42" s="791"/>
    </row>
    <row r="43" spans="2:55" ht="20.25">
      <c r="B43" s="237"/>
      <c r="AR43" s="791"/>
      <c r="AS43" s="791"/>
      <c r="AT43" s="791"/>
      <c r="AU43" s="791"/>
      <c r="AV43" s="791"/>
      <c r="AW43" s="791"/>
      <c r="AX43" s="791"/>
      <c r="AY43" s="791"/>
      <c r="AZ43" s="791"/>
      <c r="BA43" s="791"/>
      <c r="BB43" s="791"/>
      <c r="BC43" s="791"/>
    </row>
    <row r="44" spans="2:55" ht="13.5" customHeight="1">
      <c r="B44" s="797" t="s">
        <v>138</v>
      </c>
      <c r="D44" s="227"/>
      <c r="E44" s="227"/>
      <c r="F44" s="227"/>
      <c r="G44" s="227"/>
      <c r="H44" s="227"/>
      <c r="M44" s="227"/>
      <c r="N44" s="227"/>
      <c r="O44" s="227"/>
      <c r="P44" s="227"/>
      <c r="Q44" s="227"/>
      <c r="R44" s="227"/>
      <c r="S44" s="227"/>
      <c r="T44" s="227"/>
      <c r="U44" s="227"/>
      <c r="W44" s="226"/>
      <c r="X44" s="226"/>
      <c r="Y44" s="227"/>
      <c r="Z44" s="227"/>
      <c r="AA44" s="227"/>
      <c r="AB44" s="227"/>
      <c r="AC44" s="227"/>
      <c r="AD44" s="226"/>
      <c r="AE44" s="226"/>
      <c r="AR44" s="791"/>
      <c r="AS44" s="791"/>
      <c r="AT44" s="791"/>
      <c r="AU44" s="791"/>
      <c r="AV44" s="791"/>
      <c r="AW44" s="791"/>
      <c r="AX44" s="791"/>
      <c r="AY44" s="791"/>
      <c r="AZ44" s="791"/>
      <c r="BA44" s="791"/>
      <c r="BB44" s="791"/>
      <c r="BC44" s="791"/>
    </row>
    <row r="45" spans="2:55" ht="13.5" customHeight="1">
      <c r="B45" s="798"/>
      <c r="D45" s="227"/>
      <c r="E45" s="227"/>
      <c r="F45" s="227"/>
      <c r="G45" s="227"/>
      <c r="H45" s="227"/>
      <c r="M45" s="227"/>
      <c r="N45" s="227"/>
      <c r="O45" s="227"/>
      <c r="P45" s="227"/>
      <c r="Q45" s="227"/>
      <c r="R45" s="227"/>
      <c r="S45" s="227"/>
      <c r="T45" s="227"/>
      <c r="U45" s="227"/>
      <c r="W45" s="226"/>
      <c r="X45" s="226"/>
      <c r="Y45" s="227"/>
      <c r="Z45" s="227"/>
      <c r="AA45" s="227"/>
      <c r="AB45" s="227"/>
      <c r="AC45" s="227"/>
      <c r="AD45" s="226"/>
      <c r="AE45" s="226"/>
      <c r="AR45" s="791"/>
      <c r="AS45" s="791"/>
      <c r="AT45" s="791"/>
      <c r="AU45" s="791"/>
      <c r="AV45" s="791"/>
      <c r="AW45" s="791"/>
      <c r="AX45" s="791"/>
      <c r="AY45" s="791"/>
      <c r="AZ45" s="791"/>
      <c r="BA45" s="791"/>
      <c r="BB45" s="791"/>
      <c r="BC45" s="791"/>
    </row>
    <row r="46" spans="2:55" ht="13.5" customHeight="1" thickBot="1">
      <c r="B46" s="798"/>
      <c r="D46" s="227"/>
      <c r="E46" s="227"/>
      <c r="F46" s="227"/>
      <c r="G46" s="227"/>
      <c r="H46" s="227"/>
      <c r="M46" s="227"/>
      <c r="N46" s="227"/>
      <c r="O46" s="227"/>
      <c r="P46" s="227"/>
      <c r="Q46" s="227"/>
      <c r="R46" s="227"/>
      <c r="S46" s="227"/>
      <c r="T46" s="227"/>
      <c r="U46" s="227"/>
      <c r="W46" s="226"/>
      <c r="X46" s="226"/>
      <c r="Y46" s="227"/>
      <c r="Z46" s="227"/>
      <c r="AA46" s="227"/>
      <c r="AB46" s="227"/>
      <c r="AC46" s="227"/>
      <c r="AD46" s="226"/>
      <c r="AE46" s="226"/>
      <c r="AR46" s="241"/>
      <c r="AS46" s="241"/>
      <c r="AT46" s="241"/>
      <c r="AU46" s="241"/>
      <c r="AV46" s="241"/>
      <c r="AW46" s="241"/>
      <c r="AX46" s="241"/>
      <c r="AY46" s="241"/>
      <c r="AZ46" s="241"/>
      <c r="BA46" s="241"/>
      <c r="BB46" s="241"/>
      <c r="BC46" s="241"/>
    </row>
    <row r="47" spans="2:55" ht="13.5" customHeight="1">
      <c r="B47" s="798"/>
      <c r="D47" s="227"/>
      <c r="E47" s="227"/>
      <c r="F47" s="227"/>
      <c r="G47" s="227"/>
      <c r="H47" s="227"/>
      <c r="M47" s="227"/>
      <c r="N47" s="227"/>
      <c r="O47" s="227"/>
      <c r="P47" s="227"/>
      <c r="Q47" s="227"/>
      <c r="R47" s="227"/>
      <c r="S47" s="227"/>
      <c r="T47" s="227"/>
      <c r="U47" s="227"/>
      <c r="W47" s="226"/>
      <c r="X47" s="226"/>
      <c r="Y47" s="227"/>
      <c r="Z47" s="227"/>
      <c r="AA47" s="227"/>
      <c r="AB47" s="227"/>
      <c r="AC47" s="227"/>
      <c r="AD47" s="226"/>
      <c r="AE47" s="226"/>
      <c r="AR47" s="796" t="s">
        <v>139</v>
      </c>
      <c r="AS47" s="796"/>
      <c r="AT47" s="796"/>
      <c r="AU47" s="796"/>
      <c r="AV47" s="796"/>
      <c r="AW47" s="796"/>
      <c r="AX47" s="796"/>
      <c r="AY47" s="796"/>
      <c r="AZ47" s="796"/>
      <c r="BA47" s="796"/>
      <c r="BB47" s="796"/>
      <c r="BC47" s="796"/>
    </row>
    <row r="48" spans="2:55" ht="13.5" customHeight="1">
      <c r="B48" s="798"/>
      <c r="D48" s="227"/>
      <c r="E48" s="227"/>
      <c r="F48" s="227"/>
      <c r="G48" s="227"/>
      <c r="H48" s="227"/>
      <c r="M48" s="227"/>
      <c r="N48" s="227"/>
      <c r="O48" s="227"/>
      <c r="P48" s="227"/>
      <c r="Q48" s="227"/>
      <c r="R48" s="227"/>
      <c r="S48" s="227"/>
      <c r="T48" s="227"/>
      <c r="U48" s="227"/>
      <c r="W48" s="226"/>
      <c r="X48" s="226"/>
      <c r="Y48" s="227"/>
      <c r="Z48" s="227"/>
      <c r="AA48" s="227"/>
      <c r="AB48" s="227"/>
      <c r="AC48" s="227"/>
      <c r="AD48" s="226"/>
      <c r="AE48" s="226"/>
      <c r="AR48" s="791"/>
      <c r="AS48" s="791"/>
      <c r="AT48" s="791"/>
      <c r="AU48" s="791"/>
      <c r="AV48" s="791"/>
      <c r="AW48" s="791"/>
      <c r="AX48" s="791"/>
      <c r="AY48" s="791"/>
      <c r="AZ48" s="791"/>
      <c r="BA48" s="791"/>
      <c r="BB48" s="791"/>
      <c r="BC48" s="791"/>
    </row>
    <row r="49" spans="2:55" ht="13.5" customHeight="1">
      <c r="B49" s="798"/>
      <c r="D49" s="227"/>
      <c r="E49" s="227"/>
      <c r="F49" s="227"/>
      <c r="G49" s="227"/>
      <c r="H49" s="227"/>
      <c r="AR49" s="791"/>
      <c r="AS49" s="791"/>
      <c r="AT49" s="791"/>
      <c r="AU49" s="791"/>
      <c r="AV49" s="791"/>
      <c r="AW49" s="791"/>
      <c r="AX49" s="791"/>
      <c r="AY49" s="791"/>
      <c r="AZ49" s="791"/>
      <c r="BA49" s="791"/>
      <c r="BB49" s="791"/>
      <c r="BC49" s="791"/>
    </row>
    <row r="50" spans="2:55" ht="13.5" customHeight="1">
      <c r="B50" s="798"/>
      <c r="D50" s="227"/>
      <c r="E50" s="227"/>
      <c r="F50" s="227"/>
      <c r="G50" s="227"/>
      <c r="H50" s="227"/>
      <c r="J50" s="226"/>
      <c r="K50" s="227"/>
      <c r="M50" s="226"/>
      <c r="N50" s="227"/>
      <c r="AR50" s="791"/>
      <c r="AS50" s="791"/>
      <c r="AT50" s="791"/>
      <c r="AU50" s="791"/>
      <c r="AV50" s="791"/>
      <c r="AW50" s="791"/>
      <c r="AX50" s="791"/>
      <c r="AY50" s="791"/>
      <c r="AZ50" s="791"/>
      <c r="BA50" s="791"/>
      <c r="BB50" s="791"/>
      <c r="BC50" s="791"/>
    </row>
    <row r="51" spans="2:55" ht="13.5" customHeight="1">
      <c r="B51" s="798"/>
      <c r="D51" s="227"/>
      <c r="E51" s="227"/>
      <c r="F51" s="227"/>
      <c r="G51" s="227"/>
      <c r="H51" s="227"/>
      <c r="J51" s="227"/>
      <c r="K51" s="227"/>
      <c r="M51" s="227"/>
      <c r="N51" s="227"/>
      <c r="AR51" s="791"/>
      <c r="AS51" s="791"/>
      <c r="AT51" s="791"/>
      <c r="AU51" s="791"/>
      <c r="AV51" s="791"/>
      <c r="AW51" s="791"/>
      <c r="AX51" s="791"/>
      <c r="AY51" s="791"/>
      <c r="AZ51" s="791"/>
      <c r="BA51" s="791"/>
      <c r="BB51" s="791"/>
      <c r="BC51" s="791"/>
    </row>
    <row r="52" spans="2:55" ht="13.5" customHeight="1">
      <c r="B52" s="798"/>
      <c r="D52" s="227"/>
      <c r="E52" s="227"/>
      <c r="F52" s="227"/>
      <c r="G52" s="227"/>
      <c r="H52" s="227"/>
      <c r="J52" s="227"/>
      <c r="K52" s="227"/>
      <c r="M52" s="227"/>
      <c r="N52" s="227"/>
      <c r="AR52" s="791"/>
      <c r="AS52" s="791"/>
      <c r="AT52" s="791"/>
      <c r="AU52" s="791"/>
      <c r="AV52" s="791"/>
      <c r="AW52" s="791"/>
      <c r="AX52" s="791"/>
      <c r="AY52" s="791"/>
      <c r="AZ52" s="791"/>
      <c r="BA52" s="791"/>
      <c r="BB52" s="791"/>
      <c r="BC52" s="791"/>
    </row>
    <row r="53" spans="2:55" ht="13.5" customHeight="1">
      <c r="B53" s="798"/>
      <c r="D53" s="227"/>
      <c r="E53" s="227"/>
      <c r="F53" s="227"/>
      <c r="G53" s="227"/>
      <c r="H53" s="227"/>
      <c r="J53" s="227"/>
      <c r="K53" s="227"/>
      <c r="M53" s="227"/>
      <c r="N53" s="227"/>
      <c r="AR53" s="791"/>
      <c r="AS53" s="791"/>
      <c r="AT53" s="791"/>
      <c r="AU53" s="791"/>
      <c r="AV53" s="791"/>
      <c r="AW53" s="791"/>
      <c r="AX53" s="791"/>
      <c r="AY53" s="791"/>
      <c r="AZ53" s="791"/>
      <c r="BA53" s="791"/>
      <c r="BB53" s="791"/>
      <c r="BC53" s="791"/>
    </row>
    <row r="54" spans="2:55" ht="13.5" customHeight="1">
      <c r="B54" s="799"/>
      <c r="D54" s="227"/>
      <c r="E54" s="227"/>
      <c r="F54" s="227"/>
      <c r="G54" s="227"/>
      <c r="H54" s="227"/>
      <c r="J54" s="227"/>
      <c r="K54" s="227"/>
      <c r="M54" s="227"/>
      <c r="N54" s="227"/>
      <c r="AR54" s="791"/>
      <c r="AS54" s="791"/>
      <c r="AT54" s="791"/>
      <c r="AU54" s="791"/>
      <c r="AV54" s="791"/>
      <c r="AW54" s="791"/>
      <c r="AX54" s="791"/>
      <c r="AY54" s="791"/>
      <c r="AZ54" s="791"/>
      <c r="BA54" s="791"/>
      <c r="BB54" s="791"/>
      <c r="BC54" s="791"/>
    </row>
    <row r="55" spans="2:55" ht="13.5" customHeight="1">
      <c r="B55" s="237"/>
      <c r="M55" s="226"/>
      <c r="AR55" s="791"/>
      <c r="AS55" s="791"/>
      <c r="AT55" s="791"/>
      <c r="AU55" s="791"/>
      <c r="AV55" s="791"/>
      <c r="AW55" s="791"/>
      <c r="AX55" s="791"/>
      <c r="AY55" s="791"/>
      <c r="AZ55" s="791"/>
      <c r="BA55" s="791"/>
      <c r="BB55" s="791"/>
      <c r="BC55" s="791"/>
    </row>
    <row r="56" spans="2:55" ht="13.5" customHeight="1">
      <c r="B56" s="809" t="s">
        <v>140</v>
      </c>
      <c r="D56" s="226"/>
      <c r="E56" s="227"/>
      <c r="G56" s="226"/>
      <c r="H56" s="227"/>
      <c r="J56" s="226"/>
      <c r="K56" s="227"/>
      <c r="N56" s="227"/>
      <c r="AR56" s="791"/>
      <c r="AS56" s="791"/>
      <c r="AT56" s="791"/>
      <c r="AU56" s="791"/>
      <c r="AV56" s="791"/>
      <c r="AW56" s="791"/>
      <c r="AX56" s="791"/>
      <c r="AY56" s="791"/>
      <c r="AZ56" s="791"/>
      <c r="BA56" s="791"/>
      <c r="BB56" s="791"/>
      <c r="BC56" s="791"/>
    </row>
    <row r="57" spans="2:55" ht="13.5" customHeight="1">
      <c r="B57" s="810"/>
      <c r="D57" s="227"/>
      <c r="E57" s="227"/>
      <c r="G57" s="227"/>
      <c r="H57" s="227"/>
      <c r="J57" s="227"/>
      <c r="K57" s="227"/>
      <c r="M57" s="227"/>
      <c r="N57" s="227"/>
      <c r="AR57" s="791"/>
      <c r="AS57" s="791"/>
      <c r="AT57" s="791"/>
      <c r="AU57" s="791"/>
      <c r="AV57" s="791"/>
      <c r="AW57" s="791"/>
      <c r="AX57" s="791"/>
      <c r="AY57" s="791"/>
      <c r="AZ57" s="791"/>
      <c r="BA57" s="791"/>
      <c r="BB57" s="791"/>
      <c r="BC57" s="791"/>
    </row>
    <row r="58" spans="2:55" ht="13.5" customHeight="1">
      <c r="B58" s="810"/>
      <c r="D58" s="227"/>
      <c r="E58" s="227"/>
      <c r="F58" s="242"/>
      <c r="G58" s="227"/>
      <c r="H58" s="227"/>
      <c r="J58" s="227"/>
      <c r="K58" s="227"/>
      <c r="M58" s="227"/>
      <c r="N58" s="227"/>
      <c r="AR58" s="791"/>
      <c r="AS58" s="791"/>
      <c r="AT58" s="791"/>
      <c r="AU58" s="791"/>
      <c r="AV58" s="791"/>
      <c r="AW58" s="791"/>
      <c r="AX58" s="791"/>
      <c r="AY58" s="791"/>
      <c r="AZ58" s="791"/>
      <c r="BA58" s="791"/>
      <c r="BB58" s="791"/>
      <c r="BC58" s="791"/>
    </row>
    <row r="59" spans="2:55" ht="13.5" customHeight="1">
      <c r="B59" s="810"/>
      <c r="D59" s="227"/>
      <c r="E59" s="227"/>
      <c r="G59" s="227"/>
      <c r="H59" s="227"/>
      <c r="J59" s="227"/>
      <c r="K59" s="227"/>
      <c r="M59" s="227"/>
      <c r="N59" s="227"/>
      <c r="AR59" s="791"/>
      <c r="AS59" s="791"/>
      <c r="AT59" s="791"/>
      <c r="AU59" s="791"/>
      <c r="AV59" s="791"/>
      <c r="AW59" s="791"/>
      <c r="AX59" s="791"/>
      <c r="AY59" s="791"/>
      <c r="AZ59" s="791"/>
      <c r="BA59" s="791"/>
      <c r="BB59" s="791"/>
      <c r="BC59" s="791"/>
    </row>
    <row r="60" spans="2:55" ht="13.5" customHeight="1">
      <c r="B60" s="810"/>
      <c r="D60" s="227"/>
      <c r="E60" s="227"/>
      <c r="G60" s="227"/>
      <c r="H60" s="227"/>
      <c r="J60" s="227"/>
      <c r="K60" s="227"/>
      <c r="M60" s="227"/>
      <c r="N60" s="227"/>
      <c r="AR60" s="791"/>
      <c r="AS60" s="791"/>
      <c r="AT60" s="791"/>
      <c r="AU60" s="791"/>
      <c r="AV60" s="791"/>
      <c r="AW60" s="791"/>
      <c r="AX60" s="791"/>
      <c r="AY60" s="791"/>
      <c r="AZ60" s="791"/>
      <c r="BA60" s="791"/>
      <c r="BB60" s="791"/>
      <c r="BC60" s="791"/>
    </row>
    <row r="61" spans="2:55" ht="13.5" customHeight="1">
      <c r="B61" s="810"/>
      <c r="AR61" s="791"/>
      <c r="AS61" s="791"/>
      <c r="AT61" s="791"/>
      <c r="AU61" s="791"/>
      <c r="AV61" s="791"/>
      <c r="AW61" s="791"/>
      <c r="AX61" s="791"/>
      <c r="AY61" s="791"/>
      <c r="AZ61" s="791"/>
      <c r="BA61" s="791"/>
      <c r="BB61" s="791"/>
      <c r="BC61" s="791"/>
    </row>
    <row r="62" spans="2:55" ht="13.5" customHeight="1">
      <c r="B62" s="810"/>
      <c r="D62" s="226"/>
      <c r="E62" s="227"/>
      <c r="G62" s="226"/>
      <c r="H62" s="227"/>
      <c r="J62" s="226"/>
      <c r="K62" s="227"/>
      <c r="M62" s="226"/>
      <c r="N62" s="227"/>
      <c r="AR62" s="791"/>
      <c r="AS62" s="791"/>
      <c r="AT62" s="791"/>
      <c r="AU62" s="791"/>
      <c r="AV62" s="791"/>
      <c r="AW62" s="791"/>
      <c r="AX62" s="791"/>
      <c r="AY62" s="791"/>
      <c r="AZ62" s="791"/>
      <c r="BA62" s="791"/>
      <c r="BB62" s="791"/>
      <c r="BC62" s="791"/>
    </row>
    <row r="63" spans="2:55" ht="13.5" customHeight="1">
      <c r="B63" s="810"/>
      <c r="D63" s="227"/>
      <c r="E63" s="227"/>
      <c r="G63" s="227"/>
      <c r="H63" s="227"/>
      <c r="J63" s="227"/>
      <c r="K63" s="227"/>
      <c r="M63" s="227"/>
      <c r="N63" s="227"/>
      <c r="AR63" s="791"/>
      <c r="AS63" s="791"/>
      <c r="AT63" s="791"/>
      <c r="AU63" s="791"/>
      <c r="AV63" s="791"/>
      <c r="AW63" s="791"/>
      <c r="AX63" s="791"/>
      <c r="AY63" s="791"/>
      <c r="AZ63" s="791"/>
      <c r="BA63" s="791"/>
      <c r="BB63" s="791"/>
      <c r="BC63" s="791"/>
    </row>
    <row r="64" spans="2:55" ht="13.5" customHeight="1">
      <c r="B64" s="810"/>
      <c r="D64" s="227"/>
      <c r="E64" s="227"/>
      <c r="G64" s="227"/>
      <c r="H64" s="227"/>
      <c r="J64" s="227"/>
      <c r="K64" s="227"/>
      <c r="M64" s="227"/>
      <c r="N64" s="227"/>
      <c r="AR64" s="791"/>
      <c r="AS64" s="791"/>
      <c r="AT64" s="791"/>
      <c r="AU64" s="791"/>
      <c r="AV64" s="791"/>
      <c r="AW64" s="791"/>
      <c r="AX64" s="791"/>
      <c r="AY64" s="791"/>
      <c r="AZ64" s="791"/>
      <c r="BA64" s="791"/>
      <c r="BB64" s="791"/>
      <c r="BC64" s="791"/>
    </row>
    <row r="65" spans="2:55" ht="13.5" customHeight="1">
      <c r="B65" s="810"/>
      <c r="D65" s="227"/>
      <c r="E65" s="227"/>
      <c r="G65" s="227"/>
      <c r="H65" s="227"/>
      <c r="J65" s="227"/>
      <c r="K65" s="227"/>
      <c r="M65" s="227"/>
      <c r="N65" s="227"/>
      <c r="AR65" s="791"/>
      <c r="AS65" s="791"/>
      <c r="AT65" s="791"/>
      <c r="AU65" s="791"/>
      <c r="AV65" s="791"/>
      <c r="AW65" s="791"/>
      <c r="AX65" s="791"/>
      <c r="AY65" s="791"/>
      <c r="AZ65" s="791"/>
      <c r="BA65" s="791"/>
      <c r="BB65" s="791"/>
      <c r="BC65" s="791"/>
    </row>
    <row r="66" spans="2:55" ht="13.5" customHeight="1">
      <c r="B66" s="810"/>
      <c r="D66" s="227"/>
      <c r="E66" s="227"/>
      <c r="G66" s="227"/>
      <c r="H66" s="227"/>
      <c r="J66" s="227"/>
      <c r="K66" s="227"/>
      <c r="M66" s="227"/>
      <c r="N66" s="227"/>
      <c r="AR66" s="791"/>
      <c r="AS66" s="791"/>
      <c r="AT66" s="791"/>
      <c r="AU66" s="791"/>
      <c r="AV66" s="791"/>
      <c r="AW66" s="791"/>
      <c r="AX66" s="791"/>
      <c r="AY66" s="791"/>
      <c r="AZ66" s="791"/>
      <c r="BA66" s="791"/>
      <c r="BB66" s="791"/>
      <c r="BC66" s="791"/>
    </row>
    <row r="67" spans="2:55" ht="13.5" customHeight="1">
      <c r="B67" s="810"/>
      <c r="AR67" s="791"/>
      <c r="AS67" s="791"/>
      <c r="AT67" s="791"/>
      <c r="AU67" s="791"/>
      <c r="AV67" s="791"/>
      <c r="AW67" s="791"/>
      <c r="AX67" s="791"/>
      <c r="AY67" s="791"/>
      <c r="AZ67" s="791"/>
      <c r="BA67" s="791"/>
      <c r="BB67" s="791"/>
      <c r="BC67" s="791"/>
    </row>
    <row r="68" spans="2:55" ht="13.5" customHeight="1">
      <c r="B68" s="810"/>
      <c r="G68" s="229"/>
      <c r="H68" s="230"/>
      <c r="I68" s="230"/>
      <c r="J68" s="230"/>
      <c r="K68" s="230"/>
      <c r="L68" s="243"/>
      <c r="M68" s="236"/>
      <c r="AR68" s="791"/>
      <c r="AS68" s="791"/>
      <c r="AT68" s="791"/>
      <c r="AU68" s="791"/>
      <c r="AV68" s="791"/>
      <c r="AW68" s="791"/>
      <c r="AX68" s="791"/>
      <c r="AY68" s="791"/>
      <c r="AZ68" s="791"/>
      <c r="BA68" s="791"/>
      <c r="BB68" s="791"/>
      <c r="BC68" s="791"/>
    </row>
    <row r="69" spans="2:55" ht="13.5" customHeight="1">
      <c r="B69" s="810"/>
      <c r="G69" s="234"/>
      <c r="H69" s="230"/>
      <c r="I69" s="230"/>
      <c r="J69" s="230"/>
      <c r="K69" s="230"/>
      <c r="L69" s="243"/>
      <c r="M69" s="236"/>
      <c r="AR69" s="791"/>
      <c r="AS69" s="791"/>
      <c r="AT69" s="791"/>
      <c r="AU69" s="791"/>
      <c r="AV69" s="791"/>
      <c r="AW69" s="791"/>
      <c r="AX69" s="791"/>
      <c r="AY69" s="791"/>
      <c r="AZ69" s="791"/>
      <c r="BA69" s="791"/>
      <c r="BB69" s="791"/>
      <c r="BC69" s="791"/>
    </row>
    <row r="70" spans="2:55" ht="13.5" customHeight="1">
      <c r="B70" s="810"/>
      <c r="G70" s="234"/>
      <c r="H70" s="230"/>
      <c r="I70" s="230"/>
      <c r="J70" s="230"/>
      <c r="K70" s="230"/>
      <c r="L70" s="243"/>
      <c r="M70" s="236"/>
      <c r="AR70" s="791"/>
      <c r="AS70" s="791"/>
      <c r="AT70" s="791"/>
      <c r="AU70" s="791"/>
      <c r="AV70" s="791"/>
      <c r="AW70" s="791"/>
      <c r="AX70" s="791"/>
      <c r="AY70" s="791"/>
      <c r="AZ70" s="791"/>
      <c r="BA70" s="791"/>
      <c r="BB70" s="791"/>
      <c r="BC70" s="791"/>
    </row>
    <row r="71" spans="2:55" ht="13.5" customHeight="1">
      <c r="B71" s="810"/>
      <c r="G71" s="242"/>
      <c r="AR71" s="791"/>
      <c r="AS71" s="791"/>
      <c r="AT71" s="791"/>
      <c r="AU71" s="791"/>
      <c r="AV71" s="791"/>
      <c r="AW71" s="791"/>
      <c r="AX71" s="791"/>
      <c r="AY71" s="791"/>
      <c r="AZ71" s="791"/>
      <c r="BA71" s="791"/>
      <c r="BB71" s="791"/>
      <c r="BC71" s="791"/>
    </row>
    <row r="72" spans="2:55" ht="13.5" customHeight="1">
      <c r="B72" s="810"/>
      <c r="AR72" s="791"/>
      <c r="AS72" s="791"/>
      <c r="AT72" s="791"/>
      <c r="AU72" s="791"/>
      <c r="AV72" s="791"/>
      <c r="AW72" s="791"/>
      <c r="AX72" s="791"/>
      <c r="AY72" s="791"/>
      <c r="AZ72" s="791"/>
      <c r="BA72" s="791"/>
      <c r="BB72" s="791"/>
      <c r="BC72" s="791"/>
    </row>
    <row r="73" spans="2:55" ht="13.5" customHeight="1">
      <c r="B73" s="810"/>
      <c r="AR73" s="233"/>
      <c r="AS73" s="233"/>
      <c r="AT73" s="233"/>
      <c r="AU73" s="233"/>
      <c r="AV73" s="233"/>
      <c r="AW73" s="233"/>
      <c r="AX73" s="233"/>
      <c r="AY73" s="233"/>
      <c r="AZ73" s="233"/>
      <c r="BA73" s="233"/>
      <c r="BB73" s="233"/>
      <c r="BC73" s="233"/>
    </row>
    <row r="74" spans="2:55" ht="13.5" customHeight="1">
      <c r="B74" s="810"/>
      <c r="AR74" s="233"/>
      <c r="AS74" s="233"/>
      <c r="AT74" s="233"/>
      <c r="AU74" s="233"/>
      <c r="AV74" s="233"/>
      <c r="AW74" s="233"/>
      <c r="AX74" s="233"/>
      <c r="AY74" s="233"/>
      <c r="AZ74" s="233"/>
      <c r="BA74" s="233"/>
      <c r="BB74" s="233"/>
      <c r="BC74" s="233"/>
    </row>
    <row r="75" spans="2:55" ht="13.5" customHeight="1">
      <c r="B75" s="810"/>
      <c r="AR75" s="233"/>
      <c r="AS75" s="233"/>
      <c r="AT75" s="233"/>
      <c r="AU75" s="233"/>
      <c r="AV75" s="233"/>
      <c r="AW75" s="233"/>
      <c r="AX75" s="233"/>
      <c r="AY75" s="233"/>
      <c r="AZ75" s="233"/>
      <c r="BA75" s="233"/>
      <c r="BB75" s="233"/>
      <c r="BC75" s="233"/>
    </row>
    <row r="76" spans="2:55" ht="13.5" customHeight="1">
      <c r="B76" s="810"/>
      <c r="AR76" s="233"/>
      <c r="AS76" s="233"/>
      <c r="AT76" s="233"/>
      <c r="AU76" s="233"/>
      <c r="AV76" s="233"/>
      <c r="AW76" s="233"/>
      <c r="AX76" s="233"/>
      <c r="AY76" s="233"/>
      <c r="AZ76" s="233"/>
      <c r="BA76" s="233"/>
      <c r="BB76" s="233"/>
      <c r="BC76" s="233"/>
    </row>
    <row r="77" spans="2:55" ht="13.5" customHeight="1">
      <c r="B77" s="810"/>
      <c r="AR77" s="233"/>
      <c r="AS77" s="233"/>
      <c r="AT77" s="233"/>
      <c r="AU77" s="233"/>
      <c r="AV77" s="233"/>
      <c r="AW77" s="233"/>
      <c r="AX77" s="233"/>
      <c r="AY77" s="233"/>
      <c r="AZ77" s="233"/>
      <c r="BA77" s="233"/>
      <c r="BB77" s="233"/>
      <c r="BC77" s="233"/>
    </row>
    <row r="78" spans="2:55" ht="13.5" customHeight="1">
      <c r="B78" s="810"/>
      <c r="AR78" s="233"/>
      <c r="AS78" s="233"/>
      <c r="AT78" s="233"/>
      <c r="AU78" s="233"/>
      <c r="AV78" s="233"/>
      <c r="AW78" s="233"/>
      <c r="AX78" s="233"/>
      <c r="AY78" s="233"/>
      <c r="AZ78" s="233"/>
      <c r="BA78" s="233"/>
      <c r="BB78" s="233"/>
      <c r="BC78" s="233"/>
    </row>
    <row r="79" spans="2:55" ht="13.5" customHeight="1">
      <c r="B79" s="810"/>
      <c r="C79" s="219"/>
      <c r="D79" s="220"/>
      <c r="E79" s="218"/>
      <c r="F79" s="220"/>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R79" s="233"/>
      <c r="AS79" s="233"/>
      <c r="AT79" s="233"/>
      <c r="AU79" s="233"/>
      <c r="AV79" s="233"/>
      <c r="AW79" s="233"/>
      <c r="AX79" s="233"/>
      <c r="AY79" s="233"/>
      <c r="AZ79" s="233"/>
      <c r="BA79" s="233"/>
      <c r="BB79" s="233"/>
      <c r="BC79" s="233"/>
    </row>
    <row r="80" spans="2:55" ht="13.5" customHeight="1">
      <c r="B80" s="810"/>
      <c r="C80" s="219"/>
      <c r="D80" s="218"/>
      <c r="E80" s="218"/>
      <c r="F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R80" s="233"/>
      <c r="AS80" s="233"/>
      <c r="AT80" s="233"/>
      <c r="AU80" s="233"/>
      <c r="AV80" s="233"/>
      <c r="AW80" s="233"/>
      <c r="AX80" s="233"/>
      <c r="AY80" s="233"/>
      <c r="AZ80" s="233"/>
      <c r="BA80" s="233"/>
      <c r="BB80" s="233"/>
      <c r="BC80" s="233"/>
    </row>
    <row r="81" spans="2:55" ht="13.5" customHeight="1">
      <c r="B81" s="810"/>
      <c r="C81" s="219"/>
      <c r="D81" s="218"/>
      <c r="E81" s="218"/>
      <c r="F81" s="220"/>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R81" s="233"/>
      <c r="AS81" s="233"/>
      <c r="AT81" s="233"/>
      <c r="AU81" s="233"/>
      <c r="AV81" s="233"/>
      <c r="AW81" s="233"/>
      <c r="AX81" s="233"/>
      <c r="AY81" s="233"/>
      <c r="AZ81" s="233"/>
      <c r="BA81" s="233"/>
      <c r="BB81" s="233"/>
      <c r="BC81" s="233"/>
    </row>
    <row r="82" spans="2:55" ht="13.5" customHeight="1">
      <c r="B82" s="810"/>
      <c r="C82" s="219"/>
      <c r="D82" s="218"/>
      <c r="E82" s="218"/>
      <c r="F82" s="220"/>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R82" s="233"/>
      <c r="AS82" s="233"/>
      <c r="AT82" s="233"/>
      <c r="AU82" s="233"/>
      <c r="AV82" s="233"/>
      <c r="AW82" s="233"/>
      <c r="AX82" s="233"/>
      <c r="AY82" s="233"/>
      <c r="AZ82" s="233"/>
      <c r="BA82" s="233"/>
      <c r="BB82" s="233"/>
      <c r="BC82" s="233"/>
    </row>
    <row r="83" spans="2:55" ht="13.5" customHeight="1">
      <c r="B83" s="810"/>
      <c r="C83" s="219"/>
      <c r="D83" s="218"/>
      <c r="E83" s="218"/>
      <c r="F83" s="220"/>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R83" s="233"/>
      <c r="AS83" s="233"/>
      <c r="AT83" s="233"/>
      <c r="AU83" s="233"/>
      <c r="AV83" s="233"/>
      <c r="AW83" s="233"/>
      <c r="AX83" s="233"/>
      <c r="AY83" s="233"/>
      <c r="AZ83" s="233"/>
      <c r="BA83" s="233"/>
      <c r="BB83" s="233"/>
      <c r="BC83" s="233"/>
    </row>
    <row r="84" spans="2:55" ht="13.5" customHeight="1">
      <c r="B84" s="810"/>
      <c r="C84" s="219"/>
      <c r="D84" s="218"/>
      <c r="E84" s="218"/>
      <c r="F84" s="220"/>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R84" s="233"/>
      <c r="AS84" s="233"/>
      <c r="AT84" s="233"/>
      <c r="AU84" s="233"/>
      <c r="AV84" s="233"/>
      <c r="AW84" s="233"/>
      <c r="AX84" s="233"/>
      <c r="AY84" s="233"/>
      <c r="AZ84" s="233"/>
      <c r="BA84" s="233"/>
      <c r="BB84" s="233"/>
      <c r="BC84" s="233"/>
    </row>
    <row r="85" spans="2:55" ht="13.5" customHeight="1">
      <c r="B85" s="810"/>
      <c r="C85" s="219"/>
      <c r="D85" s="218"/>
      <c r="E85" s="218"/>
      <c r="F85" s="220"/>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R85" s="233"/>
      <c r="AS85" s="233"/>
      <c r="AT85" s="233"/>
      <c r="AU85" s="233"/>
      <c r="AV85" s="233"/>
      <c r="AW85" s="233"/>
      <c r="AX85" s="233"/>
      <c r="AY85" s="233"/>
      <c r="AZ85" s="233"/>
      <c r="BA85" s="233"/>
      <c r="BB85" s="233"/>
      <c r="BC85" s="233"/>
    </row>
    <row r="86" spans="2:55" ht="13.5" customHeight="1">
      <c r="B86" s="810"/>
      <c r="C86" s="219"/>
      <c r="D86" s="218"/>
      <c r="E86" s="218"/>
      <c r="F86" s="220"/>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R86" s="233"/>
      <c r="AS86" s="233"/>
      <c r="AT86" s="233"/>
      <c r="AU86" s="233"/>
      <c r="AV86" s="233"/>
      <c r="AW86" s="233"/>
      <c r="AX86" s="233"/>
      <c r="AY86" s="233"/>
      <c r="AZ86" s="233"/>
      <c r="BA86" s="233"/>
      <c r="BB86" s="233"/>
      <c r="BC86" s="233"/>
    </row>
    <row r="87" spans="2:55" ht="13.5" customHeight="1">
      <c r="B87" s="810"/>
      <c r="C87" s="219"/>
      <c r="D87" s="218"/>
      <c r="E87" s="218"/>
      <c r="F87" s="220"/>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R87" s="233"/>
      <c r="AS87" s="233"/>
      <c r="AT87" s="233"/>
      <c r="AU87" s="233"/>
      <c r="AV87" s="233"/>
      <c r="AW87" s="233"/>
      <c r="AX87" s="233"/>
      <c r="AY87" s="233"/>
      <c r="AZ87" s="233"/>
      <c r="BA87" s="233"/>
      <c r="BB87" s="233"/>
      <c r="BC87" s="233"/>
    </row>
    <row r="88" spans="2:55" ht="13.5" customHeight="1">
      <c r="B88" s="810"/>
      <c r="C88" s="219"/>
      <c r="D88" s="218"/>
      <c r="E88" s="218"/>
      <c r="F88" s="220"/>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R88" s="233"/>
      <c r="AS88" s="233"/>
      <c r="AT88" s="233"/>
      <c r="AU88" s="233"/>
      <c r="AV88" s="233"/>
      <c r="AW88" s="233"/>
      <c r="AX88" s="233"/>
      <c r="AY88" s="233"/>
      <c r="AZ88" s="233"/>
      <c r="BA88" s="233"/>
      <c r="BB88" s="233"/>
      <c r="BC88" s="233"/>
    </row>
    <row r="89" spans="2:55" ht="13.5" customHeight="1">
      <c r="B89" s="810"/>
      <c r="C89" s="219"/>
      <c r="D89" s="218"/>
      <c r="E89" s="218"/>
      <c r="F89" s="220"/>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R89" s="233"/>
      <c r="AS89" s="233"/>
      <c r="AT89" s="233"/>
      <c r="AU89" s="233"/>
      <c r="AV89" s="233"/>
      <c r="AW89" s="233"/>
      <c r="AX89" s="233"/>
      <c r="AY89" s="233"/>
      <c r="AZ89" s="233"/>
      <c r="BA89" s="233"/>
      <c r="BB89" s="233"/>
      <c r="BC89" s="233"/>
    </row>
    <row r="90" spans="2:55" ht="13.5" customHeight="1">
      <c r="B90" s="810"/>
      <c r="C90" s="219"/>
      <c r="D90" s="218"/>
      <c r="E90" s="218"/>
      <c r="F90" s="220"/>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R90" s="233"/>
      <c r="AS90" s="233"/>
      <c r="AT90" s="233"/>
      <c r="AU90" s="233"/>
      <c r="AV90" s="233"/>
      <c r="AW90" s="233"/>
      <c r="AX90" s="233"/>
      <c r="AY90" s="233"/>
      <c r="AZ90" s="233"/>
      <c r="BA90" s="233"/>
      <c r="BB90" s="233"/>
      <c r="BC90" s="233"/>
    </row>
    <row r="91" spans="2:55" ht="13.5" customHeight="1">
      <c r="B91" s="810"/>
      <c r="C91" s="219"/>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R91" s="233"/>
      <c r="AS91" s="233"/>
      <c r="AT91" s="233"/>
      <c r="AU91" s="233"/>
      <c r="AV91" s="233"/>
      <c r="AW91" s="233"/>
      <c r="AX91" s="233"/>
      <c r="AY91" s="233"/>
      <c r="AZ91" s="233"/>
      <c r="BA91" s="233"/>
      <c r="BB91" s="233"/>
      <c r="BC91" s="233"/>
    </row>
    <row r="92" spans="2:55" ht="13.5" customHeight="1">
      <c r="B92" s="810"/>
      <c r="C92" s="219"/>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R92" s="233"/>
      <c r="AS92" s="233"/>
      <c r="AT92" s="233"/>
      <c r="AU92" s="233"/>
      <c r="AV92" s="233"/>
      <c r="AW92" s="233"/>
      <c r="AX92" s="233"/>
      <c r="AY92" s="233"/>
      <c r="AZ92" s="233"/>
      <c r="BA92" s="233"/>
      <c r="BB92" s="233"/>
      <c r="BC92" s="233"/>
    </row>
    <row r="93" spans="2:55" ht="13.5" customHeight="1">
      <c r="B93" s="810"/>
      <c r="C93" s="219"/>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R93" s="233"/>
      <c r="AS93" s="233"/>
      <c r="AT93" s="233"/>
      <c r="AU93" s="233"/>
      <c r="AV93" s="233"/>
      <c r="AW93" s="233"/>
      <c r="AX93" s="233"/>
      <c r="AY93" s="233"/>
      <c r="AZ93" s="233"/>
      <c r="BA93" s="233"/>
      <c r="BB93" s="233"/>
      <c r="BC93" s="233"/>
    </row>
    <row r="94" spans="2:55" ht="13.5" customHeight="1">
      <c r="B94" s="810"/>
      <c r="C94" s="219"/>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R94" s="233"/>
      <c r="AS94" s="233"/>
      <c r="AT94" s="233"/>
      <c r="AU94" s="233"/>
      <c r="AV94" s="233"/>
      <c r="AW94" s="233"/>
      <c r="AX94" s="233"/>
      <c r="AY94" s="233"/>
      <c r="AZ94" s="233"/>
      <c r="BA94" s="233"/>
      <c r="BB94" s="233"/>
      <c r="BC94" s="233"/>
    </row>
    <row r="95" spans="2:55" ht="13.5" customHeight="1">
      <c r="B95" s="810"/>
      <c r="C95" s="219"/>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R95" s="233"/>
      <c r="AS95" s="233"/>
      <c r="AT95" s="233"/>
      <c r="AU95" s="233"/>
      <c r="AV95" s="233"/>
      <c r="AW95" s="233"/>
      <c r="AX95" s="233"/>
      <c r="AY95" s="233"/>
      <c r="AZ95" s="233"/>
      <c r="BA95" s="233"/>
      <c r="BB95" s="233"/>
      <c r="BC95" s="233"/>
    </row>
    <row r="96" spans="2:55" ht="13.5" customHeight="1">
      <c r="B96" s="810"/>
      <c r="C96" s="219"/>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R96" s="233"/>
      <c r="AS96" s="233"/>
      <c r="AT96" s="233"/>
      <c r="AU96" s="233"/>
      <c r="AV96" s="233"/>
      <c r="AW96" s="233"/>
      <c r="AX96" s="233"/>
      <c r="AY96" s="233"/>
      <c r="AZ96" s="233"/>
      <c r="BA96" s="233"/>
      <c r="BB96" s="233"/>
      <c r="BC96" s="233"/>
    </row>
    <row r="97" spans="2:55" ht="13.5" customHeight="1">
      <c r="B97" s="810"/>
      <c r="C97" s="219"/>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R97" s="233"/>
      <c r="AS97" s="233"/>
      <c r="AT97" s="233"/>
      <c r="AU97" s="233"/>
      <c r="AV97" s="233"/>
      <c r="AW97" s="233"/>
      <c r="AX97" s="233"/>
      <c r="AY97" s="233"/>
      <c r="AZ97" s="233"/>
      <c r="BA97" s="233"/>
      <c r="BB97" s="233"/>
      <c r="BC97" s="233"/>
    </row>
    <row r="98" spans="2:55" ht="13.5" customHeight="1">
      <c r="B98" s="810"/>
      <c r="C98" s="219"/>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R98" s="233"/>
      <c r="AS98" s="233"/>
      <c r="AT98" s="233"/>
      <c r="AU98" s="233"/>
      <c r="AV98" s="233"/>
      <c r="AW98" s="233"/>
      <c r="AX98" s="233"/>
      <c r="AY98" s="233"/>
      <c r="AZ98" s="233"/>
      <c r="BA98" s="233"/>
      <c r="BB98" s="233"/>
      <c r="BC98" s="233"/>
    </row>
    <row r="99" spans="2:55" ht="13.5" customHeight="1">
      <c r="B99" s="810"/>
      <c r="C99" s="219"/>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R99" s="233"/>
      <c r="AS99" s="233"/>
      <c r="AT99" s="233"/>
      <c r="AU99" s="233"/>
      <c r="AV99" s="233"/>
      <c r="AW99" s="233"/>
      <c r="AX99" s="233"/>
      <c r="AY99" s="233"/>
      <c r="AZ99" s="233"/>
      <c r="BA99" s="233"/>
      <c r="BB99" s="233"/>
      <c r="BC99" s="233"/>
    </row>
    <row r="100" spans="2:55" ht="13.5" customHeight="1">
      <c r="B100" s="810"/>
      <c r="C100" s="219"/>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R100" s="233"/>
      <c r="AS100" s="233"/>
      <c r="AT100" s="233"/>
      <c r="AU100" s="233"/>
      <c r="AV100" s="233"/>
      <c r="AW100" s="233"/>
      <c r="AX100" s="233"/>
      <c r="AY100" s="233"/>
      <c r="AZ100" s="233"/>
      <c r="BA100" s="233"/>
      <c r="BB100" s="233"/>
      <c r="BC100" s="233"/>
    </row>
    <row r="101" spans="2:55" ht="13.5" customHeight="1">
      <c r="B101" s="810"/>
      <c r="C101" s="219"/>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R101" s="233"/>
      <c r="AS101" s="233"/>
      <c r="AT101" s="233"/>
      <c r="AU101" s="233"/>
      <c r="AV101" s="233"/>
      <c r="AW101" s="233"/>
      <c r="AX101" s="233"/>
      <c r="AY101" s="233"/>
      <c r="AZ101" s="233"/>
      <c r="BA101" s="233"/>
      <c r="BB101" s="233"/>
      <c r="BC101" s="233"/>
    </row>
    <row r="102" spans="2:55" ht="13.5" customHeight="1">
      <c r="B102" s="810"/>
      <c r="C102" s="219"/>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R102" s="233"/>
      <c r="AS102" s="233"/>
      <c r="AT102" s="233"/>
      <c r="AU102" s="233"/>
      <c r="AV102" s="233"/>
      <c r="AW102" s="233"/>
      <c r="AX102" s="233"/>
      <c r="AY102" s="233"/>
      <c r="AZ102" s="233"/>
      <c r="BA102" s="233"/>
      <c r="BB102" s="233"/>
      <c r="BC102" s="233"/>
    </row>
    <row r="103" spans="2:55" ht="13.5" customHeight="1">
      <c r="B103" s="810"/>
      <c r="C103" s="21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R103" s="233"/>
      <c r="AS103" s="233"/>
      <c r="AT103" s="233"/>
      <c r="AU103" s="233"/>
      <c r="AV103" s="233"/>
      <c r="AW103" s="233"/>
      <c r="AX103" s="233"/>
      <c r="AY103" s="233"/>
      <c r="AZ103" s="233"/>
      <c r="BA103" s="233"/>
      <c r="BB103" s="233"/>
      <c r="BC103" s="233"/>
    </row>
    <row r="104" spans="2:55" ht="13.5" customHeight="1">
      <c r="B104" s="810"/>
      <c r="C104" s="219"/>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R104" s="233"/>
      <c r="AS104" s="233"/>
      <c r="AT104" s="233"/>
      <c r="AU104" s="233"/>
      <c r="AV104" s="233"/>
      <c r="AW104" s="233"/>
      <c r="AX104" s="233"/>
      <c r="AY104" s="233"/>
      <c r="AZ104" s="233"/>
      <c r="BA104" s="233"/>
      <c r="BB104" s="233"/>
      <c r="BC104" s="233"/>
    </row>
    <row r="105" spans="2:55" ht="13.5" customHeight="1">
      <c r="B105" s="810"/>
      <c r="C105" s="219"/>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R105" s="233"/>
      <c r="AS105" s="233"/>
      <c r="AT105" s="233"/>
      <c r="AU105" s="233"/>
      <c r="AV105" s="233"/>
      <c r="AW105" s="233"/>
      <c r="AX105" s="233"/>
      <c r="AY105" s="233"/>
      <c r="AZ105" s="233"/>
      <c r="BA105" s="233"/>
      <c r="BB105" s="233"/>
      <c r="BC105" s="233"/>
    </row>
    <row r="106" spans="2:55" ht="13.5" customHeight="1">
      <c r="B106" s="810"/>
      <c r="C106" s="219"/>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R106" s="233"/>
      <c r="AS106" s="233"/>
      <c r="AT106" s="233"/>
      <c r="AU106" s="233"/>
      <c r="AV106" s="233"/>
      <c r="AW106" s="233"/>
      <c r="AX106" s="233"/>
      <c r="AY106" s="233"/>
      <c r="AZ106" s="233"/>
      <c r="BA106" s="233"/>
      <c r="BB106" s="233"/>
      <c r="BC106" s="233"/>
    </row>
    <row r="107" spans="2:55" ht="13.5" customHeight="1">
      <c r="B107" s="810"/>
      <c r="C107" s="219"/>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R107" s="233"/>
      <c r="AS107" s="233"/>
      <c r="AT107" s="233"/>
      <c r="AU107" s="233"/>
      <c r="AV107" s="233"/>
      <c r="AW107" s="233"/>
      <c r="AX107" s="233"/>
      <c r="AY107" s="233"/>
      <c r="AZ107" s="233"/>
      <c r="BA107" s="233"/>
      <c r="BB107" s="233"/>
      <c r="BC107" s="233"/>
    </row>
    <row r="108" spans="2:55" ht="13.5" customHeight="1">
      <c r="B108" s="810"/>
      <c r="C108" s="219"/>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R108" s="233"/>
      <c r="AS108" s="233"/>
      <c r="AT108" s="233"/>
      <c r="AU108" s="233"/>
      <c r="AV108" s="233"/>
      <c r="AW108" s="233"/>
      <c r="AX108" s="233"/>
      <c r="AY108" s="233"/>
      <c r="AZ108" s="233"/>
      <c r="BA108" s="233"/>
      <c r="BB108" s="233"/>
      <c r="BC108" s="233"/>
    </row>
    <row r="109" spans="2:55" ht="13.5" customHeight="1">
      <c r="B109" s="810"/>
      <c r="C109" s="219"/>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R109" s="233"/>
      <c r="AS109" s="233"/>
      <c r="AT109" s="233"/>
      <c r="AU109" s="233"/>
      <c r="AV109" s="233"/>
      <c r="AW109" s="233"/>
      <c r="AX109" s="233"/>
      <c r="AY109" s="233"/>
      <c r="AZ109" s="233"/>
      <c r="BA109" s="233"/>
      <c r="BB109" s="233"/>
      <c r="BC109" s="233"/>
    </row>
    <row r="110" spans="2:55" ht="13.5" customHeight="1">
      <c r="B110" s="810"/>
      <c r="C110" s="219"/>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R110" s="233"/>
      <c r="AS110" s="233"/>
      <c r="AT110" s="233"/>
      <c r="AU110" s="233"/>
      <c r="AV110" s="233"/>
      <c r="AW110" s="233"/>
      <c r="AX110" s="233"/>
      <c r="AY110" s="233"/>
      <c r="AZ110" s="233"/>
      <c r="BA110" s="233"/>
      <c r="BB110" s="233"/>
      <c r="BC110" s="233"/>
    </row>
    <row r="111" spans="2:55" ht="13.5" customHeight="1">
      <c r="B111" s="810"/>
      <c r="C111" s="219"/>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R111" s="233"/>
      <c r="AS111" s="233"/>
      <c r="AT111" s="233"/>
      <c r="AU111" s="233"/>
      <c r="AV111" s="233"/>
      <c r="AW111" s="233"/>
      <c r="AX111" s="233"/>
      <c r="AY111" s="233"/>
      <c r="AZ111" s="233"/>
      <c r="BA111" s="233"/>
      <c r="BB111" s="233"/>
      <c r="BC111" s="233"/>
    </row>
    <row r="112" spans="2:55" ht="47.25" customHeight="1">
      <c r="B112" s="810"/>
      <c r="C112" s="219"/>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R112" s="233"/>
      <c r="AS112" s="233"/>
      <c r="AT112" s="233"/>
      <c r="AU112" s="233"/>
      <c r="AV112" s="233"/>
      <c r="AW112" s="233"/>
      <c r="AX112" s="233"/>
      <c r="AY112" s="233"/>
      <c r="AZ112" s="233"/>
      <c r="BA112" s="233"/>
      <c r="BB112" s="233"/>
      <c r="BC112" s="233"/>
    </row>
    <row r="113" spans="2:55" ht="12.75" customHeight="1">
      <c r="B113" s="810"/>
      <c r="AR113" s="233"/>
      <c r="AS113" s="233"/>
      <c r="AT113" s="233"/>
      <c r="AU113" s="233"/>
      <c r="AV113" s="233"/>
      <c r="AW113" s="233"/>
      <c r="AX113" s="233"/>
      <c r="AY113" s="233"/>
      <c r="AZ113" s="233"/>
      <c r="BA113" s="233"/>
      <c r="BB113" s="233"/>
      <c r="BC113" s="233"/>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263"/>
  <sheetViews>
    <sheetView topLeftCell="A109" zoomScale="60" zoomScaleNormal="60" workbookViewId="0">
      <selection activeCell="D51" sqref="D51:D52"/>
    </sheetView>
  </sheetViews>
  <sheetFormatPr baseColWidth="10" defaultColWidth="11.375" defaultRowHeight="15"/>
  <cols>
    <col min="1" max="2" width="11.375" style="36"/>
    <col min="3" max="3" width="15.75" style="1" customWidth="1"/>
    <col min="4" max="4" width="53.75" style="36" customWidth="1"/>
    <col min="5" max="5" width="33.75" style="36" customWidth="1"/>
    <col min="6" max="8" width="11.375" style="1"/>
    <col min="9" max="9" width="11.375" style="36"/>
    <col min="10" max="12" width="12.25" style="36" bestFit="1" customWidth="1"/>
    <col min="13" max="13" width="11.125" style="36" bestFit="1" customWidth="1"/>
    <col min="14" max="14" width="11.875" style="36" bestFit="1" customWidth="1"/>
    <col min="15" max="16" width="11.125" style="36" bestFit="1" customWidth="1"/>
    <col min="17" max="17" width="12.25" style="36" bestFit="1" customWidth="1"/>
    <col min="18" max="18" width="11.125" style="36" bestFit="1" customWidth="1"/>
    <col min="19" max="19" width="12.25" style="36" bestFit="1" customWidth="1"/>
    <col min="20" max="20" width="11.125" style="36" bestFit="1" customWidth="1"/>
    <col min="21" max="21" width="10.875" style="36" bestFit="1" customWidth="1"/>
    <col min="22" max="23" width="12" style="36" bestFit="1" customWidth="1"/>
    <col min="24" max="24" width="13.375" style="36" bestFit="1" customWidth="1"/>
    <col min="25" max="16384" width="11.375" style="36"/>
  </cols>
  <sheetData>
    <row r="4" spans="3:24" ht="15.75" thickBot="1"/>
    <row r="5" spans="3:24" ht="15" customHeight="1">
      <c r="C5" s="70"/>
      <c r="D5" s="925" t="s">
        <v>87</v>
      </c>
      <c r="E5" s="925"/>
      <c r="F5" s="925"/>
      <c r="G5" s="925"/>
      <c r="H5" s="925"/>
      <c r="I5" s="925"/>
      <c r="J5" s="925"/>
      <c r="K5" s="925"/>
      <c r="L5" s="925"/>
      <c r="M5" s="925"/>
      <c r="N5" s="925"/>
      <c r="O5" s="925"/>
      <c r="P5" s="925"/>
      <c r="Q5" s="925"/>
      <c r="R5" s="925"/>
      <c r="S5" s="925"/>
      <c r="T5" s="925"/>
      <c r="U5" s="724"/>
      <c r="V5" s="724"/>
      <c r="W5" s="724"/>
      <c r="X5" s="725"/>
    </row>
    <row r="6" spans="3:24" ht="15" customHeight="1">
      <c r="C6" s="71"/>
      <c r="D6" s="926"/>
      <c r="E6" s="926"/>
      <c r="F6" s="926"/>
      <c r="G6" s="926"/>
      <c r="H6" s="926"/>
      <c r="I6" s="926"/>
      <c r="J6" s="926"/>
      <c r="K6" s="926"/>
      <c r="L6" s="926"/>
      <c r="M6" s="926"/>
      <c r="N6" s="926"/>
      <c r="O6" s="926"/>
      <c r="P6" s="926"/>
      <c r="Q6" s="926"/>
      <c r="R6" s="926"/>
      <c r="S6" s="926"/>
      <c r="T6" s="926"/>
      <c r="U6" s="726"/>
      <c r="V6" s="726"/>
      <c r="W6" s="726"/>
      <c r="X6" s="727"/>
    </row>
    <row r="7" spans="3:24" ht="26.25" customHeight="1">
      <c r="C7" s="71"/>
      <c r="D7" s="926" t="s">
        <v>296</v>
      </c>
      <c r="E7" s="926"/>
      <c r="F7" s="926"/>
      <c r="G7" s="926"/>
      <c r="H7" s="926"/>
      <c r="I7" s="926"/>
      <c r="J7" s="926"/>
      <c r="K7" s="926"/>
      <c r="L7" s="926"/>
      <c r="M7" s="926"/>
      <c r="N7" s="926"/>
      <c r="O7" s="926"/>
      <c r="P7" s="926"/>
      <c r="Q7" s="926"/>
      <c r="R7" s="926"/>
      <c r="S7" s="926"/>
      <c r="T7" s="926"/>
      <c r="U7" s="726"/>
      <c r="V7" s="726"/>
      <c r="W7" s="726"/>
      <c r="X7" s="727"/>
    </row>
    <row r="8" spans="3:24" ht="26.25" customHeight="1">
      <c r="C8" s="71"/>
      <c r="D8" s="926" t="s">
        <v>1109</v>
      </c>
      <c r="E8" s="926"/>
      <c r="F8" s="926"/>
      <c r="G8" s="926"/>
      <c r="H8" s="926"/>
      <c r="I8" s="926"/>
      <c r="J8" s="926"/>
      <c r="K8" s="926"/>
      <c r="L8" s="926"/>
      <c r="M8" s="926"/>
      <c r="N8" s="926"/>
      <c r="O8" s="926"/>
      <c r="P8" s="926"/>
      <c r="Q8" s="926"/>
      <c r="R8" s="926"/>
      <c r="S8" s="926"/>
      <c r="T8" s="926"/>
      <c r="U8" s="726"/>
      <c r="V8" s="726"/>
      <c r="W8" s="726"/>
      <c r="X8" s="727"/>
    </row>
    <row r="9" spans="3:24" ht="26.25" customHeight="1">
      <c r="C9" s="71"/>
      <c r="D9" s="926" t="s">
        <v>1141</v>
      </c>
      <c r="E9" s="926"/>
      <c r="F9" s="926"/>
      <c r="G9" s="926"/>
      <c r="H9" s="926"/>
      <c r="I9" s="926"/>
      <c r="J9" s="926"/>
      <c r="K9" s="926"/>
      <c r="L9" s="926"/>
      <c r="M9" s="926"/>
      <c r="N9" s="926"/>
      <c r="O9" s="926"/>
      <c r="P9" s="926"/>
      <c r="Q9" s="926"/>
      <c r="R9" s="926"/>
      <c r="S9" s="926"/>
      <c r="T9" s="926"/>
      <c r="U9" s="726"/>
      <c r="V9" s="726"/>
      <c r="W9" s="726"/>
      <c r="X9" s="727"/>
    </row>
    <row r="10" spans="3:24" ht="15.75" thickBot="1">
      <c r="C10" s="72"/>
      <c r="D10" s="57"/>
      <c r="E10" s="57"/>
      <c r="F10" s="83"/>
      <c r="G10" s="83"/>
      <c r="H10" s="83"/>
      <c r="I10" s="57"/>
      <c r="J10" s="57"/>
      <c r="K10" s="57"/>
      <c r="L10" s="57"/>
      <c r="M10" s="57"/>
      <c r="N10" s="57"/>
      <c r="O10" s="57"/>
      <c r="P10" s="57"/>
      <c r="Q10" s="57"/>
      <c r="R10" s="57"/>
      <c r="S10" s="57"/>
      <c r="T10" s="57"/>
      <c r="U10" s="57"/>
      <c r="V10" s="57"/>
      <c r="W10" s="57"/>
      <c r="X10" s="58"/>
    </row>
    <row r="11" spans="3:24" ht="15" customHeight="1">
      <c r="C11" s="942" t="s">
        <v>238</v>
      </c>
      <c r="D11" s="925"/>
      <c r="E11" s="925"/>
      <c r="F11" s="925"/>
      <c r="G11" s="925"/>
      <c r="H11" s="925"/>
      <c r="I11" s="925"/>
      <c r="J11" s="925"/>
      <c r="K11" s="925"/>
      <c r="L11" s="925"/>
      <c r="M11" s="925"/>
      <c r="N11" s="925"/>
      <c r="O11" s="925"/>
      <c r="P11" s="925"/>
      <c r="Q11" s="925"/>
      <c r="R11" s="925"/>
      <c r="S11" s="925"/>
      <c r="T11" s="925"/>
      <c r="U11" s="925"/>
      <c r="V11" s="925"/>
      <c r="W11" s="925"/>
      <c r="X11" s="943"/>
    </row>
    <row r="12" spans="3:24" ht="15" customHeight="1">
      <c r="C12" s="944"/>
      <c r="D12" s="926"/>
      <c r="E12" s="926"/>
      <c r="F12" s="926"/>
      <c r="G12" s="926"/>
      <c r="H12" s="926"/>
      <c r="I12" s="926"/>
      <c r="J12" s="926"/>
      <c r="K12" s="926"/>
      <c r="L12" s="926"/>
      <c r="M12" s="926"/>
      <c r="N12" s="926"/>
      <c r="O12" s="926"/>
      <c r="P12" s="926"/>
      <c r="Q12" s="926"/>
      <c r="R12" s="926"/>
      <c r="S12" s="926"/>
      <c r="T12" s="926"/>
      <c r="U12" s="926"/>
      <c r="V12" s="926"/>
      <c r="W12" s="926"/>
      <c r="X12" s="945"/>
    </row>
    <row r="13" spans="3:24" ht="15" customHeight="1">
      <c r="C13" s="944"/>
      <c r="D13" s="926"/>
      <c r="E13" s="926"/>
      <c r="F13" s="926"/>
      <c r="G13" s="926"/>
      <c r="H13" s="926"/>
      <c r="I13" s="926"/>
      <c r="J13" s="926"/>
      <c r="K13" s="926"/>
      <c r="L13" s="926"/>
      <c r="M13" s="926"/>
      <c r="N13" s="926"/>
      <c r="O13" s="926"/>
      <c r="P13" s="926"/>
      <c r="Q13" s="926"/>
      <c r="R13" s="926"/>
      <c r="S13" s="926"/>
      <c r="T13" s="926"/>
      <c r="U13" s="926"/>
      <c r="V13" s="926"/>
      <c r="W13" s="926"/>
      <c r="X13" s="945"/>
    </row>
    <row r="14" spans="3:24" ht="15" customHeight="1">
      <c r="C14" s="944"/>
      <c r="D14" s="926"/>
      <c r="E14" s="926"/>
      <c r="F14" s="926"/>
      <c r="G14" s="926"/>
      <c r="H14" s="926"/>
      <c r="I14" s="926"/>
      <c r="J14" s="926"/>
      <c r="K14" s="926"/>
      <c r="L14" s="926"/>
      <c r="M14" s="926"/>
      <c r="N14" s="926"/>
      <c r="O14" s="926"/>
      <c r="P14" s="926"/>
      <c r="Q14" s="926"/>
      <c r="R14" s="926"/>
      <c r="S14" s="926"/>
      <c r="T14" s="926"/>
      <c r="U14" s="926"/>
      <c r="V14" s="926"/>
      <c r="W14" s="926"/>
      <c r="X14" s="945"/>
    </row>
    <row r="15" spans="3:24" ht="15.75" customHeight="1" thickBot="1">
      <c r="C15" s="946"/>
      <c r="D15" s="947"/>
      <c r="E15" s="947"/>
      <c r="F15" s="947"/>
      <c r="G15" s="947"/>
      <c r="H15" s="947"/>
      <c r="I15" s="947"/>
      <c r="J15" s="947"/>
      <c r="K15" s="947"/>
      <c r="L15" s="947"/>
      <c r="M15" s="947"/>
      <c r="N15" s="947"/>
      <c r="O15" s="947"/>
      <c r="P15" s="947"/>
      <c r="Q15" s="947"/>
      <c r="R15" s="947"/>
      <c r="S15" s="947"/>
      <c r="T15" s="947"/>
      <c r="U15" s="947"/>
      <c r="V15" s="947"/>
      <c r="W15" s="947"/>
      <c r="X15" s="948"/>
    </row>
    <row r="16" spans="3:24" ht="19.5" customHeight="1" thickBot="1">
      <c r="C16" s="963" t="s">
        <v>239</v>
      </c>
      <c r="D16" s="964"/>
      <c r="E16" s="964"/>
      <c r="F16" s="964"/>
      <c r="G16" s="964"/>
      <c r="H16" s="964"/>
      <c r="I16" s="965"/>
      <c r="J16" s="949" t="s">
        <v>61</v>
      </c>
      <c r="K16" s="950"/>
      <c r="L16" s="950"/>
      <c r="M16" s="950"/>
      <c r="N16" s="950"/>
      <c r="O16" s="950"/>
      <c r="P16" s="950"/>
      <c r="Q16" s="950"/>
      <c r="R16" s="950"/>
      <c r="S16" s="950"/>
      <c r="T16" s="950"/>
      <c r="U16" s="950"/>
      <c r="V16" s="950"/>
      <c r="W16" s="950"/>
      <c r="X16" s="951"/>
    </row>
    <row r="17" spans="3:24" ht="19.5" customHeight="1" thickBot="1">
      <c r="C17" s="966"/>
      <c r="D17" s="967"/>
      <c r="E17" s="967"/>
      <c r="F17" s="967"/>
      <c r="G17" s="967"/>
      <c r="H17" s="967"/>
      <c r="I17" s="968"/>
      <c r="J17" s="952" t="s">
        <v>62</v>
      </c>
      <c r="K17" s="953"/>
      <c r="L17" s="954"/>
      <c r="M17" s="952" t="s">
        <v>63</v>
      </c>
      <c r="N17" s="953"/>
      <c r="O17" s="953"/>
      <c r="P17" s="953"/>
      <c r="Q17" s="953"/>
      <c r="R17" s="953"/>
      <c r="S17" s="953"/>
      <c r="T17" s="953"/>
      <c r="U17" s="953"/>
      <c r="V17" s="953"/>
      <c r="W17" s="953"/>
      <c r="X17" s="954"/>
    </row>
    <row r="18" spans="3:24" ht="30" customHeight="1">
      <c r="C18" s="959" t="s">
        <v>74</v>
      </c>
      <c r="D18" s="927" t="s">
        <v>75</v>
      </c>
      <c r="E18" s="927" t="s">
        <v>1</v>
      </c>
      <c r="F18" s="935" t="s">
        <v>310</v>
      </c>
      <c r="G18" s="937" t="s">
        <v>64</v>
      </c>
      <c r="H18" s="937" t="s">
        <v>65</v>
      </c>
      <c r="I18" s="929" t="s">
        <v>66</v>
      </c>
      <c r="J18" s="931" t="s">
        <v>67</v>
      </c>
      <c r="K18" s="933" t="s">
        <v>68</v>
      </c>
      <c r="L18" s="961" t="s">
        <v>69</v>
      </c>
      <c r="M18" s="939">
        <v>2025</v>
      </c>
      <c r="N18" s="940"/>
      <c r="O18" s="940"/>
      <c r="P18" s="941"/>
      <c r="Q18" s="955">
        <v>2026</v>
      </c>
      <c r="R18" s="956"/>
      <c r="S18" s="956"/>
      <c r="T18" s="956"/>
      <c r="U18" s="957">
        <v>2027</v>
      </c>
      <c r="V18" s="957"/>
      <c r="W18" s="957"/>
      <c r="X18" s="958"/>
    </row>
    <row r="19" spans="3:24" ht="30" customHeight="1" thickBot="1">
      <c r="C19" s="960"/>
      <c r="D19" s="928"/>
      <c r="E19" s="928"/>
      <c r="F19" s="936"/>
      <c r="G19" s="938"/>
      <c r="H19" s="938"/>
      <c r="I19" s="930"/>
      <c r="J19" s="932"/>
      <c r="K19" s="934"/>
      <c r="L19" s="962"/>
      <c r="M19" s="582" t="s">
        <v>70</v>
      </c>
      <c r="N19" s="580" t="s">
        <v>71</v>
      </c>
      <c r="O19" s="580" t="s">
        <v>72</v>
      </c>
      <c r="P19" s="580" t="s">
        <v>73</v>
      </c>
      <c r="Q19" s="583" t="s">
        <v>70</v>
      </c>
      <c r="R19" s="583" t="s">
        <v>71</v>
      </c>
      <c r="S19" s="583" t="s">
        <v>72</v>
      </c>
      <c r="T19" s="584" t="s">
        <v>73</v>
      </c>
      <c r="U19" s="580" t="s">
        <v>70</v>
      </c>
      <c r="V19" s="580" t="s">
        <v>71</v>
      </c>
      <c r="W19" s="580" t="s">
        <v>72</v>
      </c>
      <c r="X19" s="581" t="s">
        <v>73</v>
      </c>
    </row>
    <row r="20" spans="3:24" ht="69">
      <c r="C20" s="73" t="str">
        <f>IF(ISBLANK('5. Pp (3 años)'!C46),"",'5. Pp (3 años)'!C46)</f>
        <v>Fin</v>
      </c>
      <c r="D20" s="178" t="str">
        <f>IF(ISBLANK('5. Pp (3 años)'!D46),"",'5. Pp (3 años)'!D46)</f>
        <v>3.3.1 Contribuir a una sociedad más segura, cohesionada y pacífica en el municipio de Benito Juárez mediante estrategias de prevención de la violencia, impulso a la convivencia y fortalecimiento del bienestar social.</v>
      </c>
      <c r="E20" s="178" t="str">
        <f>IF(ISBLANK('5. Pp (3 años)'!E46),"",'5. Pp (3 años)'!E46)</f>
        <v>I_TOD_PAZ: Índice de Todos por la Paz</v>
      </c>
      <c r="F20" s="570">
        <v>0.96009999999999995</v>
      </c>
      <c r="G20" s="571">
        <v>0.96009999999999995</v>
      </c>
      <c r="H20" s="62">
        <f t="shared" ref="H20" si="0">G20-F20</f>
        <v>0</v>
      </c>
      <c r="I20" s="63">
        <f t="shared" ref="I20" si="1">(G20/F20)-1</f>
        <v>0</v>
      </c>
      <c r="J20" s="687">
        <v>0.32</v>
      </c>
      <c r="K20" s="688">
        <v>0.32</v>
      </c>
      <c r="L20" s="689">
        <v>0.3201</v>
      </c>
      <c r="M20" s="687">
        <v>0.08</v>
      </c>
      <c r="N20" s="690">
        <v>0.08</v>
      </c>
      <c r="O20" s="690">
        <v>0.08</v>
      </c>
      <c r="P20" s="690">
        <v>0.08</v>
      </c>
      <c r="Q20" s="688">
        <v>0.08</v>
      </c>
      <c r="R20" s="688">
        <v>0.08</v>
      </c>
      <c r="S20" s="688">
        <v>0.08</v>
      </c>
      <c r="T20" s="688">
        <v>0.08</v>
      </c>
      <c r="U20" s="690">
        <v>0.08</v>
      </c>
      <c r="V20" s="690">
        <v>0.08</v>
      </c>
      <c r="W20" s="690">
        <v>0.08</v>
      </c>
      <c r="X20" s="689">
        <v>8.0100000000000005E-2</v>
      </c>
    </row>
    <row r="21" spans="3:24" ht="69">
      <c r="C21" s="467" t="str">
        <f>IF(ISBLANK('5. Pp (3 años)'!C47),"",'5. Pp (3 años)'!C47)</f>
        <v>Propósito</v>
      </c>
      <c r="D21" s="468" t="str">
        <f>IF(ISBLANK('5. Pp (3 años)'!D47),"",'5. Pp (3 años)'!D47)</f>
        <v xml:space="preserve">3.1.1.1 Las dependencias municipales  de la Secretaria General atienden a las y los ciudadanos del municipio de Benito Juárez respecto a sus necesidades  y demandas con base en los servicios. </v>
      </c>
      <c r="E21" s="468" t="str">
        <f>IF(ISBLANK('5. Pp (3 años)'!E47),"",'5. Pp (3 años)'!E47)</f>
        <v xml:space="preserve">PCIA: Porcentaje de ciudadanas(os) atendidas(os). </v>
      </c>
      <c r="F21" s="703">
        <v>0</v>
      </c>
      <c r="G21" s="704">
        <v>7200</v>
      </c>
      <c r="H21" s="526">
        <f t="shared" ref="H21" si="2">G21-F21</f>
        <v>7200</v>
      </c>
      <c r="I21" s="469">
        <v>0</v>
      </c>
      <c r="J21" s="691">
        <v>2400</v>
      </c>
      <c r="K21" s="692">
        <v>2400</v>
      </c>
      <c r="L21" s="693">
        <v>2400</v>
      </c>
      <c r="M21" s="691">
        <v>600</v>
      </c>
      <c r="N21" s="694">
        <v>600</v>
      </c>
      <c r="O21" s="694">
        <v>600</v>
      </c>
      <c r="P21" s="694">
        <v>600</v>
      </c>
      <c r="Q21" s="692">
        <v>600</v>
      </c>
      <c r="R21" s="692">
        <v>600</v>
      </c>
      <c r="S21" s="692">
        <v>600</v>
      </c>
      <c r="T21" s="692">
        <v>600</v>
      </c>
      <c r="U21" s="694">
        <v>600</v>
      </c>
      <c r="V21" s="694">
        <v>600</v>
      </c>
      <c r="W21" s="694">
        <v>600</v>
      </c>
      <c r="X21" s="693">
        <v>600</v>
      </c>
    </row>
    <row r="22" spans="3:24" ht="34.5">
      <c r="C22" s="470" t="str">
        <f>IF(ISBLANK('5. Pp (3 años)'!C48),"",'5. Pp (3 años)'!C48)</f>
        <v>Componente</v>
      </c>
      <c r="D22" s="471" t="str">
        <f>IF(ISBLANK('5. Pp (3 años)'!D48),"",'5. Pp (3 años)'!D48)</f>
        <v>3.1.1.1.1 Resoluciones de las demandas ciudadanas por la Secretaría General emitidas.</v>
      </c>
      <c r="E22" s="471" t="str">
        <f>IF(ISBLANK('5. Pp (3 años)'!E48),"",'5. Pp (3 años)'!E48)</f>
        <v>PRDC: Porcentaje de resoluciones de las demandas ciudadanas emitidas.</v>
      </c>
      <c r="F22" s="705">
        <v>7267</v>
      </c>
      <c r="G22" s="706">
        <v>7500</v>
      </c>
      <c r="H22" s="527">
        <f t="shared" ref="H22" si="3">G22-F22</f>
        <v>233</v>
      </c>
      <c r="I22" s="474">
        <f t="shared" ref="I22" si="4">(G22/F22)-1</f>
        <v>3.2062749415164404E-2</v>
      </c>
      <c r="J22" s="691">
        <v>2500</v>
      </c>
      <c r="K22" s="692">
        <v>2500</v>
      </c>
      <c r="L22" s="693">
        <v>2500</v>
      </c>
      <c r="M22" s="691">
        <v>625</v>
      </c>
      <c r="N22" s="694">
        <v>625</v>
      </c>
      <c r="O22" s="694">
        <v>625</v>
      </c>
      <c r="P22" s="694">
        <v>625</v>
      </c>
      <c r="Q22" s="692">
        <v>625</v>
      </c>
      <c r="R22" s="692">
        <v>625</v>
      </c>
      <c r="S22" s="692">
        <v>625</v>
      </c>
      <c r="T22" s="692">
        <v>625</v>
      </c>
      <c r="U22" s="694">
        <v>625</v>
      </c>
      <c r="V22" s="694">
        <v>625</v>
      </c>
      <c r="W22" s="694">
        <v>625</v>
      </c>
      <c r="X22" s="693">
        <v>625</v>
      </c>
    </row>
    <row r="23" spans="3:24" ht="51.75">
      <c r="C23" s="179" t="str">
        <f>IF(ISBLANK('5. Pp (3 años)'!C49),"",'5. Pp (3 años)'!C49)</f>
        <v>Actividad</v>
      </c>
      <c r="D23" s="180" t="str">
        <f>IF(ISBLANK('5. Pp (3 años)'!D49),"",'5. Pp (3 años)'!D49)</f>
        <v>3.1.1.1.1.1 Otorgamiento de apoyos administrativos y financieros brindados a la ciudadanía.</v>
      </c>
      <c r="E23" s="180" t="str">
        <f>IF(ISBLANK('5. Pp (3 años)'!E49),"",'5. Pp (3 años)'!E49)</f>
        <v xml:space="preserve">PAOC: Porcentaje de apoyos administrativos y financieros otorgados. </v>
      </c>
      <c r="F23" s="707">
        <v>2391</v>
      </c>
      <c r="G23" s="708">
        <v>2850</v>
      </c>
      <c r="H23" s="528">
        <f t="shared" ref="H23:H99" si="5">G23-F23</f>
        <v>459</v>
      </c>
      <c r="I23" s="63">
        <f t="shared" ref="I23:I99" si="6">(G23/F23)-1</f>
        <v>0.19196988707653695</v>
      </c>
      <c r="J23" s="691">
        <v>950</v>
      </c>
      <c r="K23" s="692">
        <v>950</v>
      </c>
      <c r="L23" s="693">
        <v>950</v>
      </c>
      <c r="M23" s="691">
        <v>237</v>
      </c>
      <c r="N23" s="694">
        <v>237</v>
      </c>
      <c r="O23" s="694">
        <v>237</v>
      </c>
      <c r="P23" s="694">
        <v>239</v>
      </c>
      <c r="Q23" s="692">
        <v>237</v>
      </c>
      <c r="R23" s="692">
        <v>237</v>
      </c>
      <c r="S23" s="692">
        <v>237</v>
      </c>
      <c r="T23" s="692">
        <v>239</v>
      </c>
      <c r="U23" s="694">
        <v>237</v>
      </c>
      <c r="V23" s="694">
        <v>237</v>
      </c>
      <c r="W23" s="694">
        <v>237</v>
      </c>
      <c r="X23" s="693">
        <v>239</v>
      </c>
    </row>
    <row r="24" spans="3:24" ht="34.5">
      <c r="C24" s="179" t="str">
        <f>IF(ISBLANK('5. Pp (3 años)'!C50),"",'5. Pp (3 años)'!C50)</f>
        <v>Actividad</v>
      </c>
      <c r="D24" s="180" t="str">
        <f>IF(ISBLANK('5. Pp (3 años)'!D50),"",'5. Pp (3 años)'!D50)</f>
        <v xml:space="preserve">3.1.1.1.1.2 Gestión de las sesiones ordinarias llevadas acabo por el cabildo </v>
      </c>
      <c r="E24" s="180" t="str">
        <f>IF(ISBLANK('5. Pp (3 años)'!E50),"",'5. Pp (3 años)'!E50)</f>
        <v>PSCA: Porcentaje de sesiones ordinarias de Cabildo realizadas.</v>
      </c>
      <c r="F24" s="707">
        <v>293</v>
      </c>
      <c r="G24" s="708">
        <v>300</v>
      </c>
      <c r="H24" s="528">
        <f t="shared" ref="H24:H87" si="7">G24-F24</f>
        <v>7</v>
      </c>
      <c r="I24" s="63">
        <f t="shared" ref="I24:I86" si="8">(G24/F24)-1</f>
        <v>2.3890784982935065E-2</v>
      </c>
      <c r="J24" s="691">
        <v>100</v>
      </c>
      <c r="K24" s="692">
        <v>100</v>
      </c>
      <c r="L24" s="693">
        <v>100</v>
      </c>
      <c r="M24" s="691">
        <v>25</v>
      </c>
      <c r="N24" s="694">
        <v>25</v>
      </c>
      <c r="O24" s="694">
        <v>25</v>
      </c>
      <c r="P24" s="694">
        <v>25</v>
      </c>
      <c r="Q24" s="692">
        <v>25</v>
      </c>
      <c r="R24" s="692">
        <v>25</v>
      </c>
      <c r="S24" s="692">
        <v>25</v>
      </c>
      <c r="T24" s="692">
        <v>25</v>
      </c>
      <c r="U24" s="694">
        <v>25</v>
      </c>
      <c r="V24" s="694">
        <v>25</v>
      </c>
      <c r="W24" s="694">
        <v>25</v>
      </c>
      <c r="X24" s="693">
        <v>25</v>
      </c>
    </row>
    <row r="25" spans="3:24" ht="34.5">
      <c r="C25" s="179" t="str">
        <f>IF(ISBLANK('5. Pp (3 años)'!C51),"",'5. Pp (3 años)'!C51)</f>
        <v>Actividad</v>
      </c>
      <c r="D25" s="180" t="str">
        <f>IF(ISBLANK('5. Pp (3 años)'!D51),"",'5. Pp (3 años)'!D51)</f>
        <v>3.2.1.1.1.3 Gestión de solicitudes formuladas por la ciudadanía.</v>
      </c>
      <c r="E25" s="180" t="str">
        <f>IF(ISBLANK('5. Pp (3 años)'!E51),"",'5. Pp (3 años)'!E51)</f>
        <v>PSCG: Porcentaje de Solicitudes Ciudadanas gestionadas.</v>
      </c>
      <c r="F25" s="707">
        <v>1118</v>
      </c>
      <c r="G25" s="708">
        <v>1620</v>
      </c>
      <c r="H25" s="528">
        <f t="shared" si="7"/>
        <v>502</v>
      </c>
      <c r="I25" s="63">
        <f t="shared" si="8"/>
        <v>0.44901610017889082</v>
      </c>
      <c r="J25" s="691">
        <v>540</v>
      </c>
      <c r="K25" s="692">
        <v>540</v>
      </c>
      <c r="L25" s="693">
        <v>540</v>
      </c>
      <c r="M25" s="691">
        <v>135</v>
      </c>
      <c r="N25" s="694">
        <v>135</v>
      </c>
      <c r="O25" s="694">
        <v>135</v>
      </c>
      <c r="P25" s="694">
        <v>135</v>
      </c>
      <c r="Q25" s="692">
        <v>135</v>
      </c>
      <c r="R25" s="692">
        <v>135</v>
      </c>
      <c r="S25" s="692">
        <v>135</v>
      </c>
      <c r="T25" s="692">
        <v>135</v>
      </c>
      <c r="U25" s="694">
        <v>135</v>
      </c>
      <c r="V25" s="694">
        <v>135</v>
      </c>
      <c r="W25" s="694">
        <v>135</v>
      </c>
      <c r="X25" s="693">
        <v>135</v>
      </c>
    </row>
    <row r="26" spans="3:24" ht="34.5">
      <c r="C26" s="470" t="str">
        <f>IF(ISBLANK('5. Pp (3 años)'!C52),"",'5. Pp (3 años)'!C52)</f>
        <v xml:space="preserve">Componente </v>
      </c>
      <c r="D26" s="471" t="str">
        <f>IF(ISBLANK('5. Pp (3 años)'!D52),"",'5. Pp (3 años)'!D52)</f>
        <v>3.1.1.1.2 Atención a solicitudes de personas no localizadas en el municipio de Benito Juárez</v>
      </c>
      <c r="E26" s="471" t="str">
        <f>IF(ISBLANK('5. Pp (3 años)'!E52),"",'5. Pp (3 años)'!E52)</f>
        <v>PSNLBJ: Porcentaje de solicitudes de personas no localizadas.</v>
      </c>
      <c r="F26" s="705">
        <v>796</v>
      </c>
      <c r="G26" s="706">
        <v>160</v>
      </c>
      <c r="H26" s="527">
        <f t="shared" si="7"/>
        <v>-636</v>
      </c>
      <c r="I26" s="474">
        <f t="shared" si="8"/>
        <v>-0.79899497487437188</v>
      </c>
      <c r="J26" s="691">
        <v>200</v>
      </c>
      <c r="K26" s="692">
        <v>200</v>
      </c>
      <c r="L26" s="693">
        <v>200</v>
      </c>
      <c r="M26" s="691">
        <v>50</v>
      </c>
      <c r="N26" s="694">
        <v>50</v>
      </c>
      <c r="O26" s="694">
        <v>50</v>
      </c>
      <c r="P26" s="694">
        <v>50</v>
      </c>
      <c r="Q26" s="692">
        <v>50</v>
      </c>
      <c r="R26" s="692">
        <v>50</v>
      </c>
      <c r="S26" s="692">
        <v>50</v>
      </c>
      <c r="T26" s="692">
        <v>50</v>
      </c>
      <c r="U26" s="694">
        <v>50</v>
      </c>
      <c r="V26" s="694">
        <v>50</v>
      </c>
      <c r="W26" s="694">
        <v>50</v>
      </c>
      <c r="X26" s="693">
        <v>50</v>
      </c>
    </row>
    <row r="27" spans="3:24" ht="69">
      <c r="C27" s="179" t="str">
        <f>IF(ISBLANK('5. Pp (3 años)'!C53),"",'5. Pp (3 años)'!C53)</f>
        <v>Actividad</v>
      </c>
      <c r="D27" s="180" t="str">
        <f>IF(ISBLANK('5. Pp (3 años)'!D53),"",'5. Pp (3 años)'!D53)</f>
        <v>3.1.1.1.2.1 Seguimiento, asesorias y acompañamiento en reportes de personas no localizadas en el municipio de Benito Juárez</v>
      </c>
      <c r="E27" s="180" t="str">
        <f>IF(ISBLANK('5. Pp (3 años)'!E53),"",'5. Pp (3 años)'!E53)</f>
        <v>PSAAPNLBJ: Porcentaje de Seguimiento,asesoria y apoyo en reportes de personas no localizadas en el municipio de Benito Juárez</v>
      </c>
      <c r="F27" s="707">
        <v>796</v>
      </c>
      <c r="G27" s="708">
        <v>165</v>
      </c>
      <c r="H27" s="528">
        <f t="shared" si="7"/>
        <v>-631</v>
      </c>
      <c r="I27" s="63">
        <f t="shared" si="8"/>
        <v>-0.792713567839196</v>
      </c>
      <c r="J27" s="691">
        <v>100</v>
      </c>
      <c r="K27" s="692">
        <v>100</v>
      </c>
      <c r="L27" s="693">
        <v>100</v>
      </c>
      <c r="M27" s="691">
        <v>25</v>
      </c>
      <c r="N27" s="694">
        <v>25</v>
      </c>
      <c r="O27" s="694">
        <v>25</v>
      </c>
      <c r="P27" s="694">
        <v>25</v>
      </c>
      <c r="Q27" s="692">
        <v>25</v>
      </c>
      <c r="R27" s="692">
        <v>25</v>
      </c>
      <c r="S27" s="692">
        <v>25</v>
      </c>
      <c r="T27" s="692">
        <v>25</v>
      </c>
      <c r="U27" s="694">
        <v>25</v>
      </c>
      <c r="V27" s="694">
        <v>25</v>
      </c>
      <c r="W27" s="694">
        <v>25</v>
      </c>
      <c r="X27" s="693">
        <v>25</v>
      </c>
    </row>
    <row r="28" spans="3:24" ht="51.75">
      <c r="C28" s="523" t="str">
        <f>IF(ISBLANK('5. Pp (3 años)'!C54),"",'5. Pp (3 años)'!C54)</f>
        <v>Actividad</v>
      </c>
      <c r="D28" s="524" t="str">
        <f>IF(ISBLANK('5. Pp (3 años)'!D54),"",'5. Pp (3 años)'!D54)</f>
        <v>3.1.1.1.2.2 Asistencia de Reportes de Personas No Localizadas</v>
      </c>
      <c r="E28" s="524" t="str">
        <f>IF(ISBLANK('5. Pp (3 años)'!E54),"",'5. Pp (3 años)'!E54)</f>
        <v>PARPNL: Porcentaje de Asistencia de Reportes de Personas No Localizadas</v>
      </c>
      <c r="F28" s="707">
        <v>796</v>
      </c>
      <c r="G28" s="708">
        <v>100</v>
      </c>
      <c r="H28" s="529">
        <f t="shared" si="7"/>
        <v>-696</v>
      </c>
      <c r="I28" s="525">
        <f t="shared" si="8"/>
        <v>-0.87437185929648242</v>
      </c>
      <c r="J28" s="691">
        <v>100</v>
      </c>
      <c r="K28" s="692">
        <v>100</v>
      </c>
      <c r="L28" s="693">
        <v>100</v>
      </c>
      <c r="M28" s="691">
        <v>25</v>
      </c>
      <c r="N28" s="694">
        <v>25</v>
      </c>
      <c r="O28" s="694">
        <v>25</v>
      </c>
      <c r="P28" s="694">
        <v>25</v>
      </c>
      <c r="Q28" s="692">
        <v>25</v>
      </c>
      <c r="R28" s="692">
        <v>25</v>
      </c>
      <c r="S28" s="692">
        <v>25</v>
      </c>
      <c r="T28" s="692">
        <v>25</v>
      </c>
      <c r="U28" s="694">
        <v>25</v>
      </c>
      <c r="V28" s="694">
        <v>25</v>
      </c>
      <c r="W28" s="694">
        <v>25</v>
      </c>
      <c r="X28" s="693">
        <v>25</v>
      </c>
    </row>
    <row r="29" spans="3:24" ht="34.5">
      <c r="C29" s="470" t="str">
        <f>IF(ISBLANK('5. Pp (3 años)'!C55),"",'5. Pp (3 años)'!C55)</f>
        <v xml:space="preserve">Componente </v>
      </c>
      <c r="D29" s="471" t="str">
        <f>IF(ISBLANK('5. Pp (3 años)'!D55),"",'5. Pp (3 años)'!D55)</f>
        <v>3.1.1.1.3 Solicitudes administrativas de las Direcciones adscritas a la Secretaría General emitidas.</v>
      </c>
      <c r="E29" s="471" t="str">
        <f>IF(ISBLANK('5. Pp (3 años)'!E55),"",'5. Pp (3 años)'!E55)</f>
        <v>PSAE: Porcentaje de solicitudes administrativas emitidas.</v>
      </c>
      <c r="F29" s="705">
        <v>2258</v>
      </c>
      <c r="G29" s="706">
        <v>3465</v>
      </c>
      <c r="H29" s="527">
        <f t="shared" si="7"/>
        <v>1207</v>
      </c>
      <c r="I29" s="474">
        <f>(G29/F29)-1</f>
        <v>0.5345438441098318</v>
      </c>
      <c r="J29" s="691">
        <v>1155</v>
      </c>
      <c r="K29" s="692">
        <v>1155</v>
      </c>
      <c r="L29" s="693">
        <v>1155</v>
      </c>
      <c r="M29" s="691">
        <v>301</v>
      </c>
      <c r="N29" s="694">
        <v>304</v>
      </c>
      <c r="O29" s="694">
        <v>304</v>
      </c>
      <c r="P29" s="694">
        <v>246</v>
      </c>
      <c r="Q29" s="692">
        <v>301</v>
      </c>
      <c r="R29" s="692">
        <v>304</v>
      </c>
      <c r="S29" s="692">
        <v>304</v>
      </c>
      <c r="T29" s="692">
        <v>246</v>
      </c>
      <c r="U29" s="694">
        <v>301</v>
      </c>
      <c r="V29" s="694">
        <v>304</v>
      </c>
      <c r="W29" s="694">
        <v>304</v>
      </c>
      <c r="X29" s="693">
        <v>246</v>
      </c>
    </row>
    <row r="30" spans="3:24" ht="69">
      <c r="C30" s="179" t="str">
        <f>IF(ISBLANK('5. Pp (3 años)'!C56),"",'5. Pp (3 años)'!C56)</f>
        <v>Actividad</v>
      </c>
      <c r="D30" s="180" t="str">
        <f>IF(ISBLANK('5. Pp (3 años)'!D56),"",'5. Pp (3 años)'!D56)</f>
        <v xml:space="preserve">3.1.1.1.3.1 Gestión en la documentación de los movimientos de personal de la Oficina de la Secretaría General. 
</v>
      </c>
      <c r="E30" s="180" t="str">
        <f>IF(ISBLANK('5. Pp (3 años)'!E56),"",'5. Pp (3 años)'!E56)</f>
        <v>DGMP:  Porcentaje de Documentos de movimientos de personal gestionados.</v>
      </c>
      <c r="F30" s="707">
        <v>328</v>
      </c>
      <c r="G30" s="708">
        <v>510</v>
      </c>
      <c r="H30" s="528">
        <f t="shared" si="7"/>
        <v>182</v>
      </c>
      <c r="I30" s="63">
        <f t="shared" si="8"/>
        <v>0.55487804878048785</v>
      </c>
      <c r="J30" s="691">
        <v>170</v>
      </c>
      <c r="K30" s="692">
        <v>170</v>
      </c>
      <c r="L30" s="693">
        <v>170</v>
      </c>
      <c r="M30" s="691">
        <v>49</v>
      </c>
      <c r="N30" s="694">
        <v>42</v>
      </c>
      <c r="O30" s="694">
        <v>42</v>
      </c>
      <c r="P30" s="694">
        <v>37</v>
      </c>
      <c r="Q30" s="692">
        <v>49</v>
      </c>
      <c r="R30" s="692">
        <v>42</v>
      </c>
      <c r="S30" s="692">
        <v>42</v>
      </c>
      <c r="T30" s="692">
        <v>37</v>
      </c>
      <c r="U30" s="694">
        <v>49</v>
      </c>
      <c r="V30" s="694">
        <v>42</v>
      </c>
      <c r="W30" s="694">
        <v>42</v>
      </c>
      <c r="X30" s="693">
        <v>37</v>
      </c>
    </row>
    <row r="31" spans="3:24" ht="51.75">
      <c r="C31" s="179" t="str">
        <f>IF(ISBLANK('5. Pp (3 años)'!C57),"",'5. Pp (3 años)'!C57)</f>
        <v>Actividad</v>
      </c>
      <c r="D31" s="180" t="str">
        <f>IF(ISBLANK('5. Pp (3 años)'!D57),"",'5. Pp (3 años)'!D57)</f>
        <v>3.1.1.1.3.2 Realización de gestiones técnicas para la operación de las Direcciones Adscritas a la Oficina de la Secretaría General.</v>
      </c>
      <c r="E31" s="180" t="str">
        <f>IF(ISBLANK('5. Pp (3 años)'!E57),"",'5. Pp (3 años)'!E57)</f>
        <v>PGTR: Porcentaje de Gestiones Técnicas realizadas.</v>
      </c>
      <c r="F31" s="707">
        <v>795</v>
      </c>
      <c r="G31" s="708">
        <v>1251</v>
      </c>
      <c r="H31" s="528">
        <f t="shared" si="7"/>
        <v>456</v>
      </c>
      <c r="I31" s="63">
        <f t="shared" si="8"/>
        <v>0.57358490566037745</v>
      </c>
      <c r="J31" s="691">
        <v>417</v>
      </c>
      <c r="K31" s="692">
        <v>417</v>
      </c>
      <c r="L31" s="693">
        <v>417</v>
      </c>
      <c r="M31" s="691">
        <v>123</v>
      </c>
      <c r="N31" s="694">
        <v>98</v>
      </c>
      <c r="O31" s="694">
        <v>98</v>
      </c>
      <c r="P31" s="694">
        <v>98</v>
      </c>
      <c r="Q31" s="692">
        <v>123</v>
      </c>
      <c r="R31" s="692">
        <v>98</v>
      </c>
      <c r="S31" s="692">
        <v>98</v>
      </c>
      <c r="T31" s="692">
        <v>98</v>
      </c>
      <c r="U31" s="694">
        <v>123</v>
      </c>
      <c r="V31" s="694">
        <v>98</v>
      </c>
      <c r="W31" s="694">
        <v>98</v>
      </c>
      <c r="X31" s="693">
        <v>98</v>
      </c>
    </row>
    <row r="32" spans="3:24" ht="51.75">
      <c r="C32" s="179" t="str">
        <f>IF(ISBLANK('5. Pp (3 años)'!C58),"",'5. Pp (3 años)'!C58)</f>
        <v>Actividad</v>
      </c>
      <c r="D32" s="180" t="str">
        <f>IF(ISBLANK('5. Pp (3 años)'!D58),"",'5. Pp (3 años)'!D58)</f>
        <v>3.1.1.1.3.3 Atención a las solicitudes de   recursos materiales para abastecer a la Secretaría General y sus Direcciones Adscritas.</v>
      </c>
      <c r="E32" s="180" t="str">
        <f>IF(ISBLANK('5. Pp (3 años)'!E58),"",'5. Pp (3 años)'!E58)</f>
        <v>PRMG: Porcentaje de solicitudes de recursos materiales gestionados.</v>
      </c>
      <c r="F32" s="707">
        <v>1135</v>
      </c>
      <c r="G32" s="708">
        <v>1704</v>
      </c>
      <c r="H32" s="528">
        <f t="shared" si="7"/>
        <v>569</v>
      </c>
      <c r="I32" s="63">
        <f t="shared" si="8"/>
        <v>0.50132158590308373</v>
      </c>
      <c r="J32" s="691">
        <v>568</v>
      </c>
      <c r="K32" s="692">
        <v>568</v>
      </c>
      <c r="L32" s="693">
        <v>568</v>
      </c>
      <c r="M32" s="691">
        <v>129</v>
      </c>
      <c r="N32" s="694">
        <v>164</v>
      </c>
      <c r="O32" s="694">
        <v>164</v>
      </c>
      <c r="P32" s="694">
        <v>111</v>
      </c>
      <c r="Q32" s="692">
        <v>129</v>
      </c>
      <c r="R32" s="692">
        <v>164</v>
      </c>
      <c r="S32" s="692">
        <v>164</v>
      </c>
      <c r="T32" s="692">
        <v>111</v>
      </c>
      <c r="U32" s="694">
        <v>129</v>
      </c>
      <c r="V32" s="694">
        <v>164</v>
      </c>
      <c r="W32" s="694">
        <v>164</v>
      </c>
      <c r="X32" s="693">
        <v>111</v>
      </c>
    </row>
    <row r="33" spans="3:24" ht="69">
      <c r="C33" s="470" t="str">
        <f>IF(ISBLANK('5. Pp (3 años)'!C59),"",'5. Pp (3 años)'!C59)</f>
        <v>Componente</v>
      </c>
      <c r="D33" s="471" t="str">
        <f>IF(ISBLANK('5. Pp (3 años)'!D59),"",'5. Pp (3 años)'!D59)</f>
        <v>3.1.1.1.4 Actos registrales constitutivos o modificativos del Estado Civil de la población benitojuarense, garantizando el derecho a la igualdad entre mujeres y hombres inscritos.</v>
      </c>
      <c r="E33" s="471" t="str">
        <f>IF(ISBLANK('5. Pp (3 años)'!E59),"",'5. Pp (3 años)'!E59)</f>
        <v>PARI: Porcentaje de actos registrales inscritos</v>
      </c>
      <c r="F33" s="705">
        <v>149476</v>
      </c>
      <c r="G33" s="706">
        <v>386295</v>
      </c>
      <c r="H33" s="527">
        <f t="shared" si="7"/>
        <v>236819</v>
      </c>
      <c r="I33" s="474">
        <f t="shared" si="8"/>
        <v>1.5843279188632291</v>
      </c>
      <c r="J33" s="691">
        <v>108149</v>
      </c>
      <c r="K33" s="692">
        <v>74119</v>
      </c>
      <c r="L33" s="693">
        <v>74119</v>
      </c>
      <c r="M33" s="691">
        <v>27043</v>
      </c>
      <c r="N33" s="694">
        <v>27045</v>
      </c>
      <c r="O33" s="694">
        <v>27033</v>
      </c>
      <c r="P33" s="694">
        <v>27028</v>
      </c>
      <c r="Q33" s="692">
        <v>18530</v>
      </c>
      <c r="R33" s="692">
        <v>18530</v>
      </c>
      <c r="S33" s="692">
        <v>18530</v>
      </c>
      <c r="T33" s="692">
        <v>18529</v>
      </c>
      <c r="U33" s="694">
        <v>18530</v>
      </c>
      <c r="V33" s="694">
        <v>18530</v>
      </c>
      <c r="W33" s="694">
        <v>18530</v>
      </c>
      <c r="X33" s="693">
        <v>18529</v>
      </c>
    </row>
    <row r="34" spans="3:24" ht="34.5">
      <c r="C34" s="523" t="str">
        <f>IF(ISBLANK('5. Pp (3 años)'!C60),"",'5. Pp (3 años)'!C60)</f>
        <v>Actividad</v>
      </c>
      <c r="D34" s="524" t="str">
        <f>IF(ISBLANK('5. Pp (3 años)'!D60),"",'5. Pp (3 años)'!D60)</f>
        <v>3.1.1.1.4.1 Adquisición de herramientas tecnológicas del Registro Civil.</v>
      </c>
      <c r="E34" s="524" t="str">
        <f>IF(ISBLANK('5. Pp (3 años)'!E60),"",'5. Pp (3 años)'!E60)</f>
        <v xml:space="preserve">PAECE: Porcentaje de adquisición de equipos de cómputo y electrónicos.      </v>
      </c>
      <c r="F34" s="707">
        <v>3</v>
      </c>
      <c r="G34" s="708">
        <v>111</v>
      </c>
      <c r="H34" s="529">
        <f t="shared" si="7"/>
        <v>108</v>
      </c>
      <c r="I34" s="525">
        <f t="shared" si="8"/>
        <v>36</v>
      </c>
      <c r="J34" s="691">
        <v>37</v>
      </c>
      <c r="K34" s="692">
        <v>3</v>
      </c>
      <c r="L34" s="693">
        <v>3</v>
      </c>
      <c r="M34" s="691">
        <v>9</v>
      </c>
      <c r="N34" s="694">
        <v>10</v>
      </c>
      <c r="O34" s="694">
        <v>9</v>
      </c>
      <c r="P34" s="694">
        <v>9</v>
      </c>
      <c r="Q34" s="692">
        <v>1</v>
      </c>
      <c r="R34" s="692">
        <v>1</v>
      </c>
      <c r="S34" s="692">
        <v>1</v>
      </c>
      <c r="T34" s="692">
        <v>0</v>
      </c>
      <c r="U34" s="694">
        <v>1</v>
      </c>
      <c r="V34" s="694">
        <v>1</v>
      </c>
      <c r="W34" s="694">
        <v>1</v>
      </c>
      <c r="X34" s="693">
        <v>0</v>
      </c>
    </row>
    <row r="35" spans="3:24" ht="34.5">
      <c r="C35" s="179" t="str">
        <f>IF(ISBLANK('5. Pp (3 años)'!C61),"",'5. Pp (3 años)'!C61)</f>
        <v>Actividad</v>
      </c>
      <c r="D35" s="180" t="str">
        <f>IF(ISBLANK('5. Pp (3 años)'!D61),"",'5. Pp (3 años)'!D61)</f>
        <v>3.1.1.1.4.2 Incremento en la adquisición de formatos valorados Adquiridos.</v>
      </c>
      <c r="E35" s="180" t="str">
        <f>IF(ISBLANK('5. Pp (3 años)'!E61),"",'5. Pp (3 años)'!E61)</f>
        <v xml:space="preserve">PFVA: Porcentaje de formatos valoradas  adquiridas. </v>
      </c>
      <c r="F35" s="707">
        <v>134000</v>
      </c>
      <c r="G35" s="708">
        <v>390705</v>
      </c>
      <c r="H35" s="528">
        <f t="shared" si="7"/>
        <v>256705</v>
      </c>
      <c r="I35" s="63">
        <f t="shared" si="8"/>
        <v>1.9157089552238804</v>
      </c>
      <c r="J35" s="691">
        <v>110400</v>
      </c>
      <c r="K35" s="692">
        <v>89000</v>
      </c>
      <c r="L35" s="693">
        <v>89000</v>
      </c>
      <c r="M35" s="691">
        <v>27600</v>
      </c>
      <c r="N35" s="694">
        <v>27600</v>
      </c>
      <c r="O35" s="694">
        <v>27600</v>
      </c>
      <c r="P35" s="694">
        <v>27600</v>
      </c>
      <c r="Q35" s="692">
        <v>22250</v>
      </c>
      <c r="R35" s="692">
        <v>22250</v>
      </c>
      <c r="S35" s="692">
        <v>22250</v>
      </c>
      <c r="T35" s="692">
        <v>22250</v>
      </c>
      <c r="U35" s="694">
        <v>22250</v>
      </c>
      <c r="V35" s="694">
        <v>22250</v>
      </c>
      <c r="W35" s="694">
        <v>22250</v>
      </c>
      <c r="X35" s="693">
        <v>22250</v>
      </c>
    </row>
    <row r="36" spans="3:24" ht="34.5">
      <c r="C36" s="179" t="str">
        <f>IF(ISBLANK('5. Pp (3 años)'!C62),"",'5. Pp (3 años)'!C62)</f>
        <v>Actividad</v>
      </c>
      <c r="D36" s="180" t="str">
        <f>IF(ISBLANK('5. Pp (3 años)'!D62),"",'5. Pp (3 años)'!D62)</f>
        <v>3.1.1.1.4.3 Capacitación al personal del Registro Civil.</v>
      </c>
      <c r="E36" s="180" t="str">
        <f>IF(ISBLANK('5. Pp (3 años)'!E62),"",'5. Pp (3 años)'!E62)</f>
        <v>PPC: Porcentaje de personal del Registro Civil capacitado.</v>
      </c>
      <c r="F36" s="707">
        <v>55</v>
      </c>
      <c r="G36" s="708">
        <v>261</v>
      </c>
      <c r="H36" s="528">
        <f t="shared" si="7"/>
        <v>206</v>
      </c>
      <c r="I36" s="63">
        <f t="shared" si="8"/>
        <v>3.7454545454545451</v>
      </c>
      <c r="J36" s="691">
        <v>80</v>
      </c>
      <c r="K36" s="692">
        <v>40</v>
      </c>
      <c r="L36" s="693">
        <v>40</v>
      </c>
      <c r="M36" s="691">
        <v>20</v>
      </c>
      <c r="N36" s="694">
        <v>20</v>
      </c>
      <c r="O36" s="694">
        <v>20</v>
      </c>
      <c r="P36" s="694">
        <v>20</v>
      </c>
      <c r="Q36" s="692">
        <v>10</v>
      </c>
      <c r="R36" s="692">
        <v>10</v>
      </c>
      <c r="S36" s="692">
        <v>10</v>
      </c>
      <c r="T36" s="692">
        <v>10</v>
      </c>
      <c r="U36" s="694">
        <v>10</v>
      </c>
      <c r="V36" s="694">
        <v>10</v>
      </c>
      <c r="W36" s="694">
        <v>10</v>
      </c>
      <c r="X36" s="693">
        <v>10</v>
      </c>
    </row>
    <row r="37" spans="3:24" ht="34.5">
      <c r="C37" s="179" t="str">
        <f>IF(ISBLANK('5. Pp (3 años)'!C63),"",'5. Pp (3 años)'!C63)</f>
        <v>Actividad</v>
      </c>
      <c r="D37" s="180" t="str">
        <f>IF(ISBLANK('5. Pp (3 años)'!D63),"",'5. Pp (3 años)'!D63)</f>
        <v>3.1.1.1.4.4 Mejoramiento de las instalaciones del Registro Civil.</v>
      </c>
      <c r="E37" s="180" t="str">
        <f>IF(ISBLANK('5. Pp (3 años)'!E63),"",'5. Pp (3 años)'!E63)</f>
        <v>PIRM: Porcentaje de instalaciones del Registro Civil mejoradas.</v>
      </c>
      <c r="F37" s="707">
        <v>2</v>
      </c>
      <c r="G37" s="708">
        <v>15</v>
      </c>
      <c r="H37" s="528">
        <f t="shared" si="7"/>
        <v>13</v>
      </c>
      <c r="I37" s="63">
        <f t="shared" si="8"/>
        <v>6.5</v>
      </c>
      <c r="J37" s="691">
        <v>4</v>
      </c>
      <c r="K37" s="692">
        <v>2</v>
      </c>
      <c r="L37" s="693">
        <v>2</v>
      </c>
      <c r="M37" s="691">
        <v>1</v>
      </c>
      <c r="N37" s="694">
        <v>1</v>
      </c>
      <c r="O37" s="694">
        <v>1</v>
      </c>
      <c r="P37" s="694">
        <v>1</v>
      </c>
      <c r="Q37" s="692">
        <v>0</v>
      </c>
      <c r="R37" s="692">
        <v>1</v>
      </c>
      <c r="S37" s="692">
        <v>1</v>
      </c>
      <c r="T37" s="692">
        <v>0</v>
      </c>
      <c r="U37" s="694">
        <v>0</v>
      </c>
      <c r="V37" s="694">
        <v>1</v>
      </c>
      <c r="W37" s="694">
        <v>1</v>
      </c>
      <c r="X37" s="693">
        <v>0</v>
      </c>
    </row>
    <row r="38" spans="3:24" ht="51.75">
      <c r="C38" s="470" t="str">
        <f>IF(ISBLANK('5. Pp (3 años)'!C64),"",'5. Pp (3 años)'!C64)</f>
        <v>Componente</v>
      </c>
      <c r="D38" s="471" t="str">
        <f>IF(ISBLANK('5. Pp (3 años)'!D64),"",'5. Pp (3 años)'!D64)</f>
        <v>3.1.1.1.5 Quejas y recomendaciones en materia de Derechos Humanos atendidas.</v>
      </c>
      <c r="E38" s="471" t="str">
        <f>IF(ISBLANK('5. Pp (3 años)'!E64),"",'5. Pp (3 años)'!E64)</f>
        <v>PQRDH: Porcentaje de quejas y recomendaciones en materia de Derechos Humanos atendidas.</v>
      </c>
      <c r="F38" s="705">
        <v>27</v>
      </c>
      <c r="G38" s="706">
        <v>36</v>
      </c>
      <c r="H38" s="527">
        <f t="shared" si="7"/>
        <v>9</v>
      </c>
      <c r="I38" s="474">
        <f t="shared" si="8"/>
        <v>0.33333333333333326</v>
      </c>
      <c r="J38" s="691">
        <v>12</v>
      </c>
      <c r="K38" s="692">
        <v>12</v>
      </c>
      <c r="L38" s="693">
        <v>12</v>
      </c>
      <c r="M38" s="691">
        <v>3</v>
      </c>
      <c r="N38" s="694">
        <v>3</v>
      </c>
      <c r="O38" s="694">
        <v>3</v>
      </c>
      <c r="P38" s="694">
        <v>3</v>
      </c>
      <c r="Q38" s="692">
        <v>3</v>
      </c>
      <c r="R38" s="692">
        <v>3</v>
      </c>
      <c r="S38" s="692">
        <v>3</v>
      </c>
      <c r="T38" s="692">
        <v>3</v>
      </c>
      <c r="U38" s="694">
        <v>3</v>
      </c>
      <c r="V38" s="694">
        <v>3</v>
      </c>
      <c r="W38" s="694">
        <v>3</v>
      </c>
      <c r="X38" s="693">
        <v>3</v>
      </c>
    </row>
    <row r="39" spans="3:24" ht="69">
      <c r="C39" s="179" t="str">
        <f>IF(ISBLANK('5. Pp (3 años)'!C65),"",'5. Pp (3 años)'!C65)</f>
        <v>Actividad</v>
      </c>
      <c r="D39" s="180" t="str">
        <f>IF(ISBLANK('5. Pp (3 años)'!D65),"",'5. Pp (3 años)'!D65)</f>
        <v>3.1.1.1.5.1 Prestación de asesorías jurídicas y atención a quejas en materia de Derechos Humanos.</v>
      </c>
      <c r="E39" s="180" t="str">
        <f>IF(ISBLANK('5. Pp (3 años)'!E65),"",'5. Pp (3 años)'!E65)</f>
        <v>PJQDH: Porcentaje de asesorías jurídicas y atenciones a quejas en materia de Derechos Humanos realizadas.</v>
      </c>
      <c r="F39" s="707">
        <v>55</v>
      </c>
      <c r="G39" s="708">
        <v>160</v>
      </c>
      <c r="H39" s="528">
        <f t="shared" si="7"/>
        <v>105</v>
      </c>
      <c r="I39" s="63">
        <f t="shared" si="8"/>
        <v>1.9090909090909092</v>
      </c>
      <c r="J39" s="691">
        <v>40</v>
      </c>
      <c r="K39" s="692">
        <v>60</v>
      </c>
      <c r="L39" s="693">
        <v>60</v>
      </c>
      <c r="M39" s="691">
        <v>10</v>
      </c>
      <c r="N39" s="694">
        <v>10</v>
      </c>
      <c r="O39" s="694">
        <v>10</v>
      </c>
      <c r="P39" s="694">
        <v>10</v>
      </c>
      <c r="Q39" s="692">
        <v>15</v>
      </c>
      <c r="R39" s="692">
        <v>15</v>
      </c>
      <c r="S39" s="692">
        <v>15</v>
      </c>
      <c r="T39" s="692">
        <v>15</v>
      </c>
      <c r="U39" s="694">
        <v>15</v>
      </c>
      <c r="V39" s="694">
        <v>15</v>
      </c>
      <c r="W39" s="694">
        <v>15</v>
      </c>
      <c r="X39" s="693">
        <v>15</v>
      </c>
    </row>
    <row r="40" spans="3:24" ht="69">
      <c r="C40" s="523" t="str">
        <f>IF(ISBLANK('5. Pp (3 años)'!C66),"",'5. Pp (3 años)'!C66)</f>
        <v>Actividad</v>
      </c>
      <c r="D40" s="524" t="str">
        <f>IF(ISBLANK('5. Pp (3 años)'!D66),"",'5. Pp (3 años)'!D66)</f>
        <v>3.1.1.1.5.2 Impartición de capacitaciones especializadas en materia de Derechos Humanos y no discriminación.</v>
      </c>
      <c r="E40" s="524" t="str">
        <f>IF(ISBLANK('5. Pp (3 años)'!E66),"",'5. Pp (3 años)'!E66)</f>
        <v xml:space="preserve">
PCMDH: Porcentaje de capacitaciones en materia de Derechos Humanos realizadas.</v>
      </c>
      <c r="F40" s="707">
        <v>31</v>
      </c>
      <c r="G40" s="708">
        <v>120</v>
      </c>
      <c r="H40" s="529">
        <f t="shared" si="7"/>
        <v>89</v>
      </c>
      <c r="I40" s="525">
        <f t="shared" si="8"/>
        <v>2.870967741935484</v>
      </c>
      <c r="J40" s="691">
        <v>24</v>
      </c>
      <c r="K40" s="692">
        <v>48</v>
      </c>
      <c r="L40" s="693">
        <v>48</v>
      </c>
      <c r="M40" s="691">
        <v>6</v>
      </c>
      <c r="N40" s="694">
        <v>6</v>
      </c>
      <c r="O40" s="694">
        <v>6</v>
      </c>
      <c r="P40" s="694">
        <v>6</v>
      </c>
      <c r="Q40" s="692">
        <v>12</v>
      </c>
      <c r="R40" s="692">
        <v>12</v>
      </c>
      <c r="S40" s="692">
        <v>12</v>
      </c>
      <c r="T40" s="692">
        <v>12</v>
      </c>
      <c r="U40" s="694">
        <v>12</v>
      </c>
      <c r="V40" s="694">
        <v>12</v>
      </c>
      <c r="W40" s="694">
        <v>12</v>
      </c>
      <c r="X40" s="693">
        <v>12</v>
      </c>
    </row>
    <row r="41" spans="3:24" ht="51.75">
      <c r="C41" s="179" t="str">
        <f>IF(ISBLANK('5. Pp (3 años)'!C67),"",'5. Pp (3 años)'!C67)</f>
        <v>Actividad</v>
      </c>
      <c r="D41" s="180" t="str">
        <f>IF(ISBLANK('5. Pp (3 años)'!D67),"",'5. Pp (3 años)'!D67)</f>
        <v>3.1.1.1.5.3 Realización de mesas de trabajo en materia de Derechos Humanos con instituciones y organizaciones de la sociedad civil.</v>
      </c>
      <c r="E41" s="180" t="str">
        <f>IF(ISBLANK('5. Pp (3 años)'!E67),"",'5. Pp (3 años)'!E67)</f>
        <v>PMTDH: Porcentaje de Mesas de Trabajo en materia de Derechos Humanos realizadas.</v>
      </c>
      <c r="F41" s="707">
        <v>13</v>
      </c>
      <c r="G41" s="708">
        <v>36</v>
      </c>
      <c r="H41" s="528">
        <f t="shared" si="7"/>
        <v>23</v>
      </c>
      <c r="I41" s="63">
        <f t="shared" si="8"/>
        <v>1.7692307692307692</v>
      </c>
      <c r="J41" s="691">
        <v>12</v>
      </c>
      <c r="K41" s="692">
        <v>12</v>
      </c>
      <c r="L41" s="693">
        <v>12</v>
      </c>
      <c r="M41" s="691">
        <v>3</v>
      </c>
      <c r="N41" s="694">
        <v>3</v>
      </c>
      <c r="O41" s="694">
        <v>3</v>
      </c>
      <c r="P41" s="694">
        <v>3</v>
      </c>
      <c r="Q41" s="692">
        <v>3</v>
      </c>
      <c r="R41" s="692">
        <v>3</v>
      </c>
      <c r="S41" s="692">
        <v>3</v>
      </c>
      <c r="T41" s="692">
        <v>3</v>
      </c>
      <c r="U41" s="694">
        <v>3</v>
      </c>
      <c r="V41" s="694">
        <v>3</v>
      </c>
      <c r="W41" s="694">
        <v>3</v>
      </c>
      <c r="X41" s="693">
        <v>3</v>
      </c>
    </row>
    <row r="42" spans="3:24" ht="51.75">
      <c r="C42" s="470" t="str">
        <f>IF(ISBLANK('5. Pp (3 años)'!C68),"",'5. Pp (3 años)'!C68)</f>
        <v>Componente</v>
      </c>
      <c r="D42" s="471" t="str">
        <f>IF(ISBLANK('5. Pp (3 años)'!D68),"",'5. Pp (3 años)'!D68)</f>
        <v>3.1.1.1.6 Procedimientos jurídicos en los que el Ayuntamiento es parte atendidos mediante su revisión, elaboración y seguimiento.</v>
      </c>
      <c r="E42" s="471" t="str">
        <f>IF(ISBLANK('5. Pp (3 años)'!E68),"",'5. Pp (3 años)'!E68)</f>
        <v>PPJA: Porcentaje de procedimientos jurídicos atendidos</v>
      </c>
      <c r="F42" s="705">
        <v>758</v>
      </c>
      <c r="G42" s="706">
        <v>900</v>
      </c>
      <c r="H42" s="527">
        <f t="shared" si="7"/>
        <v>142</v>
      </c>
      <c r="I42" s="474">
        <f t="shared" si="8"/>
        <v>0.18733509234828505</v>
      </c>
      <c r="J42" s="691">
        <v>300</v>
      </c>
      <c r="K42" s="692">
        <v>300</v>
      </c>
      <c r="L42" s="693">
        <v>300</v>
      </c>
      <c r="M42" s="691">
        <v>75</v>
      </c>
      <c r="N42" s="694">
        <v>75</v>
      </c>
      <c r="O42" s="694">
        <v>75</v>
      </c>
      <c r="P42" s="694">
        <v>75</v>
      </c>
      <c r="Q42" s="692">
        <v>75</v>
      </c>
      <c r="R42" s="692">
        <v>75</v>
      </c>
      <c r="S42" s="692">
        <v>75</v>
      </c>
      <c r="T42" s="692">
        <v>75</v>
      </c>
      <c r="U42" s="694">
        <v>75</v>
      </c>
      <c r="V42" s="694">
        <v>75</v>
      </c>
      <c r="W42" s="694">
        <v>75</v>
      </c>
      <c r="X42" s="693">
        <v>75</v>
      </c>
    </row>
    <row r="43" spans="3:24" ht="34.5">
      <c r="C43" s="179" t="str">
        <f>IF(ISBLANK('5. Pp (3 años)'!C69),"",'5. Pp (3 años)'!C69)</f>
        <v>Actividad</v>
      </c>
      <c r="D43" s="180" t="str">
        <f>IF(ISBLANK('5. Pp (3 años)'!D69),"",'5. Pp (3 años)'!D69)</f>
        <v>3.1.1.1.6.1 Revisión de instrumentos jurídicos de la Administración Pública Municipal realizada.</v>
      </c>
      <c r="E43" s="180" t="str">
        <f>IF(ISBLANK('5. Pp (3 años)'!E69),"",'5. Pp (3 años)'!E69)</f>
        <v>PIJR: Porcentaje de instrumentos jurídicos revisados</v>
      </c>
      <c r="F43" s="707">
        <v>523</v>
      </c>
      <c r="G43" s="708">
        <v>600</v>
      </c>
      <c r="H43" s="528">
        <f t="shared" si="7"/>
        <v>77</v>
      </c>
      <c r="I43" s="63">
        <f t="shared" si="8"/>
        <v>0.14722753346080308</v>
      </c>
      <c r="J43" s="691">
        <v>200</v>
      </c>
      <c r="K43" s="692">
        <v>200</v>
      </c>
      <c r="L43" s="693">
        <v>200</v>
      </c>
      <c r="M43" s="691">
        <v>50</v>
      </c>
      <c r="N43" s="694">
        <v>50</v>
      </c>
      <c r="O43" s="694">
        <v>50</v>
      </c>
      <c r="P43" s="694">
        <v>50</v>
      </c>
      <c r="Q43" s="692">
        <v>50</v>
      </c>
      <c r="R43" s="692">
        <v>50</v>
      </c>
      <c r="S43" s="692">
        <v>50</v>
      </c>
      <c r="T43" s="692">
        <v>50</v>
      </c>
      <c r="U43" s="694">
        <v>50</v>
      </c>
      <c r="V43" s="694">
        <v>50</v>
      </c>
      <c r="W43" s="694">
        <v>50</v>
      </c>
      <c r="X43" s="693">
        <v>50</v>
      </c>
    </row>
    <row r="44" spans="3:24" ht="51.75">
      <c r="C44" s="179" t="str">
        <f>IF(ISBLANK('5. Pp (3 años)'!C70),"",'5. Pp (3 años)'!C70)</f>
        <v>Actividad</v>
      </c>
      <c r="D44" s="180" t="str">
        <f>IF(ISBLANK('5. Pp (3 años)'!D70),"",'5. Pp (3 años)'!D70)</f>
        <v>3.1.1.1.6.2 Atención de actuaciones jurídicas para la defensa del Ayuntamiento en procedimientos legales mediante su elaboración y revisión realizada.</v>
      </c>
      <c r="E44" s="180" t="str">
        <f>IF(ISBLANK('5. Pp (3 años)'!E70),"",'5. Pp (3 años)'!E70)</f>
        <v>PAJA: Porcentaje de actuaciones jurídicas atendidas</v>
      </c>
      <c r="F44" s="707">
        <v>536</v>
      </c>
      <c r="G44" s="708">
        <v>600</v>
      </c>
      <c r="H44" s="528">
        <f t="shared" si="7"/>
        <v>64</v>
      </c>
      <c r="I44" s="63">
        <f t="shared" si="8"/>
        <v>0.11940298507462677</v>
      </c>
      <c r="J44" s="691">
        <v>200</v>
      </c>
      <c r="K44" s="692">
        <v>200</v>
      </c>
      <c r="L44" s="693">
        <v>200</v>
      </c>
      <c r="M44" s="691">
        <v>50</v>
      </c>
      <c r="N44" s="694">
        <v>50</v>
      </c>
      <c r="O44" s="694">
        <v>50</v>
      </c>
      <c r="P44" s="694">
        <v>50</v>
      </c>
      <c r="Q44" s="692">
        <v>50</v>
      </c>
      <c r="R44" s="692">
        <v>50</v>
      </c>
      <c r="S44" s="692">
        <v>50</v>
      </c>
      <c r="T44" s="692">
        <v>50</v>
      </c>
      <c r="U44" s="694">
        <v>50</v>
      </c>
      <c r="V44" s="694">
        <v>50</v>
      </c>
      <c r="W44" s="694">
        <v>50</v>
      </c>
      <c r="X44" s="693">
        <v>50</v>
      </c>
    </row>
    <row r="45" spans="3:24" ht="51.75">
      <c r="C45" s="179" t="str">
        <f>IF(ISBLANK('5. Pp (3 años)'!C71),"",'5. Pp (3 años)'!C71)</f>
        <v>Actividad</v>
      </c>
      <c r="D45" s="180" t="str">
        <f>IF(ISBLANK('5. Pp (3 años)'!D71),"",'5. Pp (3 años)'!D71)</f>
        <v>3.1.1.1.6.3 Interposición y atención de recursos legales en juicios de garantía en los que el Ayuntamiento sea parte realizadas.</v>
      </c>
      <c r="E45" s="180" t="str">
        <f>IF(ISBLANK('5. Pp (3 años)'!E71),"",'5. Pp (3 años)'!E71)</f>
        <v>PRJG: Porcentaje de recursos en juicios de garantía atendidos</v>
      </c>
      <c r="F45" s="707">
        <v>537</v>
      </c>
      <c r="G45" s="708">
        <v>600</v>
      </c>
      <c r="H45" s="528">
        <f t="shared" si="7"/>
        <v>63</v>
      </c>
      <c r="I45" s="63">
        <f t="shared" si="8"/>
        <v>0.11731843575418988</v>
      </c>
      <c r="J45" s="691">
        <v>200</v>
      </c>
      <c r="K45" s="692">
        <v>200</v>
      </c>
      <c r="L45" s="693">
        <v>200</v>
      </c>
      <c r="M45" s="691">
        <v>50</v>
      </c>
      <c r="N45" s="694">
        <v>50</v>
      </c>
      <c r="O45" s="694">
        <v>50</v>
      </c>
      <c r="P45" s="694">
        <v>50</v>
      </c>
      <c r="Q45" s="692">
        <v>50</v>
      </c>
      <c r="R45" s="692">
        <v>50</v>
      </c>
      <c r="S45" s="692">
        <v>50</v>
      </c>
      <c r="T45" s="692">
        <v>50</v>
      </c>
      <c r="U45" s="694">
        <v>50</v>
      </c>
      <c r="V45" s="694">
        <v>50</v>
      </c>
      <c r="W45" s="694">
        <v>50</v>
      </c>
      <c r="X45" s="693">
        <v>50</v>
      </c>
    </row>
    <row r="46" spans="3:24" ht="34.5">
      <c r="C46" s="470" t="str">
        <f>IF(ISBLANK('5. Pp (3 años)'!C72),"",'5. Pp (3 años)'!C72)</f>
        <v xml:space="preserve">Componente </v>
      </c>
      <c r="D46" s="471" t="str">
        <f>IF(ISBLANK('5. Pp (3 años)'!D72),"",'5. Pp (3 años)'!D72)</f>
        <v>3.1.1.1.7 Sanciones de la ciudanía que realiza u omite actos que alteran la paz pública aplicadas.</v>
      </c>
      <c r="E46" s="471" t="str">
        <f>IF(ISBLANK('5. Pp (3 años)'!E72),"",'5. Pp (3 años)'!E72)</f>
        <v>PSA: Porcentaje de sanciones aplicadas</v>
      </c>
      <c r="F46" s="705">
        <v>26977</v>
      </c>
      <c r="G46" s="706">
        <v>57500</v>
      </c>
      <c r="H46" s="527">
        <f t="shared" si="7"/>
        <v>30523</v>
      </c>
      <c r="I46" s="474">
        <f t="shared" si="8"/>
        <v>1.1314453052600362</v>
      </c>
      <c r="J46" s="691">
        <v>19500</v>
      </c>
      <c r="K46" s="692">
        <v>19000</v>
      </c>
      <c r="L46" s="693">
        <v>19000</v>
      </c>
      <c r="M46" s="691">
        <v>4875</v>
      </c>
      <c r="N46" s="694">
        <v>4875</v>
      </c>
      <c r="O46" s="694">
        <v>4875</v>
      </c>
      <c r="P46" s="694">
        <v>4875</v>
      </c>
      <c r="Q46" s="692">
        <v>4750</v>
      </c>
      <c r="R46" s="692">
        <v>4750</v>
      </c>
      <c r="S46" s="692">
        <v>4750</v>
      </c>
      <c r="T46" s="692">
        <v>4750</v>
      </c>
      <c r="U46" s="694">
        <v>4750</v>
      </c>
      <c r="V46" s="694">
        <v>4750</v>
      </c>
      <c r="W46" s="694">
        <v>4750</v>
      </c>
      <c r="X46" s="693">
        <v>4750</v>
      </c>
    </row>
    <row r="47" spans="3:24" ht="34.5">
      <c r="C47" s="179" t="str">
        <f>IF(ISBLANK('5. Pp (3 años)'!C73),"",'5. Pp (3 años)'!C73)</f>
        <v>Actividad</v>
      </c>
      <c r="D47" s="180" t="str">
        <f>IF(ISBLANK('5. Pp (3 años)'!D73),"",'5. Pp (3 años)'!D73)</f>
        <v>3.1.1.1.7.1 Celebración de convenios a través de audiencias conciliatorias.</v>
      </c>
      <c r="E47" s="180" t="str">
        <f>IF(ISBLANK('5. Pp (3 años)'!E73),"",'5. Pp (3 años)'!E73)</f>
        <v xml:space="preserve">PCCC: Porcentaje de convenios conciliatorios celebrados.               </v>
      </c>
      <c r="F47" s="707">
        <v>353</v>
      </c>
      <c r="G47" s="708">
        <v>600</v>
      </c>
      <c r="H47" s="528">
        <f t="shared" si="7"/>
        <v>247</v>
      </c>
      <c r="I47" s="63">
        <f t="shared" si="8"/>
        <v>0.69971671388101986</v>
      </c>
      <c r="J47" s="691">
        <v>200</v>
      </c>
      <c r="K47" s="692">
        <v>200</v>
      </c>
      <c r="L47" s="693">
        <v>200</v>
      </c>
      <c r="M47" s="691">
        <v>50</v>
      </c>
      <c r="N47" s="694">
        <v>50</v>
      </c>
      <c r="O47" s="694">
        <v>50</v>
      </c>
      <c r="P47" s="694">
        <v>50</v>
      </c>
      <c r="Q47" s="692">
        <v>50</v>
      </c>
      <c r="R47" s="692">
        <v>50</v>
      </c>
      <c r="S47" s="692">
        <v>50</v>
      </c>
      <c r="T47" s="692">
        <v>50</v>
      </c>
      <c r="U47" s="694">
        <v>50</v>
      </c>
      <c r="V47" s="694">
        <v>50</v>
      </c>
      <c r="W47" s="694">
        <v>50</v>
      </c>
      <c r="X47" s="693">
        <v>50</v>
      </c>
    </row>
    <row r="48" spans="3:24" ht="34.5">
      <c r="C48" s="179" t="str">
        <f>IF(ISBLANK('5. Pp (3 años)'!C74),"",'5. Pp (3 años)'!C74)</f>
        <v>Actividad</v>
      </c>
      <c r="D48" s="180" t="str">
        <f>IF(ISBLANK('5. Pp (3 años)'!D74),"",'5. Pp (3 años)'!D74)</f>
        <v>3.1.1.1.7.2 Otorgamiento de asesorías psicológicas a menores infractores y sus familias.</v>
      </c>
      <c r="E48" s="180" t="str">
        <f>IF(ISBLANK('5. Pp (3 años)'!E74),"",'5. Pp (3 años)'!E74)</f>
        <v xml:space="preserve">PAPO: Porcentaje de asesorías psicológicas otorgadas.   </v>
      </c>
      <c r="F48" s="707">
        <v>517</v>
      </c>
      <c r="G48" s="708">
        <v>900</v>
      </c>
      <c r="H48" s="528">
        <f t="shared" si="7"/>
        <v>383</v>
      </c>
      <c r="I48" s="63">
        <f t="shared" si="8"/>
        <v>0.74081237911025144</v>
      </c>
      <c r="J48" s="691">
        <v>300</v>
      </c>
      <c r="K48" s="692">
        <v>300</v>
      </c>
      <c r="L48" s="693">
        <v>300</v>
      </c>
      <c r="M48" s="691">
        <v>75</v>
      </c>
      <c r="N48" s="694">
        <v>75</v>
      </c>
      <c r="O48" s="694">
        <v>75</v>
      </c>
      <c r="P48" s="694">
        <v>75</v>
      </c>
      <c r="Q48" s="692">
        <v>75</v>
      </c>
      <c r="R48" s="692">
        <v>75</v>
      </c>
      <c r="S48" s="692">
        <v>75</v>
      </c>
      <c r="T48" s="692">
        <v>75</v>
      </c>
      <c r="U48" s="694">
        <v>75</v>
      </c>
      <c r="V48" s="694">
        <v>75</v>
      </c>
      <c r="W48" s="694">
        <v>75</v>
      </c>
      <c r="X48" s="693">
        <v>75</v>
      </c>
    </row>
    <row r="49" spans="3:24" ht="34.5">
      <c r="C49" s="179" t="str">
        <f>IF(ISBLANK('5. Pp (3 años)'!C75),"",'5. Pp (3 años)'!C75)</f>
        <v>Actividad</v>
      </c>
      <c r="D49" s="180" t="str">
        <f>IF(ISBLANK('5. Pp (3 años)'!D75),"",'5. Pp (3 años)'!D75)</f>
        <v>3.1.1.1.7.3 Impartición de cursos de capacitación para el personal de la Dirección.</v>
      </c>
      <c r="E49" s="180" t="str">
        <f>IF(ISBLANK('5. Pp (3 años)'!E75),"",'5. Pp (3 años)'!E75)</f>
        <v>PACI: Porcentaje de cursos de capacitación impartidos.</v>
      </c>
      <c r="F49" s="707">
        <v>8</v>
      </c>
      <c r="G49" s="708">
        <v>18</v>
      </c>
      <c r="H49" s="528">
        <f t="shared" si="7"/>
        <v>10</v>
      </c>
      <c r="I49" s="63">
        <f t="shared" si="8"/>
        <v>1.25</v>
      </c>
      <c r="J49" s="691">
        <v>6</v>
      </c>
      <c r="K49" s="692">
        <v>6</v>
      </c>
      <c r="L49" s="693">
        <v>6</v>
      </c>
      <c r="M49" s="691">
        <v>1</v>
      </c>
      <c r="N49" s="694">
        <v>2</v>
      </c>
      <c r="O49" s="694">
        <v>1</v>
      </c>
      <c r="P49" s="694">
        <v>2</v>
      </c>
      <c r="Q49" s="692">
        <v>1</v>
      </c>
      <c r="R49" s="692">
        <v>2</v>
      </c>
      <c r="S49" s="692">
        <v>1</v>
      </c>
      <c r="T49" s="692">
        <v>2</v>
      </c>
      <c r="U49" s="694">
        <v>2</v>
      </c>
      <c r="V49" s="694">
        <v>1</v>
      </c>
      <c r="W49" s="694">
        <v>2</v>
      </c>
      <c r="X49" s="693">
        <v>1</v>
      </c>
    </row>
    <row r="50" spans="3:24" ht="34.5">
      <c r="C50" s="179" t="str">
        <f>IF(ISBLANK('5. Pp (3 años)'!C76),"",'5. Pp (3 años)'!C76)</f>
        <v>Actividad</v>
      </c>
      <c r="D50" s="180" t="str">
        <f>IF(ISBLANK('5. Pp (3 años)'!D76),"",'5. Pp (3 años)'!D76)</f>
        <v>3.1.1.1.7.4 Realización de Talleres para familias de menores infractores.</v>
      </c>
      <c r="E50" s="180" t="str">
        <f>IF(ISBLANK('5. Pp (3 años)'!E76),"",'5. Pp (3 años)'!E76)</f>
        <v xml:space="preserve">PTFR: Porcentaje de Talleres para familias realizados.         </v>
      </c>
      <c r="F50" s="707">
        <v>6</v>
      </c>
      <c r="G50" s="708">
        <v>12</v>
      </c>
      <c r="H50" s="528">
        <f t="shared" si="7"/>
        <v>6</v>
      </c>
      <c r="I50" s="63">
        <f t="shared" si="8"/>
        <v>1</v>
      </c>
      <c r="J50" s="691">
        <v>4</v>
      </c>
      <c r="K50" s="692">
        <v>4</v>
      </c>
      <c r="L50" s="693">
        <v>4</v>
      </c>
      <c r="M50" s="691">
        <v>1</v>
      </c>
      <c r="N50" s="694">
        <v>1</v>
      </c>
      <c r="O50" s="694">
        <v>1</v>
      </c>
      <c r="P50" s="694">
        <v>1</v>
      </c>
      <c r="Q50" s="692">
        <v>1</v>
      </c>
      <c r="R50" s="692">
        <v>1</v>
      </c>
      <c r="S50" s="692">
        <v>1</v>
      </c>
      <c r="T50" s="692">
        <v>1</v>
      </c>
      <c r="U50" s="694">
        <v>1</v>
      </c>
      <c r="V50" s="694">
        <v>1</v>
      </c>
      <c r="W50" s="694">
        <v>1</v>
      </c>
      <c r="X50" s="693">
        <v>1</v>
      </c>
    </row>
    <row r="51" spans="3:24" ht="34.5">
      <c r="C51" s="470" t="str">
        <f>IF(ISBLANK('5. Pp (3 años)'!C77),"",'5. Pp (3 años)'!C77)</f>
        <v>Componente</v>
      </c>
      <c r="D51" s="471" t="str">
        <f>IF(ISBLANK('5. Pp (3 años)'!D77),"",'5. Pp (3 años)'!D77)</f>
        <v>3.1.1.1.8 Supervisión de guarda y custodia de ciudadanos que infringen el Reglamento de Justicia Cívica realizada</v>
      </c>
      <c r="E51" s="471" t="str">
        <f>IF(ISBLANK('5. Pp (3 años)'!E77),"",'5. Pp (3 años)'!E77)</f>
        <v>PSA: Porcentaje de supervisiones aplicadas.</v>
      </c>
      <c r="F51" s="705">
        <v>26973</v>
      </c>
      <c r="G51" s="706">
        <v>71000</v>
      </c>
      <c r="H51" s="527">
        <f t="shared" si="7"/>
        <v>44027</v>
      </c>
      <c r="I51" s="474">
        <f t="shared" si="8"/>
        <v>1.6322618915211509</v>
      </c>
      <c r="J51" s="691">
        <v>23668</v>
      </c>
      <c r="K51" s="692">
        <v>23666</v>
      </c>
      <c r="L51" s="693">
        <v>23666</v>
      </c>
      <c r="M51" s="691">
        <v>5917</v>
      </c>
      <c r="N51" s="694">
        <v>5917</v>
      </c>
      <c r="O51" s="694">
        <v>5917</v>
      </c>
      <c r="P51" s="694">
        <v>5917</v>
      </c>
      <c r="Q51" s="692">
        <v>5916</v>
      </c>
      <c r="R51" s="692">
        <v>5916</v>
      </c>
      <c r="S51" s="692">
        <v>5917</v>
      </c>
      <c r="T51" s="692">
        <v>5917</v>
      </c>
      <c r="U51" s="694">
        <v>5916</v>
      </c>
      <c r="V51" s="694">
        <v>5916</v>
      </c>
      <c r="W51" s="694">
        <v>5917</v>
      </c>
      <c r="X51" s="693">
        <v>5917</v>
      </c>
    </row>
    <row r="52" spans="3:24" ht="34.5">
      <c r="C52" s="523" t="str">
        <f>IF(ISBLANK('5. Pp (3 años)'!C78),"",'5. Pp (3 años)'!C78)</f>
        <v>Actividad</v>
      </c>
      <c r="D52" s="524" t="str">
        <f>IF(ISBLANK('5. Pp (3 años)'!D78),"",'5. Pp (3 años)'!D78)</f>
        <v>3.1.1.1.8.1 Supervisión de la integridad de los infractores</v>
      </c>
      <c r="E52" s="524" t="str">
        <f>IF(ISBLANK('5. Pp (3 años)'!E78),"",'5. Pp (3 años)'!E78)</f>
        <v>PIA: Porcentaje de Incidencias Atendidas.</v>
      </c>
      <c r="F52" s="707">
        <v>24</v>
      </c>
      <c r="G52" s="708">
        <v>36</v>
      </c>
      <c r="H52" s="529">
        <f t="shared" si="7"/>
        <v>12</v>
      </c>
      <c r="I52" s="525">
        <f t="shared" si="8"/>
        <v>0.5</v>
      </c>
      <c r="J52" s="691">
        <v>12</v>
      </c>
      <c r="K52" s="692">
        <v>12</v>
      </c>
      <c r="L52" s="693">
        <v>12</v>
      </c>
      <c r="M52" s="691">
        <v>3</v>
      </c>
      <c r="N52" s="694">
        <v>3</v>
      </c>
      <c r="O52" s="694">
        <v>3</v>
      </c>
      <c r="P52" s="694">
        <v>3</v>
      </c>
      <c r="Q52" s="692">
        <v>3</v>
      </c>
      <c r="R52" s="692">
        <v>3</v>
      </c>
      <c r="S52" s="692">
        <v>3</v>
      </c>
      <c r="T52" s="692">
        <v>3</v>
      </c>
      <c r="U52" s="694">
        <v>3</v>
      </c>
      <c r="V52" s="694">
        <v>3</v>
      </c>
      <c r="W52" s="694">
        <v>3</v>
      </c>
      <c r="X52" s="693">
        <v>3</v>
      </c>
    </row>
    <row r="53" spans="3:24" ht="34.5">
      <c r="C53" s="179" t="str">
        <f>IF(ISBLANK('5. Pp (3 años)'!C79),"",'5. Pp (3 años)'!C79)</f>
        <v>Actividad</v>
      </c>
      <c r="D53" s="180" t="str">
        <f>IF(ISBLANK('5. Pp (3 años)'!D79),"",'5. Pp (3 años)'!D79)</f>
        <v>3.1.1.1.8.2 Conservación y mantenimiento de equipos del Centro Retencion.</v>
      </c>
      <c r="E53" s="180" t="str">
        <f>IF(ISBLANK('5. Pp (3 años)'!E79),"",'5. Pp (3 años)'!E79)</f>
        <v>PEC: Porcentaje de Equipo Conservado.</v>
      </c>
      <c r="F53" s="707">
        <v>14</v>
      </c>
      <c r="G53" s="708">
        <v>21</v>
      </c>
      <c r="H53" s="528">
        <f t="shared" si="7"/>
        <v>7</v>
      </c>
      <c r="I53" s="63">
        <f t="shared" si="8"/>
        <v>0.5</v>
      </c>
      <c r="J53" s="691">
        <v>7</v>
      </c>
      <c r="K53" s="692">
        <v>7</v>
      </c>
      <c r="L53" s="693">
        <v>7</v>
      </c>
      <c r="M53" s="691">
        <v>2</v>
      </c>
      <c r="N53" s="694">
        <v>2</v>
      </c>
      <c r="O53" s="694">
        <v>2</v>
      </c>
      <c r="P53" s="694">
        <v>1</v>
      </c>
      <c r="Q53" s="692">
        <v>2</v>
      </c>
      <c r="R53" s="692">
        <v>2</v>
      </c>
      <c r="S53" s="692">
        <v>2</v>
      </c>
      <c r="T53" s="692">
        <v>1</v>
      </c>
      <c r="U53" s="694">
        <v>2</v>
      </c>
      <c r="V53" s="694">
        <v>2</v>
      </c>
      <c r="W53" s="694">
        <v>2</v>
      </c>
      <c r="X53" s="693">
        <v>1</v>
      </c>
    </row>
    <row r="54" spans="3:24" ht="34.5">
      <c r="C54" s="179" t="str">
        <f>IF(ISBLANK('5. Pp (3 años)'!C80),"",'5. Pp (3 años)'!C80)</f>
        <v>Actividad</v>
      </c>
      <c r="D54" s="180" t="str">
        <f>IF(ISBLANK('5. Pp (3 años)'!D80),"",'5. Pp (3 años)'!D80)</f>
        <v>3.1.1.1.8.3 Otorgamiento de alimentos  a infractores retenidos y personal Institucional</v>
      </c>
      <c r="E54" s="180" t="str">
        <f>IF(ISBLANK('5. Pp (3 años)'!E80),"",'5. Pp (3 años)'!E80)</f>
        <v>POAO: Porcentaje de Órdenes de Alimentos Otorgados</v>
      </c>
      <c r="F54" s="707">
        <v>227673</v>
      </c>
      <c r="G54" s="708">
        <v>340000</v>
      </c>
      <c r="H54" s="528">
        <f t="shared" si="7"/>
        <v>112327</v>
      </c>
      <c r="I54" s="63">
        <f t="shared" si="8"/>
        <v>0.49336987697267576</v>
      </c>
      <c r="J54" s="691">
        <v>113334</v>
      </c>
      <c r="K54" s="692">
        <v>113333</v>
      </c>
      <c r="L54" s="693">
        <v>113333</v>
      </c>
      <c r="M54" s="691">
        <v>28333</v>
      </c>
      <c r="N54" s="694">
        <v>28333</v>
      </c>
      <c r="O54" s="694">
        <v>28333</v>
      </c>
      <c r="P54" s="694">
        <v>28335</v>
      </c>
      <c r="Q54" s="692">
        <v>28333</v>
      </c>
      <c r="R54" s="692">
        <v>28333</v>
      </c>
      <c r="S54" s="692">
        <v>28333</v>
      </c>
      <c r="T54" s="692">
        <v>28335</v>
      </c>
      <c r="U54" s="694">
        <v>28333</v>
      </c>
      <c r="V54" s="694">
        <v>28333</v>
      </c>
      <c r="W54" s="694">
        <v>28333</v>
      </c>
      <c r="X54" s="693">
        <v>28333</v>
      </c>
    </row>
    <row r="55" spans="3:24" ht="34.5">
      <c r="C55" s="470" t="str">
        <f>IF(ISBLANK('5. Pp (3 años)'!C81),"",'5. Pp (3 años)'!C81)</f>
        <v>Componente</v>
      </c>
      <c r="D55" s="471" t="str">
        <f>IF(ISBLANK('5. Pp (3 años)'!D81),"",'5. Pp (3 años)'!D81)</f>
        <v xml:space="preserve">3.1.1.1.9 Acciones de las políticas poblaciónales y demandas Sociales atendidas. </v>
      </c>
      <c r="E55" s="471" t="str">
        <f>IF(ISBLANK('5. Pp (3 años)'!E81),"",'5. Pp (3 años)'!E81)</f>
        <v>PADS: Porcentaje de Atención de las Demandas Sociales</v>
      </c>
      <c r="F55" s="705">
        <v>3245</v>
      </c>
      <c r="G55" s="706">
        <v>4245</v>
      </c>
      <c r="H55" s="527">
        <f t="shared" si="7"/>
        <v>1000</v>
      </c>
      <c r="I55" s="474">
        <f t="shared" si="8"/>
        <v>0.30816640986132504</v>
      </c>
      <c r="J55" s="691">
        <v>1000</v>
      </c>
      <c r="K55" s="692">
        <v>1000</v>
      </c>
      <c r="L55" s="693">
        <v>1000</v>
      </c>
      <c r="M55" s="691">
        <v>250</v>
      </c>
      <c r="N55" s="694">
        <v>250</v>
      </c>
      <c r="O55" s="694">
        <v>250</v>
      </c>
      <c r="P55" s="694">
        <v>250</v>
      </c>
      <c r="Q55" s="692">
        <v>250</v>
      </c>
      <c r="R55" s="692">
        <v>250</v>
      </c>
      <c r="S55" s="692">
        <v>250</v>
      </c>
      <c r="T55" s="692">
        <v>250</v>
      </c>
      <c r="U55" s="694">
        <v>250</v>
      </c>
      <c r="V55" s="694">
        <v>250</v>
      </c>
      <c r="W55" s="694">
        <v>250</v>
      </c>
      <c r="X55" s="693">
        <v>250</v>
      </c>
    </row>
    <row r="56" spans="3:24" ht="34.5">
      <c r="C56" s="179" t="str">
        <f>IF(ISBLANK('5. Pp (3 años)'!C82),"",'5. Pp (3 años)'!C82)</f>
        <v>Actividad</v>
      </c>
      <c r="D56" s="180" t="str">
        <f>IF(ISBLANK('5. Pp (3 años)'!D82),"",'5. Pp (3 años)'!D82)</f>
        <v>3.1.1.1.9.1 Realización del Sorteo del Servicio Nacional Clase correspondiente.</v>
      </c>
      <c r="E56" s="180" t="str">
        <f>IF(ISBLANK('5. Pp (3 años)'!E82),"",'5. Pp (3 años)'!E82)</f>
        <v>PCCM: Porcentaje  de cartillas militares entregadas.</v>
      </c>
      <c r="F56" s="707">
        <v>5303</v>
      </c>
      <c r="G56" s="708">
        <v>6703</v>
      </c>
      <c r="H56" s="528">
        <f t="shared" si="7"/>
        <v>1400</v>
      </c>
      <c r="I56" s="63">
        <f t="shared" si="8"/>
        <v>0.26400150858004912</v>
      </c>
      <c r="J56" s="691">
        <v>1400</v>
      </c>
      <c r="K56" s="692">
        <v>1400</v>
      </c>
      <c r="L56" s="693">
        <v>1400</v>
      </c>
      <c r="M56" s="691">
        <v>600</v>
      </c>
      <c r="N56" s="694">
        <v>300</v>
      </c>
      <c r="O56" s="694">
        <v>300</v>
      </c>
      <c r="P56" s="694">
        <v>200</v>
      </c>
      <c r="Q56" s="692">
        <v>600</v>
      </c>
      <c r="R56" s="692">
        <v>300</v>
      </c>
      <c r="S56" s="692">
        <v>300</v>
      </c>
      <c r="T56" s="692">
        <v>200</v>
      </c>
      <c r="U56" s="694">
        <v>600</v>
      </c>
      <c r="V56" s="694">
        <v>300</v>
      </c>
      <c r="W56" s="694">
        <v>300</v>
      </c>
      <c r="X56" s="693">
        <v>200</v>
      </c>
    </row>
    <row r="57" spans="3:24" ht="51.75">
      <c r="C57" s="179" t="str">
        <f>IF(ISBLANK('5. Pp (3 años)'!C83),"",'5. Pp (3 años)'!C83)</f>
        <v>Actividad</v>
      </c>
      <c r="D57" s="180" t="str">
        <f>IF(ISBLANK('5. Pp (3 años)'!D83),"",'5. Pp (3 años)'!D83)</f>
        <v>3.1.1.1.9.2 Participación en las Sesiones del COESPO referente a los temas representativos de la población y resoluciones del H. Ayuntamiento</v>
      </c>
      <c r="E57" s="180" t="str">
        <f>IF(ISBLANK('5. Pp (3 años)'!E83),"",'5. Pp (3 años)'!E83)</f>
        <v>PCSC: Porcentaje de Sesiones de COESPO participadas.</v>
      </c>
      <c r="F57" s="707">
        <v>24</v>
      </c>
      <c r="G57" s="708">
        <v>28</v>
      </c>
      <c r="H57" s="528">
        <f t="shared" si="7"/>
        <v>4</v>
      </c>
      <c r="I57" s="63">
        <f t="shared" si="8"/>
        <v>0.16666666666666674</v>
      </c>
      <c r="J57" s="691">
        <v>4</v>
      </c>
      <c r="K57" s="692">
        <v>4</v>
      </c>
      <c r="L57" s="693">
        <v>4</v>
      </c>
      <c r="M57" s="691">
        <v>1</v>
      </c>
      <c r="N57" s="694">
        <v>1</v>
      </c>
      <c r="O57" s="694">
        <v>1</v>
      </c>
      <c r="P57" s="694">
        <v>1</v>
      </c>
      <c r="Q57" s="692">
        <v>1</v>
      </c>
      <c r="R57" s="692">
        <v>1</v>
      </c>
      <c r="S57" s="692">
        <v>1</v>
      </c>
      <c r="T57" s="692">
        <v>1</v>
      </c>
      <c r="U57" s="694">
        <v>1</v>
      </c>
      <c r="V57" s="694">
        <v>1</v>
      </c>
      <c r="W57" s="694">
        <v>1</v>
      </c>
      <c r="X57" s="693">
        <v>1</v>
      </c>
    </row>
    <row r="58" spans="3:24" ht="51.75">
      <c r="C58" s="523" t="str">
        <f>IF(ISBLANK('5. Pp (3 años)'!C84),"",'5. Pp (3 años)'!C84)</f>
        <v>Actividad</v>
      </c>
      <c r="D58" s="524" t="str">
        <f>IF(ISBLANK('5. Pp (3 años)'!D84),"",'5. Pp (3 años)'!D84)</f>
        <v>3.1.1.1.9.3 Atención y seguimiento a la Delegación Alfredo V. Bonfil y Sub Delegación de  Puerto Juárez</v>
      </c>
      <c r="E58" s="524" t="str">
        <f>IF(ISBLANK('5. Pp (3 años)'!E84),"",'5. Pp (3 años)'!E84)</f>
        <v xml:space="preserve">PRDS: Porcentaje de atenciones y seguimientos con DAVB y SbPJ realizadas. </v>
      </c>
      <c r="F58" s="707">
        <v>21</v>
      </c>
      <c r="G58" s="708">
        <v>33</v>
      </c>
      <c r="H58" s="529">
        <f t="shared" si="7"/>
        <v>12</v>
      </c>
      <c r="I58" s="525">
        <f t="shared" si="8"/>
        <v>0.5714285714285714</v>
      </c>
      <c r="J58" s="691">
        <v>12</v>
      </c>
      <c r="K58" s="692">
        <v>12</v>
      </c>
      <c r="L58" s="693">
        <v>12</v>
      </c>
      <c r="M58" s="691">
        <v>3</v>
      </c>
      <c r="N58" s="694">
        <v>3</v>
      </c>
      <c r="O58" s="694">
        <v>3</v>
      </c>
      <c r="P58" s="694">
        <v>3</v>
      </c>
      <c r="Q58" s="692">
        <v>3</v>
      </c>
      <c r="R58" s="692">
        <v>3</v>
      </c>
      <c r="S58" s="692">
        <v>3</v>
      </c>
      <c r="T58" s="692">
        <v>3</v>
      </c>
      <c r="U58" s="694">
        <v>3</v>
      </c>
      <c r="V58" s="694">
        <v>3</v>
      </c>
      <c r="W58" s="694">
        <v>3</v>
      </c>
      <c r="X58" s="693">
        <v>3</v>
      </c>
    </row>
    <row r="59" spans="3:24" ht="69">
      <c r="C59" s="179" t="str">
        <f>IF(ISBLANK('5. Pp (3 años)'!C85),"",'5. Pp (3 años)'!C85)</f>
        <v>Actividad</v>
      </c>
      <c r="D59" s="180" t="str">
        <f>IF(ISBLANK('5. Pp (3 años)'!D85),"",'5. Pp (3 años)'!D85)</f>
        <v>3.1.1.1.9.4 Atención a manifestaciones y cierres de vias de comunicación en el Ambito Municipal</v>
      </c>
      <c r="E59" s="180" t="str">
        <f>IF(ISBLANK('5. Pp (3 años)'!E85),"",'5. Pp (3 años)'!E85)</f>
        <v>PRDS: Porcentaje de atenciones a manisfestaciones y cierres de vias de comunicación en el ambito municipal.</v>
      </c>
      <c r="F59" s="707">
        <v>103</v>
      </c>
      <c r="G59" s="708">
        <v>203</v>
      </c>
      <c r="H59" s="528">
        <f t="shared" si="7"/>
        <v>100</v>
      </c>
      <c r="I59" s="63">
        <f t="shared" si="8"/>
        <v>0.970873786407767</v>
      </c>
      <c r="J59" s="691">
        <v>100</v>
      </c>
      <c r="K59" s="692">
        <v>100</v>
      </c>
      <c r="L59" s="693">
        <v>100</v>
      </c>
      <c r="M59" s="691">
        <v>20</v>
      </c>
      <c r="N59" s="694">
        <v>20</v>
      </c>
      <c r="O59" s="694">
        <v>30</v>
      </c>
      <c r="P59" s="694">
        <v>30</v>
      </c>
      <c r="Q59" s="692">
        <v>20</v>
      </c>
      <c r="R59" s="692">
        <v>20</v>
      </c>
      <c r="S59" s="692">
        <v>30</v>
      </c>
      <c r="T59" s="692">
        <v>30</v>
      </c>
      <c r="U59" s="694">
        <v>20</v>
      </c>
      <c r="V59" s="694">
        <v>20</v>
      </c>
      <c r="W59" s="694">
        <v>30</v>
      </c>
      <c r="X59" s="693">
        <v>30</v>
      </c>
    </row>
    <row r="60" spans="3:24" ht="34.5">
      <c r="C60" s="179" t="str">
        <f>IF(ISBLANK('5. Pp (3 años)'!C86),"",'5. Pp (3 años)'!C86)</f>
        <v>Actividad</v>
      </c>
      <c r="D60" s="180" t="str">
        <f>IF(ISBLANK('5. Pp (3 años)'!D86),"",'5. Pp (3 años)'!D86)</f>
        <v>3.1.1.1.9.5 Atenciones en asuntos religiosos brindadas.</v>
      </c>
      <c r="E60" s="180" t="str">
        <f>IF(ISBLANK('5. Pp (3 años)'!E86),"",'5. Pp (3 años)'!E86)</f>
        <v xml:space="preserve">PARB: Porcentaje de Atenciones en Asuntos Religiosos brindadas. </v>
      </c>
      <c r="F60" s="707">
        <v>6186</v>
      </c>
      <c r="G60" s="708">
        <v>22500</v>
      </c>
      <c r="H60" s="528">
        <f t="shared" si="7"/>
        <v>16314</v>
      </c>
      <c r="I60" s="63">
        <f t="shared" si="8"/>
        <v>2.6372453928225026</v>
      </c>
      <c r="J60" s="691">
        <v>2500</v>
      </c>
      <c r="K60" s="692">
        <v>2500</v>
      </c>
      <c r="L60" s="693">
        <v>2500</v>
      </c>
      <c r="M60" s="691">
        <v>625</v>
      </c>
      <c r="N60" s="694">
        <v>625</v>
      </c>
      <c r="O60" s="694">
        <v>625</v>
      </c>
      <c r="P60" s="694">
        <v>625</v>
      </c>
      <c r="Q60" s="692">
        <v>625</v>
      </c>
      <c r="R60" s="692">
        <v>625</v>
      </c>
      <c r="S60" s="692">
        <v>625</v>
      </c>
      <c r="T60" s="692">
        <v>625</v>
      </c>
      <c r="U60" s="694">
        <v>625</v>
      </c>
      <c r="V60" s="694">
        <v>625</v>
      </c>
      <c r="W60" s="694">
        <v>625</v>
      </c>
      <c r="X60" s="693">
        <v>625</v>
      </c>
    </row>
    <row r="61" spans="3:24" ht="86.25">
      <c r="C61" s="179" t="str">
        <f>IF(ISBLANK('5. Pp (3 años)'!C87),"",'5. Pp (3 años)'!C87)</f>
        <v>Actividad</v>
      </c>
      <c r="D61" s="180" t="str">
        <f>IF(ISBLANK('5. Pp (3 años)'!D87),"",'5. Pp (3 años)'!D87)</f>
        <v xml:space="preserve">3.1.1.1.9.6 Realización de actividades comunitarias enfocadas a la construccion de paz con apoyo de grupos religiosos. (sinergia por la paz) </v>
      </c>
      <c r="E61" s="180" t="str">
        <f>IF(ISBLANK('5. Pp (3 años)'!E87),"",'5. Pp (3 años)'!E87)</f>
        <v>PPAC: Porcentaje de participantes  en actividades comunitarias enfocadas a la construccion de paz con apoyo de grupos religiosos. (sinergia por la paz) .</v>
      </c>
      <c r="F61" s="707">
        <v>23381</v>
      </c>
      <c r="G61" s="708">
        <v>32000</v>
      </c>
      <c r="H61" s="528">
        <f t="shared" si="7"/>
        <v>8619</v>
      </c>
      <c r="I61" s="63">
        <f t="shared" si="8"/>
        <v>0.36863265044266713</v>
      </c>
      <c r="J61" s="691">
        <v>7</v>
      </c>
      <c r="K61" s="692">
        <v>11000</v>
      </c>
      <c r="L61" s="693">
        <v>11000</v>
      </c>
      <c r="M61" s="691">
        <v>2</v>
      </c>
      <c r="N61" s="694">
        <v>1</v>
      </c>
      <c r="O61" s="694">
        <v>2</v>
      </c>
      <c r="P61" s="694">
        <v>2</v>
      </c>
      <c r="Q61" s="692">
        <v>3000</v>
      </c>
      <c r="R61" s="692">
        <v>3000</v>
      </c>
      <c r="S61" s="692">
        <v>2000</v>
      </c>
      <c r="T61" s="692">
        <v>3000</v>
      </c>
      <c r="U61" s="694">
        <v>3000</v>
      </c>
      <c r="V61" s="694">
        <v>3000</v>
      </c>
      <c r="W61" s="694">
        <v>2000</v>
      </c>
      <c r="X61" s="693">
        <v>3000</v>
      </c>
    </row>
    <row r="62" spans="3:24" ht="34.5">
      <c r="C62" s="179" t="str">
        <f>IF(ISBLANK('5. Pp (3 años)'!C88),"",'5. Pp (3 años)'!C88)</f>
        <v>Actividad</v>
      </c>
      <c r="D62" s="180" t="str">
        <f>IF(ISBLANK('5. Pp (3 años)'!D88),"",'5. Pp (3 años)'!D88)</f>
        <v>3.1.1.1.9.7 Capacitación en materia religiosa que fortalezcan la laicidad del municipio.</v>
      </c>
      <c r="E62" s="180" t="str">
        <f>IF(ISBLANK('5. Pp (3 años)'!E88),"",'5. Pp (3 años)'!E88)</f>
        <v>PCMR: Porcentaje de participantes en materia religiosa capacitados(as)</v>
      </c>
      <c r="F62" s="707">
        <v>1263</v>
      </c>
      <c r="G62" s="708">
        <v>3960</v>
      </c>
      <c r="H62" s="528">
        <f t="shared" si="7"/>
        <v>2697</v>
      </c>
      <c r="I62" s="63">
        <f t="shared" si="8"/>
        <v>2.1353919239904986</v>
      </c>
      <c r="J62" s="691">
        <v>440</v>
      </c>
      <c r="K62" s="692">
        <v>1300</v>
      </c>
      <c r="L62" s="693">
        <v>1300</v>
      </c>
      <c r="M62" s="691">
        <v>100</v>
      </c>
      <c r="N62" s="694">
        <v>120</v>
      </c>
      <c r="O62" s="694">
        <v>120</v>
      </c>
      <c r="P62" s="694">
        <v>100</v>
      </c>
      <c r="Q62" s="692">
        <v>550</v>
      </c>
      <c r="R62" s="692">
        <v>250</v>
      </c>
      <c r="S62" s="692">
        <v>250</v>
      </c>
      <c r="T62" s="692">
        <v>250</v>
      </c>
      <c r="U62" s="694">
        <v>450</v>
      </c>
      <c r="V62" s="694">
        <v>350</v>
      </c>
      <c r="W62" s="694">
        <v>150</v>
      </c>
      <c r="X62" s="693">
        <v>350</v>
      </c>
    </row>
    <row r="63" spans="3:24" ht="51.75">
      <c r="C63" s="179" t="str">
        <f>IF(ISBLANK('5. Pp (3 años)'!C89),"",'5. Pp (3 años)'!C89)</f>
        <v>Actividad</v>
      </c>
      <c r="D63" s="180" t="str">
        <f>IF(ISBLANK('5. Pp (3 años)'!D89),"",'5. Pp (3 años)'!D89)</f>
        <v>3.1.1.1.9.8 Actualización del Padrón Municipal de Templos (PMT).</v>
      </c>
      <c r="E63" s="180" t="str">
        <f>IF(ISBLANK('5. Pp (3 años)'!E89),"",'5. Pp (3 años)'!E89)</f>
        <v>PAEX: Porcentaje de expedientes del Padrón Municipal de Templos actualizados.</v>
      </c>
      <c r="F63" s="707">
        <v>1268</v>
      </c>
      <c r="G63" s="708">
        <v>6480</v>
      </c>
      <c r="H63" s="528">
        <f t="shared" si="7"/>
        <v>5212</v>
      </c>
      <c r="I63" s="63">
        <f t="shared" si="8"/>
        <v>4.1104100946372242</v>
      </c>
      <c r="J63" s="691">
        <v>720</v>
      </c>
      <c r="K63" s="692">
        <v>720</v>
      </c>
      <c r="L63" s="693">
        <v>720</v>
      </c>
      <c r="M63" s="691">
        <v>180</v>
      </c>
      <c r="N63" s="694">
        <v>180</v>
      </c>
      <c r="O63" s="694">
        <v>180</v>
      </c>
      <c r="P63" s="694">
        <v>180</v>
      </c>
      <c r="Q63" s="692">
        <v>180</v>
      </c>
      <c r="R63" s="692">
        <v>180</v>
      </c>
      <c r="S63" s="692">
        <v>180</v>
      </c>
      <c r="T63" s="692">
        <v>180</v>
      </c>
      <c r="U63" s="694">
        <v>180</v>
      </c>
      <c r="V63" s="694">
        <v>180</v>
      </c>
      <c r="W63" s="694">
        <v>180</v>
      </c>
      <c r="X63" s="693">
        <v>180</v>
      </c>
    </row>
    <row r="64" spans="3:24" ht="51.75">
      <c r="C64" s="470" t="str">
        <f>IF(ISBLANK('5. Pp (3 años)'!C90),"",'5. Pp (3 años)'!C90)</f>
        <v>Actividad</v>
      </c>
      <c r="D64" s="471" t="str">
        <f>IF(ISBLANK('5. Pp (3 años)'!D90),"",'5. Pp (3 años)'!D90)</f>
        <v>3.1.1.1.9.9 Verificación de la normativa municipal aplicable al sector religioso.</v>
      </c>
      <c r="E64" s="471" t="str">
        <f>IF(ISBLANK('5. Pp (3 años)'!E90),"",'5. Pp (3 años)'!E90)</f>
        <v>PVAR: Porcentaje de verificaciones normativas a las asociaciones y agrupaciones religiosas realizadas.</v>
      </c>
      <c r="F64" s="714">
        <v>637</v>
      </c>
      <c r="G64" s="715">
        <v>2800</v>
      </c>
      <c r="H64" s="527">
        <f t="shared" si="7"/>
        <v>2163</v>
      </c>
      <c r="I64" s="474">
        <f t="shared" si="8"/>
        <v>3.395604395604396</v>
      </c>
      <c r="J64" s="691">
        <v>320</v>
      </c>
      <c r="K64" s="692">
        <v>320</v>
      </c>
      <c r="L64" s="693">
        <v>320</v>
      </c>
      <c r="M64" s="691">
        <v>40</v>
      </c>
      <c r="N64" s="694">
        <v>100</v>
      </c>
      <c r="O64" s="694">
        <v>100</v>
      </c>
      <c r="P64" s="694">
        <v>80</v>
      </c>
      <c r="Q64" s="692">
        <v>40</v>
      </c>
      <c r="R64" s="692">
        <v>100</v>
      </c>
      <c r="S64" s="692">
        <v>100</v>
      </c>
      <c r="T64" s="692">
        <v>80</v>
      </c>
      <c r="U64" s="694">
        <v>40</v>
      </c>
      <c r="V64" s="694">
        <v>100</v>
      </c>
      <c r="W64" s="694">
        <v>100</v>
      </c>
      <c r="X64" s="693">
        <v>80</v>
      </c>
    </row>
    <row r="65" spans="3:24" ht="34.5">
      <c r="C65" s="179" t="str">
        <f>IF(ISBLANK('5. Pp (3 años)'!C91),"",'5. Pp (3 años)'!C91)</f>
        <v>Actividad</v>
      </c>
      <c r="D65" s="180" t="str">
        <f>IF(ISBLANK('5. Pp (3 años)'!D91),"",'5. Pp (3 años)'!D91)</f>
        <v>3.1.1.1.9.10 Realización de los trámites solicitados por las asociaciones y agrupaciones religiosas.</v>
      </c>
      <c r="E65" s="180" t="str">
        <f>IF(ISBLANK('5. Pp (3 años)'!E91),"",'5. Pp (3 años)'!E91)</f>
        <v>PTSR: Porcentaje de trámites del sector religioso realizados.</v>
      </c>
      <c r="F65" s="707">
        <v>1016</v>
      </c>
      <c r="G65" s="708">
        <v>3780</v>
      </c>
      <c r="H65" s="528">
        <f t="shared" si="7"/>
        <v>2764</v>
      </c>
      <c r="I65" s="63">
        <f t="shared" si="8"/>
        <v>2.7204724409448819</v>
      </c>
      <c r="J65" s="691">
        <v>420</v>
      </c>
      <c r="K65" s="692">
        <v>700</v>
      </c>
      <c r="L65" s="693">
        <v>700</v>
      </c>
      <c r="M65" s="691">
        <v>100</v>
      </c>
      <c r="N65" s="694">
        <v>120</v>
      </c>
      <c r="O65" s="694">
        <v>80</v>
      </c>
      <c r="P65" s="694">
        <v>120</v>
      </c>
      <c r="Q65" s="692">
        <v>200</v>
      </c>
      <c r="R65" s="692">
        <v>200</v>
      </c>
      <c r="S65" s="692">
        <v>150</v>
      </c>
      <c r="T65" s="692">
        <v>150</v>
      </c>
      <c r="U65" s="694">
        <v>200</v>
      </c>
      <c r="V65" s="694">
        <v>200</v>
      </c>
      <c r="W65" s="694">
        <v>150</v>
      </c>
      <c r="X65" s="693">
        <v>150</v>
      </c>
    </row>
    <row r="66" spans="3:24" ht="51.75">
      <c r="C66" s="179" t="str">
        <f>IF(ISBLANK('5. Pp (3 años)'!C92),"",'5. Pp (3 años)'!C92)</f>
        <v>Actividad</v>
      </c>
      <c r="D66" s="180" t="str">
        <f>IF(ISBLANK('5. Pp (3 años)'!D92),"",'5. Pp (3 años)'!D92)</f>
        <v>3.1.1.1.9.11 Asesoramiento para el registro de las agrupaciones religiosas.</v>
      </c>
      <c r="E66" s="180" t="str">
        <f>IF(ISBLANK('5. Pp (3 años)'!E92),"",'5. Pp (3 años)'!E92)</f>
        <v>PAAC: Porcentaje de asesorías jurídicas hacia asociaciones y agrupaciones religiosas.</v>
      </c>
      <c r="F66" s="707">
        <v>526</v>
      </c>
      <c r="G66" s="708">
        <v>2610</v>
      </c>
      <c r="H66" s="528">
        <f t="shared" si="7"/>
        <v>2084</v>
      </c>
      <c r="I66" s="63">
        <f t="shared" si="8"/>
        <v>3.9619771863117874</v>
      </c>
      <c r="J66" s="691">
        <v>290</v>
      </c>
      <c r="K66" s="692">
        <v>290</v>
      </c>
      <c r="L66" s="693">
        <v>290</v>
      </c>
      <c r="M66" s="691">
        <v>60</v>
      </c>
      <c r="N66" s="694">
        <v>70</v>
      </c>
      <c r="O66" s="694">
        <v>80</v>
      </c>
      <c r="P66" s="694">
        <v>80</v>
      </c>
      <c r="Q66" s="692">
        <v>60</v>
      </c>
      <c r="R66" s="692">
        <v>70</v>
      </c>
      <c r="S66" s="692">
        <v>80</v>
      </c>
      <c r="T66" s="692">
        <v>80</v>
      </c>
      <c r="U66" s="694">
        <v>60</v>
      </c>
      <c r="V66" s="694">
        <v>70</v>
      </c>
      <c r="W66" s="694">
        <v>80</v>
      </c>
      <c r="X66" s="693">
        <v>80</v>
      </c>
    </row>
    <row r="67" spans="3:24" ht="51.75">
      <c r="C67" s="179" t="str">
        <f>IF(ISBLANK('5. Pp (3 años)'!C93),"",'5. Pp (3 años)'!C93)</f>
        <v>Actividad</v>
      </c>
      <c r="D67" s="180" t="str">
        <f>IF(ISBLANK('5. Pp (3 años)'!D93),"",'5. Pp (3 años)'!D93)</f>
        <v>3.1.1.1.1.9.12 Realización de actividades enfocadas a la Promoción, Respeto y Tolerancia Religiosa realizadas</v>
      </c>
      <c r="E67" s="180" t="str">
        <f>IF(ISBLANK('5. Pp (3 años)'!E93),"",'5. Pp (3 años)'!E93)</f>
        <v>PAPRT: Porcentaje de actividades  de Promoción, respeto y Tolerancia Religiosa, realizada</v>
      </c>
      <c r="F67" s="707">
        <v>0</v>
      </c>
      <c r="G67" s="708">
        <v>7</v>
      </c>
      <c r="H67" s="528">
        <f t="shared" si="7"/>
        <v>7</v>
      </c>
      <c r="I67" s="63">
        <v>0</v>
      </c>
      <c r="J67" s="691">
        <v>3</v>
      </c>
      <c r="K67" s="692">
        <v>3</v>
      </c>
      <c r="L67" s="693">
        <v>3</v>
      </c>
      <c r="M67" s="691">
        <v>1</v>
      </c>
      <c r="N67" s="694">
        <v>0</v>
      </c>
      <c r="O67" s="694">
        <v>1</v>
      </c>
      <c r="P67" s="694">
        <v>1</v>
      </c>
      <c r="Q67" s="692">
        <v>1</v>
      </c>
      <c r="R67" s="692">
        <v>0</v>
      </c>
      <c r="S67" s="692">
        <v>1</v>
      </c>
      <c r="T67" s="692">
        <v>1</v>
      </c>
      <c r="U67" s="694">
        <v>1</v>
      </c>
      <c r="V67" s="694">
        <v>0</v>
      </c>
      <c r="W67" s="694">
        <v>1</v>
      </c>
      <c r="X67" s="693">
        <v>1</v>
      </c>
    </row>
    <row r="68" spans="3:24" ht="69">
      <c r="C68" s="470" t="str">
        <f>IF(ISBLANK('5. Pp (3 años)'!C94),"",'5. Pp (3 años)'!C94)</f>
        <v>Componente</v>
      </c>
      <c r="D68" s="471" t="str">
        <f>IF(ISBLANK('5. Pp (3 años)'!D94),"",'5. Pp (3 años)'!D94)</f>
        <v>3.1.1.1.10 Mecanismos de coordinación interinstitucional y capacidades del SIPINNA Municipal fortalecidos.</v>
      </c>
      <c r="E68" s="471" t="str">
        <f>IF(ISBLANK('5. Pp (3 años)'!E94),"",'5. Pp (3 años)'!E94)</f>
        <v xml:space="preserve">PCI: Porcentaje de mecanismos de coordinación interinstitucional y de fortalecimiento de capacidades implementados. </v>
      </c>
      <c r="F68" s="705">
        <v>0</v>
      </c>
      <c r="G68" s="706">
        <v>48</v>
      </c>
      <c r="H68" s="527">
        <f t="shared" si="7"/>
        <v>48</v>
      </c>
      <c r="I68" s="474">
        <v>0</v>
      </c>
      <c r="J68" s="691">
        <v>0</v>
      </c>
      <c r="K68" s="692">
        <v>24</v>
      </c>
      <c r="L68" s="693">
        <v>24</v>
      </c>
      <c r="M68" s="691">
        <v>0</v>
      </c>
      <c r="N68" s="694">
        <v>0</v>
      </c>
      <c r="O68" s="694">
        <v>0</v>
      </c>
      <c r="P68" s="694">
        <v>0</v>
      </c>
      <c r="Q68" s="692">
        <v>3</v>
      </c>
      <c r="R68" s="692">
        <v>7</v>
      </c>
      <c r="S68" s="692">
        <v>7</v>
      </c>
      <c r="T68" s="692">
        <v>7</v>
      </c>
      <c r="U68" s="694">
        <v>6</v>
      </c>
      <c r="V68" s="694">
        <v>6</v>
      </c>
      <c r="W68" s="694">
        <v>6</v>
      </c>
      <c r="X68" s="693">
        <v>6</v>
      </c>
    </row>
    <row r="69" spans="3:24" ht="34.5">
      <c r="C69" s="179" t="str">
        <f>IF(ISBLANK('5. Pp (3 años)'!C95),"",'5. Pp (3 años)'!C95)</f>
        <v>Actividad</v>
      </c>
      <c r="D69" s="180" t="str">
        <f>IF(ISBLANK('5. Pp (3 años)'!D95),"",'5. Pp (3 años)'!D95)</f>
        <v>3.1.1.1.10.1  Organización de sesiones del Sistema Municipal y sus Comisiones.</v>
      </c>
      <c r="E69" s="180" t="str">
        <f>IF(ISBLANK('5. Pp (3 años)'!E95),"",'5. Pp (3 años)'!E95)</f>
        <v>PSO: Porcentaje de sesiones realizadas conforme al calendario.</v>
      </c>
      <c r="F69" s="707">
        <v>0</v>
      </c>
      <c r="G69" s="708">
        <v>32</v>
      </c>
      <c r="H69" s="528">
        <f t="shared" si="7"/>
        <v>32</v>
      </c>
      <c r="I69" s="63">
        <v>0</v>
      </c>
      <c r="J69" s="691">
        <v>0</v>
      </c>
      <c r="K69" s="692">
        <v>16</v>
      </c>
      <c r="L69" s="693">
        <v>16</v>
      </c>
      <c r="M69" s="691">
        <v>0</v>
      </c>
      <c r="N69" s="694">
        <v>0</v>
      </c>
      <c r="O69" s="694">
        <v>0</v>
      </c>
      <c r="P69" s="694">
        <v>0</v>
      </c>
      <c r="Q69" s="692">
        <v>4</v>
      </c>
      <c r="R69" s="692">
        <v>4</v>
      </c>
      <c r="S69" s="692">
        <v>4</v>
      </c>
      <c r="T69" s="692">
        <v>4</v>
      </c>
      <c r="U69" s="694">
        <v>4</v>
      </c>
      <c r="V69" s="694">
        <v>4</v>
      </c>
      <c r="W69" s="694">
        <v>4</v>
      </c>
      <c r="X69" s="693">
        <v>4</v>
      </c>
    </row>
    <row r="70" spans="3:24" ht="34.5">
      <c r="C70" s="523" t="str">
        <f>IF(ISBLANK('5. Pp (3 años)'!C96),"",'5. Pp (3 años)'!C96)</f>
        <v>Actividad</v>
      </c>
      <c r="D70" s="524" t="str">
        <f>IF(ISBLANK('5. Pp (3 años)'!D96),"",'5. Pp (3 años)'!D96)</f>
        <v>3.1.1.1.10.2 Canalización y registro de reportes o posibles vulneraciones de derechos de NNA.</v>
      </c>
      <c r="E70" s="524" t="str">
        <f>IF(ISBLANK('5. Pp (3 años)'!E96),"",'5. Pp (3 años)'!E96)</f>
        <v>PCR: Porcentaje de reportes canalizados dentro de 48 horas.</v>
      </c>
      <c r="F70" s="707">
        <v>0</v>
      </c>
      <c r="G70" s="709">
        <v>1</v>
      </c>
      <c r="H70" s="532">
        <v>1</v>
      </c>
      <c r="I70" s="525">
        <v>0</v>
      </c>
      <c r="J70" s="695">
        <v>0</v>
      </c>
      <c r="K70" s="696">
        <v>1</v>
      </c>
      <c r="L70" s="697">
        <v>1</v>
      </c>
      <c r="M70" s="695">
        <v>0</v>
      </c>
      <c r="N70" s="698">
        <v>0</v>
      </c>
      <c r="O70" s="698">
        <v>0</v>
      </c>
      <c r="P70" s="698">
        <v>0</v>
      </c>
      <c r="Q70" s="696">
        <v>1</v>
      </c>
      <c r="R70" s="696">
        <v>1</v>
      </c>
      <c r="S70" s="696">
        <v>1</v>
      </c>
      <c r="T70" s="696">
        <v>1</v>
      </c>
      <c r="U70" s="698">
        <v>1</v>
      </c>
      <c r="V70" s="698">
        <v>1</v>
      </c>
      <c r="W70" s="698">
        <v>1</v>
      </c>
      <c r="X70" s="697">
        <v>1</v>
      </c>
    </row>
    <row r="71" spans="3:24" ht="34.5">
      <c r="C71" s="179" t="str">
        <f>IF(ISBLANK('5. Pp (3 años)'!C97),"",'5. Pp (3 años)'!C97)</f>
        <v>Actividad</v>
      </c>
      <c r="D71" s="180" t="str">
        <f>IF(ISBLANK('5. Pp (3 años)'!D97),"",'5. Pp (3 años)'!D97)</f>
        <v>3.1.1.1.10.3 Convocatoria y organización de actividades de participación dirigidas a niñas, niños y adolescentes.</v>
      </c>
      <c r="E71" s="180" t="str">
        <f>IF(ISBLANK('5. Pp (3 años)'!E97),"",'5. Pp (3 años)'!E97)</f>
        <v>PPA: Porcentaje de participación de NNA en actividades convocadas.</v>
      </c>
      <c r="F71" s="707">
        <v>0</v>
      </c>
      <c r="G71" s="708">
        <v>6460</v>
      </c>
      <c r="H71" s="528">
        <f t="shared" si="7"/>
        <v>6460</v>
      </c>
      <c r="I71" s="63">
        <v>0</v>
      </c>
      <c r="J71" s="691">
        <v>0</v>
      </c>
      <c r="K71" s="692">
        <v>3230</v>
      </c>
      <c r="L71" s="693">
        <v>3230</v>
      </c>
      <c r="M71" s="691">
        <v>0</v>
      </c>
      <c r="N71" s="694">
        <v>0</v>
      </c>
      <c r="O71" s="694">
        <v>0</v>
      </c>
      <c r="P71" s="694">
        <v>0</v>
      </c>
      <c r="Q71" s="692">
        <v>800</v>
      </c>
      <c r="R71" s="692">
        <v>965</v>
      </c>
      <c r="S71" s="692">
        <v>965</v>
      </c>
      <c r="T71" s="692">
        <v>500</v>
      </c>
      <c r="U71" s="694">
        <v>800</v>
      </c>
      <c r="V71" s="694">
        <v>965</v>
      </c>
      <c r="W71" s="694">
        <v>965</v>
      </c>
      <c r="X71" s="693">
        <v>500</v>
      </c>
    </row>
    <row r="72" spans="3:24" ht="34.5">
      <c r="C72" s="179" t="str">
        <f>IF(ISBLANK('5. Pp (3 años)'!C98),"",'5. Pp (3 años)'!C98)</f>
        <v>Actividad</v>
      </c>
      <c r="D72" s="180" t="str">
        <f>IF(ISBLANK('5. Pp (3 años)'!D98),"",'5. Pp (3 años)'!D98)</f>
        <v>3.1.1.1.10.4 Difusión digital y realización de campañas en redes sociales sobre los derechos de NNA.</v>
      </c>
      <c r="E72" s="180" t="str">
        <f>IF(ISBLANK('5. Pp (3 años)'!E98),"",'5. Pp (3 años)'!E98)</f>
        <v>PDR: Porcentaje de campañas realizadas conforme a la planeación.</v>
      </c>
      <c r="F72" s="707">
        <v>0</v>
      </c>
      <c r="G72" s="708">
        <v>48</v>
      </c>
      <c r="H72" s="528">
        <f t="shared" si="7"/>
        <v>48</v>
      </c>
      <c r="I72" s="63">
        <v>0</v>
      </c>
      <c r="J72" s="691">
        <v>0</v>
      </c>
      <c r="K72" s="692">
        <v>24</v>
      </c>
      <c r="L72" s="693">
        <v>24</v>
      </c>
      <c r="M72" s="691">
        <v>0</v>
      </c>
      <c r="N72" s="694">
        <v>0</v>
      </c>
      <c r="O72" s="694">
        <v>0</v>
      </c>
      <c r="P72" s="694">
        <v>0</v>
      </c>
      <c r="Q72" s="692">
        <v>6</v>
      </c>
      <c r="R72" s="692">
        <v>6</v>
      </c>
      <c r="S72" s="692">
        <v>6</v>
      </c>
      <c r="T72" s="692">
        <v>6</v>
      </c>
      <c r="U72" s="694">
        <v>6</v>
      </c>
      <c r="V72" s="694">
        <v>6</v>
      </c>
      <c r="W72" s="694">
        <v>6</v>
      </c>
      <c r="X72" s="693">
        <v>6</v>
      </c>
    </row>
    <row r="73" spans="3:24" ht="34.5">
      <c r="C73" s="470" t="str">
        <f>IF(ISBLANK('5. Pp (3 años)'!C99),"",'5. Pp (3 años)'!C99)</f>
        <v>Componente</v>
      </c>
      <c r="D73" s="471" t="str">
        <f>IF(ISBLANK('5. Pp (3 años)'!D99),"",'5. Pp (3 años)'!D99)</f>
        <v>3.1.1.1.11 Proyectos de estructuración vial revisados interinstitucionalmente.</v>
      </c>
      <c r="E73" s="471" t="str">
        <f>IF(ISBLANK('5. Pp (3 años)'!E99),"",'5. Pp (3 años)'!E99)</f>
        <v>PREV: Porcentaje de proyectos de estructuración vial revisados</v>
      </c>
      <c r="F73" s="705">
        <v>0</v>
      </c>
      <c r="G73" s="706">
        <v>40</v>
      </c>
      <c r="H73" s="527">
        <f t="shared" si="7"/>
        <v>40</v>
      </c>
      <c r="I73" s="474">
        <v>0</v>
      </c>
      <c r="J73" s="691">
        <v>0</v>
      </c>
      <c r="K73" s="692">
        <v>20</v>
      </c>
      <c r="L73" s="693">
        <v>20</v>
      </c>
      <c r="M73" s="691">
        <v>0</v>
      </c>
      <c r="N73" s="694">
        <v>0</v>
      </c>
      <c r="O73" s="694">
        <v>0</v>
      </c>
      <c r="P73" s="694">
        <v>0</v>
      </c>
      <c r="Q73" s="692">
        <v>5</v>
      </c>
      <c r="R73" s="692">
        <v>10</v>
      </c>
      <c r="S73" s="692">
        <v>3</v>
      </c>
      <c r="T73" s="692">
        <v>2</v>
      </c>
      <c r="U73" s="694">
        <v>5</v>
      </c>
      <c r="V73" s="694">
        <v>10</v>
      </c>
      <c r="W73" s="694">
        <v>3</v>
      </c>
      <c r="X73" s="693">
        <v>2</v>
      </c>
    </row>
    <row r="74" spans="3:24" ht="34.5">
      <c r="C74" s="179" t="str">
        <f>IF(ISBLANK('5. Pp (3 años)'!C100),"",'5. Pp (3 años)'!C100)</f>
        <v>Actividad</v>
      </c>
      <c r="D74" s="180" t="str">
        <f>IF(ISBLANK('5. Pp (3 años)'!D100),"",'5. Pp (3 años)'!D100)</f>
        <v>3.1.1.1.11.1 Instalación de señalización vial horizontal y vertical en la infraestructura urbana.</v>
      </c>
      <c r="E74" s="180" t="str">
        <f>IF(ISBLANK('5. Pp (3 años)'!E100),"",'5. Pp (3 años)'!E100)</f>
        <v>PSHV: Porcentaje de señalización vial horizontal y vertical instalada</v>
      </c>
      <c r="F74" s="707">
        <v>0</v>
      </c>
      <c r="G74" s="708">
        <v>240</v>
      </c>
      <c r="H74" s="528">
        <f t="shared" si="7"/>
        <v>240</v>
      </c>
      <c r="I74" s="63">
        <v>0</v>
      </c>
      <c r="J74" s="691">
        <v>0</v>
      </c>
      <c r="K74" s="692">
        <v>120</v>
      </c>
      <c r="L74" s="693">
        <v>120</v>
      </c>
      <c r="M74" s="691">
        <v>0</v>
      </c>
      <c r="N74" s="694">
        <v>0</v>
      </c>
      <c r="O74" s="694">
        <v>0</v>
      </c>
      <c r="P74" s="694">
        <v>0</v>
      </c>
      <c r="Q74" s="692">
        <v>30</v>
      </c>
      <c r="R74" s="692">
        <v>30</v>
      </c>
      <c r="S74" s="692">
        <v>30</v>
      </c>
      <c r="T74" s="692">
        <v>30</v>
      </c>
      <c r="U74" s="694">
        <v>30</v>
      </c>
      <c r="V74" s="694">
        <v>30</v>
      </c>
      <c r="W74" s="694">
        <v>30</v>
      </c>
      <c r="X74" s="693">
        <v>30</v>
      </c>
    </row>
    <row r="75" spans="3:24" ht="51.75">
      <c r="C75" s="179" t="str">
        <f>IF(ISBLANK('5. Pp (3 años)'!C101),"",'5. Pp (3 años)'!C101)</f>
        <v>Actividad</v>
      </c>
      <c r="D75" s="180" t="str">
        <f>IF(ISBLANK('5. Pp (3 años)'!D101),"",'5. Pp (3 años)'!D101)</f>
        <v>3.1.1.1.11.2. Elaboración de propuestas de Seguridad Vial y de Movilidad Urbana.</v>
      </c>
      <c r="E75" s="180" t="str">
        <f>IF(ISBLANK('5. Pp (3 años)'!E101),"",'5. Pp (3 años)'!E101)</f>
        <v>PASMG: Porcentaje de anuencias de seguridad vial y movilidad urbana gestionadas</v>
      </c>
      <c r="F75" s="707">
        <v>0</v>
      </c>
      <c r="G75" s="708">
        <v>145</v>
      </c>
      <c r="H75" s="528">
        <f t="shared" si="7"/>
        <v>145</v>
      </c>
      <c r="I75" s="63">
        <v>0</v>
      </c>
      <c r="J75" s="691">
        <v>25</v>
      </c>
      <c r="K75" s="692">
        <v>60</v>
      </c>
      <c r="L75" s="693">
        <v>60</v>
      </c>
      <c r="M75" s="691">
        <v>3</v>
      </c>
      <c r="N75" s="694">
        <v>6</v>
      </c>
      <c r="O75" s="694">
        <v>9</v>
      </c>
      <c r="P75" s="694">
        <v>7</v>
      </c>
      <c r="Q75" s="692">
        <v>15</v>
      </c>
      <c r="R75" s="692">
        <v>15</v>
      </c>
      <c r="S75" s="692">
        <v>15</v>
      </c>
      <c r="T75" s="692">
        <v>15</v>
      </c>
      <c r="U75" s="694">
        <v>15</v>
      </c>
      <c r="V75" s="694">
        <v>15</v>
      </c>
      <c r="W75" s="694">
        <v>15</v>
      </c>
      <c r="X75" s="693">
        <v>15</v>
      </c>
    </row>
    <row r="76" spans="3:24" ht="34.5">
      <c r="C76" s="523" t="str">
        <f>IF(ISBLANK('5. Pp (3 años)'!C102),"",'5. Pp (3 años)'!C102)</f>
        <v>Actividad</v>
      </c>
      <c r="D76" s="524" t="str">
        <f>IF(ISBLANK('5. Pp (3 años)'!D102),"",'5. Pp (3 años)'!D102)</f>
        <v>3.1.1.1.11.3 Supervisión del funcionamiento de la red semafórica en la infraestructura vial.</v>
      </c>
      <c r="E76" s="524" t="str">
        <f>IF(ISBLANK('5. Pp (3 años)'!E102),"",'5. Pp (3 años)'!E102)</f>
        <v>PSRS: Porcentaje de supervisiones realizadas a la red semafórica</v>
      </c>
      <c r="F76" s="707">
        <v>0</v>
      </c>
      <c r="G76" s="708">
        <v>240</v>
      </c>
      <c r="H76" s="529">
        <f t="shared" si="7"/>
        <v>240</v>
      </c>
      <c r="I76" s="525">
        <v>0</v>
      </c>
      <c r="J76" s="691">
        <v>0</v>
      </c>
      <c r="K76" s="692">
        <v>120</v>
      </c>
      <c r="L76" s="693">
        <v>120</v>
      </c>
      <c r="M76" s="691">
        <v>0</v>
      </c>
      <c r="N76" s="694">
        <v>0</v>
      </c>
      <c r="O76" s="694">
        <v>0</v>
      </c>
      <c r="P76" s="694">
        <v>0</v>
      </c>
      <c r="Q76" s="692">
        <v>30</v>
      </c>
      <c r="R76" s="692">
        <v>30</v>
      </c>
      <c r="S76" s="692">
        <v>30</v>
      </c>
      <c r="T76" s="692">
        <v>30</v>
      </c>
      <c r="U76" s="694">
        <v>30</v>
      </c>
      <c r="V76" s="694">
        <v>30</v>
      </c>
      <c r="W76" s="694">
        <v>30</v>
      </c>
      <c r="X76" s="693">
        <v>30</v>
      </c>
    </row>
    <row r="77" spans="3:24" ht="51.75">
      <c r="C77" s="470" t="str">
        <f>IF(ISBLANK('5. Pp (3 años)'!C103),"",'5. Pp (3 años)'!C103)</f>
        <v>Componente</v>
      </c>
      <c r="D77" s="471" t="str">
        <f>IF(ISBLANK('5. Pp (3 años)'!D103),"",'5. Pp (3 años)'!D103)</f>
        <v>3.1.1.1.12 Atención de emergencias a la población, mediante acciones de prevención, auxilio y combate de incendios.</v>
      </c>
      <c r="E77" s="471" t="str">
        <f>IF(ISBLANK('5. Pp (3 años)'!E103),"",'5. Pp (3 años)'!E103)</f>
        <v>PPAE: Porcentaje de personas atendidas en emergencias.</v>
      </c>
      <c r="F77" s="705">
        <v>13721</v>
      </c>
      <c r="G77" s="706">
        <v>25000</v>
      </c>
      <c r="H77" s="527">
        <f t="shared" si="7"/>
        <v>11279</v>
      </c>
      <c r="I77" s="474">
        <f t="shared" si="8"/>
        <v>0.82202463377304857</v>
      </c>
      <c r="J77" s="691">
        <v>5000</v>
      </c>
      <c r="K77" s="692">
        <v>10000</v>
      </c>
      <c r="L77" s="693">
        <v>10000</v>
      </c>
      <c r="M77" s="691">
        <v>1250</v>
      </c>
      <c r="N77" s="694">
        <v>1250</v>
      </c>
      <c r="O77" s="694">
        <v>1250</v>
      </c>
      <c r="P77" s="694">
        <v>1250</v>
      </c>
      <c r="Q77" s="692">
        <v>2500</v>
      </c>
      <c r="R77" s="692">
        <v>2500</v>
      </c>
      <c r="S77" s="692">
        <v>2500</v>
      </c>
      <c r="T77" s="692">
        <v>2500</v>
      </c>
      <c r="U77" s="694">
        <v>2500</v>
      </c>
      <c r="V77" s="694">
        <v>2500</v>
      </c>
      <c r="W77" s="694">
        <v>2500</v>
      </c>
      <c r="X77" s="693">
        <v>2500</v>
      </c>
    </row>
    <row r="78" spans="3:24" ht="51.75">
      <c r="C78" s="179" t="str">
        <f>IF(ISBLANK('5. Pp (3 años)'!C104),"",'5. Pp (3 años)'!C104)</f>
        <v>Actividad</v>
      </c>
      <c r="D78" s="180" t="str">
        <f>IF(ISBLANK('5. Pp (3 años)'!D104),"",'5. Pp (3 años)'!D104)</f>
        <v>3.1.1.1.12.1 Capacitación en prevención de riesgos al personal organizaciones del sector público y privado.</v>
      </c>
      <c r="E78" s="180" t="str">
        <f>IF(ISBLANK('5. Pp (3 años)'!E104),"",'5. Pp (3 años)'!E104)</f>
        <v>POPC: Porcentaje de personal de organizaciones públicas y privadas capacitadas.</v>
      </c>
      <c r="F78" s="707">
        <v>7551</v>
      </c>
      <c r="G78" s="708">
        <v>11000</v>
      </c>
      <c r="H78" s="528">
        <f t="shared" si="7"/>
        <v>3449</v>
      </c>
      <c r="I78" s="63">
        <f t="shared" si="8"/>
        <v>0.45676069394782148</v>
      </c>
      <c r="J78" s="691">
        <v>3000</v>
      </c>
      <c r="K78" s="692">
        <v>4000</v>
      </c>
      <c r="L78" s="693">
        <v>4000</v>
      </c>
      <c r="M78" s="691">
        <v>750</v>
      </c>
      <c r="N78" s="694">
        <v>750</v>
      </c>
      <c r="O78" s="694">
        <v>750</v>
      </c>
      <c r="P78" s="694">
        <v>750</v>
      </c>
      <c r="Q78" s="692">
        <v>1000</v>
      </c>
      <c r="R78" s="692">
        <v>1000</v>
      </c>
      <c r="S78" s="692">
        <v>1000</v>
      </c>
      <c r="T78" s="692">
        <v>1000</v>
      </c>
      <c r="U78" s="694">
        <v>1000</v>
      </c>
      <c r="V78" s="694">
        <v>1000</v>
      </c>
      <c r="W78" s="694">
        <v>1000</v>
      </c>
      <c r="X78" s="693">
        <v>1000</v>
      </c>
    </row>
    <row r="79" spans="3:24" ht="51.75">
      <c r="C79" s="179" t="str">
        <f>IF(ISBLANK('5. Pp (3 años)'!C105),"",'5. Pp (3 años)'!C105)</f>
        <v>Actividad</v>
      </c>
      <c r="D79" s="180" t="str">
        <f>IF(ISBLANK('5. Pp (3 años)'!D105),"",'5. Pp (3 años)'!D105)</f>
        <v>3.1.1.1.12.2 Supervisión y prevención de riesgos en eventos masivos, espacios públicos y operativos especiales.</v>
      </c>
      <c r="E79" s="180" t="str">
        <f>IF(ISBLANK('5. Pp (3 años)'!E105),"",'5. Pp (3 años)'!E105)</f>
        <v>PSPR: Porcentaje de servicios de supervisión y prevención de riesgos realizados.</v>
      </c>
      <c r="F79" s="707">
        <v>3079</v>
      </c>
      <c r="G79" s="708">
        <v>5500</v>
      </c>
      <c r="H79" s="528">
        <f t="shared" si="7"/>
        <v>2421</v>
      </c>
      <c r="I79" s="63">
        <f t="shared" si="8"/>
        <v>0.78629425138031839</v>
      </c>
      <c r="J79" s="691">
        <v>1600</v>
      </c>
      <c r="K79" s="692">
        <v>1900</v>
      </c>
      <c r="L79" s="693">
        <v>2000</v>
      </c>
      <c r="M79" s="691">
        <v>400</v>
      </c>
      <c r="N79" s="694">
        <v>400</v>
      </c>
      <c r="O79" s="694">
        <v>400</v>
      </c>
      <c r="P79" s="694">
        <v>400</v>
      </c>
      <c r="Q79" s="692">
        <v>475</v>
      </c>
      <c r="R79" s="692">
        <v>475</v>
      </c>
      <c r="S79" s="692">
        <v>475</v>
      </c>
      <c r="T79" s="692">
        <v>475</v>
      </c>
      <c r="U79" s="694">
        <v>500</v>
      </c>
      <c r="V79" s="694">
        <v>500</v>
      </c>
      <c r="W79" s="694">
        <v>500</v>
      </c>
      <c r="X79" s="693">
        <v>500</v>
      </c>
    </row>
    <row r="80" spans="3:24" ht="34.5">
      <c r="C80" s="179" t="str">
        <f>IF(ISBLANK('5. Pp (3 años)'!C106),"",'5. Pp (3 años)'!C106)</f>
        <v>Actividad</v>
      </c>
      <c r="D80" s="180" t="str">
        <f>IF(ISBLANK('5. Pp (3 años)'!D106),"",'5. Pp (3 años)'!D106)</f>
        <v>3.1.1.1.12.3 Capacitación en prevención de riesgos dirigida a niñas y niños.</v>
      </c>
      <c r="E80" s="180" t="str">
        <f>IF(ISBLANK('5. Pp (3 años)'!E106),"",'5. Pp (3 años)'!E106)</f>
        <v>PNNC: Porcentaje de niñas y niños capacitados.</v>
      </c>
      <c r="F80" s="707">
        <v>14349</v>
      </c>
      <c r="G80" s="708">
        <v>23500</v>
      </c>
      <c r="H80" s="528">
        <f t="shared" si="7"/>
        <v>9151</v>
      </c>
      <c r="I80" s="63">
        <f t="shared" si="8"/>
        <v>0.63774479057774069</v>
      </c>
      <c r="J80" s="691">
        <v>7500</v>
      </c>
      <c r="K80" s="692">
        <v>8000</v>
      </c>
      <c r="L80" s="693">
        <v>8000</v>
      </c>
      <c r="M80" s="691">
        <v>1875</v>
      </c>
      <c r="N80" s="694">
        <v>1875</v>
      </c>
      <c r="O80" s="694">
        <v>1875</v>
      </c>
      <c r="P80" s="694">
        <v>1875</v>
      </c>
      <c r="Q80" s="692">
        <v>2000</v>
      </c>
      <c r="R80" s="692">
        <v>2000</v>
      </c>
      <c r="S80" s="692">
        <v>2000</v>
      </c>
      <c r="T80" s="692">
        <v>2000</v>
      </c>
      <c r="U80" s="694">
        <v>2000</v>
      </c>
      <c r="V80" s="694">
        <v>2000</v>
      </c>
      <c r="W80" s="694">
        <v>2000</v>
      </c>
      <c r="X80" s="693">
        <v>2000</v>
      </c>
    </row>
    <row r="81" spans="3:24" ht="51.75">
      <c r="C81" s="179" t="str">
        <f>IF(ISBLANK('5. Pp (3 años)'!C107),"",'5. Pp (3 años)'!C107)</f>
        <v>Actividad</v>
      </c>
      <c r="D81" s="180" t="str">
        <f>IF(ISBLANK('5. Pp (3 años)'!D107),"",'5. Pp (3 años)'!D107)</f>
        <v>3.1.1.1.12.4 Revisión de medidas de seguridad en establecimientos hoteleros, restauranteros y comerciales</v>
      </c>
      <c r="E81" s="180" t="str">
        <f>IF(ISBLANK('5. Pp (3 años)'!E107),"",'5. Pp (3 años)'!E107)</f>
        <v>PEMS: Porcentaje de establecimientos con medidas de seguridad revisados.</v>
      </c>
      <c r="F81" s="707">
        <v>106</v>
      </c>
      <c r="G81" s="708">
        <v>240</v>
      </c>
      <c r="H81" s="528">
        <f t="shared" si="7"/>
        <v>134</v>
      </c>
      <c r="I81" s="63">
        <f t="shared" si="8"/>
        <v>1.2641509433962264</v>
      </c>
      <c r="J81" s="691">
        <v>80</v>
      </c>
      <c r="K81" s="692">
        <v>80</v>
      </c>
      <c r="L81" s="693">
        <v>80</v>
      </c>
      <c r="M81" s="691">
        <v>20</v>
      </c>
      <c r="N81" s="694">
        <v>20</v>
      </c>
      <c r="O81" s="694">
        <v>20</v>
      </c>
      <c r="P81" s="694">
        <v>20</v>
      </c>
      <c r="Q81" s="692">
        <v>20</v>
      </c>
      <c r="R81" s="692">
        <v>20</v>
      </c>
      <c r="S81" s="692">
        <v>20</v>
      </c>
      <c r="T81" s="692">
        <v>20</v>
      </c>
      <c r="U81" s="694">
        <v>20</v>
      </c>
      <c r="V81" s="694">
        <v>20</v>
      </c>
      <c r="W81" s="694">
        <v>20</v>
      </c>
      <c r="X81" s="693">
        <v>20</v>
      </c>
    </row>
    <row r="82" spans="3:24" ht="34.5">
      <c r="C82" s="523" t="str">
        <f>IF(ISBLANK('5. Pp (3 años)'!C108),"",'5. Pp (3 años)'!C108)</f>
        <v>Actividad</v>
      </c>
      <c r="D82" s="524" t="str">
        <f>IF(ISBLANK('5. Pp (3 años)'!D108),"",'5. Pp (3 años)'!D108)</f>
        <v>3.1.1.1.12.5 Atención, coordinación y seguimiento de llamadas de auxilio en servicios de emergencia.</v>
      </c>
      <c r="E82" s="524" t="str">
        <f>IF(ISBLANK('5. Pp (3 años)'!E108),"",'5. Pp (3 años)'!E108)</f>
        <v>PLLA: Porcentaje de Llamadas de auxilio atendidas</v>
      </c>
      <c r="F82" s="707">
        <v>15428</v>
      </c>
      <c r="G82" s="708">
        <v>27000</v>
      </c>
      <c r="H82" s="529">
        <f t="shared" si="7"/>
        <v>11572</v>
      </c>
      <c r="I82" s="525">
        <f t="shared" si="8"/>
        <v>0.75006481721545248</v>
      </c>
      <c r="J82" s="691">
        <v>8000</v>
      </c>
      <c r="K82" s="692">
        <v>9000</v>
      </c>
      <c r="L82" s="693">
        <v>10000</v>
      </c>
      <c r="M82" s="691">
        <v>2000</v>
      </c>
      <c r="N82" s="694">
        <v>2000</v>
      </c>
      <c r="O82" s="694">
        <v>2000</v>
      </c>
      <c r="P82" s="694">
        <v>2000</v>
      </c>
      <c r="Q82" s="692">
        <v>2250</v>
      </c>
      <c r="R82" s="692">
        <v>2250</v>
      </c>
      <c r="S82" s="692">
        <v>2250</v>
      </c>
      <c r="T82" s="692">
        <v>2250</v>
      </c>
      <c r="U82" s="694">
        <v>2500</v>
      </c>
      <c r="V82" s="694">
        <v>2500</v>
      </c>
      <c r="W82" s="694">
        <v>2500</v>
      </c>
      <c r="X82" s="693">
        <v>2500</v>
      </c>
    </row>
    <row r="83" spans="3:24" ht="51.75">
      <c r="C83" s="179" t="str">
        <f>IF(ISBLANK('5. Pp (3 años)'!C109),"",'5. Pp (3 años)'!C109)</f>
        <v>Actividad</v>
      </c>
      <c r="D83" s="180" t="str">
        <f>IF(ISBLANK('5. Pp (3 años)'!D109),"",'5. Pp (3 años)'!D109)</f>
        <v>3.1.1.1.12.6 Capacitación a elementos del H. Cuerpo de Bomberos, rescate, Emergencias Medicas y Desastres.</v>
      </c>
      <c r="E83" s="180" t="str">
        <f>IF(ISBLANK('5. Pp (3 años)'!E109),"",'5. Pp (3 años)'!E109)</f>
        <v>PHBC: Porcentaje de elementos del Honorable Cuerpo de Bomberos capacitados.</v>
      </c>
      <c r="F83" s="707">
        <v>229</v>
      </c>
      <c r="G83" s="708">
        <v>390</v>
      </c>
      <c r="H83" s="528">
        <f t="shared" si="7"/>
        <v>161</v>
      </c>
      <c r="I83" s="63">
        <f t="shared" si="8"/>
        <v>0.70305676855895194</v>
      </c>
      <c r="J83" s="691">
        <v>70</v>
      </c>
      <c r="K83" s="692">
        <v>160</v>
      </c>
      <c r="L83" s="693">
        <v>160</v>
      </c>
      <c r="M83" s="691">
        <v>17</v>
      </c>
      <c r="N83" s="694">
        <v>17</v>
      </c>
      <c r="O83" s="694">
        <v>18</v>
      </c>
      <c r="P83" s="694">
        <v>18</v>
      </c>
      <c r="Q83" s="692">
        <v>40</v>
      </c>
      <c r="R83" s="692">
        <v>40</v>
      </c>
      <c r="S83" s="692">
        <v>40</v>
      </c>
      <c r="T83" s="692">
        <v>40</v>
      </c>
      <c r="U83" s="694">
        <v>40</v>
      </c>
      <c r="V83" s="694">
        <v>40</v>
      </c>
      <c r="W83" s="694">
        <v>40</v>
      </c>
      <c r="X83" s="693">
        <v>40</v>
      </c>
    </row>
    <row r="84" spans="3:24" ht="51.75">
      <c r="C84" s="179" t="str">
        <f>IF(ISBLANK('5. Pp (3 años)'!C110),"",'5. Pp (3 años)'!C110)</f>
        <v>Actividad</v>
      </c>
      <c r="D84" s="180" t="str">
        <f>IF(ISBLANK('5. Pp (3 años)'!D110),"",'5. Pp (3 años)'!D110)</f>
        <v>3.1.1.1.12.7 Dotación de equipos de protección personal a elementos del H. Cuerpo de Bomberos, rescate, Emergencias Medicas y Desastres.</v>
      </c>
      <c r="E84" s="180" t="str">
        <f>IF(ISBLANK('5. Pp (3 años)'!E110),"",'5. Pp (3 años)'!E110)</f>
        <v>PEPP: Porcentaje de equipos de protección personal entregados.</v>
      </c>
      <c r="F84" s="707">
        <v>367</v>
      </c>
      <c r="G84" s="708">
        <v>420</v>
      </c>
      <c r="H84" s="528">
        <f t="shared" si="7"/>
        <v>53</v>
      </c>
      <c r="I84" s="63">
        <f t="shared" si="8"/>
        <v>0.14441416893732972</v>
      </c>
      <c r="J84" s="691">
        <v>70</v>
      </c>
      <c r="K84" s="692">
        <v>175</v>
      </c>
      <c r="L84" s="693">
        <v>175</v>
      </c>
      <c r="M84" s="691">
        <v>17</v>
      </c>
      <c r="N84" s="694">
        <v>17</v>
      </c>
      <c r="O84" s="694">
        <v>18</v>
      </c>
      <c r="P84" s="694">
        <v>18</v>
      </c>
      <c r="Q84" s="692">
        <v>43</v>
      </c>
      <c r="R84" s="692">
        <v>43</v>
      </c>
      <c r="S84" s="692">
        <v>44</v>
      </c>
      <c r="T84" s="692">
        <v>45</v>
      </c>
      <c r="U84" s="694">
        <v>43</v>
      </c>
      <c r="V84" s="694">
        <v>43</v>
      </c>
      <c r="W84" s="694">
        <v>44</v>
      </c>
      <c r="X84" s="693">
        <v>45</v>
      </c>
    </row>
    <row r="85" spans="3:24" ht="34.5">
      <c r="C85" s="470" t="str">
        <f>IF(ISBLANK('5. Pp (3 años)'!C111),"",'5. Pp (3 años)'!C111)</f>
        <v>Componente</v>
      </c>
      <c r="D85" s="471" t="str">
        <f>IF(ISBLANK('5. Pp (3 años)'!D111),"",'5. Pp (3 años)'!D111)</f>
        <v>3.1.1.1.13 Sesiones de cabildo para la aprobación de los temas y resoluciones del Ayuntamiento celebradas.</v>
      </c>
      <c r="E85" s="471" t="str">
        <f>IF(ISBLANK('5. Pp (3 años)'!E111),"",'5. Pp (3 años)'!E111)</f>
        <v>PSCC: Porcentaje de sesiones de cabildo celebradas.</v>
      </c>
      <c r="F85" s="705">
        <v>75</v>
      </c>
      <c r="G85" s="706">
        <v>117</v>
      </c>
      <c r="H85" s="527">
        <f t="shared" si="7"/>
        <v>42</v>
      </c>
      <c r="I85" s="474">
        <f t="shared" si="8"/>
        <v>0.56000000000000005</v>
      </c>
      <c r="J85" s="691">
        <v>37</v>
      </c>
      <c r="K85" s="692">
        <v>38</v>
      </c>
      <c r="L85" s="693">
        <v>42</v>
      </c>
      <c r="M85" s="691">
        <v>10</v>
      </c>
      <c r="N85" s="694">
        <v>8</v>
      </c>
      <c r="O85" s="694">
        <v>9</v>
      </c>
      <c r="P85" s="694">
        <v>10</v>
      </c>
      <c r="Q85" s="692">
        <v>8</v>
      </c>
      <c r="R85" s="692">
        <v>10</v>
      </c>
      <c r="S85" s="692">
        <v>10</v>
      </c>
      <c r="T85" s="692">
        <v>10</v>
      </c>
      <c r="U85" s="694">
        <v>10</v>
      </c>
      <c r="V85" s="694">
        <v>10</v>
      </c>
      <c r="W85" s="694">
        <v>11</v>
      </c>
      <c r="X85" s="693">
        <v>11</v>
      </c>
    </row>
    <row r="86" spans="3:24" ht="51.75">
      <c r="C86" s="179" t="str">
        <f>IF(ISBLANK('5. Pp (3 años)'!C112),"",'5. Pp (3 años)'!C112)</f>
        <v>Actividad</v>
      </c>
      <c r="D86" s="180" t="str">
        <f>IF(ISBLANK('5. Pp (3 años)'!D112),"",'5. Pp (3 años)'!D112)</f>
        <v>3.1.1.1.13.1 Verificación de la asistencia de quienes presiden las Regidurias del H. Ayuntamiento de Benito Juárez.</v>
      </c>
      <c r="E86" s="180" t="str">
        <f>IF(ISBLANK('5. Pp (3 años)'!E112),"",'5. Pp (3 años)'!E112)</f>
        <v xml:space="preserve">PRAS: Porcentaje de asistencias a sesiones verificadas. </v>
      </c>
      <c r="F86" s="707">
        <v>639</v>
      </c>
      <c r="G86" s="708">
        <v>1310</v>
      </c>
      <c r="H86" s="528">
        <f t="shared" si="7"/>
        <v>671</v>
      </c>
      <c r="I86" s="63">
        <f t="shared" si="8"/>
        <v>1.0500782472613457</v>
      </c>
      <c r="J86" s="691">
        <v>505</v>
      </c>
      <c r="K86" s="692">
        <v>405</v>
      </c>
      <c r="L86" s="693">
        <v>400</v>
      </c>
      <c r="M86" s="691">
        <v>136</v>
      </c>
      <c r="N86" s="694">
        <v>100</v>
      </c>
      <c r="O86" s="694">
        <v>127</v>
      </c>
      <c r="P86" s="694">
        <v>142</v>
      </c>
      <c r="Q86" s="692">
        <v>105</v>
      </c>
      <c r="R86" s="692">
        <v>100</v>
      </c>
      <c r="S86" s="692">
        <v>100</v>
      </c>
      <c r="T86" s="692">
        <v>100</v>
      </c>
      <c r="U86" s="694">
        <v>100</v>
      </c>
      <c r="V86" s="694">
        <v>100</v>
      </c>
      <c r="W86" s="694">
        <v>100</v>
      </c>
      <c r="X86" s="693">
        <v>100</v>
      </c>
    </row>
    <row r="87" spans="3:24" ht="34.5">
      <c r="C87" s="179" t="str">
        <f>IF(ISBLANK('5. Pp (3 años)'!C113),"",'5. Pp (3 años)'!C113)</f>
        <v>Actividad</v>
      </c>
      <c r="D87" s="180" t="str">
        <f>IF(ISBLANK('5. Pp (3 años)'!D113),"",'5. Pp (3 años)'!D113)</f>
        <v>3.1.1.1.13.2 Elaboración y encuadernación de las actas de cabildo.</v>
      </c>
      <c r="E87" s="180" t="str">
        <f>IF(ISBLANK('5. Pp (3 años)'!E113),"",'5. Pp (3 años)'!E113)</f>
        <v xml:space="preserve">PACE: Porcentaje de actas de cabildo encuadernadas.  </v>
      </c>
      <c r="F87" s="707">
        <v>0</v>
      </c>
      <c r="G87" s="708">
        <v>35</v>
      </c>
      <c r="H87" s="528">
        <f t="shared" si="7"/>
        <v>35</v>
      </c>
      <c r="I87" s="63">
        <v>0</v>
      </c>
      <c r="J87" s="691">
        <v>0</v>
      </c>
      <c r="K87" s="692">
        <v>15</v>
      </c>
      <c r="L87" s="693">
        <v>20</v>
      </c>
      <c r="M87" s="691">
        <v>0</v>
      </c>
      <c r="N87" s="694">
        <v>0</v>
      </c>
      <c r="O87" s="694">
        <v>0</v>
      </c>
      <c r="P87" s="694">
        <v>0</v>
      </c>
      <c r="Q87" s="692">
        <v>0</v>
      </c>
      <c r="R87" s="692">
        <v>5</v>
      </c>
      <c r="S87" s="692">
        <v>5</v>
      </c>
      <c r="T87" s="692">
        <v>5</v>
      </c>
      <c r="U87" s="694">
        <v>5</v>
      </c>
      <c r="V87" s="694">
        <v>5</v>
      </c>
      <c r="W87" s="694">
        <v>5</v>
      </c>
      <c r="X87" s="693">
        <v>5</v>
      </c>
    </row>
    <row r="88" spans="3:24" ht="34.5">
      <c r="C88" s="523" t="str">
        <f>IF(ISBLANK('5. Pp (3 años)'!C114),"",'5. Pp (3 años)'!C114)</f>
        <v>Actividad</v>
      </c>
      <c r="D88" s="524" t="str">
        <f>IF(ISBLANK('5. Pp (3 años)'!D114),"",'5. Pp (3 años)'!D114)</f>
        <v>3.1.1.1.13.3 Publicación de los acuerdos en la Gaceta del ayuntamiento y en el Periódico Oficial del Estado.</v>
      </c>
      <c r="E88" s="524" t="str">
        <f>IF(ISBLANK('5. Pp (3 años)'!E114),"",'5. Pp (3 años)'!E114)</f>
        <v xml:space="preserve">PAP: Porcentaje de Acuerdos de Cabildo publicados. </v>
      </c>
      <c r="F88" s="707">
        <v>224</v>
      </c>
      <c r="G88" s="708">
        <v>379</v>
      </c>
      <c r="H88" s="529">
        <f t="shared" ref="H88:H96" si="9">G88-F88</f>
        <v>155</v>
      </c>
      <c r="I88" s="525">
        <f t="shared" ref="I88:I96" si="10">(G88/F88)-1</f>
        <v>0.69196428571428581</v>
      </c>
      <c r="J88" s="691">
        <v>126</v>
      </c>
      <c r="K88" s="692">
        <v>133</v>
      </c>
      <c r="L88" s="693">
        <v>120</v>
      </c>
      <c r="M88" s="691">
        <v>49</v>
      </c>
      <c r="N88" s="694">
        <v>26</v>
      </c>
      <c r="O88" s="694">
        <v>24</v>
      </c>
      <c r="P88" s="694">
        <v>27</v>
      </c>
      <c r="Q88" s="692">
        <v>47</v>
      </c>
      <c r="R88" s="692">
        <v>28</v>
      </c>
      <c r="S88" s="692">
        <v>29</v>
      </c>
      <c r="T88" s="692">
        <v>29</v>
      </c>
      <c r="U88" s="694">
        <v>30</v>
      </c>
      <c r="V88" s="694">
        <v>30</v>
      </c>
      <c r="W88" s="694">
        <v>30</v>
      </c>
      <c r="X88" s="693">
        <v>30</v>
      </c>
    </row>
    <row r="89" spans="3:24" ht="34.5">
      <c r="C89" s="179" t="str">
        <f>IF(ISBLANK('5. Pp (3 años)'!C115),"",'5. Pp (3 años)'!C115)</f>
        <v>Actividad</v>
      </c>
      <c r="D89" s="180" t="str">
        <f>IF(ISBLANK('5. Pp (3 años)'!D115),"",'5. Pp (3 años)'!D115)</f>
        <v xml:space="preserve">3.1.1.1.13.4 Realización de Precabildeos para dar a conocer los temas más relevantes según el Cabildo. </v>
      </c>
      <c r="E89" s="180" t="str">
        <f>IF(ISBLANK('5. Pp (3 años)'!E115),"",'5. Pp (3 años)'!E115)</f>
        <v xml:space="preserve">PPR: Porcentaje de precabildeos realizados </v>
      </c>
      <c r="F89" s="707">
        <v>75</v>
      </c>
      <c r="G89" s="708">
        <v>117</v>
      </c>
      <c r="H89" s="528">
        <f t="shared" si="9"/>
        <v>42</v>
      </c>
      <c r="I89" s="63">
        <f t="shared" si="10"/>
        <v>0.56000000000000005</v>
      </c>
      <c r="J89" s="691">
        <v>37</v>
      </c>
      <c r="K89" s="692">
        <v>38</v>
      </c>
      <c r="L89" s="693">
        <v>42</v>
      </c>
      <c r="M89" s="691">
        <v>10</v>
      </c>
      <c r="N89" s="694">
        <v>8</v>
      </c>
      <c r="O89" s="694">
        <v>9</v>
      </c>
      <c r="P89" s="694">
        <v>10</v>
      </c>
      <c r="Q89" s="692">
        <v>8</v>
      </c>
      <c r="R89" s="692">
        <v>10</v>
      </c>
      <c r="S89" s="692">
        <v>10</v>
      </c>
      <c r="T89" s="692">
        <v>10</v>
      </c>
      <c r="U89" s="694">
        <v>10</v>
      </c>
      <c r="V89" s="694">
        <v>10</v>
      </c>
      <c r="W89" s="694">
        <v>11</v>
      </c>
      <c r="X89" s="693">
        <v>11</v>
      </c>
    </row>
    <row r="90" spans="3:24" ht="34.5">
      <c r="C90" s="179" t="str">
        <f>IF(ISBLANK('5. Pp (3 años)'!C116),"",'5. Pp (3 años)'!C116)</f>
        <v>Actividad</v>
      </c>
      <c r="D90" s="180" t="str">
        <f>IF(ISBLANK('5. Pp (3 años)'!D116),"",'5. Pp (3 años)'!D116)</f>
        <v>3.1.1.1.13.5 Aprobación de los proyectos de acuerdos en las sesiones de Cabildo</v>
      </c>
      <c r="E90" s="180" t="str">
        <f>IF(ISBLANK('5. Pp (3 años)'!E116),"",'5. Pp (3 años)'!E116)</f>
        <v xml:space="preserve">PAA: Porcentaje de proyectos de acuerdos aprobados.   </v>
      </c>
      <c r="F90" s="707">
        <v>289</v>
      </c>
      <c r="G90" s="708">
        <v>303</v>
      </c>
      <c r="H90" s="528">
        <f t="shared" si="9"/>
        <v>14</v>
      </c>
      <c r="I90" s="63">
        <f t="shared" si="10"/>
        <v>4.844290657439454E-2</v>
      </c>
      <c r="J90" s="691">
        <v>122</v>
      </c>
      <c r="K90" s="692">
        <v>91</v>
      </c>
      <c r="L90" s="693">
        <v>90</v>
      </c>
      <c r="M90" s="691">
        <v>33</v>
      </c>
      <c r="N90" s="694">
        <v>32</v>
      </c>
      <c r="O90" s="694">
        <v>27</v>
      </c>
      <c r="P90" s="694">
        <v>30</v>
      </c>
      <c r="Q90" s="692">
        <v>21</v>
      </c>
      <c r="R90" s="692">
        <v>20</v>
      </c>
      <c r="S90" s="692">
        <v>25</v>
      </c>
      <c r="T90" s="692">
        <v>25</v>
      </c>
      <c r="U90" s="694">
        <v>20</v>
      </c>
      <c r="V90" s="694">
        <v>20</v>
      </c>
      <c r="W90" s="694">
        <v>25</v>
      </c>
      <c r="X90" s="693">
        <v>25</v>
      </c>
    </row>
    <row r="91" spans="3:24" ht="103.5">
      <c r="C91" s="470" t="str">
        <f>IF(ISBLANK('5. Pp (3 años)'!C117),"",'5. Pp (3 años)'!C117)</f>
        <v>Componente</v>
      </c>
      <c r="D91" s="471" t="str">
        <f>IF(ISBLANK('5. Pp (3 años)'!D117),"",'5. Pp (3 años)'!D117)</f>
        <v xml:space="preserve">3.1.1.1.14  Organizar, conservar y gestionar la documentacion oficial, generada por las unidades administrativas, transferidas al archivo Municipal realizadas
</v>
      </c>
      <c r="E91" s="471" t="str">
        <f>IF(ISBLANK('5. Pp (3 años)'!E117),"",'5. Pp (3 años)'!E117)</f>
        <v>PAMC: Porcentaje de Archivos Municipales en concentración.</v>
      </c>
      <c r="F91" s="705">
        <v>2824</v>
      </c>
      <c r="G91" s="706">
        <v>4500</v>
      </c>
      <c r="H91" s="527">
        <f t="shared" si="9"/>
        <v>1676</v>
      </c>
      <c r="I91" s="474">
        <f t="shared" si="10"/>
        <v>0.59348441926345608</v>
      </c>
      <c r="J91" s="691">
        <v>1500</v>
      </c>
      <c r="K91" s="692">
        <v>1500</v>
      </c>
      <c r="L91" s="693">
        <v>1500</v>
      </c>
      <c r="M91" s="691">
        <v>375</v>
      </c>
      <c r="N91" s="694">
        <v>375</v>
      </c>
      <c r="O91" s="694">
        <v>375</v>
      </c>
      <c r="P91" s="694">
        <v>375</v>
      </c>
      <c r="Q91" s="692">
        <v>375</v>
      </c>
      <c r="R91" s="692">
        <v>375</v>
      </c>
      <c r="S91" s="692">
        <v>375</v>
      </c>
      <c r="T91" s="692">
        <v>375</v>
      </c>
      <c r="U91" s="694">
        <v>375</v>
      </c>
      <c r="V91" s="694">
        <v>375</v>
      </c>
      <c r="W91" s="694">
        <v>375</v>
      </c>
      <c r="X91" s="693">
        <v>375</v>
      </c>
    </row>
    <row r="92" spans="3:24" ht="51.75">
      <c r="C92" s="179" t="str">
        <f>IF(ISBLANK('5. Pp (3 años)'!C118),"",'5. Pp (3 años)'!C118)</f>
        <v>Actividad</v>
      </c>
      <c r="D92" s="180" t="str">
        <f>IF(ISBLANK('5. Pp (3 años)'!D118),"",'5. Pp (3 años)'!D118)</f>
        <v>3.1.1.1.14.1 Atención a las solicitudes de las Unidades Administrativas para bajas documentales de Archivo de Concentración.</v>
      </c>
      <c r="E92" s="180" t="str">
        <f>IF(ISBLANK('5. Pp (3 años)'!E118),"",'5. Pp (3 años)'!E118)</f>
        <v xml:space="preserve">PSBD: Porcentaje de solicitudes de bajas documentales atendidas. </v>
      </c>
      <c r="F92" s="707">
        <v>120</v>
      </c>
      <c r="G92" s="708">
        <v>360</v>
      </c>
      <c r="H92" s="528">
        <f t="shared" si="9"/>
        <v>240</v>
      </c>
      <c r="I92" s="63">
        <f t="shared" si="10"/>
        <v>2</v>
      </c>
      <c r="J92" s="691">
        <v>4</v>
      </c>
      <c r="K92" s="692">
        <v>4</v>
      </c>
      <c r="L92" s="693">
        <v>4</v>
      </c>
      <c r="M92" s="691">
        <v>1</v>
      </c>
      <c r="N92" s="694">
        <v>1</v>
      </c>
      <c r="O92" s="694">
        <v>1</v>
      </c>
      <c r="P92" s="694">
        <v>1</v>
      </c>
      <c r="Q92" s="692">
        <v>1</v>
      </c>
      <c r="R92" s="692">
        <v>1</v>
      </c>
      <c r="S92" s="692">
        <v>1</v>
      </c>
      <c r="T92" s="692">
        <v>1</v>
      </c>
      <c r="U92" s="694">
        <v>1</v>
      </c>
      <c r="V92" s="694">
        <v>1</v>
      </c>
      <c r="W92" s="694">
        <v>1</v>
      </c>
      <c r="X92" s="693">
        <v>1</v>
      </c>
    </row>
    <row r="93" spans="3:24" ht="51.75">
      <c r="C93" s="179" t="str">
        <f>IF(ISBLANK('5. Pp (3 años)'!C119),"",'5. Pp (3 años)'!C119)</f>
        <v>Actividad</v>
      </c>
      <c r="D93" s="180" t="str">
        <f>IF(ISBLANK('5. Pp (3 años)'!D119),"",'5. Pp (3 años)'!D119)</f>
        <v>3.1.1.1.14.2 Solicitudes de transferencias primarias de los Archivos de Tramite de las Unidades Administrativas Municipales al Archivo de Concentración.</v>
      </c>
      <c r="E93" s="180" t="str">
        <f>IF(ISBLANK('5. Pp (3 años)'!E119),"",'5. Pp (3 años)'!E119)</f>
        <v xml:space="preserve">PTPA: Porcentaje de Transferencias Primarias aprobadas.  </v>
      </c>
      <c r="F93" s="707">
        <v>14</v>
      </c>
      <c r="G93" s="708">
        <v>45</v>
      </c>
      <c r="H93" s="528">
        <f t="shared" si="9"/>
        <v>31</v>
      </c>
      <c r="I93" s="63">
        <f t="shared" si="10"/>
        <v>2.2142857142857144</v>
      </c>
      <c r="J93" s="691">
        <v>545</v>
      </c>
      <c r="K93" s="692">
        <v>545</v>
      </c>
      <c r="L93" s="693">
        <v>545</v>
      </c>
      <c r="M93" s="691">
        <v>181</v>
      </c>
      <c r="N93" s="694">
        <v>181</v>
      </c>
      <c r="O93" s="694">
        <v>181</v>
      </c>
      <c r="P93" s="694">
        <v>2</v>
      </c>
      <c r="Q93" s="692">
        <v>181</v>
      </c>
      <c r="R93" s="692">
        <v>181</v>
      </c>
      <c r="S93" s="692">
        <v>181</v>
      </c>
      <c r="T93" s="692">
        <v>2</v>
      </c>
      <c r="U93" s="694">
        <v>181</v>
      </c>
      <c r="V93" s="694">
        <v>181</v>
      </c>
      <c r="W93" s="694">
        <v>181</v>
      </c>
      <c r="X93" s="693">
        <v>2</v>
      </c>
    </row>
    <row r="94" spans="3:24" ht="34.5">
      <c r="C94" s="523" t="str">
        <f>IF(ISBLANK('5. Pp (3 años)'!C120),"",'5. Pp (3 años)'!C120)</f>
        <v>Actividad</v>
      </c>
      <c r="D94" s="524" t="str">
        <f>IF(ISBLANK('5. Pp (3 años)'!D120),"",'5. Pp (3 años)'!D120)</f>
        <v>3.1.1.1.14.3 Elaboración de los Instrumentos para control y consulta del Archivo Municipal.</v>
      </c>
      <c r="E94" s="524" t="str">
        <f>IF(ISBLANK('5. Pp (3 años)'!E120),"",'5. Pp (3 años)'!E120)</f>
        <v xml:space="preserve">PICCE: Porcentaje de instrumentos de control y consulta elaborados </v>
      </c>
      <c r="F94" s="707">
        <v>549</v>
      </c>
      <c r="G94" s="708">
        <v>1635</v>
      </c>
      <c r="H94" s="529">
        <f t="shared" si="9"/>
        <v>1086</v>
      </c>
      <c r="I94" s="525">
        <f t="shared" si="10"/>
        <v>1.9781420765027322</v>
      </c>
      <c r="J94" s="691">
        <v>600</v>
      </c>
      <c r="K94" s="692">
        <v>600</v>
      </c>
      <c r="L94" s="693">
        <v>600</v>
      </c>
      <c r="M94" s="691">
        <v>150</v>
      </c>
      <c r="N94" s="694">
        <v>150</v>
      </c>
      <c r="O94" s="694">
        <v>150</v>
      </c>
      <c r="P94" s="694">
        <v>150</v>
      </c>
      <c r="Q94" s="692">
        <v>150</v>
      </c>
      <c r="R94" s="692">
        <v>150</v>
      </c>
      <c r="S94" s="692">
        <v>150</v>
      </c>
      <c r="T94" s="692">
        <v>150</v>
      </c>
      <c r="U94" s="694">
        <v>150</v>
      </c>
      <c r="V94" s="694">
        <v>150</v>
      </c>
      <c r="W94" s="694">
        <v>150</v>
      </c>
      <c r="X94" s="693">
        <v>150</v>
      </c>
    </row>
    <row r="95" spans="3:24" ht="51.75">
      <c r="C95" s="179" t="str">
        <f>IF(ISBLANK('5. Pp (3 años)'!C121),"",'5. Pp (3 años)'!C121)</f>
        <v>Actividad</v>
      </c>
      <c r="D95" s="180" t="str">
        <f>IF(ISBLANK('5. Pp (3 años)'!D121),"",'5. Pp (3 años)'!D121)</f>
        <v>3.1.1.1.14.4 Capacitaciónes desarrolladas a las unidades administravias en materia de gestión documental y administración de los archivos.</v>
      </c>
      <c r="E95" s="180" t="str">
        <f>IF(ISBLANK('5. Pp (3 años)'!E121),"",'5. Pp (3 años)'!E121)</f>
        <v>PAMAT: Porcentaje de capacitaciones en materia de archivo de tramite.</v>
      </c>
      <c r="F95" s="707">
        <v>600</v>
      </c>
      <c r="G95" s="708">
        <v>1800</v>
      </c>
      <c r="H95" s="528">
        <f t="shared" si="9"/>
        <v>1200</v>
      </c>
      <c r="I95" s="63">
        <f t="shared" si="10"/>
        <v>2</v>
      </c>
      <c r="J95" s="691">
        <v>200</v>
      </c>
      <c r="K95" s="692">
        <v>200</v>
      </c>
      <c r="L95" s="693">
        <v>200</v>
      </c>
      <c r="M95" s="691">
        <v>50</v>
      </c>
      <c r="N95" s="694">
        <v>50</v>
      </c>
      <c r="O95" s="694">
        <v>50</v>
      </c>
      <c r="P95" s="694">
        <v>50</v>
      </c>
      <c r="Q95" s="692">
        <v>50</v>
      </c>
      <c r="R95" s="692">
        <v>50</v>
      </c>
      <c r="S95" s="692">
        <v>50</v>
      </c>
      <c r="T95" s="692">
        <v>50</v>
      </c>
      <c r="U95" s="694">
        <v>50</v>
      </c>
      <c r="V95" s="694">
        <v>50</v>
      </c>
      <c r="W95" s="694">
        <v>50</v>
      </c>
      <c r="X95" s="693">
        <v>50</v>
      </c>
    </row>
    <row r="96" spans="3:24" ht="34.5">
      <c r="C96" s="179" t="str">
        <f>IF(ISBLANK('5. Pp (3 años)'!C122),"",'5. Pp (3 años)'!C122)</f>
        <v>Actividad</v>
      </c>
      <c r="D96" s="180" t="str">
        <f>IF(ISBLANK('5. Pp (3 años)'!D122),"",'5. Pp (3 años)'!D122)</f>
        <v>3.1.1.1.14.5 Eliminación de Documentos de apoyo informativo.</v>
      </c>
      <c r="E96" s="180" t="str">
        <f>IF(ISBLANK('5. Pp (3 años)'!E122),"",'5. Pp (3 años)'!E122)</f>
        <v>PEDAI: Porcentaje de eliminación de Documentos de Apoyo informativo.</v>
      </c>
      <c r="F96" s="707">
        <v>40</v>
      </c>
      <c r="G96" s="708">
        <v>120</v>
      </c>
      <c r="H96" s="528">
        <f t="shared" si="9"/>
        <v>80</v>
      </c>
      <c r="I96" s="63">
        <f t="shared" si="10"/>
        <v>2</v>
      </c>
      <c r="J96" s="691">
        <v>40</v>
      </c>
      <c r="K96" s="692">
        <v>40</v>
      </c>
      <c r="L96" s="693">
        <v>40</v>
      </c>
      <c r="M96" s="691">
        <v>10</v>
      </c>
      <c r="N96" s="694">
        <v>10</v>
      </c>
      <c r="O96" s="694">
        <v>10</v>
      </c>
      <c r="P96" s="694">
        <v>10</v>
      </c>
      <c r="Q96" s="692">
        <v>10</v>
      </c>
      <c r="R96" s="692">
        <v>10</v>
      </c>
      <c r="S96" s="692">
        <v>10</v>
      </c>
      <c r="T96" s="692">
        <v>10</v>
      </c>
      <c r="U96" s="694">
        <v>10</v>
      </c>
      <c r="V96" s="694">
        <v>10</v>
      </c>
      <c r="W96" s="694">
        <v>10</v>
      </c>
      <c r="X96" s="693">
        <v>10</v>
      </c>
    </row>
    <row r="97" spans="3:24" ht="69">
      <c r="C97" s="179" t="str">
        <f>IF(ISBLANK('5. Pp (3 años)'!C123),"",'5. Pp (3 años)'!C123)</f>
        <v>Actividad</v>
      </c>
      <c r="D97" s="180" t="str">
        <f>IF(ISBLANK('5. Pp (3 años)'!D123),"",'5. Pp (3 años)'!D123)</f>
        <v>3.1.1.1.14.6 Visitas agendadas a las unidades administrativas para el proceso de baja documental.</v>
      </c>
      <c r="E97" s="180" t="str">
        <f>IF(ISBLANK('5. Pp (3 años)'!E123),"",'5. Pp (3 años)'!E123)</f>
        <v>PVAUAPBD: Porcentaje de visitas agendadas a las unidades administrativas para el proceso de baja documental.</v>
      </c>
      <c r="F97" s="707">
        <v>120</v>
      </c>
      <c r="G97" s="708">
        <v>360</v>
      </c>
      <c r="H97" s="528">
        <f t="shared" si="5"/>
        <v>240</v>
      </c>
      <c r="I97" s="63">
        <f t="shared" si="6"/>
        <v>2</v>
      </c>
      <c r="J97" s="691">
        <v>5</v>
      </c>
      <c r="K97" s="692">
        <v>5</v>
      </c>
      <c r="L97" s="693">
        <v>5</v>
      </c>
      <c r="M97" s="691">
        <v>1</v>
      </c>
      <c r="N97" s="694">
        <v>2</v>
      </c>
      <c r="O97" s="694">
        <v>1</v>
      </c>
      <c r="P97" s="694">
        <v>1</v>
      </c>
      <c r="Q97" s="692">
        <v>1</v>
      </c>
      <c r="R97" s="692">
        <v>2</v>
      </c>
      <c r="S97" s="692">
        <v>1</v>
      </c>
      <c r="T97" s="692">
        <v>1</v>
      </c>
      <c r="U97" s="694">
        <v>1</v>
      </c>
      <c r="V97" s="694">
        <v>2</v>
      </c>
      <c r="W97" s="694">
        <v>1</v>
      </c>
      <c r="X97" s="693">
        <v>1</v>
      </c>
    </row>
    <row r="98" spans="3:24" ht="51.75">
      <c r="C98" s="179" t="str">
        <f>IF(ISBLANK('5. Pp (3 años)'!C124),"",'5. Pp (3 años)'!C124)</f>
        <v>Actividad</v>
      </c>
      <c r="D98" s="180" t="str">
        <f>IF(ISBLANK('5. Pp (3 años)'!D124),"",'5. Pp (3 años)'!D124)</f>
        <v>3.1.1.1.14.7 Total de Bajas documentales concluidas (Actas de baja documental)</v>
      </c>
      <c r="E98" s="180" t="str">
        <f>IF(ISBLANK('5. Pp (3 años)'!E124),"",'5. Pp (3 años)'!E124)</f>
        <v>PTBDC: Porcentaje de Total de Bajas documentales concluidas (Actas de baja documental).</v>
      </c>
      <c r="F98" s="707">
        <v>120</v>
      </c>
      <c r="G98" s="708">
        <v>360</v>
      </c>
      <c r="H98" s="528">
        <f t="shared" ref="H98" si="11">G98-F98</f>
        <v>240</v>
      </c>
      <c r="I98" s="63">
        <f t="shared" ref="I98" si="12">(G98/F98)-1</f>
        <v>2</v>
      </c>
      <c r="J98" s="691">
        <v>120</v>
      </c>
      <c r="K98" s="692">
        <v>120</v>
      </c>
      <c r="L98" s="693">
        <v>120</v>
      </c>
      <c r="M98" s="691">
        <v>30</v>
      </c>
      <c r="N98" s="694">
        <v>30</v>
      </c>
      <c r="O98" s="694">
        <v>30</v>
      </c>
      <c r="P98" s="694">
        <v>30</v>
      </c>
      <c r="Q98" s="692">
        <v>30</v>
      </c>
      <c r="R98" s="692">
        <v>30</v>
      </c>
      <c r="S98" s="692">
        <v>30</v>
      </c>
      <c r="T98" s="692">
        <v>30</v>
      </c>
      <c r="U98" s="694">
        <v>30</v>
      </c>
      <c r="V98" s="694">
        <v>30</v>
      </c>
      <c r="W98" s="694">
        <v>30</v>
      </c>
      <c r="X98" s="693">
        <v>30</v>
      </c>
    </row>
    <row r="99" spans="3:24" ht="34.5">
      <c r="C99" s="179" t="str">
        <f>IF(ISBLANK('5. Pp (3 años)'!C125),"",'5. Pp (3 años)'!C125)</f>
        <v>Actividad</v>
      </c>
      <c r="D99" s="180" t="str">
        <f>IF(ISBLANK('5. Pp (3 años)'!D125),"",'5. Pp (3 años)'!D125)</f>
        <v>3.1.1.1.14.8 Asesorias en materia de bajas documentales.</v>
      </c>
      <c r="E99" s="180" t="str">
        <f>IF(ISBLANK('5. Pp (3 años)'!E125),"",'5. Pp (3 años)'!E125)</f>
        <v>PAMBD: Porcentaje de Asesorias en materia de bajas documentales.</v>
      </c>
      <c r="F99" s="707">
        <v>200</v>
      </c>
      <c r="G99" s="708">
        <v>600</v>
      </c>
      <c r="H99" s="528">
        <f t="shared" si="5"/>
        <v>400</v>
      </c>
      <c r="I99" s="63">
        <f t="shared" si="6"/>
        <v>2</v>
      </c>
      <c r="J99" s="691">
        <v>120</v>
      </c>
      <c r="K99" s="692">
        <v>120</v>
      </c>
      <c r="L99" s="693">
        <v>120</v>
      </c>
      <c r="M99" s="691">
        <v>30</v>
      </c>
      <c r="N99" s="694">
        <v>30</v>
      </c>
      <c r="O99" s="694">
        <v>30</v>
      </c>
      <c r="P99" s="694">
        <v>30</v>
      </c>
      <c r="Q99" s="692">
        <v>30</v>
      </c>
      <c r="R99" s="692">
        <v>30</v>
      </c>
      <c r="S99" s="692">
        <v>30</v>
      </c>
      <c r="T99" s="692">
        <v>30</v>
      </c>
      <c r="U99" s="694">
        <v>30</v>
      </c>
      <c r="V99" s="694">
        <v>30</v>
      </c>
      <c r="W99" s="694">
        <v>30</v>
      </c>
      <c r="X99" s="693">
        <v>30</v>
      </c>
    </row>
    <row r="100" spans="3:24" ht="34.5">
      <c r="C100" s="523" t="str">
        <f>IF(ISBLANK('5. Pp (3 años)'!C126),"",'5. Pp (3 años)'!C126)</f>
        <v>Actividad</v>
      </c>
      <c r="D100" s="524" t="str">
        <f>IF(ISBLANK('5. Pp (3 años)'!D126),"",'5. Pp (3 años)'!D126)</f>
        <v>3.1.1.1.14.9 Exposición y actividades historicas en eventos.</v>
      </c>
      <c r="E100" s="524" t="str">
        <f>IF(ISBLANK('5. Pp (3 años)'!E126),"",'5. Pp (3 años)'!E126)</f>
        <v>PAMBD: Porcentaje de Exposiciónes y actividades historicas en eventos.</v>
      </c>
      <c r="F100" s="707">
        <v>5</v>
      </c>
      <c r="G100" s="708">
        <v>45</v>
      </c>
      <c r="H100" s="529">
        <f t="shared" ref="H100:H167" si="13">G100-F100</f>
        <v>40</v>
      </c>
      <c r="I100" s="525">
        <f t="shared" ref="I100:I167" si="14">(G100/F100)-1</f>
        <v>8</v>
      </c>
      <c r="J100" s="691">
        <v>200</v>
      </c>
      <c r="K100" s="692">
        <v>200</v>
      </c>
      <c r="L100" s="693">
        <v>200</v>
      </c>
      <c r="M100" s="691">
        <v>50</v>
      </c>
      <c r="N100" s="694">
        <v>50</v>
      </c>
      <c r="O100" s="694">
        <v>50</v>
      </c>
      <c r="P100" s="694">
        <v>50</v>
      </c>
      <c r="Q100" s="692">
        <v>50</v>
      </c>
      <c r="R100" s="692">
        <v>50</v>
      </c>
      <c r="S100" s="692">
        <v>50</v>
      </c>
      <c r="T100" s="692">
        <v>50</v>
      </c>
      <c r="U100" s="694">
        <v>50</v>
      </c>
      <c r="V100" s="694">
        <v>50</v>
      </c>
      <c r="W100" s="694">
        <v>50</v>
      </c>
      <c r="X100" s="693">
        <v>50</v>
      </c>
    </row>
    <row r="101" spans="3:24" ht="34.5">
      <c r="C101" s="179" t="str">
        <f>IF(ISBLANK('5. Pp (3 años)'!C127),"",'5. Pp (3 años)'!C127)</f>
        <v>Actividad</v>
      </c>
      <c r="D101" s="180" t="str">
        <f>IF(ISBLANK('5. Pp (3 años)'!D127),"",'5. Pp (3 años)'!D127)</f>
        <v>3.1.1.1.14.10 Visitas guidas a escuelas públicas.</v>
      </c>
      <c r="E101" s="180" t="str">
        <f>IF(ISBLANK('5. Pp (3 años)'!E127),"",'5. Pp (3 años)'!E127)</f>
        <v>PVGEP: Porcentaje de Visitas de Guidas a Escuelas Públicas.</v>
      </c>
      <c r="F101" s="707">
        <v>12</v>
      </c>
      <c r="G101" s="708">
        <v>36</v>
      </c>
      <c r="H101" s="528">
        <f t="shared" si="13"/>
        <v>24</v>
      </c>
      <c r="I101" s="63">
        <f t="shared" si="14"/>
        <v>2</v>
      </c>
      <c r="J101" s="691">
        <v>120</v>
      </c>
      <c r="K101" s="692">
        <v>120</v>
      </c>
      <c r="L101" s="693">
        <v>120</v>
      </c>
      <c r="M101" s="691">
        <v>30</v>
      </c>
      <c r="N101" s="694">
        <v>30</v>
      </c>
      <c r="O101" s="694">
        <v>30</v>
      </c>
      <c r="P101" s="694">
        <v>30</v>
      </c>
      <c r="Q101" s="692">
        <v>30</v>
      </c>
      <c r="R101" s="692">
        <v>30</v>
      </c>
      <c r="S101" s="692">
        <v>30</v>
      </c>
      <c r="T101" s="692">
        <v>30</v>
      </c>
      <c r="U101" s="694">
        <v>30</v>
      </c>
      <c r="V101" s="694">
        <v>30</v>
      </c>
      <c r="W101" s="694">
        <v>30</v>
      </c>
      <c r="X101" s="693">
        <v>30</v>
      </c>
    </row>
    <row r="102" spans="3:24" ht="34.5">
      <c r="C102" s="179" t="str">
        <f>IF(ISBLANK('5. Pp (3 años)'!C128),"",'5. Pp (3 años)'!C128)</f>
        <v>Actividad</v>
      </c>
      <c r="D102" s="180" t="str">
        <f>IF(ISBLANK('5. Pp (3 años)'!D128),"",'5. Pp (3 años)'!D128)</f>
        <v>3.1.1.1.14.11 Servicios de Prestamo y Consulta al Público</v>
      </c>
      <c r="E102" s="180" t="str">
        <f>IF(ISBLANK('5. Pp (3 años)'!E128),"",'5. Pp (3 años)'!E128)</f>
        <v>PVGEP: Porcentaje de Servicios de Prestamo y Consulta al Público.</v>
      </c>
      <c r="F102" s="707">
        <v>10</v>
      </c>
      <c r="G102" s="708">
        <v>30</v>
      </c>
      <c r="H102" s="528">
        <f t="shared" si="13"/>
        <v>20</v>
      </c>
      <c r="I102" s="63">
        <f t="shared" si="14"/>
        <v>2</v>
      </c>
      <c r="J102" s="691">
        <v>15</v>
      </c>
      <c r="K102" s="692">
        <v>15</v>
      </c>
      <c r="L102" s="693">
        <v>15</v>
      </c>
      <c r="M102" s="691">
        <v>1</v>
      </c>
      <c r="N102" s="694">
        <v>2</v>
      </c>
      <c r="O102" s="694">
        <v>1</v>
      </c>
      <c r="P102" s="694">
        <v>1</v>
      </c>
      <c r="Q102" s="692">
        <v>1</v>
      </c>
      <c r="R102" s="692">
        <v>2</v>
      </c>
      <c r="S102" s="692">
        <v>1</v>
      </c>
      <c r="T102" s="692">
        <v>1</v>
      </c>
      <c r="U102" s="694">
        <v>1</v>
      </c>
      <c r="V102" s="694">
        <v>2</v>
      </c>
      <c r="W102" s="694">
        <v>1</v>
      </c>
      <c r="X102" s="693">
        <v>1</v>
      </c>
    </row>
    <row r="103" spans="3:24" ht="51.75">
      <c r="C103" s="179" t="str">
        <f>IF(ISBLANK('5. Pp (3 años)'!C129),"",'5. Pp (3 años)'!C129)</f>
        <v>Actividad</v>
      </c>
      <c r="D103" s="180" t="str">
        <f>IF(ISBLANK('5. Pp (3 años)'!D129),"",'5. Pp (3 años)'!D129)</f>
        <v>3.1.1.1.14.12 Impartición de asesorias a las Unidades Administrativas en materia de Archivo de trámite.</v>
      </c>
      <c r="E103" s="180" t="str">
        <f>IF(ISBLANK('5. Pp (3 años)'!E129),"",'5. Pp (3 años)'!E129)</f>
        <v xml:space="preserve">PCAI: Porcentaje de las capacitaciones en materia de archivo impartidas. </v>
      </c>
      <c r="F103" s="707">
        <v>7</v>
      </c>
      <c r="G103" s="708">
        <v>1800</v>
      </c>
      <c r="H103" s="528">
        <f t="shared" si="13"/>
        <v>1793</v>
      </c>
      <c r="I103" s="63">
        <f t="shared" si="14"/>
        <v>256.14285714285717</v>
      </c>
      <c r="J103" s="691">
        <v>12</v>
      </c>
      <c r="K103" s="692">
        <v>12</v>
      </c>
      <c r="L103" s="693">
        <v>12</v>
      </c>
      <c r="M103" s="691">
        <v>3</v>
      </c>
      <c r="N103" s="694">
        <v>3</v>
      </c>
      <c r="O103" s="694">
        <v>3</v>
      </c>
      <c r="P103" s="694">
        <v>3</v>
      </c>
      <c r="Q103" s="692">
        <v>3</v>
      </c>
      <c r="R103" s="692">
        <v>3</v>
      </c>
      <c r="S103" s="692">
        <v>3</v>
      </c>
      <c r="T103" s="692">
        <v>3</v>
      </c>
      <c r="U103" s="694">
        <v>3</v>
      </c>
      <c r="V103" s="694">
        <v>3</v>
      </c>
      <c r="W103" s="694">
        <v>3</v>
      </c>
      <c r="X103" s="693">
        <v>3</v>
      </c>
    </row>
    <row r="104" spans="3:24" ht="51.75">
      <c r="C104" s="568" t="str">
        <f>IF(ISBLANK('5. Pp (3 años)'!C130),"",'5. Pp (3 años)'!C130)</f>
        <v>Actividad</v>
      </c>
      <c r="D104" s="569" t="str">
        <f>IF(ISBLANK('5. Pp (3 años)'!D130),"",'5. Pp (3 años)'!D130)</f>
        <v>3.1.1.1.14.13 Sesiones del Grupo Interdisciplinario</v>
      </c>
      <c r="E104" s="569" t="str">
        <f>IF(ISBLANK('5. Pp (3 años)'!E130),"",'5. Pp (3 años)'!E130)</f>
        <v xml:space="preserve">PSGI: Porcentaje de sesiones del grupo interdisciplinario, extraordinarias y ordinarias.  </v>
      </c>
      <c r="F104" s="707"/>
      <c r="G104" s="708">
        <v>30</v>
      </c>
      <c r="H104" s="528">
        <f t="shared" si="13"/>
        <v>30</v>
      </c>
      <c r="I104" s="63" t="e">
        <f t="shared" si="14"/>
        <v>#DIV/0!</v>
      </c>
      <c r="J104" s="691">
        <v>10</v>
      </c>
      <c r="K104" s="692">
        <v>10</v>
      </c>
      <c r="L104" s="693">
        <v>10</v>
      </c>
      <c r="M104" s="691">
        <v>2</v>
      </c>
      <c r="N104" s="694">
        <v>3</v>
      </c>
      <c r="O104" s="694">
        <v>2</v>
      </c>
      <c r="P104" s="694">
        <v>3</v>
      </c>
      <c r="Q104" s="692">
        <v>2</v>
      </c>
      <c r="R104" s="692">
        <v>3</v>
      </c>
      <c r="S104" s="692">
        <v>2</v>
      </c>
      <c r="T104" s="692">
        <v>3</v>
      </c>
      <c r="U104" s="694">
        <v>2</v>
      </c>
      <c r="V104" s="694">
        <v>3</v>
      </c>
      <c r="W104" s="694">
        <v>2</v>
      </c>
      <c r="X104" s="693">
        <v>3</v>
      </c>
    </row>
    <row r="105" spans="3:24" ht="51.75">
      <c r="C105" s="470" t="str">
        <f>IF(ISBLANK('5. Pp (3 años)'!C131),"",'5. Pp (3 años)'!C131)</f>
        <v>Componente</v>
      </c>
      <c r="D105" s="471" t="str">
        <f>IF(ISBLANK('5. Pp (3 años)'!D131),"",'5. Pp (3 años)'!D131)</f>
        <v>3.1.1.1.15 Acciones realizadas para mitigar los riesgos y proteger a la población y establecimientos comerciales con medidas de seguridad.</v>
      </c>
      <c r="E105" s="471" t="str">
        <f>IF(ISBLANK('5. Pp (3 años)'!E131),"",'5. Pp (3 años)'!E131)</f>
        <v>PARPMR: Porcentaje de acciones realizadas para la mitigación de los riesgos</v>
      </c>
      <c r="F105" s="705">
        <v>922474</v>
      </c>
      <c r="G105" s="706">
        <v>3964743</v>
      </c>
      <c r="H105" s="527">
        <f t="shared" ref="H105:H106" si="15">G105-F105</f>
        <v>3042269</v>
      </c>
      <c r="I105" s="474">
        <f t="shared" ref="I105:I106" si="16">(G105/F105)-1</f>
        <v>3.2979455247519169</v>
      </c>
      <c r="J105" s="691">
        <v>1198639</v>
      </c>
      <c r="K105" s="692">
        <v>1098432</v>
      </c>
      <c r="L105" s="693">
        <v>1208163</v>
      </c>
      <c r="M105" s="691">
        <v>373279</v>
      </c>
      <c r="N105" s="694">
        <v>281845</v>
      </c>
      <c r="O105" s="694">
        <v>261226</v>
      </c>
      <c r="P105" s="694">
        <v>282289</v>
      </c>
      <c r="Q105" s="692">
        <v>277327</v>
      </c>
      <c r="R105" s="692">
        <v>274012</v>
      </c>
      <c r="S105" s="692">
        <v>273114</v>
      </c>
      <c r="T105" s="692">
        <v>273979</v>
      </c>
      <c r="U105" s="694">
        <v>304784</v>
      </c>
      <c r="V105" s="694">
        <v>301564</v>
      </c>
      <c r="W105" s="694">
        <v>300392</v>
      </c>
      <c r="X105" s="693">
        <v>301423</v>
      </c>
    </row>
    <row r="106" spans="3:24" ht="51.75">
      <c r="C106" s="523" t="str">
        <f>IF(ISBLANK('5. Pp (3 años)'!C132),"",'5. Pp (3 años)'!C132)</f>
        <v>Actividad</v>
      </c>
      <c r="D106" s="524" t="str">
        <f>IF(ISBLANK('5. Pp (3 años)'!D132),"",'5. Pp (3 años)'!D132)</f>
        <v>3.1.1.1.15.1 Difusión en los medios de comunicación las prevenciones y alertas de siniestros por efectos naturales y humanos.</v>
      </c>
      <c r="E106" s="524" t="str">
        <f>IF(ISBLANK('5. Pp (3 años)'!E132),"",'5. Pp (3 años)'!E132)</f>
        <v>PSD: Porcentaje de spots difundidos por medio de redes sociales.</v>
      </c>
      <c r="F106" s="707">
        <v>10120</v>
      </c>
      <c r="G106" s="708">
        <v>14494</v>
      </c>
      <c r="H106" s="529">
        <f t="shared" si="15"/>
        <v>4374</v>
      </c>
      <c r="I106" s="525">
        <f t="shared" si="16"/>
        <v>0.43221343873517792</v>
      </c>
      <c r="J106" s="691">
        <v>4414</v>
      </c>
      <c r="K106" s="692">
        <v>4800</v>
      </c>
      <c r="L106" s="693">
        <v>5280</v>
      </c>
      <c r="M106" s="691">
        <v>1103</v>
      </c>
      <c r="N106" s="694">
        <v>1103</v>
      </c>
      <c r="O106" s="694">
        <v>1105</v>
      </c>
      <c r="P106" s="694">
        <v>1103</v>
      </c>
      <c r="Q106" s="692">
        <v>1196</v>
      </c>
      <c r="R106" s="692">
        <v>1203</v>
      </c>
      <c r="S106" s="692">
        <v>1198</v>
      </c>
      <c r="T106" s="692">
        <v>1203</v>
      </c>
      <c r="U106" s="694">
        <v>1316</v>
      </c>
      <c r="V106" s="694">
        <v>1323</v>
      </c>
      <c r="W106" s="694">
        <v>1318</v>
      </c>
      <c r="X106" s="693">
        <v>1323</v>
      </c>
    </row>
    <row r="107" spans="3:24" ht="34.5">
      <c r="C107" s="179" t="str">
        <f>IF(ISBLANK('5. Pp (3 años)'!C133),"",'5. Pp (3 años)'!C133)</f>
        <v>Actividad</v>
      </c>
      <c r="D107" s="180" t="str">
        <f>IF(ISBLANK('5. Pp (3 años)'!D133),"",'5. Pp (3 años)'!D133)</f>
        <v xml:space="preserve">3.1.1.1.15.2 Capacitación a la población de diferentes sectores en materia de Protección Civil. </v>
      </c>
      <c r="E107" s="180" t="str">
        <f>IF(ISBLANK('5. Pp (3 años)'!E133),"",'5. Pp (3 años)'!E133)</f>
        <v>PPC: Porcentaje de personas capacitadas.</v>
      </c>
      <c r="F107" s="707">
        <v>4511</v>
      </c>
      <c r="G107" s="708">
        <v>8668</v>
      </c>
      <c r="H107" s="528">
        <f t="shared" si="13"/>
        <v>4157</v>
      </c>
      <c r="I107" s="63">
        <f t="shared" si="14"/>
        <v>0.9215251607182442</v>
      </c>
      <c r="J107" s="691">
        <v>3008</v>
      </c>
      <c r="K107" s="692">
        <v>2710</v>
      </c>
      <c r="L107" s="693">
        <v>2950</v>
      </c>
      <c r="M107" s="691">
        <v>752</v>
      </c>
      <c r="N107" s="694">
        <v>752</v>
      </c>
      <c r="O107" s="694">
        <v>752</v>
      </c>
      <c r="P107" s="694">
        <v>752</v>
      </c>
      <c r="Q107" s="692">
        <v>670</v>
      </c>
      <c r="R107" s="692">
        <v>677</v>
      </c>
      <c r="S107" s="692">
        <v>688</v>
      </c>
      <c r="T107" s="692">
        <v>675</v>
      </c>
      <c r="U107" s="694">
        <v>736</v>
      </c>
      <c r="V107" s="694">
        <v>738</v>
      </c>
      <c r="W107" s="694">
        <v>739</v>
      </c>
      <c r="X107" s="693">
        <v>737</v>
      </c>
    </row>
    <row r="108" spans="3:24" ht="34.5">
      <c r="C108" s="179" t="str">
        <f>IF(ISBLANK('5. Pp (3 años)'!C134),"",'5. Pp (3 años)'!C134)</f>
        <v>Actividad</v>
      </c>
      <c r="D108" s="180" t="str">
        <f>IF(ISBLANK('5. Pp (3 años)'!D134),"",'5. Pp (3 años)'!D134)</f>
        <v>3.1.1.1.15.3 Evaluación de guardavidas en materia de seguridad acuática.</v>
      </c>
      <c r="E108" s="180" t="str">
        <f>IF(ISBLANK('5. Pp (3 años)'!E134),"",'5. Pp (3 años)'!E134)</f>
        <v>PGE: Porcentaje de Guardavidas Evaluados</v>
      </c>
      <c r="F108" s="710">
        <v>183</v>
      </c>
      <c r="G108" s="711">
        <v>869</v>
      </c>
      <c r="H108" s="528">
        <f t="shared" ref="H108:H110" si="17">G108-F108</f>
        <v>686</v>
      </c>
      <c r="I108" s="63">
        <f t="shared" ref="I108:I110" si="18">(G108/F108)-1</f>
        <v>3.7486338797814209</v>
      </c>
      <c r="J108" s="691">
        <v>419</v>
      </c>
      <c r="K108" s="692">
        <v>220</v>
      </c>
      <c r="L108" s="693">
        <v>230</v>
      </c>
      <c r="M108" s="691">
        <v>4</v>
      </c>
      <c r="N108" s="694">
        <v>173</v>
      </c>
      <c r="O108" s="694">
        <v>92</v>
      </c>
      <c r="P108" s="694">
        <v>150</v>
      </c>
      <c r="Q108" s="692">
        <v>5</v>
      </c>
      <c r="R108" s="692">
        <v>95</v>
      </c>
      <c r="S108" s="692">
        <v>50</v>
      </c>
      <c r="T108" s="692">
        <v>70</v>
      </c>
      <c r="U108" s="694">
        <v>5</v>
      </c>
      <c r="V108" s="694">
        <v>100</v>
      </c>
      <c r="W108" s="694">
        <v>50</v>
      </c>
      <c r="X108" s="693">
        <v>75</v>
      </c>
    </row>
    <row r="109" spans="3:24" ht="51.75">
      <c r="C109" s="179" t="str">
        <f>IF(ISBLANK('5. Pp (3 años)'!C135),"",'5. Pp (3 años)'!C135)</f>
        <v>Actividad</v>
      </c>
      <c r="D109" s="180" t="str">
        <f>IF(ISBLANK('5. Pp (3 años)'!D135),"",'5. Pp (3 años)'!D135)</f>
        <v>3.1.1.1.15.4 Elaboración de Dictámenes Aprobatorios (anuencias) a comercios de bajo, mediano y alto riesgo.</v>
      </c>
      <c r="E109" s="180" t="str">
        <f>IF(ISBLANK('5. Pp (3 años)'!E135),"",'5. Pp (3 años)'!E135)</f>
        <v>PDAE: Porcentaje de dictámenes aprobatorios entregados  de bajo, mediano y alto riesgo.</v>
      </c>
      <c r="F109" s="710">
        <v>29141</v>
      </c>
      <c r="G109" s="711">
        <v>63396</v>
      </c>
      <c r="H109" s="528">
        <f t="shared" si="17"/>
        <v>34255</v>
      </c>
      <c r="I109" s="63">
        <f t="shared" si="18"/>
        <v>1.1754915754435333</v>
      </c>
      <c r="J109" s="691">
        <v>19786</v>
      </c>
      <c r="K109" s="692">
        <v>20770</v>
      </c>
      <c r="L109" s="693">
        <v>22840</v>
      </c>
      <c r="M109" s="691">
        <v>7946</v>
      </c>
      <c r="N109" s="694">
        <v>3946</v>
      </c>
      <c r="O109" s="694">
        <v>3446</v>
      </c>
      <c r="P109" s="694">
        <v>4448</v>
      </c>
      <c r="Q109" s="692">
        <v>8316</v>
      </c>
      <c r="R109" s="692">
        <v>4268</v>
      </c>
      <c r="S109" s="692">
        <v>3512</v>
      </c>
      <c r="T109" s="692">
        <v>4674</v>
      </c>
      <c r="U109" s="694">
        <v>8833</v>
      </c>
      <c r="V109" s="694">
        <v>4785</v>
      </c>
      <c r="W109" s="694">
        <v>4029</v>
      </c>
      <c r="X109" s="693">
        <v>5193</v>
      </c>
    </row>
    <row r="110" spans="3:24" ht="51.75">
      <c r="C110" s="179" t="str">
        <f>IF(ISBLANK('5. Pp (3 años)'!C136),"",'5. Pp (3 años)'!C136)</f>
        <v>Actividad</v>
      </c>
      <c r="D110" s="180" t="str">
        <f>IF(ISBLANK('5. Pp (3 años)'!D136),"",'5. Pp (3 años)'!D136)</f>
        <v>3.1.1.1.15.5 Evaluación de Programas Internos de Protección Civil.</v>
      </c>
      <c r="E110" s="180" t="str">
        <f>IF(ISBLANK('5. Pp (3 años)'!E136),"",'5. Pp (3 años)'!E136)</f>
        <v>PPIE: Porcentaje de programas internos evaluados de los diversos locales comerciales.</v>
      </c>
      <c r="F110" s="710">
        <v>12401</v>
      </c>
      <c r="G110" s="711">
        <v>20224</v>
      </c>
      <c r="H110" s="528">
        <f t="shared" si="17"/>
        <v>7823</v>
      </c>
      <c r="I110" s="63">
        <f t="shared" si="18"/>
        <v>0.6308362228852511</v>
      </c>
      <c r="J110" s="691">
        <v>6112</v>
      </c>
      <c r="K110" s="692">
        <v>6720</v>
      </c>
      <c r="L110" s="693">
        <v>7392</v>
      </c>
      <c r="M110" s="691">
        <v>1328</v>
      </c>
      <c r="N110" s="694">
        <v>1628</v>
      </c>
      <c r="O110" s="694">
        <v>1628</v>
      </c>
      <c r="P110" s="694">
        <v>1528</v>
      </c>
      <c r="Q110" s="692">
        <v>1480</v>
      </c>
      <c r="R110" s="692">
        <v>1780</v>
      </c>
      <c r="S110" s="692">
        <v>1780</v>
      </c>
      <c r="T110" s="692">
        <v>1680</v>
      </c>
      <c r="U110" s="694">
        <v>1648</v>
      </c>
      <c r="V110" s="694">
        <v>1948</v>
      </c>
      <c r="W110" s="694">
        <v>1948</v>
      </c>
      <c r="X110" s="693">
        <v>1848</v>
      </c>
    </row>
    <row r="111" spans="3:24" ht="51.75">
      <c r="C111" s="179" t="str">
        <f>IF(ISBLANK('5. Pp (3 años)'!C137),"",'5. Pp (3 años)'!C137)</f>
        <v>Actividad</v>
      </c>
      <c r="D111" s="180" t="str">
        <f>IF(ISBLANK('5. Pp (3 años)'!D137),"",'5. Pp (3 años)'!D137)</f>
        <v>3.1.1.1.15.6 Elaboración de inspecciones a comercios de mediano y alto riesgo.</v>
      </c>
      <c r="E111" s="180" t="str">
        <f>IF(ISBLANK('5. Pp (3 años)'!E137),"",'5. Pp (3 años)'!E137)</f>
        <v xml:space="preserve">PIRC: Porcentaje de inspecciones realizadas a comercios de mediano y alto riesgo. </v>
      </c>
      <c r="F111" s="710">
        <v>5218</v>
      </c>
      <c r="G111" s="711">
        <v>13882</v>
      </c>
      <c r="H111" s="528">
        <f t="shared" si="13"/>
        <v>8664</v>
      </c>
      <c r="I111" s="63">
        <f t="shared" si="14"/>
        <v>1.6604062859333077</v>
      </c>
      <c r="J111" s="691">
        <v>6112</v>
      </c>
      <c r="K111" s="692">
        <v>3700</v>
      </c>
      <c r="L111" s="693">
        <v>4070</v>
      </c>
      <c r="M111" s="691">
        <v>1328</v>
      </c>
      <c r="N111" s="694">
        <v>1628</v>
      </c>
      <c r="O111" s="694">
        <v>1628</v>
      </c>
      <c r="P111" s="694">
        <v>1528</v>
      </c>
      <c r="Q111" s="692">
        <v>1000</v>
      </c>
      <c r="R111" s="692">
        <v>900</v>
      </c>
      <c r="S111" s="692">
        <v>900</v>
      </c>
      <c r="T111" s="692">
        <v>900</v>
      </c>
      <c r="U111" s="694">
        <v>1100</v>
      </c>
      <c r="V111" s="694">
        <v>990</v>
      </c>
      <c r="W111" s="694">
        <v>990</v>
      </c>
      <c r="X111" s="694">
        <v>990</v>
      </c>
    </row>
    <row r="112" spans="3:24" ht="34.5">
      <c r="C112" s="523" t="str">
        <f>IF(ISBLANK('5. Pp (3 años)'!C138),"",'5. Pp (3 años)'!C138)</f>
        <v>Actividad</v>
      </c>
      <c r="D112" s="524" t="str">
        <f>IF(ISBLANK('5. Pp (3 años)'!D138),"",'5. Pp (3 años)'!D138)</f>
        <v>3.1.1.1.15.7 Evaluación de simulacros en ámbito privado y público.</v>
      </c>
      <c r="E112" s="524" t="str">
        <f>IF(ISBLANK('5. Pp (3 años)'!E138),"",'5. Pp (3 años)'!E138)</f>
        <v>PSPPE: Porcentaje de simulacros públicos y provados evaluados.</v>
      </c>
      <c r="F112" s="707">
        <v>10295</v>
      </c>
      <c r="G112" s="708">
        <v>14959</v>
      </c>
      <c r="H112" s="529">
        <f t="shared" si="13"/>
        <v>4664</v>
      </c>
      <c r="I112" s="525">
        <f t="shared" si="14"/>
        <v>0.45303545410393387</v>
      </c>
      <c r="J112" s="691">
        <v>4522</v>
      </c>
      <c r="K112" s="692">
        <v>4970</v>
      </c>
      <c r="L112" s="693">
        <v>5467</v>
      </c>
      <c r="M112" s="691">
        <v>1030</v>
      </c>
      <c r="N112" s="694">
        <v>1260</v>
      </c>
      <c r="O112" s="694">
        <v>1100</v>
      </c>
      <c r="P112" s="694">
        <v>1132</v>
      </c>
      <c r="Q112" s="692">
        <v>1142</v>
      </c>
      <c r="R112" s="692">
        <v>1372</v>
      </c>
      <c r="S112" s="692">
        <v>1214</v>
      </c>
      <c r="T112" s="692">
        <v>1242</v>
      </c>
      <c r="U112" s="694">
        <v>1266</v>
      </c>
      <c r="V112" s="694">
        <v>1496</v>
      </c>
      <c r="W112" s="694">
        <v>1338</v>
      </c>
      <c r="X112" s="693">
        <v>1367</v>
      </c>
    </row>
    <row r="113" spans="3:24" ht="34.5">
      <c r="C113" s="179" t="str">
        <f>IF(ISBLANK('5. Pp (3 años)'!C139),"",'5. Pp (3 años)'!C139)</f>
        <v>Actividad</v>
      </c>
      <c r="D113" s="180" t="str">
        <f>IF(ISBLANK('5. Pp (3 años)'!D139),"",'5. Pp (3 años)'!D139)</f>
        <v>3.1.1.1.15.8 Registro de prestadores de servicios autorizados en materia de Protección Civil</v>
      </c>
      <c r="E113" s="180" t="str">
        <f>IF(ISBLANK('5. Pp (3 años)'!E139),"",'5. Pp (3 años)'!E139)</f>
        <v xml:space="preserve">PPSA: Porcentaje de prestadores de servicio autorizados </v>
      </c>
      <c r="F113" s="707">
        <v>141</v>
      </c>
      <c r="G113" s="708">
        <v>573</v>
      </c>
      <c r="H113" s="528">
        <f t="shared" si="13"/>
        <v>432</v>
      </c>
      <c r="I113" s="63">
        <f t="shared" si="14"/>
        <v>3.0638297872340425</v>
      </c>
      <c r="J113" s="691">
        <v>184</v>
      </c>
      <c r="K113" s="692">
        <v>190</v>
      </c>
      <c r="L113" s="693">
        <v>199</v>
      </c>
      <c r="M113" s="691">
        <v>160</v>
      </c>
      <c r="N113" s="694">
        <v>24</v>
      </c>
      <c r="O113" s="694">
        <v>0</v>
      </c>
      <c r="P113" s="694">
        <v>0</v>
      </c>
      <c r="Q113" s="692">
        <v>170</v>
      </c>
      <c r="R113" s="692">
        <v>20</v>
      </c>
      <c r="S113" s="692">
        <v>0</v>
      </c>
      <c r="T113" s="692">
        <v>0</v>
      </c>
      <c r="U113" s="694">
        <v>174</v>
      </c>
      <c r="V113" s="694">
        <v>25</v>
      </c>
      <c r="W113" s="694">
        <v>0</v>
      </c>
      <c r="X113" s="693">
        <v>0</v>
      </c>
    </row>
    <row r="114" spans="3:24" ht="34.5">
      <c r="C114" s="179" t="str">
        <f>IF(ISBLANK('5. Pp (3 años)'!C140),"",'5. Pp (3 años)'!C140)</f>
        <v>Actividad</v>
      </c>
      <c r="D114" s="180" t="str">
        <f>IF(ISBLANK('5. Pp (3 años)'!D140),"",'5. Pp (3 años)'!D140)</f>
        <v xml:space="preserve">3.1.1.1.15.9 Atención de reportes de  emergencias en materia de gestión integral de riesgos y de protección civil. </v>
      </c>
      <c r="E114" s="180" t="str">
        <f>IF(ISBLANK('5. Pp (3 años)'!E140),"",'5. Pp (3 años)'!E140)</f>
        <v>PREA: Porcentaje de reportes de emergencia atendidos.</v>
      </c>
      <c r="F114" s="710">
        <v>1377</v>
      </c>
      <c r="G114" s="711">
        <v>1748</v>
      </c>
      <c r="H114" s="528">
        <f t="shared" si="13"/>
        <v>371</v>
      </c>
      <c r="I114" s="63">
        <f t="shared" si="14"/>
        <v>0.26942628903413213</v>
      </c>
      <c r="J114" s="691">
        <v>530</v>
      </c>
      <c r="K114" s="692">
        <v>580</v>
      </c>
      <c r="L114" s="693">
        <v>638</v>
      </c>
      <c r="M114" s="691">
        <v>102</v>
      </c>
      <c r="N114" s="694">
        <v>132</v>
      </c>
      <c r="O114" s="694">
        <v>164</v>
      </c>
      <c r="P114" s="694">
        <v>132</v>
      </c>
      <c r="Q114" s="692">
        <v>112</v>
      </c>
      <c r="R114" s="692">
        <v>142</v>
      </c>
      <c r="S114" s="692">
        <v>174</v>
      </c>
      <c r="T114" s="692">
        <v>152</v>
      </c>
      <c r="U114" s="694">
        <v>126</v>
      </c>
      <c r="V114" s="694">
        <v>157</v>
      </c>
      <c r="W114" s="694">
        <v>188</v>
      </c>
      <c r="X114" s="693">
        <v>167</v>
      </c>
    </row>
    <row r="115" spans="3:24" ht="34.5">
      <c r="C115" s="179" t="str">
        <f>IF(ISBLANK('5. Pp (3 años)'!C141),"",'5. Pp (3 años)'!C141)</f>
        <v>Actividad</v>
      </c>
      <c r="D115" s="180" t="str">
        <f>IF(ISBLANK('5. Pp (3 años)'!D141),"",'5. Pp (3 años)'!D141)</f>
        <v>3.1.1.1.15.10 Atención médica prehospitalaria a personas ocasionadas por incidencias reportadas.</v>
      </c>
      <c r="E115" s="180" t="str">
        <f>IF(ISBLANK('5. Pp (3 años)'!E141),"",'5. Pp (3 años)'!E141)</f>
        <v>PPAM: Porcentaja de personas con atención médica</v>
      </c>
      <c r="F115" s="710">
        <v>978</v>
      </c>
      <c r="G115" s="711">
        <v>2680</v>
      </c>
      <c r="H115" s="528">
        <f t="shared" si="13"/>
        <v>1702</v>
      </c>
      <c r="I115" s="63">
        <f t="shared" si="14"/>
        <v>1.740286298568507</v>
      </c>
      <c r="J115" s="691">
        <v>420</v>
      </c>
      <c r="K115" s="692">
        <v>1125</v>
      </c>
      <c r="L115" s="693">
        <v>1135</v>
      </c>
      <c r="M115" s="691">
        <v>100</v>
      </c>
      <c r="N115" s="694">
        <v>110</v>
      </c>
      <c r="O115" s="694">
        <v>112</v>
      </c>
      <c r="P115" s="694">
        <v>98</v>
      </c>
      <c r="Q115" s="692">
        <v>285</v>
      </c>
      <c r="R115" s="692">
        <v>265</v>
      </c>
      <c r="S115" s="692">
        <v>285</v>
      </c>
      <c r="T115" s="692">
        <v>290</v>
      </c>
      <c r="U115" s="694">
        <v>289</v>
      </c>
      <c r="V115" s="694">
        <v>265</v>
      </c>
      <c r="W115" s="694">
        <v>286</v>
      </c>
      <c r="X115" s="693">
        <v>295</v>
      </c>
    </row>
    <row r="116" spans="3:24" ht="34.5">
      <c r="C116" s="179" t="str">
        <f>IF(ISBLANK('5. Pp (3 años)'!C142),"",'5. Pp (3 años)'!C142)</f>
        <v>Actividad</v>
      </c>
      <c r="D116" s="180" t="str">
        <f>IF(ISBLANK('5. Pp (3 años)'!D142),"",'5. Pp (3 años)'!D142)</f>
        <v>3.1.1.1.15.11 Supervisión  y atención a eventos públicos y privado de cualquier índole.</v>
      </c>
      <c r="E116" s="180" t="str">
        <f>IF(ISBLANK('5. Pp (3 años)'!E142),"",'5. Pp (3 años)'!E142)</f>
        <v>PEPPS: Porcentaje de eventos públicos y privados supervisados.</v>
      </c>
      <c r="F116" s="707">
        <v>1133</v>
      </c>
      <c r="G116" s="708">
        <v>1553</v>
      </c>
      <c r="H116" s="528">
        <f t="shared" si="13"/>
        <v>420</v>
      </c>
      <c r="I116" s="63">
        <f t="shared" si="14"/>
        <v>0.37069726390114743</v>
      </c>
      <c r="J116" s="691">
        <v>478</v>
      </c>
      <c r="K116" s="692">
        <v>525</v>
      </c>
      <c r="L116" s="693">
        <v>550</v>
      </c>
      <c r="M116" s="691">
        <v>110</v>
      </c>
      <c r="N116" s="694">
        <v>119</v>
      </c>
      <c r="O116" s="694">
        <v>128</v>
      </c>
      <c r="P116" s="694">
        <v>121</v>
      </c>
      <c r="Q116" s="692">
        <v>122</v>
      </c>
      <c r="R116" s="692">
        <v>129</v>
      </c>
      <c r="S116" s="692">
        <v>134</v>
      </c>
      <c r="T116" s="692">
        <v>140</v>
      </c>
      <c r="U116" s="694">
        <v>127</v>
      </c>
      <c r="V116" s="694">
        <v>139</v>
      </c>
      <c r="W116" s="694">
        <v>139</v>
      </c>
      <c r="X116" s="693">
        <v>145</v>
      </c>
    </row>
    <row r="117" spans="3:24" ht="51.75">
      <c r="C117" s="179" t="str">
        <f>IF(ISBLANK('5. Pp (3 años)'!C143),"",'5. Pp (3 años)'!C143)</f>
        <v>Actividad</v>
      </c>
      <c r="D117" s="180" t="str">
        <f>IF(ISBLANK('5. Pp (3 años)'!D143),"",'5. Pp (3 años)'!D143)</f>
        <v>3.1.1.1.15.12 Verificación de refugios temporale con motivo de la temporada de Fenómenos Hidrometeorológicos.</v>
      </c>
      <c r="E117" s="180" t="str">
        <f>IF(ISBLANK('5. Pp (3 años)'!E143),"",'5. Pp (3 años)'!E143)</f>
        <v>PRTV: Porcentaje  de refugios temporales verificados</v>
      </c>
      <c r="F117" s="707">
        <v>323</v>
      </c>
      <c r="G117" s="708">
        <v>630</v>
      </c>
      <c r="H117" s="530">
        <f t="shared" si="13"/>
        <v>307</v>
      </c>
      <c r="I117" s="192">
        <f t="shared" si="14"/>
        <v>0.95046439628482982</v>
      </c>
      <c r="J117" s="691">
        <v>190</v>
      </c>
      <c r="K117" s="692">
        <v>210</v>
      </c>
      <c r="L117" s="693">
        <v>230</v>
      </c>
      <c r="M117" s="691">
        <v>0</v>
      </c>
      <c r="N117" s="694">
        <v>120</v>
      </c>
      <c r="O117" s="694">
        <v>70</v>
      </c>
      <c r="P117" s="694">
        <v>0</v>
      </c>
      <c r="Q117" s="692">
        <v>0</v>
      </c>
      <c r="R117" s="692">
        <v>135</v>
      </c>
      <c r="S117" s="692">
        <v>75</v>
      </c>
      <c r="T117" s="692">
        <v>0</v>
      </c>
      <c r="U117" s="694">
        <v>0</v>
      </c>
      <c r="V117" s="694">
        <v>145</v>
      </c>
      <c r="W117" s="694">
        <v>85</v>
      </c>
      <c r="X117" s="693">
        <v>0</v>
      </c>
    </row>
    <row r="118" spans="3:24" ht="34.5">
      <c r="C118" s="523" t="str">
        <f>IF(ISBLANK('5. Pp (3 años)'!C144),"",'5. Pp (3 años)'!C144)</f>
        <v>Actividad</v>
      </c>
      <c r="D118" s="524" t="str">
        <f>IF(ISBLANK('5. Pp (3 años)'!D144),"",'5. Pp (3 años)'!D144)</f>
        <v>3.1.1.1.15.13 Implementación de operativos con motivo a los diversos fenómenos naturales y antrópicos</v>
      </c>
      <c r="E118" s="524" t="str">
        <f>IF(ISBLANK('5. Pp (3 años)'!E144),"",'5. Pp (3 años)'!E144)</f>
        <v>POI: Porcentaje de operativos implementados.</v>
      </c>
      <c r="F118" s="710">
        <v>52</v>
      </c>
      <c r="G118" s="711">
        <v>101</v>
      </c>
      <c r="H118" s="529">
        <f t="shared" si="13"/>
        <v>49</v>
      </c>
      <c r="I118" s="525">
        <f t="shared" si="14"/>
        <v>0.94230769230769229</v>
      </c>
      <c r="J118" s="691">
        <v>51</v>
      </c>
      <c r="K118" s="692">
        <v>24</v>
      </c>
      <c r="L118" s="693">
        <v>26</v>
      </c>
      <c r="M118" s="691">
        <v>10</v>
      </c>
      <c r="N118" s="694">
        <v>13</v>
      </c>
      <c r="O118" s="694">
        <v>15</v>
      </c>
      <c r="P118" s="694">
        <v>13</v>
      </c>
      <c r="Q118" s="692">
        <v>4</v>
      </c>
      <c r="R118" s="692">
        <v>7</v>
      </c>
      <c r="S118" s="692">
        <v>7</v>
      </c>
      <c r="T118" s="692">
        <v>6</v>
      </c>
      <c r="U118" s="694">
        <v>4</v>
      </c>
      <c r="V118" s="694">
        <v>7</v>
      </c>
      <c r="W118" s="694">
        <v>7</v>
      </c>
      <c r="X118" s="693">
        <v>8</v>
      </c>
    </row>
    <row r="119" spans="3:24" ht="69">
      <c r="C119" s="179" t="str">
        <f>IF(ISBLANK('5. Pp (3 años)'!C145),"",'5. Pp (3 años)'!C145)</f>
        <v>Actividad</v>
      </c>
      <c r="D119" s="180" t="str">
        <f>IF(ISBLANK('5. Pp (3 años)'!D145),"",'5. Pp (3 años)'!D145)</f>
        <v>3.1.1.1.15.14 Implementación de salvamentos, rescates y primeros auxilios en playas, cenotes y lagunas en el municipio.</v>
      </c>
      <c r="E119" s="180" t="str">
        <f>IF(ISBLANK('5. Pp (3 años)'!E145),"",'5. Pp (3 años)'!E145)</f>
        <v xml:space="preserve">PSRPI: Porcentaje de salvamentos, rescates y primeros auxilios implementados en las playas, cenotes y lagunas. </v>
      </c>
      <c r="F119" s="710">
        <v>347</v>
      </c>
      <c r="G119" s="711">
        <v>651</v>
      </c>
      <c r="H119" s="528">
        <f t="shared" si="13"/>
        <v>304</v>
      </c>
      <c r="I119" s="63">
        <f t="shared" si="14"/>
        <v>0.87608069164265134</v>
      </c>
      <c r="J119" s="691">
        <v>207</v>
      </c>
      <c r="K119" s="692">
        <v>217</v>
      </c>
      <c r="L119" s="693">
        <v>227</v>
      </c>
      <c r="M119" s="691">
        <v>40</v>
      </c>
      <c r="N119" s="694">
        <v>64</v>
      </c>
      <c r="O119" s="694">
        <v>47</v>
      </c>
      <c r="P119" s="694">
        <v>56</v>
      </c>
      <c r="Q119" s="692">
        <v>42</v>
      </c>
      <c r="R119" s="692">
        <v>65</v>
      </c>
      <c r="S119" s="692">
        <v>48</v>
      </c>
      <c r="T119" s="692">
        <v>62</v>
      </c>
      <c r="U119" s="694">
        <v>47</v>
      </c>
      <c r="V119" s="694">
        <v>65</v>
      </c>
      <c r="W119" s="694">
        <v>48</v>
      </c>
      <c r="X119" s="693">
        <v>67</v>
      </c>
    </row>
    <row r="120" spans="3:24" ht="69">
      <c r="C120" s="179" t="str">
        <f>IF(ISBLANK('5. Pp (3 años)'!C146),"",'5. Pp (3 años)'!C146)</f>
        <v>Actividad</v>
      </c>
      <c r="D120" s="180" t="str">
        <f>IF(ISBLANK('5. Pp (3 años)'!D146),"",'5. Pp (3 años)'!D146)</f>
        <v>3.1.1.1.15.15 Ejecución de acciones preventivas de manera permanente en las diversas playas, en beneficio a la ciudadanía.</v>
      </c>
      <c r="E120" s="180" t="str">
        <f>IF(ISBLANK('5. Pp (3 años)'!E146),"",'5. Pp (3 años)'!E146)</f>
        <v>PAPB: Porcentaje acciones preventivas brindadas a la población benitojuarense y vacacionistas.</v>
      </c>
      <c r="F120" s="707">
        <v>2040911</v>
      </c>
      <c r="G120" s="708">
        <v>3363900</v>
      </c>
      <c r="H120" s="528">
        <f t="shared" si="13"/>
        <v>1322989</v>
      </c>
      <c r="I120" s="63">
        <f t="shared" si="14"/>
        <v>0.64823453839976364</v>
      </c>
      <c r="J120" s="691">
        <v>1151660</v>
      </c>
      <c r="K120" s="692">
        <v>1053400</v>
      </c>
      <c r="L120" s="693">
        <v>1158840</v>
      </c>
      <c r="M120" s="691">
        <v>359155</v>
      </c>
      <c r="N120" s="694">
        <v>270636</v>
      </c>
      <c r="O120" s="694">
        <v>250777</v>
      </c>
      <c r="P120" s="694">
        <v>271092</v>
      </c>
      <c r="Q120" s="692">
        <v>263350</v>
      </c>
      <c r="R120" s="692">
        <v>263300</v>
      </c>
      <c r="S120" s="692">
        <v>263400</v>
      </c>
      <c r="T120" s="692">
        <v>263350</v>
      </c>
      <c r="U120" s="694">
        <v>289700</v>
      </c>
      <c r="V120" s="694">
        <v>289810</v>
      </c>
      <c r="W120" s="694">
        <v>289650</v>
      </c>
      <c r="X120" s="693">
        <v>289680</v>
      </c>
    </row>
    <row r="121" spans="3:24" ht="34.5">
      <c r="C121" s="179" t="str">
        <f>IF(ISBLANK('5. Pp (3 años)'!C147),"",'5. Pp (3 años)'!C147)</f>
        <v>Actividad</v>
      </c>
      <c r="D121" s="180" t="str">
        <f>IF(ISBLANK('5. Pp (3 años)'!D147),"",'5. Pp (3 años)'!D147)</f>
        <v>3.1.1.1.15.16 Atención a quejas ciudadanas en materia de protección civil.</v>
      </c>
      <c r="E121" s="180" t="str">
        <f>IF(ISBLANK('5. Pp (3 años)'!E147),"",'5. Pp (3 años)'!E147)</f>
        <v>PQCA: Porcentaje de quejas ciudadanas atendidas.</v>
      </c>
      <c r="F121" s="707">
        <v>1055</v>
      </c>
      <c r="G121" s="708">
        <v>808</v>
      </c>
      <c r="H121" s="528">
        <f t="shared" si="13"/>
        <v>-247</v>
      </c>
      <c r="I121" s="63">
        <f t="shared" si="14"/>
        <v>-0.23412322274881514</v>
      </c>
      <c r="J121" s="691">
        <v>544</v>
      </c>
      <c r="K121" s="692">
        <v>129</v>
      </c>
      <c r="L121" s="693">
        <v>135</v>
      </c>
      <c r="M121" s="691">
        <v>110</v>
      </c>
      <c r="N121" s="694">
        <v>136</v>
      </c>
      <c r="O121" s="694">
        <v>162</v>
      </c>
      <c r="P121" s="694">
        <v>136</v>
      </c>
      <c r="Q121" s="692">
        <v>32</v>
      </c>
      <c r="R121" s="692">
        <v>33</v>
      </c>
      <c r="S121" s="692">
        <v>29</v>
      </c>
      <c r="T121" s="692">
        <v>35</v>
      </c>
      <c r="U121" s="694">
        <v>32</v>
      </c>
      <c r="V121" s="694">
        <v>35</v>
      </c>
      <c r="W121" s="694">
        <v>30</v>
      </c>
      <c r="X121" s="693">
        <v>38</v>
      </c>
    </row>
    <row r="122" spans="3:24" ht="35.25" thickBot="1">
      <c r="C122" s="181" t="str">
        <f>IF(ISBLANK('5. Pp (3 años)'!C148),"",'5. Pp (3 años)'!C148)</f>
        <v>Actividad</v>
      </c>
      <c r="D122" s="182" t="str">
        <f>IF(ISBLANK('5. Pp (3 años)'!D148),"",'5. Pp (3 años)'!D148)</f>
        <v>3.1.1.1.15.17 Integración de los diversos Comités Operativos Especializados en Materia de Protección Civil</v>
      </c>
      <c r="E122" s="182" t="str">
        <f>IF(ISBLANK('5. Pp (3 años)'!E148),"",'5. Pp (3 años)'!E148)</f>
        <v>PDCI: Porcentaje de los diversos comités integrados</v>
      </c>
      <c r="F122" s="712">
        <v>6</v>
      </c>
      <c r="G122" s="713">
        <v>8</v>
      </c>
      <c r="H122" s="531">
        <f t="shared" si="13"/>
        <v>2</v>
      </c>
      <c r="I122" s="68">
        <f t="shared" si="14"/>
        <v>0.33333333333333326</v>
      </c>
      <c r="J122" s="699">
        <v>2</v>
      </c>
      <c r="K122" s="700">
        <v>2</v>
      </c>
      <c r="L122" s="701">
        <v>4</v>
      </c>
      <c r="M122" s="699">
        <v>1</v>
      </c>
      <c r="N122" s="702">
        <v>1</v>
      </c>
      <c r="O122" s="702">
        <v>0</v>
      </c>
      <c r="P122" s="702">
        <v>0</v>
      </c>
      <c r="Q122" s="700">
        <v>1</v>
      </c>
      <c r="R122" s="700">
        <v>1</v>
      </c>
      <c r="S122" s="700">
        <v>0</v>
      </c>
      <c r="T122" s="700">
        <v>0</v>
      </c>
      <c r="U122" s="702">
        <v>1</v>
      </c>
      <c r="V122" s="702">
        <v>1</v>
      </c>
      <c r="W122" s="702">
        <v>2</v>
      </c>
      <c r="X122" s="701">
        <v>0</v>
      </c>
    </row>
    <row r="123" spans="3:24" ht="17.25" hidden="1">
      <c r="C123" s="517" t="str">
        <f>IF(ISBLANK('5. Pp (3 años)'!C149),"",'5. Pp (3 años)'!C149)</f>
        <v/>
      </c>
      <c r="D123" s="518" t="str">
        <f>IF(ISBLANK('5. Pp (3 años)'!D149),"",'5. Pp (3 años)'!D149)</f>
        <v/>
      </c>
      <c r="E123" s="518" t="str">
        <f>IF(ISBLANK('5. Pp (3 años)'!E149),"",'5. Pp (3 años)'!E149)</f>
        <v/>
      </c>
      <c r="F123" s="519"/>
      <c r="G123" s="520"/>
      <c r="H123" s="521">
        <f t="shared" si="13"/>
        <v>0</v>
      </c>
      <c r="I123" s="522" t="e">
        <f t="shared" si="14"/>
        <v>#DIV/0!</v>
      </c>
      <c r="J123" s="59"/>
      <c r="K123" s="60"/>
      <c r="L123" s="61"/>
      <c r="M123" s="509"/>
      <c r="N123" s="512"/>
      <c r="O123" s="512"/>
      <c r="P123" s="512"/>
      <c r="Q123" s="510"/>
      <c r="R123" s="510"/>
      <c r="S123" s="510"/>
      <c r="T123" s="510"/>
      <c r="U123" s="512"/>
      <c r="V123" s="512"/>
      <c r="W123" s="512"/>
      <c r="X123" s="511"/>
    </row>
    <row r="124" spans="3:24" ht="17.25" hidden="1">
      <c r="C124" s="470" t="str">
        <f>IF(ISBLANK('5. Pp (3 años)'!C150),"",'5. Pp (3 años)'!C150)</f>
        <v/>
      </c>
      <c r="D124" s="471" t="str">
        <f>IF(ISBLANK('5. Pp (3 años)'!D150),"",'5. Pp (3 años)'!D150)</f>
        <v/>
      </c>
      <c r="E124" s="471" t="str">
        <f>IF(ISBLANK('5. Pp (3 años)'!E150),"",'5. Pp (3 años)'!E150)</f>
        <v/>
      </c>
      <c r="F124" s="472"/>
      <c r="G124" s="473"/>
      <c r="H124" s="473">
        <f t="shared" si="13"/>
        <v>0</v>
      </c>
      <c r="I124" s="474" t="e">
        <f t="shared" si="14"/>
        <v>#DIV/0!</v>
      </c>
      <c r="J124" s="59"/>
      <c r="K124" s="60"/>
      <c r="L124" s="61"/>
      <c r="M124" s="509"/>
      <c r="N124" s="512"/>
      <c r="O124" s="512"/>
      <c r="P124" s="512"/>
      <c r="Q124" s="510"/>
      <c r="R124" s="510"/>
      <c r="S124" s="510"/>
      <c r="T124" s="510"/>
      <c r="U124" s="512"/>
      <c r="V124" s="512"/>
      <c r="W124" s="512"/>
      <c r="X124" s="511"/>
    </row>
    <row r="125" spans="3:24" ht="17.25" hidden="1">
      <c r="C125" s="179" t="str">
        <f>IF(ISBLANK('5. Pp (3 años)'!C151),"",'5. Pp (3 años)'!C151)</f>
        <v/>
      </c>
      <c r="D125" s="180" t="str">
        <f>IF(ISBLANK('5. Pp (3 años)'!D151),"",'5. Pp (3 años)'!D151)</f>
        <v/>
      </c>
      <c r="E125" s="180" t="str">
        <f>IF(ISBLANK('5. Pp (3 años)'!E151),"",'5. Pp (3 años)'!E151)</f>
        <v/>
      </c>
      <c r="F125" s="66"/>
      <c r="G125" s="62"/>
      <c r="H125" s="62">
        <f t="shared" si="13"/>
        <v>0</v>
      </c>
      <c r="I125" s="63" t="e">
        <f t="shared" si="14"/>
        <v>#DIV/0!</v>
      </c>
      <c r="J125" s="59"/>
      <c r="K125" s="60"/>
      <c r="L125" s="61"/>
      <c r="M125" s="509"/>
      <c r="N125" s="512"/>
      <c r="O125" s="512"/>
      <c r="P125" s="512"/>
      <c r="Q125" s="510"/>
      <c r="R125" s="510"/>
      <c r="S125" s="510"/>
      <c r="T125" s="510"/>
      <c r="U125" s="512"/>
      <c r="V125" s="512"/>
      <c r="W125" s="512"/>
      <c r="X125" s="511"/>
    </row>
    <row r="126" spans="3:24" ht="17.25" hidden="1">
      <c r="C126" s="179" t="str">
        <f>IF(ISBLANK('5. Pp (3 años)'!C152),"",'5. Pp (3 años)'!C152)</f>
        <v/>
      </c>
      <c r="D126" s="180" t="str">
        <f>IF(ISBLANK('5. Pp (3 años)'!D152),"",'5. Pp (3 años)'!D152)</f>
        <v/>
      </c>
      <c r="E126" s="180" t="str">
        <f>IF(ISBLANK('5. Pp (3 años)'!E152),"",'5. Pp (3 años)'!E152)</f>
        <v/>
      </c>
      <c r="F126" s="64"/>
      <c r="G126" s="65"/>
      <c r="H126" s="62">
        <f t="shared" si="13"/>
        <v>0</v>
      </c>
      <c r="I126" s="63" t="e">
        <f t="shared" si="14"/>
        <v>#DIV/0!</v>
      </c>
      <c r="J126" s="59"/>
      <c r="K126" s="60"/>
      <c r="L126" s="61"/>
      <c r="M126" s="509"/>
      <c r="N126" s="512"/>
      <c r="O126" s="512"/>
      <c r="P126" s="512"/>
      <c r="Q126" s="510"/>
      <c r="R126" s="510"/>
      <c r="S126" s="510"/>
      <c r="T126" s="510"/>
      <c r="U126" s="512"/>
      <c r="V126" s="512"/>
      <c r="W126" s="512"/>
      <c r="X126" s="511"/>
    </row>
    <row r="127" spans="3:24" ht="17.25" hidden="1">
      <c r="C127" s="179" t="str">
        <f>IF(ISBLANK('5. Pp (3 años)'!C153),"",'5. Pp (3 años)'!C153)</f>
        <v/>
      </c>
      <c r="D127" s="180" t="str">
        <f>IF(ISBLANK('5. Pp (3 años)'!D153),"",'5. Pp (3 años)'!D153)</f>
        <v/>
      </c>
      <c r="E127" s="180" t="str">
        <f>IF(ISBLANK('5. Pp (3 años)'!E153),"",'5. Pp (3 años)'!E153)</f>
        <v/>
      </c>
      <c r="F127" s="64"/>
      <c r="G127" s="65"/>
      <c r="H127" s="62">
        <f t="shared" si="13"/>
        <v>0</v>
      </c>
      <c r="I127" s="63" t="e">
        <f t="shared" si="14"/>
        <v>#DIV/0!</v>
      </c>
      <c r="J127" s="59"/>
      <c r="K127" s="60"/>
      <c r="L127" s="61"/>
      <c r="M127" s="509"/>
      <c r="N127" s="512"/>
      <c r="O127" s="512"/>
      <c r="P127" s="512"/>
      <c r="Q127" s="510"/>
      <c r="R127" s="510"/>
      <c r="S127" s="510"/>
      <c r="T127" s="510"/>
      <c r="U127" s="512"/>
      <c r="V127" s="512"/>
      <c r="W127" s="512"/>
      <c r="X127" s="511"/>
    </row>
    <row r="128" spans="3:24" ht="17.25" hidden="1">
      <c r="C128" s="179" t="str">
        <f>IF(ISBLANK('5. Pp (3 años)'!C154),"",'5. Pp (3 años)'!C154)</f>
        <v/>
      </c>
      <c r="D128" s="180" t="str">
        <f>IF(ISBLANK('5. Pp (3 años)'!D154),"",'5. Pp (3 años)'!D154)</f>
        <v/>
      </c>
      <c r="E128" s="180" t="str">
        <f>IF(ISBLANK('5. Pp (3 años)'!E154),"",'5. Pp (3 años)'!E154)</f>
        <v/>
      </c>
      <c r="F128" s="66"/>
      <c r="G128" s="62"/>
      <c r="H128" s="62">
        <f t="shared" si="13"/>
        <v>0</v>
      </c>
      <c r="I128" s="63" t="e">
        <f t="shared" si="14"/>
        <v>#DIV/0!</v>
      </c>
      <c r="J128" s="59"/>
      <c r="K128" s="60"/>
      <c r="L128" s="61"/>
      <c r="M128" s="509"/>
      <c r="N128" s="512"/>
      <c r="O128" s="512"/>
      <c r="P128" s="512"/>
      <c r="Q128" s="510"/>
      <c r="R128" s="510"/>
      <c r="S128" s="510"/>
      <c r="T128" s="510"/>
      <c r="U128" s="512"/>
      <c r="V128" s="512"/>
      <c r="W128" s="512"/>
      <c r="X128" s="511"/>
    </row>
    <row r="129" spans="3:24" ht="17.25" hidden="1">
      <c r="C129" s="179" t="str">
        <f>IF(ISBLANK('5. Pp (3 años)'!C155),"",'5. Pp (3 años)'!C155)</f>
        <v/>
      </c>
      <c r="D129" s="180" t="str">
        <f>IF(ISBLANK('5. Pp (3 años)'!D155),"",'5. Pp (3 años)'!D155)</f>
        <v/>
      </c>
      <c r="E129" s="180" t="str">
        <f>IF(ISBLANK('5. Pp (3 años)'!E155),"",'5. Pp (3 años)'!E155)</f>
        <v/>
      </c>
      <c r="F129" s="66"/>
      <c r="G129" s="62"/>
      <c r="H129" s="62">
        <f t="shared" si="13"/>
        <v>0</v>
      </c>
      <c r="I129" s="63" t="e">
        <f t="shared" si="14"/>
        <v>#DIV/0!</v>
      </c>
      <c r="J129" s="59"/>
      <c r="K129" s="60"/>
      <c r="L129" s="61"/>
      <c r="M129" s="509"/>
      <c r="N129" s="512"/>
      <c r="O129" s="512"/>
      <c r="P129" s="512"/>
      <c r="Q129" s="510"/>
      <c r="R129" s="510"/>
      <c r="S129" s="510"/>
      <c r="T129" s="510"/>
      <c r="U129" s="512"/>
      <c r="V129" s="512"/>
      <c r="W129" s="512"/>
      <c r="X129" s="511"/>
    </row>
    <row r="130" spans="3:24" ht="17.25" hidden="1">
      <c r="C130" s="470" t="str">
        <f>IF(ISBLANK('5. Pp (3 años)'!C156),"",'5. Pp (3 años)'!C156)</f>
        <v/>
      </c>
      <c r="D130" s="471" t="str">
        <f>IF(ISBLANK('5. Pp (3 años)'!D156),"",'5. Pp (3 años)'!D156)</f>
        <v/>
      </c>
      <c r="E130" s="471" t="str">
        <f>IF(ISBLANK('5. Pp (3 años)'!E156),"",'5. Pp (3 años)'!E156)</f>
        <v/>
      </c>
      <c r="F130" s="475"/>
      <c r="G130" s="476"/>
      <c r="H130" s="473">
        <f t="shared" si="13"/>
        <v>0</v>
      </c>
      <c r="I130" s="474" t="e">
        <f t="shared" si="14"/>
        <v>#DIV/0!</v>
      </c>
      <c r="J130" s="59"/>
      <c r="K130" s="60"/>
      <c r="L130" s="61"/>
      <c r="M130" s="509"/>
      <c r="N130" s="512"/>
      <c r="O130" s="512"/>
      <c r="P130" s="512"/>
      <c r="Q130" s="510"/>
      <c r="R130" s="510"/>
      <c r="S130" s="510"/>
      <c r="T130" s="510"/>
      <c r="U130" s="512"/>
      <c r="V130" s="512"/>
      <c r="W130" s="512"/>
      <c r="X130" s="511"/>
    </row>
    <row r="131" spans="3:24" ht="17.25" hidden="1">
      <c r="C131" s="179" t="str">
        <f>IF(ISBLANK('5. Pp (3 años)'!C157),"",'5. Pp (3 años)'!C157)</f>
        <v/>
      </c>
      <c r="D131" s="180" t="str">
        <f>IF(ISBLANK('5. Pp (3 años)'!D157),"",'5. Pp (3 años)'!D157)</f>
        <v/>
      </c>
      <c r="E131" s="180" t="str">
        <f>IF(ISBLANK('5. Pp (3 años)'!E157),"",'5. Pp (3 años)'!E157)</f>
        <v/>
      </c>
      <c r="F131" s="64"/>
      <c r="G131" s="65"/>
      <c r="H131" s="62">
        <f t="shared" si="13"/>
        <v>0</v>
      </c>
      <c r="I131" s="63" t="e">
        <f t="shared" si="14"/>
        <v>#DIV/0!</v>
      </c>
      <c r="J131" s="59"/>
      <c r="K131" s="60"/>
      <c r="L131" s="61"/>
      <c r="M131" s="509"/>
      <c r="N131" s="512"/>
      <c r="O131" s="512"/>
      <c r="P131" s="512"/>
      <c r="Q131" s="510"/>
      <c r="R131" s="510"/>
      <c r="S131" s="510"/>
      <c r="T131" s="510"/>
      <c r="U131" s="512"/>
      <c r="V131" s="512"/>
      <c r="W131" s="512"/>
      <c r="X131" s="511"/>
    </row>
    <row r="132" spans="3:24" ht="17.25" hidden="1">
      <c r="C132" s="179" t="str">
        <f>IF(ISBLANK('5. Pp (3 años)'!C158),"",'5. Pp (3 años)'!C158)</f>
        <v/>
      </c>
      <c r="D132" s="180" t="str">
        <f>IF(ISBLANK('5. Pp (3 años)'!D158),"",'5. Pp (3 años)'!D158)</f>
        <v/>
      </c>
      <c r="E132" s="180" t="str">
        <f>IF(ISBLANK('5. Pp (3 años)'!E158),"",'5. Pp (3 años)'!E158)</f>
        <v/>
      </c>
      <c r="F132" s="66"/>
      <c r="G132" s="62"/>
      <c r="H132" s="62">
        <f t="shared" si="13"/>
        <v>0</v>
      </c>
      <c r="I132" s="63" t="e">
        <f t="shared" si="14"/>
        <v>#DIV/0!</v>
      </c>
      <c r="J132" s="59"/>
      <c r="K132" s="60"/>
      <c r="L132" s="61"/>
      <c r="M132" s="509"/>
      <c r="N132" s="512"/>
      <c r="O132" s="512"/>
      <c r="P132" s="512"/>
      <c r="Q132" s="510"/>
      <c r="R132" s="510"/>
      <c r="S132" s="510"/>
      <c r="T132" s="510"/>
      <c r="U132" s="512"/>
      <c r="V132" s="512"/>
      <c r="W132" s="512"/>
      <c r="X132" s="511"/>
    </row>
    <row r="133" spans="3:24" ht="17.25" hidden="1">
      <c r="C133" s="179" t="str">
        <f>IF(ISBLANK('5. Pp (3 años)'!C159),"",'5. Pp (3 años)'!C159)</f>
        <v/>
      </c>
      <c r="D133" s="180" t="str">
        <f>IF(ISBLANK('5. Pp (3 años)'!D159),"",'5. Pp (3 años)'!D159)</f>
        <v/>
      </c>
      <c r="E133" s="180" t="str">
        <f>IF(ISBLANK('5. Pp (3 años)'!E159),"",'5. Pp (3 años)'!E159)</f>
        <v/>
      </c>
      <c r="F133" s="66"/>
      <c r="G133" s="62"/>
      <c r="H133" s="62">
        <f t="shared" si="13"/>
        <v>0</v>
      </c>
      <c r="I133" s="63" t="e">
        <f t="shared" si="14"/>
        <v>#DIV/0!</v>
      </c>
      <c r="J133" s="59"/>
      <c r="K133" s="60"/>
      <c r="L133" s="61"/>
      <c r="M133" s="509"/>
      <c r="N133" s="512"/>
      <c r="O133" s="512"/>
      <c r="P133" s="512"/>
      <c r="Q133" s="510"/>
      <c r="R133" s="510"/>
      <c r="S133" s="510"/>
      <c r="T133" s="510"/>
      <c r="U133" s="512"/>
      <c r="V133" s="512"/>
      <c r="W133" s="512"/>
      <c r="X133" s="511"/>
    </row>
    <row r="134" spans="3:24" ht="17.25" hidden="1">
      <c r="C134" s="179" t="str">
        <f>IF(ISBLANK('5. Pp (3 años)'!C160),"",'5. Pp (3 años)'!C160)</f>
        <v/>
      </c>
      <c r="D134" s="180" t="str">
        <f>IF(ISBLANK('5. Pp (3 años)'!D160),"",'5. Pp (3 años)'!D160)</f>
        <v/>
      </c>
      <c r="E134" s="180" t="str">
        <f>IF(ISBLANK('5. Pp (3 años)'!E160),"",'5. Pp (3 años)'!E160)</f>
        <v/>
      </c>
      <c r="F134" s="64"/>
      <c r="G134" s="65"/>
      <c r="H134" s="62">
        <f t="shared" si="13"/>
        <v>0</v>
      </c>
      <c r="I134" s="63" t="e">
        <f t="shared" si="14"/>
        <v>#DIV/0!</v>
      </c>
      <c r="J134" s="59"/>
      <c r="K134" s="60"/>
      <c r="L134" s="61"/>
      <c r="M134" s="509"/>
      <c r="N134" s="512"/>
      <c r="O134" s="512"/>
      <c r="P134" s="512"/>
      <c r="Q134" s="510"/>
      <c r="R134" s="510"/>
      <c r="S134" s="510"/>
      <c r="T134" s="510"/>
      <c r="U134" s="512"/>
      <c r="V134" s="512"/>
      <c r="W134" s="512"/>
      <c r="X134" s="511"/>
    </row>
    <row r="135" spans="3:24" ht="17.25" hidden="1">
      <c r="C135" s="179" t="str">
        <f>IF(ISBLANK('5. Pp (3 años)'!C161),"",'5. Pp (3 años)'!C161)</f>
        <v/>
      </c>
      <c r="D135" s="180" t="str">
        <f>IF(ISBLANK('5. Pp (3 años)'!D161),"",'5. Pp (3 años)'!D161)</f>
        <v/>
      </c>
      <c r="E135" s="180" t="str">
        <f>IF(ISBLANK('5. Pp (3 años)'!E161),"",'5. Pp (3 años)'!E161)</f>
        <v/>
      </c>
      <c r="F135" s="64"/>
      <c r="G135" s="65"/>
      <c r="H135" s="62">
        <f t="shared" si="13"/>
        <v>0</v>
      </c>
      <c r="I135" s="63" t="e">
        <f t="shared" si="14"/>
        <v>#DIV/0!</v>
      </c>
      <c r="J135" s="59"/>
      <c r="K135" s="60"/>
      <c r="L135" s="61"/>
      <c r="M135" s="509"/>
      <c r="N135" s="512"/>
      <c r="O135" s="512"/>
      <c r="P135" s="512"/>
      <c r="Q135" s="510"/>
      <c r="R135" s="510"/>
      <c r="S135" s="510"/>
      <c r="T135" s="510"/>
      <c r="U135" s="512"/>
      <c r="V135" s="512"/>
      <c r="W135" s="512"/>
      <c r="X135" s="511"/>
    </row>
    <row r="136" spans="3:24" ht="17.25" hidden="1">
      <c r="C136" s="470" t="str">
        <f>IF(ISBLANK('5. Pp (3 años)'!C162),"",'5. Pp (3 años)'!C162)</f>
        <v/>
      </c>
      <c r="D136" s="471" t="str">
        <f>IF(ISBLANK('5. Pp (3 años)'!D162),"",'5. Pp (3 años)'!D162)</f>
        <v/>
      </c>
      <c r="E136" s="471" t="str">
        <f>IF(ISBLANK('5. Pp (3 años)'!E162),"",'5. Pp (3 años)'!E162)</f>
        <v/>
      </c>
      <c r="F136" s="472"/>
      <c r="G136" s="473"/>
      <c r="H136" s="473">
        <f t="shared" si="13"/>
        <v>0</v>
      </c>
      <c r="I136" s="474" t="e">
        <f t="shared" si="14"/>
        <v>#DIV/0!</v>
      </c>
      <c r="J136" s="59"/>
      <c r="K136" s="60"/>
      <c r="L136" s="61"/>
      <c r="M136" s="509"/>
      <c r="N136" s="512"/>
      <c r="O136" s="512"/>
      <c r="P136" s="512"/>
      <c r="Q136" s="510"/>
      <c r="R136" s="510"/>
      <c r="S136" s="510"/>
      <c r="T136" s="510"/>
      <c r="U136" s="512"/>
      <c r="V136" s="512"/>
      <c r="W136" s="512"/>
      <c r="X136" s="511"/>
    </row>
    <row r="137" spans="3:24" ht="17.25" hidden="1">
      <c r="C137" s="179" t="str">
        <f>IF(ISBLANK('5. Pp (3 años)'!C163),"",'5. Pp (3 años)'!C163)</f>
        <v/>
      </c>
      <c r="D137" s="180" t="str">
        <f>IF(ISBLANK('5. Pp (3 años)'!D163),"",'5. Pp (3 años)'!D163)</f>
        <v/>
      </c>
      <c r="E137" s="180" t="str">
        <f>IF(ISBLANK('5. Pp (3 años)'!E163),"",'5. Pp (3 años)'!E163)</f>
        <v/>
      </c>
      <c r="F137" s="66"/>
      <c r="G137" s="62"/>
      <c r="H137" s="62">
        <f t="shared" si="13"/>
        <v>0</v>
      </c>
      <c r="I137" s="63" t="e">
        <f t="shared" si="14"/>
        <v>#DIV/0!</v>
      </c>
      <c r="J137" s="59"/>
      <c r="K137" s="60"/>
      <c r="L137" s="61"/>
      <c r="M137" s="509"/>
      <c r="N137" s="512"/>
      <c r="O137" s="512"/>
      <c r="P137" s="512"/>
      <c r="Q137" s="510"/>
      <c r="R137" s="510"/>
      <c r="S137" s="510"/>
      <c r="T137" s="510"/>
      <c r="U137" s="512"/>
      <c r="V137" s="512"/>
      <c r="W137" s="512"/>
      <c r="X137" s="511"/>
    </row>
    <row r="138" spans="3:24" ht="17.25" hidden="1">
      <c r="C138" s="179" t="str">
        <f>IF(ISBLANK('5. Pp (3 años)'!C164),"",'5. Pp (3 años)'!C164)</f>
        <v/>
      </c>
      <c r="D138" s="180" t="str">
        <f>IF(ISBLANK('5. Pp (3 años)'!D164),"",'5. Pp (3 años)'!D164)</f>
        <v/>
      </c>
      <c r="E138" s="180" t="str">
        <f>IF(ISBLANK('5. Pp (3 años)'!E164),"",'5. Pp (3 años)'!E164)</f>
        <v/>
      </c>
      <c r="F138" s="64"/>
      <c r="G138" s="65"/>
      <c r="H138" s="62">
        <f t="shared" si="13"/>
        <v>0</v>
      </c>
      <c r="I138" s="63" t="e">
        <f t="shared" si="14"/>
        <v>#DIV/0!</v>
      </c>
      <c r="J138" s="59"/>
      <c r="K138" s="60"/>
      <c r="L138" s="61"/>
      <c r="M138" s="509"/>
      <c r="N138" s="512"/>
      <c r="O138" s="512"/>
      <c r="P138" s="512"/>
      <c r="Q138" s="510"/>
      <c r="R138" s="510"/>
      <c r="S138" s="510"/>
      <c r="T138" s="510"/>
      <c r="U138" s="512"/>
      <c r="V138" s="512"/>
      <c r="W138" s="512"/>
      <c r="X138" s="511"/>
    </row>
    <row r="139" spans="3:24" ht="17.25" hidden="1">
      <c r="C139" s="179" t="str">
        <f>IF(ISBLANK('5. Pp (3 años)'!C165),"",'5. Pp (3 años)'!C165)</f>
        <v/>
      </c>
      <c r="D139" s="180" t="str">
        <f>IF(ISBLANK('5. Pp (3 años)'!D165),"",'5. Pp (3 años)'!D165)</f>
        <v/>
      </c>
      <c r="E139" s="180" t="str">
        <f>IF(ISBLANK('5. Pp (3 años)'!E165),"",'5. Pp (3 años)'!E165)</f>
        <v/>
      </c>
      <c r="F139" s="64"/>
      <c r="G139" s="65"/>
      <c r="H139" s="62">
        <f t="shared" si="13"/>
        <v>0</v>
      </c>
      <c r="I139" s="63" t="e">
        <f t="shared" si="14"/>
        <v>#DIV/0!</v>
      </c>
      <c r="J139" s="59"/>
      <c r="K139" s="60"/>
      <c r="L139" s="61"/>
      <c r="M139" s="509"/>
      <c r="N139" s="512"/>
      <c r="O139" s="512"/>
      <c r="P139" s="512"/>
      <c r="Q139" s="510"/>
      <c r="R139" s="510"/>
      <c r="S139" s="510"/>
      <c r="T139" s="510"/>
      <c r="U139" s="512"/>
      <c r="V139" s="512"/>
      <c r="W139" s="512"/>
      <c r="X139" s="511"/>
    </row>
    <row r="140" spans="3:24" ht="17.25" hidden="1">
      <c r="C140" s="179" t="str">
        <f>IF(ISBLANK('5. Pp (3 años)'!C166),"",'5. Pp (3 años)'!C166)</f>
        <v/>
      </c>
      <c r="D140" s="180" t="str">
        <f>IF(ISBLANK('5. Pp (3 años)'!D166),"",'5. Pp (3 años)'!D166)</f>
        <v/>
      </c>
      <c r="E140" s="180" t="str">
        <f>IF(ISBLANK('5. Pp (3 años)'!E166),"",'5. Pp (3 años)'!E166)</f>
        <v/>
      </c>
      <c r="F140" s="66"/>
      <c r="G140" s="62"/>
      <c r="H140" s="62">
        <f t="shared" si="13"/>
        <v>0</v>
      </c>
      <c r="I140" s="63" t="e">
        <f t="shared" si="14"/>
        <v>#DIV/0!</v>
      </c>
      <c r="J140" s="59"/>
      <c r="K140" s="60"/>
      <c r="L140" s="61"/>
      <c r="M140" s="509"/>
      <c r="N140" s="512"/>
      <c r="O140" s="512"/>
      <c r="P140" s="512"/>
      <c r="Q140" s="510"/>
      <c r="R140" s="510"/>
      <c r="S140" s="510"/>
      <c r="T140" s="510"/>
      <c r="U140" s="512"/>
      <c r="V140" s="512"/>
      <c r="W140" s="512"/>
      <c r="X140" s="511"/>
    </row>
    <row r="141" spans="3:24" ht="17.25" hidden="1">
      <c r="C141" s="179" t="str">
        <f>IF(ISBLANK('5. Pp (3 años)'!C167),"",'5. Pp (3 años)'!C167)</f>
        <v/>
      </c>
      <c r="D141" s="180" t="str">
        <f>IF(ISBLANK('5. Pp (3 años)'!D167),"",'5. Pp (3 años)'!D167)</f>
        <v/>
      </c>
      <c r="E141" s="180" t="str">
        <f>IF(ISBLANK('5. Pp (3 años)'!E167),"",'5. Pp (3 años)'!E167)</f>
        <v/>
      </c>
      <c r="F141" s="66"/>
      <c r="G141" s="62"/>
      <c r="H141" s="62">
        <f t="shared" si="13"/>
        <v>0</v>
      </c>
      <c r="I141" s="63" t="e">
        <f t="shared" si="14"/>
        <v>#DIV/0!</v>
      </c>
      <c r="J141" s="59"/>
      <c r="K141" s="60"/>
      <c r="L141" s="61"/>
      <c r="M141" s="509"/>
      <c r="N141" s="512"/>
      <c r="O141" s="512"/>
      <c r="P141" s="512"/>
      <c r="Q141" s="510"/>
      <c r="R141" s="510"/>
      <c r="S141" s="510"/>
      <c r="T141" s="510"/>
      <c r="U141" s="512"/>
      <c r="V141" s="512"/>
      <c r="W141" s="512"/>
      <c r="X141" s="511"/>
    </row>
    <row r="142" spans="3:24" ht="17.25" hidden="1">
      <c r="C142" s="470" t="str">
        <f>IF(ISBLANK('5. Pp (3 años)'!C168),"",'5. Pp (3 años)'!C168)</f>
        <v/>
      </c>
      <c r="D142" s="471" t="str">
        <f>IF(ISBLANK('5. Pp (3 años)'!D168),"",'5. Pp (3 años)'!D168)</f>
        <v/>
      </c>
      <c r="E142" s="471" t="str">
        <f>IF(ISBLANK('5. Pp (3 años)'!E168),"",'5. Pp (3 años)'!E168)</f>
        <v/>
      </c>
      <c r="F142" s="475"/>
      <c r="G142" s="476"/>
      <c r="H142" s="473">
        <f t="shared" si="13"/>
        <v>0</v>
      </c>
      <c r="I142" s="474" t="e">
        <f t="shared" si="14"/>
        <v>#DIV/0!</v>
      </c>
      <c r="J142" s="59"/>
      <c r="K142" s="60"/>
      <c r="L142" s="61"/>
      <c r="M142" s="509"/>
      <c r="N142" s="512"/>
      <c r="O142" s="512"/>
      <c r="P142" s="512"/>
      <c r="Q142" s="510"/>
      <c r="R142" s="510"/>
      <c r="S142" s="510"/>
      <c r="T142" s="510"/>
      <c r="U142" s="512"/>
      <c r="V142" s="512"/>
      <c r="W142" s="512"/>
      <c r="X142" s="511"/>
    </row>
    <row r="143" spans="3:24" ht="17.25" hidden="1">
      <c r="C143" s="179" t="str">
        <f>IF(ISBLANK('5. Pp (3 años)'!C169),"",'5. Pp (3 años)'!C169)</f>
        <v/>
      </c>
      <c r="D143" s="180" t="str">
        <f>IF(ISBLANK('5. Pp (3 años)'!D169),"",'5. Pp (3 años)'!D169)</f>
        <v/>
      </c>
      <c r="E143" s="180" t="str">
        <f>IF(ISBLANK('5. Pp (3 años)'!E169),"",'5. Pp (3 años)'!E169)</f>
        <v/>
      </c>
      <c r="F143" s="64"/>
      <c r="G143" s="65"/>
      <c r="H143" s="62">
        <f t="shared" si="13"/>
        <v>0</v>
      </c>
      <c r="I143" s="63" t="e">
        <f t="shared" si="14"/>
        <v>#DIV/0!</v>
      </c>
      <c r="J143" s="59"/>
      <c r="K143" s="60"/>
      <c r="L143" s="61"/>
      <c r="M143" s="509"/>
      <c r="N143" s="512"/>
      <c r="O143" s="512"/>
      <c r="P143" s="512"/>
      <c r="Q143" s="510"/>
      <c r="R143" s="510"/>
      <c r="S143" s="510"/>
      <c r="T143" s="510"/>
      <c r="U143" s="512"/>
      <c r="V143" s="512"/>
      <c r="W143" s="512"/>
      <c r="X143" s="511"/>
    </row>
    <row r="144" spans="3:24" ht="17.25" hidden="1">
      <c r="C144" s="179" t="str">
        <f>IF(ISBLANK('5. Pp (3 años)'!C170),"",'5. Pp (3 años)'!C170)</f>
        <v/>
      </c>
      <c r="D144" s="180" t="str">
        <f>IF(ISBLANK('5. Pp (3 años)'!D170),"",'5. Pp (3 años)'!D170)</f>
        <v/>
      </c>
      <c r="E144" s="180" t="str">
        <f>IF(ISBLANK('5. Pp (3 años)'!E170),"",'5. Pp (3 años)'!E170)</f>
        <v/>
      </c>
      <c r="F144" s="66"/>
      <c r="G144" s="62"/>
      <c r="H144" s="62">
        <f t="shared" si="13"/>
        <v>0</v>
      </c>
      <c r="I144" s="63" t="e">
        <f t="shared" si="14"/>
        <v>#DIV/0!</v>
      </c>
      <c r="J144" s="59"/>
      <c r="K144" s="60"/>
      <c r="L144" s="61"/>
      <c r="M144" s="509"/>
      <c r="N144" s="512"/>
      <c r="O144" s="512"/>
      <c r="P144" s="512"/>
      <c r="Q144" s="510"/>
      <c r="R144" s="510"/>
      <c r="S144" s="510"/>
      <c r="T144" s="510"/>
      <c r="U144" s="512"/>
      <c r="V144" s="512"/>
      <c r="W144" s="512"/>
      <c r="X144" s="511"/>
    </row>
    <row r="145" spans="3:24" ht="17.25" hidden="1">
      <c r="C145" s="179" t="str">
        <f>IF(ISBLANK('5. Pp (3 años)'!C171),"",'5. Pp (3 años)'!C171)</f>
        <v/>
      </c>
      <c r="D145" s="180" t="str">
        <f>IF(ISBLANK('5. Pp (3 años)'!D171),"",'5. Pp (3 años)'!D171)</f>
        <v/>
      </c>
      <c r="E145" s="180" t="str">
        <f>IF(ISBLANK('5. Pp (3 años)'!E171),"",'5. Pp (3 años)'!E171)</f>
        <v/>
      </c>
      <c r="F145" s="66"/>
      <c r="G145" s="62"/>
      <c r="H145" s="62">
        <f t="shared" si="13"/>
        <v>0</v>
      </c>
      <c r="I145" s="63" t="e">
        <f t="shared" si="14"/>
        <v>#DIV/0!</v>
      </c>
      <c r="J145" s="59"/>
      <c r="K145" s="60"/>
      <c r="L145" s="61"/>
      <c r="M145" s="509"/>
      <c r="N145" s="512"/>
      <c r="O145" s="512"/>
      <c r="P145" s="512"/>
      <c r="Q145" s="510"/>
      <c r="R145" s="510"/>
      <c r="S145" s="510"/>
      <c r="T145" s="510"/>
      <c r="U145" s="512"/>
      <c r="V145" s="512"/>
      <c r="W145" s="512"/>
      <c r="X145" s="511"/>
    </row>
    <row r="146" spans="3:24" ht="17.25" hidden="1">
      <c r="C146" s="179" t="str">
        <f>IF(ISBLANK('5. Pp (3 años)'!C172),"",'5. Pp (3 años)'!C172)</f>
        <v/>
      </c>
      <c r="D146" s="180" t="str">
        <f>IF(ISBLANK('5. Pp (3 años)'!D172),"",'5. Pp (3 años)'!D172)</f>
        <v/>
      </c>
      <c r="E146" s="180" t="str">
        <f>IF(ISBLANK('5. Pp (3 años)'!E172),"",'5. Pp (3 años)'!E172)</f>
        <v/>
      </c>
      <c r="F146" s="64"/>
      <c r="G146" s="65"/>
      <c r="H146" s="62">
        <f t="shared" si="13"/>
        <v>0</v>
      </c>
      <c r="I146" s="63" t="e">
        <f t="shared" si="14"/>
        <v>#DIV/0!</v>
      </c>
      <c r="J146" s="59"/>
      <c r="K146" s="60"/>
      <c r="L146" s="61"/>
      <c r="M146" s="509"/>
      <c r="N146" s="512"/>
      <c r="O146" s="512"/>
      <c r="P146" s="512"/>
      <c r="Q146" s="510"/>
      <c r="R146" s="510"/>
      <c r="S146" s="510"/>
      <c r="T146" s="510"/>
      <c r="U146" s="512"/>
      <c r="V146" s="512"/>
      <c r="W146" s="512"/>
      <c r="X146" s="511"/>
    </row>
    <row r="147" spans="3:24" ht="17.25" hidden="1">
      <c r="C147" s="179" t="str">
        <f>IF(ISBLANK('5. Pp (3 años)'!C173),"",'5. Pp (3 años)'!C173)</f>
        <v/>
      </c>
      <c r="D147" s="180" t="str">
        <f>IF(ISBLANK('5. Pp (3 años)'!D173),"",'5. Pp (3 años)'!D173)</f>
        <v/>
      </c>
      <c r="E147" s="180" t="str">
        <f>IF(ISBLANK('5. Pp (3 años)'!E173),"",'5. Pp (3 años)'!E173)</f>
        <v/>
      </c>
      <c r="F147" s="64"/>
      <c r="G147" s="65"/>
      <c r="H147" s="62">
        <f t="shared" si="13"/>
        <v>0</v>
      </c>
      <c r="I147" s="63" t="e">
        <f t="shared" si="14"/>
        <v>#DIV/0!</v>
      </c>
      <c r="J147" s="59"/>
      <c r="K147" s="60"/>
      <c r="L147" s="61"/>
      <c r="M147" s="509"/>
      <c r="N147" s="512"/>
      <c r="O147" s="512"/>
      <c r="P147" s="512"/>
      <c r="Q147" s="510"/>
      <c r="R147" s="510"/>
      <c r="S147" s="510"/>
      <c r="T147" s="510"/>
      <c r="U147" s="512"/>
      <c r="V147" s="512"/>
      <c r="W147" s="512"/>
      <c r="X147" s="511"/>
    </row>
    <row r="148" spans="3:24" ht="17.25" hidden="1">
      <c r="C148" s="470" t="str">
        <f>IF(ISBLANK('5. Pp (3 años)'!C174),"",'5. Pp (3 años)'!C174)</f>
        <v/>
      </c>
      <c r="D148" s="471" t="str">
        <f>IF(ISBLANK('5. Pp (3 años)'!D174),"",'5. Pp (3 años)'!D174)</f>
        <v/>
      </c>
      <c r="E148" s="471" t="str">
        <f>IF(ISBLANK('5. Pp (3 años)'!E174),"",'5. Pp (3 años)'!E174)</f>
        <v/>
      </c>
      <c r="F148" s="472"/>
      <c r="G148" s="473"/>
      <c r="H148" s="473">
        <f t="shared" si="13"/>
        <v>0</v>
      </c>
      <c r="I148" s="474" t="e">
        <f t="shared" si="14"/>
        <v>#DIV/0!</v>
      </c>
      <c r="J148" s="59"/>
      <c r="K148" s="60"/>
      <c r="L148" s="61"/>
      <c r="M148" s="509"/>
      <c r="N148" s="512"/>
      <c r="O148" s="512"/>
      <c r="P148" s="512"/>
      <c r="Q148" s="510"/>
      <c r="R148" s="510"/>
      <c r="S148" s="510"/>
      <c r="T148" s="510"/>
      <c r="U148" s="512"/>
      <c r="V148" s="512"/>
      <c r="W148" s="512"/>
      <c r="X148" s="511"/>
    </row>
    <row r="149" spans="3:24" ht="17.25" hidden="1">
      <c r="C149" s="179" t="str">
        <f>IF(ISBLANK('5. Pp (3 años)'!C175),"",'5. Pp (3 años)'!C175)</f>
        <v/>
      </c>
      <c r="D149" s="180" t="str">
        <f>IF(ISBLANK('5. Pp (3 años)'!D175),"",'5. Pp (3 años)'!D175)</f>
        <v/>
      </c>
      <c r="E149" s="180" t="str">
        <f>IF(ISBLANK('5. Pp (3 años)'!E175),"",'5. Pp (3 años)'!E175)</f>
        <v/>
      </c>
      <c r="F149" s="66"/>
      <c r="G149" s="62"/>
      <c r="H149" s="62">
        <f t="shared" si="13"/>
        <v>0</v>
      </c>
      <c r="I149" s="63" t="e">
        <f t="shared" si="14"/>
        <v>#DIV/0!</v>
      </c>
      <c r="J149" s="59"/>
      <c r="K149" s="60"/>
      <c r="L149" s="61"/>
      <c r="M149" s="509"/>
      <c r="N149" s="512"/>
      <c r="O149" s="512"/>
      <c r="P149" s="512"/>
      <c r="Q149" s="510"/>
      <c r="R149" s="510"/>
      <c r="S149" s="510"/>
      <c r="T149" s="510"/>
      <c r="U149" s="512"/>
      <c r="V149" s="512"/>
      <c r="W149" s="512"/>
      <c r="X149" s="511"/>
    </row>
    <row r="150" spans="3:24" ht="17.25" hidden="1">
      <c r="C150" s="179" t="str">
        <f>IF(ISBLANK('5. Pp (3 años)'!C176),"",'5. Pp (3 años)'!C176)</f>
        <v/>
      </c>
      <c r="D150" s="180" t="str">
        <f>IF(ISBLANK('5. Pp (3 años)'!D176),"",'5. Pp (3 años)'!D176)</f>
        <v/>
      </c>
      <c r="E150" s="180" t="str">
        <f>IF(ISBLANK('5. Pp (3 años)'!E176),"",'5. Pp (3 años)'!E176)</f>
        <v/>
      </c>
      <c r="F150" s="64"/>
      <c r="G150" s="65"/>
      <c r="H150" s="62">
        <f t="shared" si="13"/>
        <v>0</v>
      </c>
      <c r="I150" s="63" t="e">
        <f t="shared" si="14"/>
        <v>#DIV/0!</v>
      </c>
      <c r="J150" s="59"/>
      <c r="K150" s="60"/>
      <c r="L150" s="61"/>
      <c r="M150" s="509"/>
      <c r="N150" s="512"/>
      <c r="O150" s="512"/>
      <c r="P150" s="512"/>
      <c r="Q150" s="510"/>
      <c r="R150" s="510"/>
      <c r="S150" s="510"/>
      <c r="T150" s="510"/>
      <c r="U150" s="512"/>
      <c r="V150" s="512"/>
      <c r="W150" s="512"/>
      <c r="X150" s="511"/>
    </row>
    <row r="151" spans="3:24" ht="17.25" hidden="1">
      <c r="C151" s="179" t="str">
        <f>IF(ISBLANK('5. Pp (3 años)'!C177),"",'5. Pp (3 años)'!C177)</f>
        <v/>
      </c>
      <c r="D151" s="180" t="str">
        <f>IF(ISBLANK('5. Pp (3 años)'!D177),"",'5. Pp (3 años)'!D177)</f>
        <v/>
      </c>
      <c r="E151" s="180" t="str">
        <f>IF(ISBLANK('5. Pp (3 años)'!E177),"",'5. Pp (3 años)'!E177)</f>
        <v/>
      </c>
      <c r="F151" s="64"/>
      <c r="G151" s="65"/>
      <c r="H151" s="62">
        <f t="shared" si="13"/>
        <v>0</v>
      </c>
      <c r="I151" s="63" t="e">
        <f t="shared" si="14"/>
        <v>#DIV/0!</v>
      </c>
      <c r="J151" s="59"/>
      <c r="K151" s="60"/>
      <c r="L151" s="61"/>
      <c r="M151" s="509"/>
      <c r="N151" s="512"/>
      <c r="O151" s="512"/>
      <c r="P151" s="512"/>
      <c r="Q151" s="510"/>
      <c r="R151" s="510"/>
      <c r="S151" s="510"/>
      <c r="T151" s="510"/>
      <c r="U151" s="512"/>
      <c r="V151" s="512"/>
      <c r="W151" s="512"/>
      <c r="X151" s="511"/>
    </row>
    <row r="152" spans="3:24" ht="17.25" hidden="1">
      <c r="C152" s="179" t="str">
        <f>IF(ISBLANK('5. Pp (3 años)'!C178),"",'5. Pp (3 años)'!C178)</f>
        <v/>
      </c>
      <c r="D152" s="180" t="str">
        <f>IF(ISBLANK('5. Pp (3 años)'!D178),"",'5. Pp (3 años)'!D178)</f>
        <v/>
      </c>
      <c r="E152" s="180" t="str">
        <f>IF(ISBLANK('5. Pp (3 años)'!E178),"",'5. Pp (3 años)'!E178)</f>
        <v/>
      </c>
      <c r="F152" s="66"/>
      <c r="G152" s="62"/>
      <c r="H152" s="62">
        <f t="shared" si="13"/>
        <v>0</v>
      </c>
      <c r="I152" s="63" t="e">
        <f t="shared" si="14"/>
        <v>#DIV/0!</v>
      </c>
      <c r="J152" s="59"/>
      <c r="K152" s="60"/>
      <c r="L152" s="61"/>
      <c r="M152" s="509"/>
      <c r="N152" s="512"/>
      <c r="O152" s="512"/>
      <c r="P152" s="512"/>
      <c r="Q152" s="510"/>
      <c r="R152" s="510"/>
      <c r="S152" s="510"/>
      <c r="T152" s="510"/>
      <c r="U152" s="512"/>
      <c r="V152" s="512"/>
      <c r="W152" s="512"/>
      <c r="X152" s="511"/>
    </row>
    <row r="153" spans="3:24" ht="17.25" hidden="1">
      <c r="C153" s="179" t="str">
        <f>IF(ISBLANK('5. Pp (3 años)'!C179),"",'5. Pp (3 años)'!C179)</f>
        <v/>
      </c>
      <c r="D153" s="180" t="str">
        <f>IF(ISBLANK('5. Pp (3 años)'!D179),"",'5. Pp (3 años)'!D179)</f>
        <v/>
      </c>
      <c r="E153" s="180" t="str">
        <f>IF(ISBLANK('5. Pp (3 años)'!E179),"",'5. Pp (3 años)'!E179)</f>
        <v/>
      </c>
      <c r="F153" s="66"/>
      <c r="G153" s="62"/>
      <c r="H153" s="62">
        <f t="shared" si="13"/>
        <v>0</v>
      </c>
      <c r="I153" s="63" t="e">
        <f t="shared" si="14"/>
        <v>#DIV/0!</v>
      </c>
      <c r="J153" s="59"/>
      <c r="K153" s="60"/>
      <c r="L153" s="61"/>
      <c r="M153" s="509"/>
      <c r="N153" s="512"/>
      <c r="O153" s="512"/>
      <c r="P153" s="512"/>
      <c r="Q153" s="510"/>
      <c r="R153" s="510"/>
      <c r="S153" s="510"/>
      <c r="T153" s="510"/>
      <c r="U153" s="512"/>
      <c r="V153" s="512"/>
      <c r="W153" s="512"/>
      <c r="X153" s="511"/>
    </row>
    <row r="154" spans="3:24" ht="17.25" hidden="1">
      <c r="C154" s="470" t="str">
        <f>IF(ISBLANK('5. Pp (3 años)'!C180),"",'5. Pp (3 años)'!C180)</f>
        <v/>
      </c>
      <c r="D154" s="471" t="str">
        <f>IF(ISBLANK('5. Pp (3 años)'!D180),"",'5. Pp (3 años)'!D180)</f>
        <v/>
      </c>
      <c r="E154" s="471" t="str">
        <f>IF(ISBLANK('5. Pp (3 años)'!E180),"",'5. Pp (3 años)'!E180)</f>
        <v/>
      </c>
      <c r="F154" s="475"/>
      <c r="G154" s="476"/>
      <c r="H154" s="473">
        <f t="shared" si="13"/>
        <v>0</v>
      </c>
      <c r="I154" s="474" t="e">
        <f t="shared" si="14"/>
        <v>#DIV/0!</v>
      </c>
      <c r="J154" s="59"/>
      <c r="K154" s="60"/>
      <c r="L154" s="61"/>
      <c r="M154" s="509"/>
      <c r="N154" s="512"/>
      <c r="O154" s="512"/>
      <c r="P154" s="512"/>
      <c r="Q154" s="510"/>
      <c r="R154" s="510"/>
      <c r="S154" s="510"/>
      <c r="T154" s="510"/>
      <c r="U154" s="512"/>
      <c r="V154" s="512"/>
      <c r="W154" s="512"/>
      <c r="X154" s="511"/>
    </row>
    <row r="155" spans="3:24" ht="17.25" hidden="1">
      <c r="C155" s="179" t="str">
        <f>IF(ISBLANK('5. Pp (3 años)'!C181),"",'5. Pp (3 años)'!C181)</f>
        <v/>
      </c>
      <c r="D155" s="180" t="str">
        <f>IF(ISBLANK('5. Pp (3 años)'!D181),"",'5. Pp (3 años)'!D181)</f>
        <v/>
      </c>
      <c r="E155" s="180" t="str">
        <f>IF(ISBLANK('5. Pp (3 años)'!E181),"",'5. Pp (3 años)'!E181)</f>
        <v/>
      </c>
      <c r="F155" s="64"/>
      <c r="G155" s="65"/>
      <c r="H155" s="62">
        <f t="shared" si="13"/>
        <v>0</v>
      </c>
      <c r="I155" s="63" t="e">
        <f t="shared" si="14"/>
        <v>#DIV/0!</v>
      </c>
      <c r="J155" s="59"/>
      <c r="K155" s="60"/>
      <c r="L155" s="61"/>
      <c r="M155" s="509"/>
      <c r="N155" s="512"/>
      <c r="O155" s="512"/>
      <c r="P155" s="512"/>
      <c r="Q155" s="510"/>
      <c r="R155" s="510"/>
      <c r="S155" s="510"/>
      <c r="T155" s="510"/>
      <c r="U155" s="512"/>
      <c r="V155" s="512"/>
      <c r="W155" s="512"/>
      <c r="X155" s="511"/>
    </row>
    <row r="156" spans="3:24" ht="17.25" hidden="1">
      <c r="C156" s="179" t="str">
        <f>IF(ISBLANK('5. Pp (3 años)'!C182),"",'5. Pp (3 años)'!C182)</f>
        <v/>
      </c>
      <c r="D156" s="180" t="str">
        <f>IF(ISBLANK('5. Pp (3 años)'!D182),"",'5. Pp (3 años)'!D182)</f>
        <v/>
      </c>
      <c r="E156" s="180" t="str">
        <f>IF(ISBLANK('5. Pp (3 años)'!E182),"",'5. Pp (3 años)'!E182)</f>
        <v/>
      </c>
      <c r="F156" s="66"/>
      <c r="G156" s="62"/>
      <c r="H156" s="62">
        <f t="shared" si="13"/>
        <v>0</v>
      </c>
      <c r="I156" s="63" t="e">
        <f t="shared" si="14"/>
        <v>#DIV/0!</v>
      </c>
      <c r="J156" s="59"/>
      <c r="K156" s="60"/>
      <c r="L156" s="61"/>
      <c r="M156" s="509"/>
      <c r="N156" s="512"/>
      <c r="O156" s="512"/>
      <c r="P156" s="512"/>
      <c r="Q156" s="510"/>
      <c r="R156" s="510"/>
      <c r="S156" s="510"/>
      <c r="T156" s="510"/>
      <c r="U156" s="512"/>
      <c r="V156" s="512"/>
      <c r="W156" s="512"/>
      <c r="X156" s="511"/>
    </row>
    <row r="157" spans="3:24" ht="17.25" hidden="1">
      <c r="C157" s="179" t="str">
        <f>IF(ISBLANK('5. Pp (3 años)'!C183),"",'5. Pp (3 años)'!C183)</f>
        <v/>
      </c>
      <c r="D157" s="180" t="str">
        <f>IF(ISBLANK('5. Pp (3 años)'!D183),"",'5. Pp (3 años)'!D183)</f>
        <v/>
      </c>
      <c r="E157" s="180" t="str">
        <f>IF(ISBLANK('5. Pp (3 años)'!E183),"",'5. Pp (3 años)'!E183)</f>
        <v/>
      </c>
      <c r="F157" s="66"/>
      <c r="G157" s="62"/>
      <c r="H157" s="62">
        <f t="shared" si="13"/>
        <v>0</v>
      </c>
      <c r="I157" s="63" t="e">
        <f t="shared" si="14"/>
        <v>#DIV/0!</v>
      </c>
      <c r="J157" s="59"/>
      <c r="K157" s="60"/>
      <c r="L157" s="61"/>
      <c r="M157" s="509"/>
      <c r="N157" s="512"/>
      <c r="O157" s="512"/>
      <c r="P157" s="512"/>
      <c r="Q157" s="510"/>
      <c r="R157" s="510"/>
      <c r="S157" s="510"/>
      <c r="T157" s="510"/>
      <c r="U157" s="512"/>
      <c r="V157" s="512"/>
      <c r="W157" s="512"/>
      <c r="X157" s="511"/>
    </row>
    <row r="158" spans="3:24" ht="17.25" hidden="1">
      <c r="C158" s="179" t="str">
        <f>IF(ISBLANK('5. Pp (3 años)'!C184),"",'5. Pp (3 años)'!C184)</f>
        <v/>
      </c>
      <c r="D158" s="180" t="str">
        <f>IF(ISBLANK('5. Pp (3 años)'!D184),"",'5. Pp (3 años)'!D184)</f>
        <v/>
      </c>
      <c r="E158" s="180" t="str">
        <f>IF(ISBLANK('5. Pp (3 años)'!E184),"",'5. Pp (3 años)'!E184)</f>
        <v/>
      </c>
      <c r="F158" s="64"/>
      <c r="G158" s="65"/>
      <c r="H158" s="62">
        <f t="shared" si="13"/>
        <v>0</v>
      </c>
      <c r="I158" s="63" t="e">
        <f t="shared" si="14"/>
        <v>#DIV/0!</v>
      </c>
      <c r="J158" s="59"/>
      <c r="K158" s="60"/>
      <c r="L158" s="61"/>
      <c r="M158" s="509"/>
      <c r="N158" s="512"/>
      <c r="O158" s="512"/>
      <c r="P158" s="512"/>
      <c r="Q158" s="510"/>
      <c r="R158" s="510"/>
      <c r="S158" s="510"/>
      <c r="T158" s="510"/>
      <c r="U158" s="512"/>
      <c r="V158" s="512"/>
      <c r="W158" s="512"/>
      <c r="X158" s="511"/>
    </row>
    <row r="159" spans="3:24" ht="17.25" hidden="1">
      <c r="C159" s="179" t="str">
        <f>IF(ISBLANK('5. Pp (3 años)'!C185),"",'5. Pp (3 años)'!C185)</f>
        <v/>
      </c>
      <c r="D159" s="180" t="str">
        <f>IF(ISBLANK('5. Pp (3 años)'!D185),"",'5. Pp (3 años)'!D185)</f>
        <v/>
      </c>
      <c r="E159" s="180" t="str">
        <f>IF(ISBLANK('5. Pp (3 años)'!E185),"",'5. Pp (3 años)'!E185)</f>
        <v/>
      </c>
      <c r="F159" s="64"/>
      <c r="G159" s="65"/>
      <c r="H159" s="62">
        <f t="shared" si="13"/>
        <v>0</v>
      </c>
      <c r="I159" s="63" t="e">
        <f t="shared" si="14"/>
        <v>#DIV/0!</v>
      </c>
      <c r="J159" s="59"/>
      <c r="K159" s="60"/>
      <c r="L159" s="61"/>
      <c r="M159" s="509"/>
      <c r="N159" s="512"/>
      <c r="O159" s="512"/>
      <c r="P159" s="512"/>
      <c r="Q159" s="510"/>
      <c r="R159" s="510"/>
      <c r="S159" s="510"/>
      <c r="T159" s="510"/>
      <c r="U159" s="512"/>
      <c r="V159" s="512"/>
      <c r="W159" s="512"/>
      <c r="X159" s="511"/>
    </row>
    <row r="160" spans="3:24" ht="17.25" hidden="1">
      <c r="C160" s="470" t="str">
        <f>IF(ISBLANK('5. Pp (3 años)'!C186),"",'5. Pp (3 años)'!C186)</f>
        <v/>
      </c>
      <c r="D160" s="471" t="str">
        <f>IF(ISBLANK('5. Pp (3 años)'!D186),"",'5. Pp (3 años)'!D186)</f>
        <v/>
      </c>
      <c r="E160" s="471" t="str">
        <f>IF(ISBLANK('5. Pp (3 años)'!E186),"",'5. Pp (3 años)'!E186)</f>
        <v/>
      </c>
      <c r="F160" s="472"/>
      <c r="G160" s="473"/>
      <c r="H160" s="473">
        <f t="shared" si="13"/>
        <v>0</v>
      </c>
      <c r="I160" s="474" t="e">
        <f t="shared" si="14"/>
        <v>#DIV/0!</v>
      </c>
      <c r="J160" s="59"/>
      <c r="K160" s="60"/>
      <c r="L160" s="61"/>
      <c r="M160" s="509"/>
      <c r="N160" s="512"/>
      <c r="O160" s="512"/>
      <c r="P160" s="512"/>
      <c r="Q160" s="510"/>
      <c r="R160" s="510"/>
      <c r="S160" s="510"/>
      <c r="T160" s="510"/>
      <c r="U160" s="512"/>
      <c r="V160" s="512"/>
      <c r="W160" s="512"/>
      <c r="X160" s="511"/>
    </row>
    <row r="161" spans="3:24" ht="17.25" hidden="1">
      <c r="C161" s="179" t="str">
        <f>IF(ISBLANK('5. Pp (3 años)'!C187),"",'5. Pp (3 años)'!C187)</f>
        <v/>
      </c>
      <c r="D161" s="180" t="str">
        <f>IF(ISBLANK('5. Pp (3 años)'!D187),"",'5. Pp (3 años)'!D187)</f>
        <v/>
      </c>
      <c r="E161" s="180" t="str">
        <f>IF(ISBLANK('5. Pp (3 años)'!E187),"",'5. Pp (3 años)'!E187)</f>
        <v/>
      </c>
      <c r="F161" s="66"/>
      <c r="G161" s="62"/>
      <c r="H161" s="62">
        <f t="shared" si="13"/>
        <v>0</v>
      </c>
      <c r="I161" s="63" t="e">
        <f t="shared" si="14"/>
        <v>#DIV/0!</v>
      </c>
      <c r="J161" s="59"/>
      <c r="K161" s="60"/>
      <c r="L161" s="61"/>
      <c r="M161" s="509"/>
      <c r="N161" s="512"/>
      <c r="O161" s="512"/>
      <c r="P161" s="512"/>
      <c r="Q161" s="510"/>
      <c r="R161" s="510"/>
      <c r="S161" s="510"/>
      <c r="T161" s="510"/>
      <c r="U161" s="512"/>
      <c r="V161" s="512"/>
      <c r="W161" s="512"/>
      <c r="X161" s="511"/>
    </row>
    <row r="162" spans="3:24" ht="17.25" hidden="1">
      <c r="C162" s="179" t="str">
        <f>IF(ISBLANK('5. Pp (3 años)'!C188),"",'5. Pp (3 años)'!C188)</f>
        <v/>
      </c>
      <c r="D162" s="180" t="str">
        <f>IF(ISBLANK('5. Pp (3 años)'!D188),"",'5. Pp (3 años)'!D188)</f>
        <v/>
      </c>
      <c r="E162" s="180" t="str">
        <f>IF(ISBLANK('5. Pp (3 años)'!E188),"",'5. Pp (3 años)'!E188)</f>
        <v/>
      </c>
      <c r="F162" s="64"/>
      <c r="G162" s="65"/>
      <c r="H162" s="62">
        <f t="shared" si="13"/>
        <v>0</v>
      </c>
      <c r="I162" s="63" t="e">
        <f t="shared" si="14"/>
        <v>#DIV/0!</v>
      </c>
      <c r="J162" s="59"/>
      <c r="K162" s="60"/>
      <c r="L162" s="61"/>
      <c r="M162" s="509"/>
      <c r="N162" s="512"/>
      <c r="O162" s="512"/>
      <c r="P162" s="512"/>
      <c r="Q162" s="510"/>
      <c r="R162" s="510"/>
      <c r="S162" s="510"/>
      <c r="T162" s="510"/>
      <c r="U162" s="512"/>
      <c r="V162" s="512"/>
      <c r="W162" s="512"/>
      <c r="X162" s="511"/>
    </row>
    <row r="163" spans="3:24" ht="17.25" hidden="1">
      <c r="C163" s="179" t="str">
        <f>IF(ISBLANK('5. Pp (3 años)'!C189),"",'5. Pp (3 años)'!C189)</f>
        <v/>
      </c>
      <c r="D163" s="180" t="str">
        <f>IF(ISBLANK('5. Pp (3 años)'!D189),"",'5. Pp (3 años)'!D189)</f>
        <v/>
      </c>
      <c r="E163" s="180" t="str">
        <f>IF(ISBLANK('5. Pp (3 años)'!E189),"",'5. Pp (3 años)'!E189)</f>
        <v/>
      </c>
      <c r="F163" s="64"/>
      <c r="G163" s="65"/>
      <c r="H163" s="62">
        <f t="shared" si="13"/>
        <v>0</v>
      </c>
      <c r="I163" s="63" t="e">
        <f t="shared" si="14"/>
        <v>#DIV/0!</v>
      </c>
      <c r="J163" s="59"/>
      <c r="K163" s="60"/>
      <c r="L163" s="61"/>
      <c r="M163" s="509"/>
      <c r="N163" s="512"/>
      <c r="O163" s="512"/>
      <c r="P163" s="512"/>
      <c r="Q163" s="510"/>
      <c r="R163" s="510"/>
      <c r="S163" s="510"/>
      <c r="T163" s="510"/>
      <c r="U163" s="512"/>
      <c r="V163" s="512"/>
      <c r="W163" s="512"/>
      <c r="X163" s="511"/>
    </row>
    <row r="164" spans="3:24" ht="17.25" hidden="1">
      <c r="C164" s="179" t="str">
        <f>IF(ISBLANK('5. Pp (3 años)'!C190),"",'5. Pp (3 años)'!C190)</f>
        <v/>
      </c>
      <c r="D164" s="180" t="str">
        <f>IF(ISBLANK('5. Pp (3 años)'!D190),"",'5. Pp (3 años)'!D190)</f>
        <v/>
      </c>
      <c r="E164" s="180" t="str">
        <f>IF(ISBLANK('5. Pp (3 años)'!E190),"",'5. Pp (3 años)'!E190)</f>
        <v/>
      </c>
      <c r="F164" s="66"/>
      <c r="G164" s="62"/>
      <c r="H164" s="62">
        <f t="shared" si="13"/>
        <v>0</v>
      </c>
      <c r="I164" s="63" t="e">
        <f t="shared" si="14"/>
        <v>#DIV/0!</v>
      </c>
      <c r="J164" s="59"/>
      <c r="K164" s="60"/>
      <c r="L164" s="61"/>
      <c r="M164" s="509"/>
      <c r="N164" s="512"/>
      <c r="O164" s="512"/>
      <c r="P164" s="512"/>
      <c r="Q164" s="510"/>
      <c r="R164" s="510"/>
      <c r="S164" s="510"/>
      <c r="T164" s="510"/>
      <c r="U164" s="512"/>
      <c r="V164" s="512"/>
      <c r="W164" s="512"/>
      <c r="X164" s="511"/>
    </row>
    <row r="165" spans="3:24" ht="17.25" hidden="1">
      <c r="C165" s="179" t="str">
        <f>IF(ISBLANK('5. Pp (3 años)'!C191),"",'5. Pp (3 años)'!C191)</f>
        <v/>
      </c>
      <c r="D165" s="180" t="str">
        <f>IF(ISBLANK('5. Pp (3 años)'!D191),"",'5. Pp (3 años)'!D191)</f>
        <v/>
      </c>
      <c r="E165" s="180" t="str">
        <f>IF(ISBLANK('5. Pp (3 años)'!E191),"",'5. Pp (3 años)'!E191)</f>
        <v/>
      </c>
      <c r="F165" s="66"/>
      <c r="G165" s="62"/>
      <c r="H165" s="62">
        <f t="shared" si="13"/>
        <v>0</v>
      </c>
      <c r="I165" s="63" t="e">
        <f t="shared" si="14"/>
        <v>#DIV/0!</v>
      </c>
      <c r="J165" s="59"/>
      <c r="K165" s="60"/>
      <c r="L165" s="61"/>
      <c r="M165" s="509"/>
      <c r="N165" s="512"/>
      <c r="O165" s="512"/>
      <c r="P165" s="512"/>
      <c r="Q165" s="510"/>
      <c r="R165" s="510"/>
      <c r="S165" s="510"/>
      <c r="T165" s="510"/>
      <c r="U165" s="512"/>
      <c r="V165" s="512"/>
      <c r="W165" s="512"/>
      <c r="X165" s="511"/>
    </row>
    <row r="166" spans="3:24" ht="17.25" hidden="1">
      <c r="C166" s="470" t="str">
        <f>IF(ISBLANK('5. Pp (3 años)'!C192),"",'5. Pp (3 años)'!C192)</f>
        <v/>
      </c>
      <c r="D166" s="471" t="str">
        <f>IF(ISBLANK('5. Pp (3 años)'!D192),"",'5. Pp (3 años)'!D192)</f>
        <v/>
      </c>
      <c r="E166" s="471" t="str">
        <f>IF(ISBLANK('5. Pp (3 años)'!E192),"",'5. Pp (3 años)'!E192)</f>
        <v/>
      </c>
      <c r="F166" s="477"/>
      <c r="G166" s="478"/>
      <c r="H166" s="473">
        <f t="shared" si="13"/>
        <v>0</v>
      </c>
      <c r="I166" s="474" t="e">
        <f t="shared" si="14"/>
        <v>#DIV/0!</v>
      </c>
      <c r="J166" s="59"/>
      <c r="K166" s="60"/>
      <c r="L166" s="61"/>
      <c r="M166" s="509"/>
      <c r="N166" s="512"/>
      <c r="O166" s="512"/>
      <c r="P166" s="512"/>
      <c r="Q166" s="510"/>
      <c r="R166" s="510"/>
      <c r="S166" s="510"/>
      <c r="T166" s="510"/>
      <c r="U166" s="512"/>
      <c r="V166" s="512"/>
      <c r="W166" s="512"/>
      <c r="X166" s="511"/>
    </row>
    <row r="167" spans="3:24" ht="17.25" hidden="1">
      <c r="C167" s="179" t="str">
        <f>IF(ISBLANK('5. Pp (3 años)'!C193),"",'5. Pp (3 años)'!C193)</f>
        <v/>
      </c>
      <c r="D167" s="180" t="str">
        <f>IF(ISBLANK('5. Pp (3 años)'!D193),"",'5. Pp (3 años)'!D193)</f>
        <v/>
      </c>
      <c r="E167" s="180" t="str">
        <f>IF(ISBLANK('5. Pp (3 años)'!E193),"",'5. Pp (3 años)'!E193)</f>
        <v/>
      </c>
      <c r="F167" s="64"/>
      <c r="G167" s="65"/>
      <c r="H167" s="62">
        <f t="shared" si="13"/>
        <v>0</v>
      </c>
      <c r="I167" s="63" t="e">
        <f t="shared" si="14"/>
        <v>#DIV/0!</v>
      </c>
      <c r="J167" s="59"/>
      <c r="K167" s="60"/>
      <c r="L167" s="61"/>
      <c r="M167" s="509"/>
      <c r="N167" s="512"/>
      <c r="O167" s="512"/>
      <c r="P167" s="512"/>
      <c r="Q167" s="510"/>
      <c r="R167" s="510"/>
      <c r="S167" s="510"/>
      <c r="T167" s="510"/>
      <c r="U167" s="512"/>
      <c r="V167" s="512"/>
      <c r="W167" s="512"/>
      <c r="X167" s="511"/>
    </row>
    <row r="168" spans="3:24" ht="17.25" hidden="1">
      <c r="C168" s="179" t="str">
        <f>IF(ISBLANK('5. Pp (3 años)'!C194),"",'5. Pp (3 años)'!C194)</f>
        <v/>
      </c>
      <c r="D168" s="180" t="str">
        <f>IF(ISBLANK('5. Pp (3 años)'!D194),"",'5. Pp (3 años)'!D194)</f>
        <v/>
      </c>
      <c r="E168" s="180" t="str">
        <f>IF(ISBLANK('5. Pp (3 años)'!E194),"",'5. Pp (3 años)'!E194)</f>
        <v/>
      </c>
      <c r="F168" s="66"/>
      <c r="G168" s="62"/>
      <c r="H168" s="62">
        <f t="shared" ref="H168:H231" si="19">G168-F168</f>
        <v>0</v>
      </c>
      <c r="I168" s="63" t="e">
        <f t="shared" ref="I168:I231" si="20">(G168/F168)-1</f>
        <v>#DIV/0!</v>
      </c>
      <c r="J168" s="59"/>
      <c r="K168" s="60"/>
      <c r="L168" s="61"/>
      <c r="M168" s="509"/>
      <c r="N168" s="512"/>
      <c r="O168" s="512"/>
      <c r="P168" s="512"/>
      <c r="Q168" s="510"/>
      <c r="R168" s="510"/>
      <c r="S168" s="510"/>
      <c r="T168" s="510"/>
      <c r="U168" s="512"/>
      <c r="V168" s="512"/>
      <c r="W168" s="512"/>
      <c r="X168" s="511"/>
    </row>
    <row r="169" spans="3:24" ht="17.25" hidden="1">
      <c r="C169" s="179" t="str">
        <f>IF(ISBLANK('5. Pp (3 años)'!C195),"",'5. Pp (3 años)'!C195)</f>
        <v/>
      </c>
      <c r="D169" s="180" t="str">
        <f>IF(ISBLANK('5. Pp (3 años)'!D195),"",'5. Pp (3 años)'!D195)</f>
        <v/>
      </c>
      <c r="E169" s="180" t="str">
        <f>IF(ISBLANK('5. Pp (3 años)'!E195),"",'5. Pp (3 años)'!E195)</f>
        <v/>
      </c>
      <c r="F169" s="66"/>
      <c r="G169" s="62"/>
      <c r="H169" s="62">
        <f t="shared" si="19"/>
        <v>0</v>
      </c>
      <c r="I169" s="63" t="e">
        <f t="shared" si="20"/>
        <v>#DIV/0!</v>
      </c>
      <c r="J169" s="59"/>
      <c r="K169" s="60"/>
      <c r="L169" s="61"/>
      <c r="M169" s="509"/>
      <c r="N169" s="512"/>
      <c r="O169" s="512"/>
      <c r="P169" s="512"/>
      <c r="Q169" s="510"/>
      <c r="R169" s="510"/>
      <c r="S169" s="510"/>
      <c r="T169" s="510"/>
      <c r="U169" s="512"/>
      <c r="V169" s="512"/>
      <c r="W169" s="512"/>
      <c r="X169" s="511"/>
    </row>
    <row r="170" spans="3:24" ht="17.25" hidden="1">
      <c r="C170" s="179" t="str">
        <f>IF(ISBLANK('5. Pp (3 años)'!C196),"",'5. Pp (3 años)'!C196)</f>
        <v/>
      </c>
      <c r="D170" s="180" t="str">
        <f>IF(ISBLANK('5. Pp (3 años)'!D196),"",'5. Pp (3 años)'!D196)</f>
        <v/>
      </c>
      <c r="E170" s="180" t="str">
        <f>IF(ISBLANK('5. Pp (3 años)'!E196),"",'5. Pp (3 años)'!E196)</f>
        <v/>
      </c>
      <c r="F170" s="64"/>
      <c r="G170" s="65"/>
      <c r="H170" s="62">
        <f t="shared" si="19"/>
        <v>0</v>
      </c>
      <c r="I170" s="63" t="e">
        <f t="shared" si="20"/>
        <v>#DIV/0!</v>
      </c>
      <c r="J170" s="59"/>
      <c r="K170" s="60"/>
      <c r="L170" s="61"/>
      <c r="M170" s="509"/>
      <c r="N170" s="512"/>
      <c r="O170" s="512"/>
      <c r="P170" s="512"/>
      <c r="Q170" s="510"/>
      <c r="R170" s="510"/>
      <c r="S170" s="510"/>
      <c r="T170" s="510"/>
      <c r="U170" s="512"/>
      <c r="V170" s="512"/>
      <c r="W170" s="512"/>
      <c r="X170" s="511"/>
    </row>
    <row r="171" spans="3:24" ht="17.25" hidden="1">
      <c r="C171" s="179" t="str">
        <f>IF(ISBLANK('5. Pp (3 años)'!C197),"",'5. Pp (3 años)'!C197)</f>
        <v/>
      </c>
      <c r="D171" s="180" t="str">
        <f>IF(ISBLANK('5. Pp (3 años)'!D197),"",'5. Pp (3 años)'!D197)</f>
        <v/>
      </c>
      <c r="E171" s="180" t="str">
        <f>IF(ISBLANK('5. Pp (3 años)'!E197),"",'5. Pp (3 años)'!E197)</f>
        <v/>
      </c>
      <c r="F171" s="64"/>
      <c r="G171" s="65"/>
      <c r="H171" s="62">
        <f t="shared" si="19"/>
        <v>0</v>
      </c>
      <c r="I171" s="63" t="e">
        <f t="shared" si="20"/>
        <v>#DIV/0!</v>
      </c>
      <c r="J171" s="59"/>
      <c r="K171" s="60"/>
      <c r="L171" s="61"/>
      <c r="M171" s="509"/>
      <c r="N171" s="512"/>
      <c r="O171" s="512"/>
      <c r="P171" s="512"/>
      <c r="Q171" s="510"/>
      <c r="R171" s="510"/>
      <c r="S171" s="510"/>
      <c r="T171" s="510"/>
      <c r="U171" s="512"/>
      <c r="V171" s="512"/>
      <c r="W171" s="512"/>
      <c r="X171" s="511"/>
    </row>
    <row r="172" spans="3:24" ht="17.25" hidden="1">
      <c r="C172" s="470" t="str">
        <f>IF(ISBLANK('5. Pp (3 años)'!C198),"",'5. Pp (3 años)'!C198)</f>
        <v/>
      </c>
      <c r="D172" s="471" t="str">
        <f>IF(ISBLANK('5. Pp (3 años)'!D198),"",'5. Pp (3 años)'!D198)</f>
        <v/>
      </c>
      <c r="E172" s="471" t="str">
        <f>IF(ISBLANK('5. Pp (3 años)'!E198),"",'5. Pp (3 años)'!E198)</f>
        <v/>
      </c>
      <c r="F172" s="472"/>
      <c r="G172" s="473"/>
      <c r="H172" s="473">
        <f t="shared" si="19"/>
        <v>0</v>
      </c>
      <c r="I172" s="474" t="e">
        <f t="shared" si="20"/>
        <v>#DIV/0!</v>
      </c>
      <c r="J172" s="59"/>
      <c r="K172" s="60"/>
      <c r="L172" s="61"/>
      <c r="M172" s="509"/>
      <c r="N172" s="512"/>
      <c r="O172" s="512"/>
      <c r="P172" s="512"/>
      <c r="Q172" s="510"/>
      <c r="R172" s="510"/>
      <c r="S172" s="510"/>
      <c r="T172" s="510"/>
      <c r="U172" s="512"/>
      <c r="V172" s="512"/>
      <c r="W172" s="512"/>
      <c r="X172" s="511"/>
    </row>
    <row r="173" spans="3:24" ht="17.25" hidden="1">
      <c r="C173" s="179" t="str">
        <f>IF(ISBLANK('5. Pp (3 años)'!C199),"",'5. Pp (3 años)'!C199)</f>
        <v/>
      </c>
      <c r="D173" s="180" t="str">
        <f>IF(ISBLANK('5. Pp (3 años)'!D199),"",'5. Pp (3 años)'!D199)</f>
        <v/>
      </c>
      <c r="E173" s="180" t="str">
        <f>IF(ISBLANK('5. Pp (3 años)'!E199),"",'5. Pp (3 años)'!E199)</f>
        <v/>
      </c>
      <c r="F173" s="66"/>
      <c r="G173" s="62"/>
      <c r="H173" s="62">
        <f t="shared" si="19"/>
        <v>0</v>
      </c>
      <c r="I173" s="63" t="e">
        <f t="shared" si="20"/>
        <v>#DIV/0!</v>
      </c>
      <c r="J173" s="59"/>
      <c r="K173" s="60"/>
      <c r="L173" s="61"/>
      <c r="M173" s="509"/>
      <c r="N173" s="512"/>
      <c r="O173" s="512"/>
      <c r="P173" s="512"/>
      <c r="Q173" s="510"/>
      <c r="R173" s="510"/>
      <c r="S173" s="510"/>
      <c r="T173" s="510"/>
      <c r="U173" s="512"/>
      <c r="V173" s="512"/>
      <c r="W173" s="512"/>
      <c r="X173" s="511"/>
    </row>
    <row r="174" spans="3:24" ht="17.25" hidden="1">
      <c r="C174" s="179" t="str">
        <f>IF(ISBLANK('5. Pp (3 años)'!C200),"",'5. Pp (3 años)'!C200)</f>
        <v/>
      </c>
      <c r="D174" s="180" t="str">
        <f>IF(ISBLANK('5. Pp (3 años)'!D200),"",'5. Pp (3 años)'!D200)</f>
        <v/>
      </c>
      <c r="E174" s="180" t="str">
        <f>IF(ISBLANK('5. Pp (3 años)'!E200),"",'5. Pp (3 años)'!E200)</f>
        <v/>
      </c>
      <c r="F174" s="64"/>
      <c r="G174" s="65"/>
      <c r="H174" s="62">
        <f t="shared" si="19"/>
        <v>0</v>
      </c>
      <c r="I174" s="63" t="e">
        <f t="shared" si="20"/>
        <v>#DIV/0!</v>
      </c>
      <c r="J174" s="59"/>
      <c r="K174" s="60"/>
      <c r="L174" s="61"/>
      <c r="M174" s="509"/>
      <c r="N174" s="512"/>
      <c r="O174" s="512"/>
      <c r="P174" s="512"/>
      <c r="Q174" s="510"/>
      <c r="R174" s="510"/>
      <c r="S174" s="510"/>
      <c r="T174" s="510"/>
      <c r="U174" s="512"/>
      <c r="V174" s="512"/>
      <c r="W174" s="512"/>
      <c r="X174" s="511"/>
    </row>
    <row r="175" spans="3:24" ht="17.25" hidden="1">
      <c r="C175" s="179" t="str">
        <f>IF(ISBLANK('5. Pp (3 años)'!C201),"",'5. Pp (3 años)'!C201)</f>
        <v/>
      </c>
      <c r="D175" s="180" t="str">
        <f>IF(ISBLANK('5. Pp (3 años)'!D201),"",'5. Pp (3 años)'!D201)</f>
        <v/>
      </c>
      <c r="E175" s="180" t="str">
        <f>IF(ISBLANK('5. Pp (3 años)'!E201),"",'5. Pp (3 años)'!E201)</f>
        <v/>
      </c>
      <c r="F175" s="64"/>
      <c r="G175" s="65"/>
      <c r="H175" s="62">
        <f t="shared" si="19"/>
        <v>0</v>
      </c>
      <c r="I175" s="63" t="e">
        <f t="shared" si="20"/>
        <v>#DIV/0!</v>
      </c>
      <c r="J175" s="59"/>
      <c r="K175" s="60"/>
      <c r="L175" s="61"/>
      <c r="M175" s="509"/>
      <c r="N175" s="512"/>
      <c r="O175" s="512"/>
      <c r="P175" s="512"/>
      <c r="Q175" s="510"/>
      <c r="R175" s="510"/>
      <c r="S175" s="510"/>
      <c r="T175" s="510"/>
      <c r="U175" s="512"/>
      <c r="V175" s="512"/>
      <c r="W175" s="512"/>
      <c r="X175" s="511"/>
    </row>
    <row r="176" spans="3:24" ht="17.25" hidden="1">
      <c r="C176" s="179" t="str">
        <f>IF(ISBLANK('5. Pp (3 años)'!C202),"",'5. Pp (3 años)'!C202)</f>
        <v/>
      </c>
      <c r="D176" s="180" t="str">
        <f>IF(ISBLANK('5. Pp (3 años)'!D202),"",'5. Pp (3 años)'!D202)</f>
        <v/>
      </c>
      <c r="E176" s="180" t="str">
        <f>IF(ISBLANK('5. Pp (3 años)'!E202),"",'5. Pp (3 años)'!E202)</f>
        <v/>
      </c>
      <c r="F176" s="66"/>
      <c r="G176" s="62"/>
      <c r="H176" s="62">
        <f t="shared" si="19"/>
        <v>0</v>
      </c>
      <c r="I176" s="63" t="e">
        <f t="shared" si="20"/>
        <v>#DIV/0!</v>
      </c>
      <c r="J176" s="59"/>
      <c r="K176" s="60"/>
      <c r="L176" s="61"/>
      <c r="M176" s="509"/>
      <c r="N176" s="512"/>
      <c r="O176" s="512"/>
      <c r="P176" s="512"/>
      <c r="Q176" s="510"/>
      <c r="R176" s="510"/>
      <c r="S176" s="510"/>
      <c r="T176" s="510"/>
      <c r="U176" s="512"/>
      <c r="V176" s="512"/>
      <c r="W176" s="512"/>
      <c r="X176" s="511"/>
    </row>
    <row r="177" spans="3:24" ht="17.25" hidden="1">
      <c r="C177" s="179" t="str">
        <f>IF(ISBLANK('5. Pp (3 años)'!C203),"",'5. Pp (3 años)'!C203)</f>
        <v/>
      </c>
      <c r="D177" s="180" t="str">
        <f>IF(ISBLANK('5. Pp (3 años)'!D203),"",'5. Pp (3 años)'!D203)</f>
        <v/>
      </c>
      <c r="E177" s="180" t="str">
        <f>IF(ISBLANK('5. Pp (3 años)'!E203),"",'5. Pp (3 años)'!E203)</f>
        <v/>
      </c>
      <c r="F177" s="66"/>
      <c r="G177" s="62"/>
      <c r="H177" s="62">
        <f t="shared" si="19"/>
        <v>0</v>
      </c>
      <c r="I177" s="63" t="e">
        <f t="shared" si="20"/>
        <v>#DIV/0!</v>
      </c>
      <c r="J177" s="59"/>
      <c r="K177" s="60"/>
      <c r="L177" s="61"/>
      <c r="M177" s="509"/>
      <c r="N177" s="512"/>
      <c r="O177" s="512"/>
      <c r="P177" s="512"/>
      <c r="Q177" s="510"/>
      <c r="R177" s="510"/>
      <c r="S177" s="510"/>
      <c r="T177" s="510"/>
      <c r="U177" s="512"/>
      <c r="V177" s="512"/>
      <c r="W177" s="512"/>
      <c r="X177" s="511"/>
    </row>
    <row r="178" spans="3:24" ht="17.25" hidden="1">
      <c r="C178" s="470" t="str">
        <f>IF(ISBLANK('5. Pp (3 años)'!C204),"",'5. Pp (3 años)'!C204)</f>
        <v/>
      </c>
      <c r="D178" s="471" t="str">
        <f>IF(ISBLANK('5. Pp (3 años)'!D204),"",'5. Pp (3 años)'!D204)</f>
        <v/>
      </c>
      <c r="E178" s="471" t="str">
        <f>IF(ISBLANK('5. Pp (3 años)'!E204),"",'5. Pp (3 años)'!E204)</f>
        <v/>
      </c>
      <c r="F178" s="475"/>
      <c r="G178" s="476"/>
      <c r="H178" s="473">
        <f t="shared" si="19"/>
        <v>0</v>
      </c>
      <c r="I178" s="474" t="e">
        <f t="shared" si="20"/>
        <v>#DIV/0!</v>
      </c>
      <c r="J178" s="59"/>
      <c r="K178" s="60"/>
      <c r="L178" s="61"/>
      <c r="M178" s="509"/>
      <c r="N178" s="512"/>
      <c r="O178" s="512"/>
      <c r="P178" s="512"/>
      <c r="Q178" s="510"/>
      <c r="R178" s="510"/>
      <c r="S178" s="510"/>
      <c r="T178" s="510"/>
      <c r="U178" s="512"/>
      <c r="V178" s="512"/>
      <c r="W178" s="512"/>
      <c r="X178" s="511"/>
    </row>
    <row r="179" spans="3:24" ht="17.25" hidden="1">
      <c r="C179" s="179" t="str">
        <f>IF(ISBLANK('5. Pp (3 años)'!C205),"",'5. Pp (3 años)'!C205)</f>
        <v/>
      </c>
      <c r="D179" s="180" t="str">
        <f>IF(ISBLANK('5. Pp (3 años)'!D205),"",'5. Pp (3 años)'!D205)</f>
        <v/>
      </c>
      <c r="E179" s="180" t="str">
        <f>IF(ISBLANK('5. Pp (3 años)'!E205),"",'5. Pp (3 años)'!E205)</f>
        <v/>
      </c>
      <c r="F179" s="64"/>
      <c r="G179" s="65"/>
      <c r="H179" s="62">
        <f t="shared" si="19"/>
        <v>0</v>
      </c>
      <c r="I179" s="63" t="e">
        <f t="shared" si="20"/>
        <v>#DIV/0!</v>
      </c>
      <c r="J179" s="59"/>
      <c r="K179" s="60"/>
      <c r="L179" s="61"/>
      <c r="M179" s="509"/>
      <c r="N179" s="512"/>
      <c r="O179" s="512"/>
      <c r="P179" s="512"/>
      <c r="Q179" s="510"/>
      <c r="R179" s="510"/>
      <c r="S179" s="510"/>
      <c r="T179" s="510"/>
      <c r="U179" s="512"/>
      <c r="V179" s="512"/>
      <c r="W179" s="512"/>
      <c r="X179" s="511"/>
    </row>
    <row r="180" spans="3:24" ht="17.25" hidden="1">
      <c r="C180" s="179" t="str">
        <f>IF(ISBLANK('5. Pp (3 años)'!C206),"",'5. Pp (3 años)'!C206)</f>
        <v/>
      </c>
      <c r="D180" s="180" t="str">
        <f>IF(ISBLANK('5. Pp (3 años)'!D206),"",'5. Pp (3 años)'!D206)</f>
        <v/>
      </c>
      <c r="E180" s="180" t="str">
        <f>IF(ISBLANK('5. Pp (3 años)'!E206),"",'5. Pp (3 años)'!E206)</f>
        <v/>
      </c>
      <c r="F180" s="66"/>
      <c r="G180" s="62"/>
      <c r="H180" s="62">
        <f t="shared" si="19"/>
        <v>0</v>
      </c>
      <c r="I180" s="63" t="e">
        <f t="shared" si="20"/>
        <v>#DIV/0!</v>
      </c>
      <c r="J180" s="59"/>
      <c r="K180" s="60"/>
      <c r="L180" s="61"/>
      <c r="M180" s="509"/>
      <c r="N180" s="512"/>
      <c r="O180" s="512"/>
      <c r="P180" s="512"/>
      <c r="Q180" s="510"/>
      <c r="R180" s="510"/>
      <c r="S180" s="510"/>
      <c r="T180" s="510"/>
      <c r="U180" s="512"/>
      <c r="V180" s="512"/>
      <c r="W180" s="512"/>
      <c r="X180" s="511"/>
    </row>
    <row r="181" spans="3:24" ht="17.25" hidden="1">
      <c r="C181" s="179" t="str">
        <f>IF(ISBLANK('5. Pp (3 años)'!C207),"",'5. Pp (3 años)'!C207)</f>
        <v/>
      </c>
      <c r="D181" s="180" t="str">
        <f>IF(ISBLANK('5. Pp (3 años)'!D207),"",'5. Pp (3 años)'!D207)</f>
        <v/>
      </c>
      <c r="E181" s="180" t="str">
        <f>IF(ISBLANK('5. Pp (3 años)'!E207),"",'5. Pp (3 años)'!E207)</f>
        <v/>
      </c>
      <c r="F181" s="66"/>
      <c r="G181" s="62"/>
      <c r="H181" s="62">
        <f t="shared" si="19"/>
        <v>0</v>
      </c>
      <c r="I181" s="63" t="e">
        <f t="shared" si="20"/>
        <v>#DIV/0!</v>
      </c>
      <c r="J181" s="59"/>
      <c r="K181" s="60"/>
      <c r="L181" s="61"/>
      <c r="M181" s="509"/>
      <c r="N181" s="512"/>
      <c r="O181" s="512"/>
      <c r="P181" s="512"/>
      <c r="Q181" s="510"/>
      <c r="R181" s="510"/>
      <c r="S181" s="510"/>
      <c r="T181" s="510"/>
      <c r="U181" s="512"/>
      <c r="V181" s="512"/>
      <c r="W181" s="512"/>
      <c r="X181" s="511"/>
    </row>
    <row r="182" spans="3:24" ht="17.25" hidden="1">
      <c r="C182" s="179" t="str">
        <f>IF(ISBLANK('5. Pp (3 años)'!C208),"",'5. Pp (3 años)'!C208)</f>
        <v/>
      </c>
      <c r="D182" s="180" t="str">
        <f>IF(ISBLANK('5. Pp (3 años)'!D208),"",'5. Pp (3 años)'!D208)</f>
        <v/>
      </c>
      <c r="E182" s="180" t="str">
        <f>IF(ISBLANK('5. Pp (3 años)'!E208),"",'5. Pp (3 años)'!E208)</f>
        <v/>
      </c>
      <c r="F182" s="64"/>
      <c r="G182" s="65"/>
      <c r="H182" s="62">
        <f t="shared" si="19"/>
        <v>0</v>
      </c>
      <c r="I182" s="63" t="e">
        <f t="shared" si="20"/>
        <v>#DIV/0!</v>
      </c>
      <c r="J182" s="59"/>
      <c r="K182" s="60"/>
      <c r="L182" s="61"/>
      <c r="M182" s="509"/>
      <c r="N182" s="512"/>
      <c r="O182" s="512"/>
      <c r="P182" s="512"/>
      <c r="Q182" s="510"/>
      <c r="R182" s="510"/>
      <c r="S182" s="510"/>
      <c r="T182" s="510"/>
      <c r="U182" s="512"/>
      <c r="V182" s="512"/>
      <c r="W182" s="512"/>
      <c r="X182" s="511"/>
    </row>
    <row r="183" spans="3:24" ht="17.25" hidden="1">
      <c r="C183" s="179" t="str">
        <f>IF(ISBLANK('5. Pp (3 años)'!C209),"",'5. Pp (3 años)'!C209)</f>
        <v/>
      </c>
      <c r="D183" s="180" t="str">
        <f>IF(ISBLANK('5. Pp (3 años)'!D209),"",'5. Pp (3 años)'!D209)</f>
        <v/>
      </c>
      <c r="E183" s="180" t="str">
        <f>IF(ISBLANK('5. Pp (3 años)'!E209),"",'5. Pp (3 años)'!E209)</f>
        <v/>
      </c>
      <c r="F183" s="64"/>
      <c r="G183" s="65"/>
      <c r="H183" s="62">
        <f t="shared" si="19"/>
        <v>0</v>
      </c>
      <c r="I183" s="63" t="e">
        <f t="shared" si="20"/>
        <v>#DIV/0!</v>
      </c>
      <c r="J183" s="59"/>
      <c r="K183" s="60"/>
      <c r="L183" s="61"/>
      <c r="M183" s="509"/>
      <c r="N183" s="512"/>
      <c r="O183" s="512"/>
      <c r="P183" s="512"/>
      <c r="Q183" s="510"/>
      <c r="R183" s="510"/>
      <c r="S183" s="510"/>
      <c r="T183" s="510"/>
      <c r="U183" s="512"/>
      <c r="V183" s="512"/>
      <c r="W183" s="512"/>
      <c r="X183" s="511"/>
    </row>
    <row r="184" spans="3:24" ht="17.25" hidden="1">
      <c r="C184" s="470" t="str">
        <f>IF(ISBLANK('5. Pp (3 años)'!C210),"",'5. Pp (3 años)'!C210)</f>
        <v/>
      </c>
      <c r="D184" s="471" t="str">
        <f>IF(ISBLANK('5. Pp (3 años)'!D210),"",'5. Pp (3 años)'!D210)</f>
        <v/>
      </c>
      <c r="E184" s="471" t="str">
        <f>IF(ISBLANK('5. Pp (3 años)'!E210),"",'5. Pp (3 años)'!E210)</f>
        <v/>
      </c>
      <c r="F184" s="472"/>
      <c r="G184" s="473"/>
      <c r="H184" s="473">
        <f t="shared" si="19"/>
        <v>0</v>
      </c>
      <c r="I184" s="474" t="e">
        <f t="shared" si="20"/>
        <v>#DIV/0!</v>
      </c>
      <c r="J184" s="59"/>
      <c r="K184" s="60"/>
      <c r="L184" s="61"/>
      <c r="M184" s="509"/>
      <c r="N184" s="512"/>
      <c r="O184" s="512"/>
      <c r="P184" s="512"/>
      <c r="Q184" s="510"/>
      <c r="R184" s="510"/>
      <c r="S184" s="510"/>
      <c r="T184" s="510"/>
      <c r="U184" s="512"/>
      <c r="V184" s="512"/>
      <c r="W184" s="512"/>
      <c r="X184" s="511"/>
    </row>
    <row r="185" spans="3:24" ht="17.25" hidden="1">
      <c r="C185" s="179" t="str">
        <f>IF(ISBLANK('5. Pp (3 años)'!C211),"",'5. Pp (3 años)'!C211)</f>
        <v/>
      </c>
      <c r="D185" s="180" t="str">
        <f>IF(ISBLANK('5. Pp (3 años)'!D211),"",'5. Pp (3 años)'!D211)</f>
        <v/>
      </c>
      <c r="E185" s="180" t="str">
        <f>IF(ISBLANK('5. Pp (3 años)'!E211),"",'5. Pp (3 años)'!E211)</f>
        <v/>
      </c>
      <c r="F185" s="66"/>
      <c r="G185" s="62"/>
      <c r="H185" s="62">
        <f t="shared" si="19"/>
        <v>0</v>
      </c>
      <c r="I185" s="63" t="e">
        <f t="shared" si="20"/>
        <v>#DIV/0!</v>
      </c>
      <c r="J185" s="59"/>
      <c r="K185" s="60"/>
      <c r="L185" s="61"/>
      <c r="M185" s="509"/>
      <c r="N185" s="512"/>
      <c r="O185" s="512"/>
      <c r="P185" s="512"/>
      <c r="Q185" s="510"/>
      <c r="R185" s="510"/>
      <c r="S185" s="510"/>
      <c r="T185" s="510"/>
      <c r="U185" s="512"/>
      <c r="V185" s="512"/>
      <c r="W185" s="512"/>
      <c r="X185" s="511"/>
    </row>
    <row r="186" spans="3:24" ht="17.25" hidden="1">
      <c r="C186" s="179" t="str">
        <f>IF(ISBLANK('5. Pp (3 años)'!C212),"",'5. Pp (3 años)'!C212)</f>
        <v/>
      </c>
      <c r="D186" s="180" t="str">
        <f>IF(ISBLANK('5. Pp (3 años)'!D212),"",'5. Pp (3 años)'!D212)</f>
        <v/>
      </c>
      <c r="E186" s="180" t="str">
        <f>IF(ISBLANK('5. Pp (3 años)'!E212),"",'5. Pp (3 años)'!E212)</f>
        <v/>
      </c>
      <c r="F186" s="64"/>
      <c r="G186" s="65"/>
      <c r="H186" s="62">
        <f t="shared" si="19"/>
        <v>0</v>
      </c>
      <c r="I186" s="63" t="e">
        <f t="shared" si="20"/>
        <v>#DIV/0!</v>
      </c>
      <c r="J186" s="59"/>
      <c r="K186" s="60"/>
      <c r="L186" s="61"/>
      <c r="M186" s="509"/>
      <c r="N186" s="512"/>
      <c r="O186" s="512"/>
      <c r="P186" s="512"/>
      <c r="Q186" s="510"/>
      <c r="R186" s="510"/>
      <c r="S186" s="510"/>
      <c r="T186" s="510"/>
      <c r="U186" s="512"/>
      <c r="V186" s="512"/>
      <c r="W186" s="512"/>
      <c r="X186" s="511"/>
    </row>
    <row r="187" spans="3:24" ht="17.25" hidden="1">
      <c r="C187" s="179" t="str">
        <f>IF(ISBLANK('5. Pp (3 años)'!C213),"",'5. Pp (3 años)'!C213)</f>
        <v/>
      </c>
      <c r="D187" s="180" t="str">
        <f>IF(ISBLANK('5. Pp (3 años)'!D213),"",'5. Pp (3 años)'!D213)</f>
        <v/>
      </c>
      <c r="E187" s="180" t="str">
        <f>IF(ISBLANK('5. Pp (3 años)'!E213),"",'5. Pp (3 años)'!E213)</f>
        <v/>
      </c>
      <c r="F187" s="64"/>
      <c r="G187" s="65"/>
      <c r="H187" s="62">
        <f t="shared" si="19"/>
        <v>0</v>
      </c>
      <c r="I187" s="63" t="e">
        <f t="shared" si="20"/>
        <v>#DIV/0!</v>
      </c>
      <c r="J187" s="59"/>
      <c r="K187" s="60"/>
      <c r="L187" s="61"/>
      <c r="M187" s="509"/>
      <c r="N187" s="512"/>
      <c r="O187" s="512"/>
      <c r="P187" s="512"/>
      <c r="Q187" s="510"/>
      <c r="R187" s="510"/>
      <c r="S187" s="510"/>
      <c r="T187" s="510"/>
      <c r="U187" s="512"/>
      <c r="V187" s="512"/>
      <c r="W187" s="512"/>
      <c r="X187" s="511"/>
    </row>
    <row r="188" spans="3:24" ht="17.25" hidden="1">
      <c r="C188" s="179" t="str">
        <f>IF(ISBLANK('5. Pp (3 años)'!C214),"",'5. Pp (3 años)'!C214)</f>
        <v/>
      </c>
      <c r="D188" s="180" t="str">
        <f>IF(ISBLANK('5. Pp (3 años)'!D214),"",'5. Pp (3 años)'!D214)</f>
        <v/>
      </c>
      <c r="E188" s="180" t="str">
        <f>IF(ISBLANK('5. Pp (3 años)'!E214),"",'5. Pp (3 años)'!E214)</f>
        <v/>
      </c>
      <c r="F188" s="66"/>
      <c r="G188" s="62"/>
      <c r="H188" s="62">
        <f t="shared" si="19"/>
        <v>0</v>
      </c>
      <c r="I188" s="63" t="e">
        <f t="shared" si="20"/>
        <v>#DIV/0!</v>
      </c>
      <c r="J188" s="59"/>
      <c r="K188" s="60"/>
      <c r="L188" s="61"/>
      <c r="M188" s="509"/>
      <c r="N188" s="512"/>
      <c r="O188" s="512"/>
      <c r="P188" s="512"/>
      <c r="Q188" s="510"/>
      <c r="R188" s="510"/>
      <c r="S188" s="510"/>
      <c r="T188" s="510"/>
      <c r="U188" s="512"/>
      <c r="V188" s="512"/>
      <c r="W188" s="512"/>
      <c r="X188" s="511"/>
    </row>
    <row r="189" spans="3:24" ht="17.25" hidden="1">
      <c r="C189" s="179" t="str">
        <f>IF(ISBLANK('5. Pp (3 años)'!C215),"",'5. Pp (3 años)'!C215)</f>
        <v/>
      </c>
      <c r="D189" s="180" t="str">
        <f>IF(ISBLANK('5. Pp (3 años)'!D215),"",'5. Pp (3 años)'!D215)</f>
        <v/>
      </c>
      <c r="E189" s="180" t="str">
        <f>IF(ISBLANK('5. Pp (3 años)'!E215),"",'5. Pp (3 años)'!E215)</f>
        <v/>
      </c>
      <c r="F189" s="66"/>
      <c r="G189" s="62"/>
      <c r="H189" s="62">
        <f t="shared" si="19"/>
        <v>0</v>
      </c>
      <c r="I189" s="63" t="e">
        <f t="shared" si="20"/>
        <v>#DIV/0!</v>
      </c>
      <c r="J189" s="59"/>
      <c r="K189" s="60"/>
      <c r="L189" s="61"/>
      <c r="M189" s="509"/>
      <c r="N189" s="512"/>
      <c r="O189" s="512"/>
      <c r="P189" s="512"/>
      <c r="Q189" s="510"/>
      <c r="R189" s="510"/>
      <c r="S189" s="510"/>
      <c r="T189" s="510"/>
      <c r="U189" s="512"/>
      <c r="V189" s="512"/>
      <c r="W189" s="512"/>
      <c r="X189" s="511"/>
    </row>
    <row r="190" spans="3:24" ht="17.25" hidden="1">
      <c r="C190" s="470" t="str">
        <f>IF(ISBLANK('5. Pp (3 años)'!C216),"",'5. Pp (3 años)'!C216)</f>
        <v/>
      </c>
      <c r="D190" s="471" t="str">
        <f>IF(ISBLANK('5. Pp (3 años)'!D216),"",'5. Pp (3 años)'!D216)</f>
        <v/>
      </c>
      <c r="E190" s="471" t="str">
        <f>IF(ISBLANK('5. Pp (3 años)'!E216),"",'5. Pp (3 años)'!E216)</f>
        <v/>
      </c>
      <c r="F190" s="475"/>
      <c r="G190" s="476"/>
      <c r="H190" s="473">
        <f t="shared" si="19"/>
        <v>0</v>
      </c>
      <c r="I190" s="474" t="e">
        <f t="shared" si="20"/>
        <v>#DIV/0!</v>
      </c>
      <c r="J190" s="59"/>
      <c r="K190" s="60"/>
      <c r="L190" s="61"/>
      <c r="M190" s="509"/>
      <c r="N190" s="512"/>
      <c r="O190" s="512"/>
      <c r="P190" s="512"/>
      <c r="Q190" s="510"/>
      <c r="R190" s="510"/>
      <c r="S190" s="510"/>
      <c r="T190" s="510"/>
      <c r="U190" s="512"/>
      <c r="V190" s="512"/>
      <c r="W190" s="512"/>
      <c r="X190" s="511"/>
    </row>
    <row r="191" spans="3:24" ht="17.25" hidden="1">
      <c r="C191" s="179" t="str">
        <f>IF(ISBLANK('5. Pp (3 años)'!C217),"",'5. Pp (3 años)'!C217)</f>
        <v/>
      </c>
      <c r="D191" s="180" t="str">
        <f>IF(ISBLANK('5. Pp (3 años)'!D217),"",'5. Pp (3 años)'!D217)</f>
        <v/>
      </c>
      <c r="E191" s="180" t="str">
        <f>IF(ISBLANK('5. Pp (3 años)'!E217),"",'5. Pp (3 años)'!E217)</f>
        <v/>
      </c>
      <c r="F191" s="64"/>
      <c r="G191" s="65"/>
      <c r="H191" s="62">
        <f t="shared" si="19"/>
        <v>0</v>
      </c>
      <c r="I191" s="63" t="e">
        <f t="shared" si="20"/>
        <v>#DIV/0!</v>
      </c>
      <c r="J191" s="59"/>
      <c r="K191" s="60"/>
      <c r="L191" s="61"/>
      <c r="M191" s="509"/>
      <c r="N191" s="512"/>
      <c r="O191" s="512"/>
      <c r="P191" s="512"/>
      <c r="Q191" s="510"/>
      <c r="R191" s="510"/>
      <c r="S191" s="510"/>
      <c r="T191" s="510"/>
      <c r="U191" s="512"/>
      <c r="V191" s="512"/>
      <c r="W191" s="512"/>
      <c r="X191" s="511"/>
    </row>
    <row r="192" spans="3:24" ht="17.25" hidden="1">
      <c r="C192" s="179" t="str">
        <f>IF(ISBLANK('5. Pp (3 años)'!C218),"",'5. Pp (3 años)'!C218)</f>
        <v/>
      </c>
      <c r="D192" s="180" t="str">
        <f>IF(ISBLANK('5. Pp (3 años)'!D218),"",'5. Pp (3 años)'!D218)</f>
        <v/>
      </c>
      <c r="E192" s="180" t="str">
        <f>IF(ISBLANK('5. Pp (3 años)'!E218),"",'5. Pp (3 años)'!E218)</f>
        <v/>
      </c>
      <c r="F192" s="66"/>
      <c r="G192" s="62"/>
      <c r="H192" s="62">
        <f t="shared" si="19"/>
        <v>0</v>
      </c>
      <c r="I192" s="63" t="e">
        <f t="shared" si="20"/>
        <v>#DIV/0!</v>
      </c>
      <c r="J192" s="59"/>
      <c r="K192" s="60"/>
      <c r="L192" s="61"/>
      <c r="M192" s="509"/>
      <c r="N192" s="512"/>
      <c r="O192" s="512"/>
      <c r="P192" s="512"/>
      <c r="Q192" s="510"/>
      <c r="R192" s="510"/>
      <c r="S192" s="510"/>
      <c r="T192" s="510"/>
      <c r="U192" s="512"/>
      <c r="V192" s="512"/>
      <c r="W192" s="512"/>
      <c r="X192" s="511"/>
    </row>
    <row r="193" spans="3:24" ht="17.25" hidden="1">
      <c r="C193" s="179" t="str">
        <f>IF(ISBLANK('5. Pp (3 años)'!C219),"",'5. Pp (3 años)'!C219)</f>
        <v/>
      </c>
      <c r="D193" s="180" t="str">
        <f>IF(ISBLANK('5. Pp (3 años)'!D219),"",'5. Pp (3 años)'!D219)</f>
        <v/>
      </c>
      <c r="E193" s="180" t="str">
        <f>IF(ISBLANK('5. Pp (3 años)'!E219),"",'5. Pp (3 años)'!E219)</f>
        <v/>
      </c>
      <c r="F193" s="66"/>
      <c r="G193" s="62"/>
      <c r="H193" s="62">
        <f t="shared" si="19"/>
        <v>0</v>
      </c>
      <c r="I193" s="63" t="e">
        <f t="shared" si="20"/>
        <v>#DIV/0!</v>
      </c>
      <c r="J193" s="59"/>
      <c r="K193" s="60"/>
      <c r="L193" s="61"/>
      <c r="M193" s="509"/>
      <c r="N193" s="512"/>
      <c r="O193" s="512"/>
      <c r="P193" s="512"/>
      <c r="Q193" s="510"/>
      <c r="R193" s="510"/>
      <c r="S193" s="510"/>
      <c r="T193" s="510"/>
      <c r="U193" s="512"/>
      <c r="V193" s="512"/>
      <c r="W193" s="512"/>
      <c r="X193" s="511"/>
    </row>
    <row r="194" spans="3:24" ht="17.25" hidden="1">
      <c r="C194" s="179" t="str">
        <f>IF(ISBLANK('5. Pp (3 años)'!C220),"",'5. Pp (3 años)'!C220)</f>
        <v/>
      </c>
      <c r="D194" s="180" t="str">
        <f>IF(ISBLANK('5. Pp (3 años)'!D220),"",'5. Pp (3 años)'!D220)</f>
        <v/>
      </c>
      <c r="E194" s="180" t="str">
        <f>IF(ISBLANK('5. Pp (3 años)'!E220),"",'5. Pp (3 años)'!E220)</f>
        <v/>
      </c>
      <c r="F194" s="64"/>
      <c r="G194" s="65"/>
      <c r="H194" s="62">
        <f t="shared" si="19"/>
        <v>0</v>
      </c>
      <c r="I194" s="63" t="e">
        <f t="shared" si="20"/>
        <v>#DIV/0!</v>
      </c>
      <c r="J194" s="59"/>
      <c r="K194" s="60"/>
      <c r="L194" s="61"/>
      <c r="M194" s="509"/>
      <c r="N194" s="512"/>
      <c r="O194" s="512"/>
      <c r="P194" s="512"/>
      <c r="Q194" s="510"/>
      <c r="R194" s="510"/>
      <c r="S194" s="510"/>
      <c r="T194" s="510"/>
      <c r="U194" s="512"/>
      <c r="V194" s="512"/>
      <c r="W194" s="512"/>
      <c r="X194" s="511"/>
    </row>
    <row r="195" spans="3:24" ht="17.25" hidden="1">
      <c r="C195" s="179" t="str">
        <f>IF(ISBLANK('5. Pp (3 años)'!C221),"",'5. Pp (3 años)'!C221)</f>
        <v/>
      </c>
      <c r="D195" s="180" t="str">
        <f>IF(ISBLANK('5. Pp (3 años)'!D221),"",'5. Pp (3 años)'!D221)</f>
        <v/>
      </c>
      <c r="E195" s="180" t="str">
        <f>IF(ISBLANK('5. Pp (3 años)'!E221),"",'5. Pp (3 años)'!E221)</f>
        <v/>
      </c>
      <c r="F195" s="64"/>
      <c r="G195" s="65"/>
      <c r="H195" s="62">
        <f t="shared" si="19"/>
        <v>0</v>
      </c>
      <c r="I195" s="63" t="e">
        <f t="shared" si="20"/>
        <v>#DIV/0!</v>
      </c>
      <c r="J195" s="59"/>
      <c r="K195" s="60"/>
      <c r="L195" s="61"/>
      <c r="M195" s="509"/>
      <c r="N195" s="512"/>
      <c r="O195" s="512"/>
      <c r="P195" s="512"/>
      <c r="Q195" s="510"/>
      <c r="R195" s="510"/>
      <c r="S195" s="510"/>
      <c r="T195" s="510"/>
      <c r="U195" s="512"/>
      <c r="V195" s="512"/>
      <c r="W195" s="512"/>
      <c r="X195" s="511"/>
    </row>
    <row r="196" spans="3:24" ht="17.25" hidden="1">
      <c r="C196" s="470" t="str">
        <f>IF(ISBLANK('5. Pp (3 años)'!C222),"",'5. Pp (3 años)'!C222)</f>
        <v/>
      </c>
      <c r="D196" s="471" t="str">
        <f>IF(ISBLANK('5. Pp (3 años)'!D222),"",'5. Pp (3 años)'!D222)</f>
        <v/>
      </c>
      <c r="E196" s="471" t="str">
        <f>IF(ISBLANK('5. Pp (3 años)'!E222),"",'5. Pp (3 años)'!E222)</f>
        <v/>
      </c>
      <c r="F196" s="472"/>
      <c r="G196" s="473"/>
      <c r="H196" s="473">
        <f t="shared" si="19"/>
        <v>0</v>
      </c>
      <c r="I196" s="474" t="e">
        <f t="shared" si="20"/>
        <v>#DIV/0!</v>
      </c>
      <c r="J196" s="59"/>
      <c r="K196" s="60"/>
      <c r="L196" s="61"/>
      <c r="M196" s="509"/>
      <c r="N196" s="512"/>
      <c r="O196" s="512"/>
      <c r="P196" s="512"/>
      <c r="Q196" s="510"/>
      <c r="R196" s="510"/>
      <c r="S196" s="510"/>
      <c r="T196" s="510"/>
      <c r="U196" s="512"/>
      <c r="V196" s="512"/>
      <c r="W196" s="512"/>
      <c r="X196" s="511"/>
    </row>
    <row r="197" spans="3:24" ht="17.25" hidden="1">
      <c r="C197" s="179" t="str">
        <f>IF(ISBLANK('5. Pp (3 años)'!C223),"",'5. Pp (3 años)'!C223)</f>
        <v/>
      </c>
      <c r="D197" s="180" t="str">
        <f>IF(ISBLANK('5. Pp (3 años)'!D223),"",'5. Pp (3 años)'!D223)</f>
        <v/>
      </c>
      <c r="E197" s="180" t="str">
        <f>IF(ISBLANK('5. Pp (3 años)'!E223),"",'5. Pp (3 años)'!E223)</f>
        <v/>
      </c>
      <c r="F197" s="66"/>
      <c r="G197" s="62"/>
      <c r="H197" s="62">
        <f t="shared" si="19"/>
        <v>0</v>
      </c>
      <c r="I197" s="63" t="e">
        <f t="shared" si="20"/>
        <v>#DIV/0!</v>
      </c>
      <c r="J197" s="59"/>
      <c r="K197" s="60"/>
      <c r="L197" s="61"/>
      <c r="M197" s="509"/>
      <c r="N197" s="512"/>
      <c r="O197" s="512"/>
      <c r="P197" s="512"/>
      <c r="Q197" s="510"/>
      <c r="R197" s="510"/>
      <c r="S197" s="510"/>
      <c r="T197" s="510"/>
      <c r="U197" s="512"/>
      <c r="V197" s="512"/>
      <c r="W197" s="512"/>
      <c r="X197" s="511"/>
    </row>
    <row r="198" spans="3:24" ht="17.25" hidden="1">
      <c r="C198" s="179" t="str">
        <f>IF(ISBLANK('5. Pp (3 años)'!C224),"",'5. Pp (3 años)'!C224)</f>
        <v/>
      </c>
      <c r="D198" s="180" t="str">
        <f>IF(ISBLANK('5. Pp (3 años)'!D224),"",'5. Pp (3 años)'!D224)</f>
        <v/>
      </c>
      <c r="E198" s="180" t="str">
        <f>IF(ISBLANK('5. Pp (3 años)'!E224),"",'5. Pp (3 años)'!E224)</f>
        <v/>
      </c>
      <c r="F198" s="64"/>
      <c r="G198" s="65"/>
      <c r="H198" s="62">
        <f t="shared" si="19"/>
        <v>0</v>
      </c>
      <c r="I198" s="63" t="e">
        <f t="shared" si="20"/>
        <v>#DIV/0!</v>
      </c>
      <c r="J198" s="59"/>
      <c r="K198" s="60"/>
      <c r="L198" s="61"/>
      <c r="M198" s="509"/>
      <c r="N198" s="512"/>
      <c r="O198" s="512"/>
      <c r="P198" s="512"/>
      <c r="Q198" s="510"/>
      <c r="R198" s="510"/>
      <c r="S198" s="510"/>
      <c r="T198" s="510"/>
      <c r="U198" s="512"/>
      <c r="V198" s="512"/>
      <c r="W198" s="512"/>
      <c r="X198" s="511"/>
    </row>
    <row r="199" spans="3:24" ht="17.25" hidden="1">
      <c r="C199" s="179" t="str">
        <f>IF(ISBLANK('5. Pp (3 años)'!C225),"",'5. Pp (3 años)'!C225)</f>
        <v/>
      </c>
      <c r="D199" s="180" t="str">
        <f>IF(ISBLANK('5. Pp (3 años)'!D225),"",'5. Pp (3 años)'!D225)</f>
        <v/>
      </c>
      <c r="E199" s="180" t="str">
        <f>IF(ISBLANK('5. Pp (3 años)'!E225),"",'5. Pp (3 años)'!E225)</f>
        <v/>
      </c>
      <c r="F199" s="64"/>
      <c r="G199" s="65"/>
      <c r="H199" s="62">
        <f t="shared" si="19"/>
        <v>0</v>
      </c>
      <c r="I199" s="63" t="e">
        <f t="shared" si="20"/>
        <v>#DIV/0!</v>
      </c>
      <c r="J199" s="59"/>
      <c r="K199" s="60"/>
      <c r="L199" s="61"/>
      <c r="M199" s="509"/>
      <c r="N199" s="512"/>
      <c r="O199" s="512"/>
      <c r="P199" s="512"/>
      <c r="Q199" s="510"/>
      <c r="R199" s="510"/>
      <c r="S199" s="510"/>
      <c r="T199" s="510"/>
      <c r="U199" s="512"/>
      <c r="V199" s="512"/>
      <c r="W199" s="512"/>
      <c r="X199" s="511"/>
    </row>
    <row r="200" spans="3:24" ht="17.25" hidden="1">
      <c r="C200" s="179" t="str">
        <f>IF(ISBLANK('5. Pp (3 años)'!C226),"",'5. Pp (3 años)'!C226)</f>
        <v/>
      </c>
      <c r="D200" s="180" t="str">
        <f>IF(ISBLANK('5. Pp (3 años)'!D226),"",'5. Pp (3 años)'!D226)</f>
        <v/>
      </c>
      <c r="E200" s="180" t="str">
        <f>IF(ISBLANK('5. Pp (3 años)'!E226),"",'5. Pp (3 años)'!E226)</f>
        <v/>
      </c>
      <c r="F200" s="64"/>
      <c r="G200" s="65"/>
      <c r="H200" s="62">
        <f t="shared" si="19"/>
        <v>0</v>
      </c>
      <c r="I200" s="63" t="e">
        <f t="shared" si="20"/>
        <v>#DIV/0!</v>
      </c>
      <c r="J200" s="59"/>
      <c r="K200" s="60"/>
      <c r="L200" s="61"/>
      <c r="M200" s="509"/>
      <c r="N200" s="512"/>
      <c r="O200" s="512"/>
      <c r="P200" s="512"/>
      <c r="Q200" s="510"/>
      <c r="R200" s="510"/>
      <c r="S200" s="510"/>
      <c r="T200" s="510"/>
      <c r="U200" s="512"/>
      <c r="V200" s="512"/>
      <c r="W200" s="512"/>
      <c r="X200" s="511"/>
    </row>
    <row r="201" spans="3:24" ht="17.25" hidden="1">
      <c r="C201" s="179" t="str">
        <f>IF(ISBLANK('5. Pp (3 años)'!C227),"",'5. Pp (3 años)'!C227)</f>
        <v/>
      </c>
      <c r="D201" s="180" t="str">
        <f>IF(ISBLANK('5. Pp (3 años)'!D227),"",'5. Pp (3 años)'!D227)</f>
        <v/>
      </c>
      <c r="E201" s="180" t="str">
        <f>IF(ISBLANK('5. Pp (3 años)'!E227),"",'5. Pp (3 años)'!E227)</f>
        <v/>
      </c>
      <c r="F201" s="64"/>
      <c r="G201" s="65"/>
      <c r="H201" s="62">
        <f t="shared" si="19"/>
        <v>0</v>
      </c>
      <c r="I201" s="63" t="e">
        <f t="shared" si="20"/>
        <v>#DIV/0!</v>
      </c>
      <c r="J201" s="59"/>
      <c r="K201" s="60"/>
      <c r="L201" s="61"/>
      <c r="M201" s="509"/>
      <c r="N201" s="512"/>
      <c r="O201" s="512"/>
      <c r="P201" s="512"/>
      <c r="Q201" s="510"/>
      <c r="R201" s="510"/>
      <c r="S201" s="510"/>
      <c r="T201" s="510"/>
      <c r="U201" s="512"/>
      <c r="V201" s="512"/>
      <c r="W201" s="512"/>
      <c r="X201" s="511"/>
    </row>
    <row r="202" spans="3:24" ht="17.25" hidden="1">
      <c r="C202" s="470" t="str">
        <f>IF(ISBLANK('5. Pp (3 años)'!C228),"",'5. Pp (3 años)'!C228)</f>
        <v/>
      </c>
      <c r="D202" s="471" t="str">
        <f>IF(ISBLANK('5. Pp (3 años)'!D228),"",'5. Pp (3 años)'!D228)</f>
        <v/>
      </c>
      <c r="E202" s="471" t="str">
        <f>IF(ISBLANK('5. Pp (3 años)'!E228),"",'5. Pp (3 años)'!E228)</f>
        <v/>
      </c>
      <c r="F202" s="475"/>
      <c r="G202" s="476"/>
      <c r="H202" s="473">
        <f t="shared" si="19"/>
        <v>0</v>
      </c>
      <c r="I202" s="474" t="e">
        <f t="shared" si="20"/>
        <v>#DIV/0!</v>
      </c>
      <c r="J202" s="59"/>
      <c r="K202" s="60"/>
      <c r="L202" s="61"/>
      <c r="M202" s="509"/>
      <c r="N202" s="512"/>
      <c r="O202" s="512"/>
      <c r="P202" s="512"/>
      <c r="Q202" s="510"/>
      <c r="R202" s="510"/>
      <c r="S202" s="510"/>
      <c r="T202" s="510"/>
      <c r="U202" s="512"/>
      <c r="V202" s="512"/>
      <c r="W202" s="512"/>
      <c r="X202" s="511"/>
    </row>
    <row r="203" spans="3:24" ht="17.25" hidden="1">
      <c r="C203" s="179" t="str">
        <f>IF(ISBLANK('5. Pp (3 años)'!C229),"",'5. Pp (3 años)'!C229)</f>
        <v/>
      </c>
      <c r="D203" s="180" t="str">
        <f>IF(ISBLANK('5. Pp (3 años)'!D229),"",'5. Pp (3 años)'!D229)</f>
        <v/>
      </c>
      <c r="E203" s="180" t="str">
        <f>IF(ISBLANK('5. Pp (3 años)'!E229),"",'5. Pp (3 años)'!E229)</f>
        <v/>
      </c>
      <c r="F203" s="64"/>
      <c r="G203" s="65"/>
      <c r="H203" s="62">
        <f t="shared" si="19"/>
        <v>0</v>
      </c>
      <c r="I203" s="63" t="e">
        <f t="shared" si="20"/>
        <v>#DIV/0!</v>
      </c>
      <c r="J203" s="59"/>
      <c r="K203" s="60"/>
      <c r="L203" s="61"/>
      <c r="M203" s="509"/>
      <c r="N203" s="512"/>
      <c r="O203" s="512"/>
      <c r="P203" s="512"/>
      <c r="Q203" s="510"/>
      <c r="R203" s="510"/>
      <c r="S203" s="510"/>
      <c r="T203" s="510"/>
      <c r="U203" s="512"/>
      <c r="V203" s="512"/>
      <c r="W203" s="512"/>
      <c r="X203" s="511"/>
    </row>
    <row r="204" spans="3:24" ht="17.25" hidden="1">
      <c r="C204" s="179" t="str">
        <f>IF(ISBLANK('5. Pp (3 años)'!C230),"",'5. Pp (3 años)'!C230)</f>
        <v/>
      </c>
      <c r="D204" s="180" t="str">
        <f>IF(ISBLANK('5. Pp (3 años)'!D230),"",'5. Pp (3 años)'!D230)</f>
        <v/>
      </c>
      <c r="E204" s="180" t="str">
        <f>IF(ISBLANK('5. Pp (3 años)'!E230),"",'5. Pp (3 años)'!E230)</f>
        <v/>
      </c>
      <c r="F204" s="64"/>
      <c r="G204" s="65"/>
      <c r="H204" s="62">
        <f t="shared" si="19"/>
        <v>0</v>
      </c>
      <c r="I204" s="63" t="e">
        <f t="shared" si="20"/>
        <v>#DIV/0!</v>
      </c>
      <c r="J204" s="59"/>
      <c r="K204" s="60"/>
      <c r="L204" s="61"/>
      <c r="M204" s="509"/>
      <c r="N204" s="512"/>
      <c r="O204" s="512"/>
      <c r="P204" s="512"/>
      <c r="Q204" s="510"/>
      <c r="R204" s="510"/>
      <c r="S204" s="510"/>
      <c r="T204" s="510"/>
      <c r="U204" s="512"/>
      <c r="V204" s="512"/>
      <c r="W204" s="512"/>
      <c r="X204" s="511"/>
    </row>
    <row r="205" spans="3:24" ht="17.25" hidden="1">
      <c r="C205" s="179" t="str">
        <f>IF(ISBLANK('5. Pp (3 años)'!C231),"",'5. Pp (3 años)'!C231)</f>
        <v/>
      </c>
      <c r="D205" s="180" t="str">
        <f>IF(ISBLANK('5. Pp (3 años)'!D231),"",'5. Pp (3 años)'!D231)</f>
        <v/>
      </c>
      <c r="E205" s="180" t="str">
        <f>IF(ISBLANK('5. Pp (3 años)'!E231),"",'5. Pp (3 años)'!E231)</f>
        <v/>
      </c>
      <c r="F205" s="64"/>
      <c r="G205" s="65"/>
      <c r="H205" s="62">
        <f t="shared" si="19"/>
        <v>0</v>
      </c>
      <c r="I205" s="63" t="e">
        <f t="shared" si="20"/>
        <v>#DIV/0!</v>
      </c>
      <c r="J205" s="59"/>
      <c r="K205" s="60"/>
      <c r="L205" s="61"/>
      <c r="M205" s="509"/>
      <c r="N205" s="512"/>
      <c r="O205" s="512"/>
      <c r="P205" s="512"/>
      <c r="Q205" s="510"/>
      <c r="R205" s="510"/>
      <c r="S205" s="510"/>
      <c r="T205" s="510"/>
      <c r="U205" s="512"/>
      <c r="V205" s="512"/>
      <c r="W205" s="512"/>
      <c r="X205" s="511"/>
    </row>
    <row r="206" spans="3:24" ht="17.25" hidden="1">
      <c r="C206" s="179" t="str">
        <f>IF(ISBLANK('5. Pp (3 años)'!C232),"",'5. Pp (3 años)'!C232)</f>
        <v/>
      </c>
      <c r="D206" s="180" t="str">
        <f>IF(ISBLANK('5. Pp (3 años)'!D232),"",'5. Pp (3 años)'!D232)</f>
        <v/>
      </c>
      <c r="E206" s="180" t="str">
        <f>IF(ISBLANK('5. Pp (3 años)'!E232),"",'5. Pp (3 años)'!E232)</f>
        <v/>
      </c>
      <c r="F206" s="64"/>
      <c r="G206" s="65"/>
      <c r="H206" s="62">
        <f t="shared" si="19"/>
        <v>0</v>
      </c>
      <c r="I206" s="63" t="e">
        <f t="shared" si="20"/>
        <v>#DIV/0!</v>
      </c>
      <c r="J206" s="59"/>
      <c r="K206" s="60"/>
      <c r="L206" s="61"/>
      <c r="M206" s="509"/>
      <c r="N206" s="512"/>
      <c r="O206" s="512"/>
      <c r="P206" s="512"/>
      <c r="Q206" s="510"/>
      <c r="R206" s="510"/>
      <c r="S206" s="510"/>
      <c r="T206" s="510"/>
      <c r="U206" s="512"/>
      <c r="V206" s="512"/>
      <c r="W206" s="512"/>
      <c r="X206" s="511"/>
    </row>
    <row r="207" spans="3:24" ht="17.25" hidden="1">
      <c r="C207" s="179" t="str">
        <f>IF(ISBLANK('5. Pp (3 años)'!C233),"",'5. Pp (3 años)'!C233)</f>
        <v/>
      </c>
      <c r="D207" s="180" t="str">
        <f>IF(ISBLANK('5. Pp (3 años)'!D233),"",'5. Pp (3 años)'!D233)</f>
        <v/>
      </c>
      <c r="E207" s="180" t="str">
        <f>IF(ISBLANK('5. Pp (3 años)'!E233),"",'5. Pp (3 años)'!E233)</f>
        <v/>
      </c>
      <c r="F207" s="64"/>
      <c r="G207" s="65"/>
      <c r="H207" s="62">
        <f t="shared" si="19"/>
        <v>0</v>
      </c>
      <c r="I207" s="63" t="e">
        <f t="shared" si="20"/>
        <v>#DIV/0!</v>
      </c>
      <c r="J207" s="59"/>
      <c r="K207" s="60"/>
      <c r="L207" s="61"/>
      <c r="M207" s="509"/>
      <c r="N207" s="512"/>
      <c r="O207" s="512"/>
      <c r="P207" s="512"/>
      <c r="Q207" s="510"/>
      <c r="R207" s="510"/>
      <c r="S207" s="510"/>
      <c r="T207" s="510"/>
      <c r="U207" s="512"/>
      <c r="V207" s="512"/>
      <c r="W207" s="512"/>
      <c r="X207" s="511"/>
    </row>
    <row r="208" spans="3:24" ht="17.25" hidden="1">
      <c r="C208" s="470" t="str">
        <f>IF(ISBLANK('5. Pp (3 años)'!C234),"",'5. Pp (3 años)'!C234)</f>
        <v/>
      </c>
      <c r="D208" s="471" t="str">
        <f>IF(ISBLANK('5. Pp (3 años)'!D234),"",'5. Pp (3 años)'!D234)</f>
        <v/>
      </c>
      <c r="E208" s="471" t="str">
        <f>IF(ISBLANK('5. Pp (3 años)'!E234),"",'5. Pp (3 años)'!E234)</f>
        <v/>
      </c>
      <c r="F208" s="475"/>
      <c r="G208" s="476"/>
      <c r="H208" s="473">
        <f t="shared" si="19"/>
        <v>0</v>
      </c>
      <c r="I208" s="474" t="e">
        <f t="shared" si="20"/>
        <v>#DIV/0!</v>
      </c>
      <c r="J208" s="59"/>
      <c r="K208" s="60"/>
      <c r="L208" s="61"/>
      <c r="M208" s="509"/>
      <c r="N208" s="512"/>
      <c r="O208" s="512"/>
      <c r="P208" s="512"/>
      <c r="Q208" s="510"/>
      <c r="R208" s="510"/>
      <c r="S208" s="510"/>
      <c r="T208" s="510"/>
      <c r="U208" s="512"/>
      <c r="V208" s="512"/>
      <c r="W208" s="512"/>
      <c r="X208" s="511"/>
    </row>
    <row r="209" spans="3:24" ht="17.25" hidden="1">
      <c r="C209" s="179" t="str">
        <f>IF(ISBLANK('5. Pp (3 años)'!C235),"",'5. Pp (3 años)'!C235)</f>
        <v/>
      </c>
      <c r="D209" s="180" t="str">
        <f>IF(ISBLANK('5. Pp (3 años)'!D235),"",'5. Pp (3 años)'!D235)</f>
        <v/>
      </c>
      <c r="E209" s="180" t="str">
        <f>IF(ISBLANK('5. Pp (3 años)'!E235),"",'5. Pp (3 años)'!E235)</f>
        <v/>
      </c>
      <c r="F209" s="64"/>
      <c r="G209" s="65"/>
      <c r="H209" s="62">
        <f t="shared" si="19"/>
        <v>0</v>
      </c>
      <c r="I209" s="63" t="e">
        <f t="shared" si="20"/>
        <v>#DIV/0!</v>
      </c>
      <c r="J209" s="59"/>
      <c r="K209" s="60"/>
      <c r="L209" s="61"/>
      <c r="M209" s="509"/>
      <c r="N209" s="512"/>
      <c r="O209" s="512"/>
      <c r="P209" s="512"/>
      <c r="Q209" s="510"/>
      <c r="R209" s="510"/>
      <c r="S209" s="510"/>
      <c r="T209" s="510"/>
      <c r="U209" s="512"/>
      <c r="V209" s="512"/>
      <c r="W209" s="512"/>
      <c r="X209" s="511"/>
    </row>
    <row r="210" spans="3:24" ht="17.25" hidden="1">
      <c r="C210" s="179" t="str">
        <f>IF(ISBLANK('5. Pp (3 años)'!C236),"",'5. Pp (3 años)'!C236)</f>
        <v/>
      </c>
      <c r="D210" s="180" t="str">
        <f>IF(ISBLANK('5. Pp (3 años)'!D236),"",'5. Pp (3 años)'!D236)</f>
        <v/>
      </c>
      <c r="E210" s="180" t="str">
        <f>IF(ISBLANK('5. Pp (3 años)'!E236),"",'5. Pp (3 años)'!E236)</f>
        <v/>
      </c>
      <c r="F210" s="64"/>
      <c r="G210" s="65"/>
      <c r="H210" s="62">
        <f t="shared" si="19"/>
        <v>0</v>
      </c>
      <c r="I210" s="63" t="e">
        <f t="shared" si="20"/>
        <v>#DIV/0!</v>
      </c>
      <c r="J210" s="59"/>
      <c r="K210" s="60"/>
      <c r="L210" s="61"/>
      <c r="M210" s="509"/>
      <c r="N210" s="512"/>
      <c r="O210" s="512"/>
      <c r="P210" s="512"/>
      <c r="Q210" s="510"/>
      <c r="R210" s="510"/>
      <c r="S210" s="510"/>
      <c r="T210" s="510"/>
      <c r="U210" s="512"/>
      <c r="V210" s="512"/>
      <c r="W210" s="512"/>
      <c r="X210" s="511"/>
    </row>
    <row r="211" spans="3:24" ht="17.25" hidden="1">
      <c r="C211" s="179" t="str">
        <f>IF(ISBLANK('5. Pp (3 años)'!C237),"",'5. Pp (3 años)'!C237)</f>
        <v/>
      </c>
      <c r="D211" s="180" t="str">
        <f>IF(ISBLANK('5. Pp (3 años)'!D237),"",'5. Pp (3 años)'!D237)</f>
        <v/>
      </c>
      <c r="E211" s="180" t="str">
        <f>IF(ISBLANK('5. Pp (3 años)'!E237),"",'5. Pp (3 años)'!E237)</f>
        <v/>
      </c>
      <c r="F211" s="64"/>
      <c r="G211" s="65"/>
      <c r="H211" s="62">
        <f t="shared" si="19"/>
        <v>0</v>
      </c>
      <c r="I211" s="63" t="e">
        <f t="shared" si="20"/>
        <v>#DIV/0!</v>
      </c>
      <c r="J211" s="59"/>
      <c r="K211" s="60"/>
      <c r="L211" s="61"/>
      <c r="M211" s="509"/>
      <c r="N211" s="512"/>
      <c r="O211" s="512"/>
      <c r="P211" s="512"/>
      <c r="Q211" s="510"/>
      <c r="R211" s="510"/>
      <c r="S211" s="510"/>
      <c r="T211" s="510"/>
      <c r="U211" s="512"/>
      <c r="V211" s="512"/>
      <c r="W211" s="512"/>
      <c r="X211" s="511"/>
    </row>
    <row r="212" spans="3:24" ht="17.25" hidden="1">
      <c r="C212" s="179" t="str">
        <f>IF(ISBLANK('5. Pp (3 años)'!C238),"",'5. Pp (3 años)'!C238)</f>
        <v/>
      </c>
      <c r="D212" s="180" t="str">
        <f>IF(ISBLANK('5. Pp (3 años)'!D238),"",'5. Pp (3 años)'!D238)</f>
        <v/>
      </c>
      <c r="E212" s="180" t="str">
        <f>IF(ISBLANK('5. Pp (3 años)'!E238),"",'5. Pp (3 años)'!E238)</f>
        <v/>
      </c>
      <c r="F212" s="64"/>
      <c r="G212" s="65"/>
      <c r="H212" s="62">
        <f t="shared" si="19"/>
        <v>0</v>
      </c>
      <c r="I212" s="63" t="e">
        <f t="shared" si="20"/>
        <v>#DIV/0!</v>
      </c>
      <c r="J212" s="59"/>
      <c r="K212" s="60"/>
      <c r="L212" s="61"/>
      <c r="M212" s="509"/>
      <c r="N212" s="512"/>
      <c r="O212" s="512"/>
      <c r="P212" s="512"/>
      <c r="Q212" s="510"/>
      <c r="R212" s="510"/>
      <c r="S212" s="510"/>
      <c r="T212" s="510"/>
      <c r="U212" s="512"/>
      <c r="V212" s="512"/>
      <c r="W212" s="512"/>
      <c r="X212" s="511"/>
    </row>
    <row r="213" spans="3:24" ht="17.25" hidden="1">
      <c r="C213" s="179" t="str">
        <f>IF(ISBLANK('5. Pp (3 años)'!C239),"",'5. Pp (3 años)'!C239)</f>
        <v/>
      </c>
      <c r="D213" s="180" t="str">
        <f>IF(ISBLANK('5. Pp (3 años)'!D239),"",'5. Pp (3 años)'!D239)</f>
        <v/>
      </c>
      <c r="E213" s="180" t="str">
        <f>IF(ISBLANK('5. Pp (3 años)'!E239),"",'5. Pp (3 años)'!E239)</f>
        <v/>
      </c>
      <c r="F213" s="64"/>
      <c r="G213" s="65"/>
      <c r="H213" s="62">
        <f t="shared" si="19"/>
        <v>0</v>
      </c>
      <c r="I213" s="63" t="e">
        <f t="shared" si="20"/>
        <v>#DIV/0!</v>
      </c>
      <c r="J213" s="59"/>
      <c r="K213" s="60"/>
      <c r="L213" s="61"/>
      <c r="M213" s="509"/>
      <c r="N213" s="512"/>
      <c r="O213" s="512"/>
      <c r="P213" s="512"/>
      <c r="Q213" s="510"/>
      <c r="R213" s="510"/>
      <c r="S213" s="510"/>
      <c r="T213" s="510"/>
      <c r="U213" s="512"/>
      <c r="V213" s="512"/>
      <c r="W213" s="512"/>
      <c r="X213" s="511"/>
    </row>
    <row r="214" spans="3:24" ht="17.25" hidden="1">
      <c r="C214" s="470" t="str">
        <f>IF(ISBLANK('5. Pp (3 años)'!C240),"",'5. Pp (3 años)'!C240)</f>
        <v/>
      </c>
      <c r="D214" s="471" t="str">
        <f>IF(ISBLANK('5. Pp (3 años)'!D240),"",'5. Pp (3 años)'!D240)</f>
        <v/>
      </c>
      <c r="E214" s="471" t="str">
        <f>IF(ISBLANK('5. Pp (3 años)'!E240),"",'5. Pp (3 años)'!E240)</f>
        <v/>
      </c>
      <c r="F214" s="475"/>
      <c r="G214" s="476"/>
      <c r="H214" s="473">
        <f t="shared" si="19"/>
        <v>0</v>
      </c>
      <c r="I214" s="474" t="e">
        <f t="shared" si="20"/>
        <v>#DIV/0!</v>
      </c>
      <c r="J214" s="59"/>
      <c r="K214" s="60"/>
      <c r="L214" s="61"/>
      <c r="M214" s="509"/>
      <c r="N214" s="512"/>
      <c r="O214" s="512"/>
      <c r="P214" s="512"/>
      <c r="Q214" s="510"/>
      <c r="R214" s="510"/>
      <c r="S214" s="510"/>
      <c r="T214" s="510"/>
      <c r="U214" s="512"/>
      <c r="V214" s="512"/>
      <c r="W214" s="512"/>
      <c r="X214" s="511"/>
    </row>
    <row r="215" spans="3:24" ht="17.25" hidden="1">
      <c r="C215" s="179" t="str">
        <f>IF(ISBLANK('5. Pp (3 años)'!C241),"",'5. Pp (3 años)'!C241)</f>
        <v/>
      </c>
      <c r="D215" s="180" t="str">
        <f>IF(ISBLANK('5. Pp (3 años)'!D241),"",'5. Pp (3 años)'!D241)</f>
        <v/>
      </c>
      <c r="E215" s="180" t="str">
        <f>IF(ISBLANK('5. Pp (3 años)'!E241),"",'5. Pp (3 años)'!E241)</f>
        <v/>
      </c>
      <c r="F215" s="64"/>
      <c r="G215" s="65"/>
      <c r="H215" s="62">
        <f t="shared" si="19"/>
        <v>0</v>
      </c>
      <c r="I215" s="63" t="e">
        <f t="shared" si="20"/>
        <v>#DIV/0!</v>
      </c>
      <c r="J215" s="59"/>
      <c r="K215" s="60"/>
      <c r="L215" s="61"/>
      <c r="M215" s="509"/>
      <c r="N215" s="512"/>
      <c r="O215" s="512"/>
      <c r="P215" s="512"/>
      <c r="Q215" s="510"/>
      <c r="R215" s="510"/>
      <c r="S215" s="510"/>
      <c r="T215" s="510"/>
      <c r="U215" s="512"/>
      <c r="V215" s="512"/>
      <c r="W215" s="512"/>
      <c r="X215" s="511"/>
    </row>
    <row r="216" spans="3:24" ht="17.25" hidden="1">
      <c r="C216" s="179" t="str">
        <f>IF(ISBLANK('5. Pp (3 años)'!C242),"",'5. Pp (3 años)'!C242)</f>
        <v/>
      </c>
      <c r="D216" s="180" t="str">
        <f>IF(ISBLANK('5. Pp (3 años)'!D242),"",'5. Pp (3 años)'!D242)</f>
        <v/>
      </c>
      <c r="E216" s="180" t="str">
        <f>IF(ISBLANK('5. Pp (3 años)'!E242),"",'5. Pp (3 años)'!E242)</f>
        <v/>
      </c>
      <c r="F216" s="64"/>
      <c r="G216" s="65"/>
      <c r="H216" s="62">
        <f t="shared" si="19"/>
        <v>0</v>
      </c>
      <c r="I216" s="63" t="e">
        <f t="shared" si="20"/>
        <v>#DIV/0!</v>
      </c>
      <c r="J216" s="59"/>
      <c r="K216" s="60"/>
      <c r="L216" s="61"/>
      <c r="M216" s="509"/>
      <c r="N216" s="512"/>
      <c r="O216" s="512"/>
      <c r="P216" s="512"/>
      <c r="Q216" s="510"/>
      <c r="R216" s="510"/>
      <c r="S216" s="510"/>
      <c r="T216" s="510"/>
      <c r="U216" s="512"/>
      <c r="V216" s="512"/>
      <c r="W216" s="512"/>
      <c r="X216" s="511"/>
    </row>
    <row r="217" spans="3:24" ht="17.25" hidden="1">
      <c r="C217" s="179" t="str">
        <f>IF(ISBLANK('5. Pp (3 años)'!C243),"",'5. Pp (3 años)'!C243)</f>
        <v/>
      </c>
      <c r="D217" s="180" t="str">
        <f>IF(ISBLANK('5. Pp (3 años)'!D243),"",'5. Pp (3 años)'!D243)</f>
        <v/>
      </c>
      <c r="E217" s="180" t="str">
        <f>IF(ISBLANK('5. Pp (3 años)'!E243),"",'5. Pp (3 años)'!E243)</f>
        <v/>
      </c>
      <c r="F217" s="64"/>
      <c r="G217" s="65"/>
      <c r="H217" s="62">
        <f t="shared" si="19"/>
        <v>0</v>
      </c>
      <c r="I217" s="63" t="e">
        <f t="shared" si="20"/>
        <v>#DIV/0!</v>
      </c>
      <c r="J217" s="59"/>
      <c r="K217" s="60"/>
      <c r="L217" s="61"/>
      <c r="M217" s="509"/>
      <c r="N217" s="512"/>
      <c r="O217" s="512"/>
      <c r="P217" s="512"/>
      <c r="Q217" s="510"/>
      <c r="R217" s="510"/>
      <c r="S217" s="510"/>
      <c r="T217" s="510"/>
      <c r="U217" s="512"/>
      <c r="V217" s="512"/>
      <c r="W217" s="512"/>
      <c r="X217" s="511"/>
    </row>
    <row r="218" spans="3:24" ht="17.25" hidden="1">
      <c r="C218" s="179" t="str">
        <f>IF(ISBLANK('5. Pp (3 años)'!C244),"",'5. Pp (3 años)'!C244)</f>
        <v/>
      </c>
      <c r="D218" s="180" t="str">
        <f>IF(ISBLANK('5. Pp (3 años)'!D244),"",'5. Pp (3 años)'!D244)</f>
        <v/>
      </c>
      <c r="E218" s="180" t="str">
        <f>IF(ISBLANK('5. Pp (3 años)'!E244),"",'5. Pp (3 años)'!E244)</f>
        <v/>
      </c>
      <c r="F218" s="64"/>
      <c r="G218" s="65"/>
      <c r="H218" s="62">
        <f t="shared" si="19"/>
        <v>0</v>
      </c>
      <c r="I218" s="63" t="e">
        <f t="shared" si="20"/>
        <v>#DIV/0!</v>
      </c>
      <c r="J218" s="59"/>
      <c r="K218" s="60"/>
      <c r="L218" s="61"/>
      <c r="M218" s="509"/>
      <c r="N218" s="512"/>
      <c r="O218" s="512"/>
      <c r="P218" s="512"/>
      <c r="Q218" s="510"/>
      <c r="R218" s="510"/>
      <c r="S218" s="510"/>
      <c r="T218" s="510"/>
      <c r="U218" s="512"/>
      <c r="V218" s="512"/>
      <c r="W218" s="512"/>
      <c r="X218" s="511"/>
    </row>
    <row r="219" spans="3:24" ht="17.25" hidden="1">
      <c r="C219" s="179" t="str">
        <f>IF(ISBLANK('5. Pp (3 años)'!C245),"",'5. Pp (3 años)'!C245)</f>
        <v/>
      </c>
      <c r="D219" s="180" t="str">
        <f>IF(ISBLANK('5. Pp (3 años)'!D245),"",'5. Pp (3 años)'!D245)</f>
        <v/>
      </c>
      <c r="E219" s="180" t="str">
        <f>IF(ISBLANK('5. Pp (3 años)'!E245),"",'5. Pp (3 años)'!E245)</f>
        <v/>
      </c>
      <c r="F219" s="64"/>
      <c r="G219" s="65"/>
      <c r="H219" s="62">
        <f t="shared" si="19"/>
        <v>0</v>
      </c>
      <c r="I219" s="63" t="e">
        <f t="shared" si="20"/>
        <v>#DIV/0!</v>
      </c>
      <c r="J219" s="59"/>
      <c r="K219" s="60"/>
      <c r="L219" s="61"/>
      <c r="M219" s="509"/>
      <c r="N219" s="512"/>
      <c r="O219" s="512"/>
      <c r="P219" s="512"/>
      <c r="Q219" s="510"/>
      <c r="R219" s="510"/>
      <c r="S219" s="510"/>
      <c r="T219" s="510"/>
      <c r="U219" s="512"/>
      <c r="V219" s="512"/>
      <c r="W219" s="512"/>
      <c r="X219" s="511"/>
    </row>
    <row r="220" spans="3:24" ht="17.25" hidden="1">
      <c r="C220" s="179" t="str">
        <f>IF(ISBLANK('5. Pp (3 años)'!C246),"",'5. Pp (3 años)'!C246)</f>
        <v/>
      </c>
      <c r="D220" s="180" t="str">
        <f>IF(ISBLANK('5. Pp (3 años)'!D246),"",'5. Pp (3 años)'!D246)</f>
        <v/>
      </c>
      <c r="E220" s="180" t="str">
        <f>IF(ISBLANK('5. Pp (3 años)'!E246),"",'5. Pp (3 años)'!E246)</f>
        <v/>
      </c>
      <c r="F220" s="64"/>
      <c r="G220" s="65"/>
      <c r="H220" s="62">
        <f t="shared" si="19"/>
        <v>0</v>
      </c>
      <c r="I220" s="63" t="e">
        <f t="shared" si="20"/>
        <v>#DIV/0!</v>
      </c>
      <c r="J220" s="59"/>
      <c r="K220" s="60"/>
      <c r="L220" s="61"/>
      <c r="M220" s="509"/>
      <c r="N220" s="512"/>
      <c r="O220" s="512"/>
      <c r="P220" s="512"/>
      <c r="Q220" s="510"/>
      <c r="R220" s="510"/>
      <c r="S220" s="510"/>
      <c r="T220" s="510"/>
      <c r="U220" s="512"/>
      <c r="V220" s="512"/>
      <c r="W220" s="512"/>
      <c r="X220" s="511"/>
    </row>
    <row r="221" spans="3:24" ht="17.25" hidden="1">
      <c r="C221" s="179" t="str">
        <f>IF(ISBLANK('5. Pp (3 años)'!C247),"",'5. Pp (3 años)'!C247)</f>
        <v/>
      </c>
      <c r="D221" s="180" t="str">
        <f>IF(ISBLANK('5. Pp (3 años)'!D247),"",'5. Pp (3 años)'!D247)</f>
        <v/>
      </c>
      <c r="E221" s="180" t="str">
        <f>IF(ISBLANK('5. Pp (3 años)'!E247),"",'5. Pp (3 años)'!E247)</f>
        <v/>
      </c>
      <c r="F221" s="64"/>
      <c r="G221" s="65"/>
      <c r="H221" s="62">
        <f t="shared" si="19"/>
        <v>0</v>
      </c>
      <c r="I221" s="63" t="e">
        <f t="shared" si="20"/>
        <v>#DIV/0!</v>
      </c>
      <c r="J221" s="59"/>
      <c r="K221" s="60"/>
      <c r="L221" s="61"/>
      <c r="M221" s="509"/>
      <c r="N221" s="512"/>
      <c r="O221" s="512"/>
      <c r="P221" s="512"/>
      <c r="Q221" s="510"/>
      <c r="R221" s="510"/>
      <c r="S221" s="510"/>
      <c r="T221" s="510"/>
      <c r="U221" s="512"/>
      <c r="V221" s="512"/>
      <c r="W221" s="512"/>
      <c r="X221" s="511"/>
    </row>
    <row r="222" spans="3:24" ht="17.25" hidden="1">
      <c r="C222" s="470" t="str">
        <f>IF(ISBLANK('5. Pp (3 años)'!C248),"",'5. Pp (3 años)'!C248)</f>
        <v/>
      </c>
      <c r="D222" s="471" t="str">
        <f>IF(ISBLANK('5. Pp (3 años)'!D248),"",'5. Pp (3 años)'!D248)</f>
        <v/>
      </c>
      <c r="E222" s="471" t="str">
        <f>IF(ISBLANK('5. Pp (3 años)'!E248),"",'5. Pp (3 años)'!E248)</f>
        <v/>
      </c>
      <c r="F222" s="475"/>
      <c r="G222" s="476"/>
      <c r="H222" s="473">
        <f t="shared" si="19"/>
        <v>0</v>
      </c>
      <c r="I222" s="474" t="e">
        <f t="shared" si="20"/>
        <v>#DIV/0!</v>
      </c>
      <c r="J222" s="59"/>
      <c r="K222" s="60"/>
      <c r="L222" s="61"/>
      <c r="M222" s="509"/>
      <c r="N222" s="512"/>
      <c r="O222" s="512"/>
      <c r="P222" s="512"/>
      <c r="Q222" s="510"/>
      <c r="R222" s="510"/>
      <c r="S222" s="510"/>
      <c r="T222" s="510"/>
      <c r="U222" s="512"/>
      <c r="V222" s="512"/>
      <c r="W222" s="512"/>
      <c r="X222" s="511"/>
    </row>
    <row r="223" spans="3:24" ht="17.25" hidden="1">
      <c r="C223" s="179" t="str">
        <f>IF(ISBLANK('5. Pp (3 años)'!C249),"",'5. Pp (3 años)'!C249)</f>
        <v/>
      </c>
      <c r="D223" s="180" t="str">
        <f>IF(ISBLANK('5. Pp (3 años)'!D249),"",'5. Pp (3 años)'!D249)</f>
        <v/>
      </c>
      <c r="E223" s="180" t="str">
        <f>IF(ISBLANK('5. Pp (3 años)'!E249),"",'5. Pp (3 años)'!E249)</f>
        <v/>
      </c>
      <c r="F223" s="64"/>
      <c r="G223" s="65"/>
      <c r="H223" s="62">
        <f t="shared" si="19"/>
        <v>0</v>
      </c>
      <c r="I223" s="63" t="e">
        <f t="shared" si="20"/>
        <v>#DIV/0!</v>
      </c>
      <c r="J223" s="59"/>
      <c r="K223" s="60"/>
      <c r="L223" s="61"/>
      <c r="M223" s="509"/>
      <c r="N223" s="512"/>
      <c r="O223" s="512"/>
      <c r="P223" s="512"/>
      <c r="Q223" s="510"/>
      <c r="R223" s="510"/>
      <c r="S223" s="510"/>
      <c r="T223" s="510"/>
      <c r="U223" s="512"/>
      <c r="V223" s="512"/>
      <c r="W223" s="512"/>
      <c r="X223" s="511"/>
    </row>
    <row r="224" spans="3:24" ht="17.25" hidden="1">
      <c r="C224" s="179" t="str">
        <f>IF(ISBLANK('5. Pp (3 años)'!C250),"",'5. Pp (3 años)'!C250)</f>
        <v/>
      </c>
      <c r="D224" s="180" t="str">
        <f>IF(ISBLANK('5. Pp (3 años)'!D250),"",'5. Pp (3 años)'!D250)</f>
        <v/>
      </c>
      <c r="E224" s="180" t="str">
        <f>IF(ISBLANK('5. Pp (3 años)'!E250),"",'5. Pp (3 años)'!E250)</f>
        <v/>
      </c>
      <c r="F224" s="64"/>
      <c r="G224" s="65"/>
      <c r="H224" s="62">
        <f t="shared" si="19"/>
        <v>0</v>
      </c>
      <c r="I224" s="63" t="e">
        <f t="shared" si="20"/>
        <v>#DIV/0!</v>
      </c>
      <c r="J224" s="59"/>
      <c r="K224" s="60"/>
      <c r="L224" s="61"/>
      <c r="M224" s="509"/>
      <c r="N224" s="512"/>
      <c r="O224" s="512"/>
      <c r="P224" s="512"/>
      <c r="Q224" s="510"/>
      <c r="R224" s="510"/>
      <c r="S224" s="510"/>
      <c r="T224" s="510"/>
      <c r="U224" s="512"/>
      <c r="V224" s="512"/>
      <c r="W224" s="512"/>
      <c r="X224" s="511"/>
    </row>
    <row r="225" spans="3:24" ht="17.25" hidden="1">
      <c r="C225" s="179" t="str">
        <f>IF(ISBLANK('5. Pp (3 años)'!C251),"",'5. Pp (3 años)'!C251)</f>
        <v/>
      </c>
      <c r="D225" s="180" t="str">
        <f>IF(ISBLANK('5. Pp (3 años)'!D251),"",'5. Pp (3 años)'!D251)</f>
        <v/>
      </c>
      <c r="E225" s="180" t="str">
        <f>IF(ISBLANK('5. Pp (3 años)'!E251),"",'5. Pp (3 años)'!E251)</f>
        <v/>
      </c>
      <c r="F225" s="64"/>
      <c r="G225" s="65"/>
      <c r="H225" s="62">
        <f t="shared" si="19"/>
        <v>0</v>
      </c>
      <c r="I225" s="63" t="e">
        <f t="shared" si="20"/>
        <v>#DIV/0!</v>
      </c>
      <c r="J225" s="59"/>
      <c r="K225" s="60"/>
      <c r="L225" s="61"/>
      <c r="M225" s="509"/>
      <c r="N225" s="512"/>
      <c r="O225" s="512"/>
      <c r="P225" s="512"/>
      <c r="Q225" s="510"/>
      <c r="R225" s="510"/>
      <c r="S225" s="510"/>
      <c r="T225" s="510"/>
      <c r="U225" s="512"/>
      <c r="V225" s="512"/>
      <c r="W225" s="512"/>
      <c r="X225" s="511"/>
    </row>
    <row r="226" spans="3:24" ht="17.25" hidden="1">
      <c r="C226" s="179" t="str">
        <f>IF(ISBLANK('5. Pp (3 años)'!C252),"",'5. Pp (3 años)'!C252)</f>
        <v/>
      </c>
      <c r="D226" s="180" t="str">
        <f>IF(ISBLANK('5. Pp (3 años)'!D252),"",'5. Pp (3 años)'!D252)</f>
        <v/>
      </c>
      <c r="E226" s="180" t="str">
        <f>IF(ISBLANK('5. Pp (3 años)'!E252),"",'5. Pp (3 años)'!E252)</f>
        <v/>
      </c>
      <c r="F226" s="64"/>
      <c r="G226" s="65"/>
      <c r="H226" s="62">
        <f t="shared" si="19"/>
        <v>0</v>
      </c>
      <c r="I226" s="63" t="e">
        <f t="shared" si="20"/>
        <v>#DIV/0!</v>
      </c>
      <c r="J226" s="59"/>
      <c r="K226" s="60"/>
      <c r="L226" s="61"/>
      <c r="M226" s="509"/>
      <c r="N226" s="512"/>
      <c r="O226" s="512"/>
      <c r="P226" s="512"/>
      <c r="Q226" s="510"/>
      <c r="R226" s="510"/>
      <c r="S226" s="510"/>
      <c r="T226" s="510"/>
      <c r="U226" s="512"/>
      <c r="V226" s="512"/>
      <c r="W226" s="512"/>
      <c r="X226" s="511"/>
    </row>
    <row r="227" spans="3:24" ht="17.25" hidden="1">
      <c r="C227" s="179" t="str">
        <f>IF(ISBLANK('5. Pp (3 años)'!C253),"",'5. Pp (3 años)'!C253)</f>
        <v/>
      </c>
      <c r="D227" s="180" t="str">
        <f>IF(ISBLANK('5. Pp (3 años)'!D253),"",'5. Pp (3 años)'!D253)</f>
        <v/>
      </c>
      <c r="E227" s="180" t="str">
        <f>IF(ISBLANK('5. Pp (3 años)'!E253),"",'5. Pp (3 años)'!E253)</f>
        <v/>
      </c>
      <c r="F227" s="64"/>
      <c r="G227" s="65"/>
      <c r="H227" s="62">
        <f t="shared" si="19"/>
        <v>0</v>
      </c>
      <c r="I227" s="63" t="e">
        <f t="shared" si="20"/>
        <v>#DIV/0!</v>
      </c>
      <c r="J227" s="59"/>
      <c r="K227" s="60"/>
      <c r="L227" s="61"/>
      <c r="M227" s="509"/>
      <c r="N227" s="512"/>
      <c r="O227" s="512"/>
      <c r="P227" s="512"/>
      <c r="Q227" s="510"/>
      <c r="R227" s="510"/>
      <c r="S227" s="510"/>
      <c r="T227" s="510"/>
      <c r="U227" s="512"/>
      <c r="V227" s="512"/>
      <c r="W227" s="512"/>
      <c r="X227" s="511"/>
    </row>
    <row r="228" spans="3:24" ht="17.25" hidden="1">
      <c r="C228" s="470" t="str">
        <f>IF(ISBLANK('5. Pp (3 años)'!C254),"",'5. Pp (3 años)'!C254)</f>
        <v/>
      </c>
      <c r="D228" s="471" t="str">
        <f>IF(ISBLANK('5. Pp (3 años)'!D254),"",'5. Pp (3 años)'!D254)</f>
        <v/>
      </c>
      <c r="E228" s="471" t="str">
        <f>IF(ISBLANK('5. Pp (3 años)'!E254),"",'5. Pp (3 años)'!E254)</f>
        <v/>
      </c>
      <c r="F228" s="475"/>
      <c r="G228" s="476"/>
      <c r="H228" s="473">
        <f t="shared" si="19"/>
        <v>0</v>
      </c>
      <c r="I228" s="474" t="e">
        <f t="shared" si="20"/>
        <v>#DIV/0!</v>
      </c>
      <c r="J228" s="59"/>
      <c r="K228" s="60"/>
      <c r="L228" s="61"/>
      <c r="M228" s="509"/>
      <c r="N228" s="512"/>
      <c r="O228" s="512"/>
      <c r="P228" s="512"/>
      <c r="Q228" s="510"/>
      <c r="R228" s="510"/>
      <c r="S228" s="510"/>
      <c r="T228" s="510"/>
      <c r="U228" s="512"/>
      <c r="V228" s="512"/>
      <c r="W228" s="512"/>
      <c r="X228" s="511"/>
    </row>
    <row r="229" spans="3:24" ht="17.25" hidden="1">
      <c r="C229" s="179" t="str">
        <f>IF(ISBLANK('5. Pp (3 años)'!C255),"",'5. Pp (3 años)'!C255)</f>
        <v/>
      </c>
      <c r="D229" s="180" t="str">
        <f>IF(ISBLANK('5. Pp (3 años)'!D255),"",'5. Pp (3 años)'!D255)</f>
        <v/>
      </c>
      <c r="E229" s="180" t="str">
        <f>IF(ISBLANK('5. Pp (3 años)'!E255),"",'5. Pp (3 años)'!E255)</f>
        <v/>
      </c>
      <c r="F229" s="64"/>
      <c r="G229" s="65"/>
      <c r="H229" s="62">
        <f t="shared" si="19"/>
        <v>0</v>
      </c>
      <c r="I229" s="63" t="e">
        <f t="shared" si="20"/>
        <v>#DIV/0!</v>
      </c>
      <c r="J229" s="59"/>
      <c r="K229" s="60"/>
      <c r="L229" s="61"/>
      <c r="M229" s="509"/>
      <c r="N229" s="512"/>
      <c r="O229" s="512"/>
      <c r="P229" s="512"/>
      <c r="Q229" s="510"/>
      <c r="R229" s="510"/>
      <c r="S229" s="510"/>
      <c r="T229" s="510"/>
      <c r="U229" s="512"/>
      <c r="V229" s="512"/>
      <c r="W229" s="512"/>
      <c r="X229" s="511"/>
    </row>
    <row r="230" spans="3:24" ht="17.25" hidden="1">
      <c r="C230" s="179" t="str">
        <f>IF(ISBLANK('5. Pp (3 años)'!C256),"",'5. Pp (3 años)'!C256)</f>
        <v/>
      </c>
      <c r="D230" s="180" t="str">
        <f>IF(ISBLANK('5. Pp (3 años)'!D256),"",'5. Pp (3 años)'!D256)</f>
        <v/>
      </c>
      <c r="E230" s="180" t="str">
        <f>IF(ISBLANK('5. Pp (3 años)'!E256),"",'5. Pp (3 años)'!E256)</f>
        <v/>
      </c>
      <c r="F230" s="64"/>
      <c r="G230" s="65"/>
      <c r="H230" s="62">
        <f t="shared" si="19"/>
        <v>0</v>
      </c>
      <c r="I230" s="63" t="e">
        <f t="shared" si="20"/>
        <v>#DIV/0!</v>
      </c>
      <c r="J230" s="59"/>
      <c r="K230" s="60"/>
      <c r="L230" s="61"/>
      <c r="M230" s="509"/>
      <c r="N230" s="512"/>
      <c r="O230" s="512"/>
      <c r="P230" s="512"/>
      <c r="Q230" s="510"/>
      <c r="R230" s="510"/>
      <c r="S230" s="510"/>
      <c r="T230" s="510"/>
      <c r="U230" s="512"/>
      <c r="V230" s="512"/>
      <c r="W230" s="512"/>
      <c r="X230" s="511"/>
    </row>
    <row r="231" spans="3:24" ht="17.25" hidden="1">
      <c r="C231" s="179" t="str">
        <f>IF(ISBLANK('5. Pp (3 años)'!C257),"",'5. Pp (3 años)'!C257)</f>
        <v/>
      </c>
      <c r="D231" s="180" t="str">
        <f>IF(ISBLANK('5. Pp (3 años)'!D257),"",'5. Pp (3 años)'!D257)</f>
        <v/>
      </c>
      <c r="E231" s="180" t="str">
        <f>IF(ISBLANK('5. Pp (3 años)'!E257),"",'5. Pp (3 años)'!E257)</f>
        <v/>
      </c>
      <c r="F231" s="64"/>
      <c r="G231" s="65"/>
      <c r="H231" s="62">
        <f t="shared" si="19"/>
        <v>0</v>
      </c>
      <c r="I231" s="63" t="e">
        <f t="shared" si="20"/>
        <v>#DIV/0!</v>
      </c>
      <c r="J231" s="59"/>
      <c r="K231" s="60"/>
      <c r="L231" s="61"/>
      <c r="M231" s="509"/>
      <c r="N231" s="512"/>
      <c r="O231" s="512"/>
      <c r="P231" s="512"/>
      <c r="Q231" s="510"/>
      <c r="R231" s="510"/>
      <c r="S231" s="510"/>
      <c r="T231" s="510"/>
      <c r="U231" s="512"/>
      <c r="V231" s="512"/>
      <c r="W231" s="512"/>
      <c r="X231" s="511"/>
    </row>
    <row r="232" spans="3:24" ht="17.25" hidden="1">
      <c r="C232" s="179" t="str">
        <f>IF(ISBLANK('5. Pp (3 años)'!C258),"",'5. Pp (3 años)'!C258)</f>
        <v/>
      </c>
      <c r="D232" s="180" t="str">
        <f>IF(ISBLANK('5. Pp (3 años)'!D258),"",'5. Pp (3 años)'!D258)</f>
        <v/>
      </c>
      <c r="E232" s="180" t="str">
        <f>IF(ISBLANK('5. Pp (3 años)'!E258),"",'5. Pp (3 años)'!E258)</f>
        <v/>
      </c>
      <c r="F232" s="64"/>
      <c r="G232" s="65"/>
      <c r="H232" s="62">
        <f t="shared" ref="H232:H242" si="21">G232-F232</f>
        <v>0</v>
      </c>
      <c r="I232" s="63" t="e">
        <f t="shared" ref="I232:I242" si="22">(G232/F232)-1</f>
        <v>#DIV/0!</v>
      </c>
      <c r="J232" s="59"/>
      <c r="K232" s="60"/>
      <c r="L232" s="61"/>
      <c r="M232" s="509"/>
      <c r="N232" s="512"/>
      <c r="O232" s="512"/>
      <c r="P232" s="512"/>
      <c r="Q232" s="510"/>
      <c r="R232" s="510"/>
      <c r="S232" s="510"/>
      <c r="T232" s="510"/>
      <c r="U232" s="512"/>
      <c r="V232" s="512"/>
      <c r="W232" s="512"/>
      <c r="X232" s="511"/>
    </row>
    <row r="233" spans="3:24" ht="17.25" hidden="1">
      <c r="C233" s="179" t="str">
        <f>IF(ISBLANK('5. Pp (3 años)'!C259),"",'5. Pp (3 años)'!C259)</f>
        <v/>
      </c>
      <c r="D233" s="180" t="str">
        <f>IF(ISBLANK('5. Pp (3 años)'!D259),"",'5. Pp (3 años)'!D259)</f>
        <v/>
      </c>
      <c r="E233" s="180" t="str">
        <f>IF(ISBLANK('5. Pp (3 años)'!E259),"",'5. Pp (3 años)'!E259)</f>
        <v/>
      </c>
      <c r="F233" s="64"/>
      <c r="G233" s="65"/>
      <c r="H233" s="62">
        <f t="shared" si="21"/>
        <v>0</v>
      </c>
      <c r="I233" s="63" t="e">
        <f t="shared" si="22"/>
        <v>#DIV/0!</v>
      </c>
      <c r="J233" s="59"/>
      <c r="K233" s="60"/>
      <c r="L233" s="61"/>
      <c r="M233" s="509"/>
      <c r="N233" s="512"/>
      <c r="O233" s="512"/>
      <c r="P233" s="512"/>
      <c r="Q233" s="510"/>
      <c r="R233" s="510"/>
      <c r="S233" s="510"/>
      <c r="T233" s="510"/>
      <c r="U233" s="512"/>
      <c r="V233" s="512"/>
      <c r="W233" s="512"/>
      <c r="X233" s="511"/>
    </row>
    <row r="234" spans="3:24" ht="17.25" hidden="1">
      <c r="C234" s="470" t="str">
        <f>IF(ISBLANK('5. Pp (3 años)'!C260),"",'5. Pp (3 años)'!C260)</f>
        <v/>
      </c>
      <c r="D234" s="471" t="str">
        <f>IF(ISBLANK('5. Pp (3 años)'!D260),"",'5. Pp (3 años)'!D260)</f>
        <v/>
      </c>
      <c r="E234" s="471" t="str">
        <f>IF(ISBLANK('5. Pp (3 años)'!E260),"",'5. Pp (3 años)'!E260)</f>
        <v/>
      </c>
      <c r="F234" s="475"/>
      <c r="G234" s="476"/>
      <c r="H234" s="473">
        <f t="shared" si="21"/>
        <v>0</v>
      </c>
      <c r="I234" s="474" t="e">
        <f t="shared" si="22"/>
        <v>#DIV/0!</v>
      </c>
      <c r="J234" s="59"/>
      <c r="K234" s="60"/>
      <c r="L234" s="61"/>
      <c r="M234" s="509"/>
      <c r="N234" s="512"/>
      <c r="O234" s="512"/>
      <c r="P234" s="512"/>
      <c r="Q234" s="510"/>
      <c r="R234" s="510"/>
      <c r="S234" s="510"/>
      <c r="T234" s="510"/>
      <c r="U234" s="512"/>
      <c r="V234" s="512"/>
      <c r="W234" s="512"/>
      <c r="X234" s="511"/>
    </row>
    <row r="235" spans="3:24" ht="17.25" hidden="1">
      <c r="C235" s="179" t="str">
        <f>IF(ISBLANK('5. Pp (3 años)'!C261),"",'5. Pp (3 años)'!C261)</f>
        <v/>
      </c>
      <c r="D235" s="180" t="str">
        <f>IF(ISBLANK('5. Pp (3 años)'!D261),"",'5. Pp (3 años)'!D261)</f>
        <v/>
      </c>
      <c r="E235" s="180" t="str">
        <f>IF(ISBLANK('5. Pp (3 años)'!E261),"",'5. Pp (3 años)'!E261)</f>
        <v/>
      </c>
      <c r="F235" s="64"/>
      <c r="G235" s="65"/>
      <c r="H235" s="62">
        <f t="shared" si="21"/>
        <v>0</v>
      </c>
      <c r="I235" s="63" t="e">
        <f t="shared" si="22"/>
        <v>#DIV/0!</v>
      </c>
      <c r="J235" s="59"/>
      <c r="K235" s="60"/>
      <c r="L235" s="61"/>
      <c r="M235" s="509"/>
      <c r="N235" s="512"/>
      <c r="O235" s="512"/>
      <c r="P235" s="512"/>
      <c r="Q235" s="510"/>
      <c r="R235" s="510"/>
      <c r="S235" s="510"/>
      <c r="T235" s="510"/>
      <c r="U235" s="512"/>
      <c r="V235" s="512"/>
      <c r="W235" s="512"/>
      <c r="X235" s="511"/>
    </row>
    <row r="236" spans="3:24" ht="17.25" hidden="1">
      <c r="C236" s="179" t="str">
        <f>IF(ISBLANK('5. Pp (3 años)'!C262),"",'5. Pp (3 años)'!C262)</f>
        <v/>
      </c>
      <c r="D236" s="180" t="str">
        <f>IF(ISBLANK('5. Pp (3 años)'!D262),"",'5. Pp (3 años)'!D262)</f>
        <v/>
      </c>
      <c r="E236" s="180" t="str">
        <f>IF(ISBLANK('5. Pp (3 años)'!E262),"",'5. Pp (3 años)'!E262)</f>
        <v/>
      </c>
      <c r="F236" s="64"/>
      <c r="G236" s="65"/>
      <c r="H236" s="62">
        <f t="shared" si="21"/>
        <v>0</v>
      </c>
      <c r="I236" s="63" t="e">
        <f t="shared" si="22"/>
        <v>#DIV/0!</v>
      </c>
      <c r="J236" s="59"/>
      <c r="K236" s="60"/>
      <c r="L236" s="61"/>
      <c r="M236" s="509"/>
      <c r="N236" s="512"/>
      <c r="O236" s="512"/>
      <c r="P236" s="512"/>
      <c r="Q236" s="510"/>
      <c r="R236" s="510"/>
      <c r="S236" s="510"/>
      <c r="T236" s="510"/>
      <c r="U236" s="512"/>
      <c r="V236" s="512"/>
      <c r="W236" s="512"/>
      <c r="X236" s="511"/>
    </row>
    <row r="237" spans="3:24" ht="17.25" hidden="1">
      <c r="C237" s="179" t="str">
        <f>IF(ISBLANK('5. Pp (3 años)'!C263),"",'5. Pp (3 años)'!C263)</f>
        <v/>
      </c>
      <c r="D237" s="180" t="str">
        <f>IF(ISBLANK('5. Pp (3 años)'!D263),"",'5. Pp (3 años)'!D263)</f>
        <v/>
      </c>
      <c r="E237" s="180" t="str">
        <f>IF(ISBLANK('5. Pp (3 años)'!E263),"",'5. Pp (3 años)'!E263)</f>
        <v/>
      </c>
      <c r="F237" s="64"/>
      <c r="G237" s="65"/>
      <c r="H237" s="62">
        <f t="shared" si="21"/>
        <v>0</v>
      </c>
      <c r="I237" s="63" t="e">
        <f t="shared" si="22"/>
        <v>#DIV/0!</v>
      </c>
      <c r="J237" s="59"/>
      <c r="K237" s="60"/>
      <c r="L237" s="61"/>
      <c r="M237" s="509"/>
      <c r="N237" s="512"/>
      <c r="O237" s="512"/>
      <c r="P237" s="512"/>
      <c r="Q237" s="510"/>
      <c r="R237" s="510"/>
      <c r="S237" s="510"/>
      <c r="T237" s="510"/>
      <c r="U237" s="512"/>
      <c r="V237" s="512"/>
      <c r="W237" s="512"/>
      <c r="X237" s="511"/>
    </row>
    <row r="238" spans="3:24" ht="17.25" hidden="1">
      <c r="C238" s="179" t="str">
        <f>IF(ISBLANK('5. Pp (3 años)'!C264),"",'5. Pp (3 años)'!C264)</f>
        <v/>
      </c>
      <c r="D238" s="180" t="str">
        <f>IF(ISBLANK('5. Pp (3 años)'!D264),"",'5. Pp (3 años)'!D264)</f>
        <v/>
      </c>
      <c r="E238" s="180" t="str">
        <f>IF(ISBLANK('5. Pp (3 años)'!E264),"",'5. Pp (3 años)'!E264)</f>
        <v/>
      </c>
      <c r="F238" s="64"/>
      <c r="G238" s="65"/>
      <c r="H238" s="62">
        <f t="shared" si="21"/>
        <v>0</v>
      </c>
      <c r="I238" s="63" t="e">
        <f t="shared" si="22"/>
        <v>#DIV/0!</v>
      </c>
      <c r="J238" s="59"/>
      <c r="K238" s="60"/>
      <c r="L238" s="61"/>
      <c r="M238" s="509"/>
      <c r="N238" s="512"/>
      <c r="O238" s="512"/>
      <c r="P238" s="512"/>
      <c r="Q238" s="510"/>
      <c r="R238" s="510"/>
      <c r="S238" s="510"/>
      <c r="T238" s="510"/>
      <c r="U238" s="512"/>
      <c r="V238" s="512"/>
      <c r="W238" s="512"/>
      <c r="X238" s="511"/>
    </row>
    <row r="239" spans="3:24" ht="17.25" hidden="1">
      <c r="C239" s="179" t="str">
        <f>IF(ISBLANK('5. Pp (3 años)'!C265),"",'5. Pp (3 años)'!C265)</f>
        <v/>
      </c>
      <c r="D239" s="180" t="str">
        <f>IF(ISBLANK('5. Pp (3 años)'!D265),"",'5. Pp (3 años)'!D265)</f>
        <v/>
      </c>
      <c r="E239" s="180" t="str">
        <f>IF(ISBLANK('5. Pp (3 años)'!E265),"",'5. Pp (3 años)'!E265)</f>
        <v/>
      </c>
      <c r="F239" s="64"/>
      <c r="G239" s="65"/>
      <c r="H239" s="62">
        <f t="shared" si="21"/>
        <v>0</v>
      </c>
      <c r="I239" s="63" t="e">
        <f t="shared" si="22"/>
        <v>#DIV/0!</v>
      </c>
      <c r="J239" s="59"/>
      <c r="K239" s="60"/>
      <c r="L239" s="61"/>
      <c r="M239" s="509"/>
      <c r="N239" s="512"/>
      <c r="O239" s="512"/>
      <c r="P239" s="512"/>
      <c r="Q239" s="510"/>
      <c r="R239" s="510"/>
      <c r="S239" s="510"/>
      <c r="T239" s="510"/>
      <c r="U239" s="512"/>
      <c r="V239" s="512"/>
      <c r="W239" s="512"/>
      <c r="X239" s="511"/>
    </row>
    <row r="240" spans="3:24" ht="17.25" hidden="1">
      <c r="C240" s="470" t="str">
        <f>IF(ISBLANK('5. Pp (3 años)'!C266),"",'5. Pp (3 años)'!C266)</f>
        <v/>
      </c>
      <c r="D240" s="471" t="str">
        <f>IF(ISBLANK('5. Pp (3 años)'!D266),"",'5. Pp (3 años)'!D266)</f>
        <v/>
      </c>
      <c r="E240" s="471" t="str">
        <f>IF(ISBLANK('5. Pp (3 años)'!E266),"",'5. Pp (3 años)'!E266)</f>
        <v/>
      </c>
      <c r="F240" s="472"/>
      <c r="G240" s="473"/>
      <c r="H240" s="473">
        <f t="shared" si="21"/>
        <v>0</v>
      </c>
      <c r="I240" s="474" t="e">
        <f t="shared" si="22"/>
        <v>#DIV/0!</v>
      </c>
      <c r="J240" s="59"/>
      <c r="K240" s="60"/>
      <c r="L240" s="61"/>
      <c r="M240" s="509"/>
      <c r="N240" s="512"/>
      <c r="O240" s="512"/>
      <c r="P240" s="512"/>
      <c r="Q240" s="510"/>
      <c r="R240" s="510"/>
      <c r="S240" s="510"/>
      <c r="T240" s="510"/>
      <c r="U240" s="512"/>
      <c r="V240" s="512"/>
      <c r="W240" s="512"/>
      <c r="X240" s="511"/>
    </row>
    <row r="241" spans="3:24" ht="17.25" hidden="1">
      <c r="C241" s="179" t="str">
        <f>IF(ISBLANK('5. Pp (3 años)'!C267),"",'5. Pp (3 años)'!C267)</f>
        <v/>
      </c>
      <c r="D241" s="180" t="str">
        <f>IF(ISBLANK('5. Pp (3 años)'!D267),"",'5. Pp (3 años)'!D267)</f>
        <v/>
      </c>
      <c r="E241" s="180" t="str">
        <f>IF(ISBLANK('5. Pp (3 años)'!E267),"",'5. Pp (3 años)'!E267)</f>
        <v/>
      </c>
      <c r="F241" s="66"/>
      <c r="G241" s="62"/>
      <c r="H241" s="62">
        <f t="shared" si="21"/>
        <v>0</v>
      </c>
      <c r="I241" s="63" t="e">
        <f t="shared" si="22"/>
        <v>#DIV/0!</v>
      </c>
      <c r="J241" s="59"/>
      <c r="K241" s="60"/>
      <c r="L241" s="61"/>
      <c r="M241" s="509"/>
      <c r="N241" s="512"/>
      <c r="O241" s="512"/>
      <c r="P241" s="512"/>
      <c r="Q241" s="510"/>
      <c r="R241" s="510"/>
      <c r="S241" s="510"/>
      <c r="T241" s="510"/>
      <c r="U241" s="512"/>
      <c r="V241" s="512"/>
      <c r="W241" s="512"/>
      <c r="X241" s="511"/>
    </row>
    <row r="242" spans="3:24" ht="17.25" hidden="1">
      <c r="C242" s="179" t="str">
        <f>IF(ISBLANK('5. Pp (3 años)'!C268),"",'5. Pp (3 años)'!C268)</f>
        <v/>
      </c>
      <c r="D242" s="180" t="str">
        <f>IF(ISBLANK('5. Pp (3 años)'!D268),"",'5. Pp (3 años)'!D268)</f>
        <v/>
      </c>
      <c r="E242" s="180" t="str">
        <f>IF(ISBLANK('5. Pp (3 años)'!E268),"",'5. Pp (3 años)'!E268)</f>
        <v/>
      </c>
      <c r="F242" s="64"/>
      <c r="G242" s="65"/>
      <c r="H242" s="62">
        <f t="shared" si="21"/>
        <v>0</v>
      </c>
      <c r="I242" s="63" t="e">
        <f t="shared" si="22"/>
        <v>#DIV/0!</v>
      </c>
      <c r="J242" s="59"/>
      <c r="K242" s="60"/>
      <c r="L242" s="61"/>
      <c r="M242" s="509"/>
      <c r="N242" s="512"/>
      <c r="O242" s="512"/>
      <c r="P242" s="512"/>
      <c r="Q242" s="510"/>
      <c r="R242" s="510"/>
      <c r="S242" s="510"/>
      <c r="T242" s="510"/>
      <c r="U242" s="512"/>
      <c r="V242" s="512"/>
      <c r="W242" s="512"/>
      <c r="X242" s="511"/>
    </row>
    <row r="243" spans="3:24" ht="17.25" hidden="1">
      <c r="C243" s="179" t="str">
        <f>IF(ISBLANK('5. Pp (3 años)'!C269),"",'5. Pp (3 años)'!C269)</f>
        <v/>
      </c>
      <c r="D243" s="180" t="str">
        <f>IF(ISBLANK('5. Pp (3 años)'!D269),"",'5. Pp (3 años)'!D269)</f>
        <v/>
      </c>
      <c r="E243" s="180" t="str">
        <f>IF(ISBLANK('5. Pp (3 años)'!E269),"",'5. Pp (3 años)'!E269)</f>
        <v/>
      </c>
      <c r="F243" s="64"/>
      <c r="G243" s="65"/>
      <c r="H243" s="62">
        <f t="shared" ref="H243:H250" si="23">G243-F243</f>
        <v>0</v>
      </c>
      <c r="I243" s="63" t="e">
        <f t="shared" ref="I243:I250" si="24">(G243/F243)-1</f>
        <v>#DIV/0!</v>
      </c>
      <c r="J243" s="59"/>
      <c r="K243" s="60"/>
      <c r="L243" s="61"/>
      <c r="M243" s="509"/>
      <c r="N243" s="512"/>
      <c r="O243" s="512"/>
      <c r="P243" s="512"/>
      <c r="Q243" s="510"/>
      <c r="R243" s="510"/>
      <c r="S243" s="510"/>
      <c r="T243" s="510"/>
      <c r="U243" s="512"/>
      <c r="V243" s="512"/>
      <c r="W243" s="512"/>
      <c r="X243" s="511"/>
    </row>
    <row r="244" spans="3:24" ht="17.25" hidden="1">
      <c r="C244" s="179" t="str">
        <f>IF(ISBLANK('5. Pp (3 años)'!C270),"",'5. Pp (3 años)'!C270)</f>
        <v/>
      </c>
      <c r="D244" s="180" t="str">
        <f>IF(ISBLANK('5. Pp (3 años)'!D270),"",'5. Pp (3 años)'!D270)</f>
        <v/>
      </c>
      <c r="E244" s="180" t="str">
        <f>IF(ISBLANK('5. Pp (3 años)'!E270),"",'5. Pp (3 años)'!E270)</f>
        <v/>
      </c>
      <c r="F244" s="66"/>
      <c r="G244" s="62"/>
      <c r="H244" s="62">
        <f t="shared" si="23"/>
        <v>0</v>
      </c>
      <c r="I244" s="63" t="e">
        <f t="shared" si="24"/>
        <v>#DIV/0!</v>
      </c>
      <c r="J244" s="59"/>
      <c r="K244" s="60"/>
      <c r="L244" s="61"/>
      <c r="M244" s="509"/>
      <c r="N244" s="512"/>
      <c r="O244" s="512"/>
      <c r="P244" s="512"/>
      <c r="Q244" s="510"/>
      <c r="R244" s="510"/>
      <c r="S244" s="510"/>
      <c r="T244" s="510"/>
      <c r="U244" s="512"/>
      <c r="V244" s="512"/>
      <c r="W244" s="512"/>
      <c r="X244" s="511"/>
    </row>
    <row r="245" spans="3:24" ht="17.25" hidden="1">
      <c r="C245" s="179" t="str">
        <f>IF(ISBLANK('5. Pp (3 años)'!C271),"",'5. Pp (3 años)'!C271)</f>
        <v/>
      </c>
      <c r="D245" s="180" t="str">
        <f>IF(ISBLANK('5. Pp (3 años)'!D271),"",'5. Pp (3 años)'!D271)</f>
        <v/>
      </c>
      <c r="E245" s="180" t="str">
        <f>IF(ISBLANK('5. Pp (3 años)'!E271),"",'5. Pp (3 años)'!E271)</f>
        <v/>
      </c>
      <c r="F245" s="66"/>
      <c r="G245" s="62"/>
      <c r="H245" s="62">
        <f t="shared" si="23"/>
        <v>0</v>
      </c>
      <c r="I245" s="63" t="e">
        <f t="shared" si="24"/>
        <v>#DIV/0!</v>
      </c>
      <c r="J245" s="59"/>
      <c r="K245" s="60"/>
      <c r="L245" s="61"/>
      <c r="M245" s="509"/>
      <c r="N245" s="512"/>
      <c r="O245" s="512"/>
      <c r="P245" s="512"/>
      <c r="Q245" s="510"/>
      <c r="R245" s="510"/>
      <c r="S245" s="510"/>
      <c r="T245" s="510"/>
      <c r="U245" s="512"/>
      <c r="V245" s="512"/>
      <c r="W245" s="512"/>
      <c r="X245" s="511"/>
    </row>
    <row r="246" spans="3:24" ht="17.25" hidden="1">
      <c r="C246" s="179" t="str">
        <f>IF(ISBLANK('5. Pp (3 años)'!C272),"",'5. Pp (3 años)'!C272)</f>
        <v/>
      </c>
      <c r="D246" s="180" t="str">
        <f>IF(ISBLANK('5. Pp (3 años)'!D272),"",'5. Pp (3 años)'!D272)</f>
        <v/>
      </c>
      <c r="E246" s="180" t="str">
        <f>IF(ISBLANK('5. Pp (3 años)'!E272),"",'5. Pp (3 años)'!E272)</f>
        <v/>
      </c>
      <c r="F246" s="64"/>
      <c r="G246" s="65"/>
      <c r="H246" s="62">
        <f t="shared" ref="H246:H249" si="25">G246-F246</f>
        <v>0</v>
      </c>
      <c r="I246" s="63" t="e">
        <f t="shared" ref="I246:I249" si="26">(G246/F246)-1</f>
        <v>#DIV/0!</v>
      </c>
      <c r="J246" s="59"/>
      <c r="K246" s="60"/>
      <c r="L246" s="61"/>
      <c r="M246" s="509"/>
      <c r="N246" s="512"/>
      <c r="O246" s="512"/>
      <c r="P246" s="512"/>
      <c r="Q246" s="510"/>
      <c r="R246" s="510"/>
      <c r="S246" s="510"/>
      <c r="T246" s="510"/>
      <c r="U246" s="512"/>
      <c r="V246" s="512"/>
      <c r="W246" s="512"/>
      <c r="X246" s="511"/>
    </row>
    <row r="247" spans="3:24" ht="17.25" hidden="1">
      <c r="C247" s="179" t="str">
        <f>IF(ISBLANK('5. Pp (3 años)'!C273),"",'5. Pp (3 años)'!C273)</f>
        <v/>
      </c>
      <c r="D247" s="180" t="str">
        <f>IF(ISBLANK('5. Pp (3 años)'!D273),"",'5. Pp (3 años)'!D273)</f>
        <v/>
      </c>
      <c r="E247" s="180" t="str">
        <f>IF(ISBLANK('5. Pp (3 años)'!E273),"",'5. Pp (3 años)'!E273)</f>
        <v/>
      </c>
      <c r="F247" s="64"/>
      <c r="G247" s="65"/>
      <c r="H247" s="62">
        <f t="shared" si="25"/>
        <v>0</v>
      </c>
      <c r="I247" s="63" t="e">
        <f t="shared" si="26"/>
        <v>#DIV/0!</v>
      </c>
      <c r="J247" s="59"/>
      <c r="K247" s="60"/>
      <c r="L247" s="61"/>
      <c r="M247" s="509"/>
      <c r="N247" s="512"/>
      <c r="O247" s="512"/>
      <c r="P247" s="512"/>
      <c r="Q247" s="510"/>
      <c r="R247" s="510"/>
      <c r="S247" s="510"/>
      <c r="T247" s="510"/>
      <c r="U247" s="512"/>
      <c r="V247" s="512"/>
      <c r="W247" s="512"/>
      <c r="X247" s="511"/>
    </row>
    <row r="248" spans="3:24" ht="17.25" hidden="1">
      <c r="C248" s="179" t="str">
        <f>IF(ISBLANK('5. Pp (3 años)'!C274),"",'5. Pp (3 años)'!C274)</f>
        <v/>
      </c>
      <c r="D248" s="180" t="str">
        <f>IF(ISBLANK('5. Pp (3 años)'!D274),"",'5. Pp (3 años)'!D274)</f>
        <v/>
      </c>
      <c r="E248" s="180" t="str">
        <f>IF(ISBLANK('5. Pp (3 años)'!E274),"",'5. Pp (3 años)'!E274)</f>
        <v/>
      </c>
      <c r="F248" s="64"/>
      <c r="G248" s="65"/>
      <c r="H248" s="62">
        <f t="shared" si="25"/>
        <v>0</v>
      </c>
      <c r="I248" s="63" t="e">
        <f t="shared" si="26"/>
        <v>#DIV/0!</v>
      </c>
      <c r="J248" s="59"/>
      <c r="K248" s="60"/>
      <c r="L248" s="61"/>
      <c r="M248" s="509"/>
      <c r="N248" s="512"/>
      <c r="O248" s="512"/>
      <c r="P248" s="512"/>
      <c r="Q248" s="510"/>
      <c r="R248" s="510"/>
      <c r="S248" s="510"/>
      <c r="T248" s="510"/>
      <c r="U248" s="512"/>
      <c r="V248" s="512"/>
      <c r="W248" s="512"/>
      <c r="X248" s="511"/>
    </row>
    <row r="249" spans="3:24" ht="17.25" hidden="1">
      <c r="C249" s="179" t="str">
        <f>IF(ISBLANK('5. Pp (3 años)'!C275),"",'5. Pp (3 años)'!C275)</f>
        <v/>
      </c>
      <c r="D249" s="180" t="str">
        <f>IF(ISBLANK('5. Pp (3 años)'!D275),"",'5. Pp (3 años)'!D275)</f>
        <v/>
      </c>
      <c r="E249" s="180" t="str">
        <f>IF(ISBLANK('5. Pp (3 años)'!E275),"",'5. Pp (3 años)'!E275)</f>
        <v/>
      </c>
      <c r="F249" s="64"/>
      <c r="G249" s="65"/>
      <c r="H249" s="62">
        <f t="shared" si="25"/>
        <v>0</v>
      </c>
      <c r="I249" s="63" t="e">
        <f t="shared" si="26"/>
        <v>#DIV/0!</v>
      </c>
      <c r="J249" s="59"/>
      <c r="K249" s="60"/>
      <c r="L249" s="61"/>
      <c r="M249" s="509"/>
      <c r="N249" s="512"/>
      <c r="O249" s="512"/>
      <c r="P249" s="512"/>
      <c r="Q249" s="510"/>
      <c r="R249" s="510"/>
      <c r="S249" s="510"/>
      <c r="T249" s="510"/>
      <c r="U249" s="512"/>
      <c r="V249" s="512"/>
      <c r="W249" s="512"/>
      <c r="X249" s="511"/>
    </row>
    <row r="250" spans="3:24" ht="18" hidden="1" thickBot="1">
      <c r="C250" s="181" t="str">
        <f>IF(ISBLANK('5. Pp (3 años)'!C276),"",'5. Pp (3 años)'!C276)</f>
        <v/>
      </c>
      <c r="D250" s="182" t="str">
        <f>IF(ISBLANK('5. Pp (3 años)'!D276),"",'5. Pp (3 años)'!D276)</f>
        <v/>
      </c>
      <c r="E250" s="182" t="str">
        <f>IF(ISBLANK('5. Pp (3 años)'!E276),"",'5. Pp (3 años)'!E276)</f>
        <v/>
      </c>
      <c r="F250" s="75"/>
      <c r="G250" s="67"/>
      <c r="H250" s="67">
        <f t="shared" si="23"/>
        <v>0</v>
      </c>
      <c r="I250" s="68" t="e">
        <f t="shared" si="24"/>
        <v>#DIV/0!</v>
      </c>
      <c r="J250" s="76"/>
      <c r="K250" s="77"/>
      <c r="L250" s="78"/>
      <c r="M250" s="513"/>
      <c r="N250" s="514"/>
      <c r="O250" s="514"/>
      <c r="P250" s="514"/>
      <c r="Q250" s="515"/>
      <c r="R250" s="515"/>
      <c r="S250" s="515"/>
      <c r="T250" s="515"/>
      <c r="U250" s="514"/>
      <c r="V250" s="514"/>
      <c r="W250" s="514"/>
      <c r="X250" s="516"/>
    </row>
    <row r="251" spans="3:24" s="1" customFormat="1">
      <c r="D251" s="95"/>
    </row>
    <row r="252" spans="3:24" s="1" customFormat="1">
      <c r="D252" s="95"/>
    </row>
    <row r="253" spans="3:24" s="1" customFormat="1">
      <c r="D253" s="95"/>
    </row>
    <row r="254" spans="3:24" s="1" customFormat="1">
      <c r="D254" s="95"/>
    </row>
    <row r="255" spans="3:24" s="1" customFormat="1">
      <c r="D255" s="95"/>
    </row>
    <row r="256" spans="3:24" s="1" customFormat="1">
      <c r="D256" s="95"/>
    </row>
    <row r="257" spans="4:4" s="1" customFormat="1">
      <c r="D257" s="95"/>
    </row>
    <row r="258" spans="4:4" s="1" customFormat="1">
      <c r="D258" s="95"/>
    </row>
    <row r="259" spans="4:4" s="1" customFormat="1">
      <c r="D259" s="95"/>
    </row>
    <row r="260" spans="4:4" s="1" customFormat="1">
      <c r="D260" s="95"/>
    </row>
    <row r="261" spans="4:4" s="1" customFormat="1">
      <c r="D261" s="95"/>
    </row>
    <row r="262" spans="4:4" s="1" customFormat="1">
      <c r="D262" s="95"/>
    </row>
    <row r="263" spans="4:4" s="1" customFormat="1">
      <c r="D263" s="95"/>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7:X17"/>
    <mergeCell ref="Q18:T18"/>
    <mergeCell ref="U18:X18"/>
    <mergeCell ref="C18:C19"/>
    <mergeCell ref="L18:L19"/>
    <mergeCell ref="C16:I17"/>
    <mergeCell ref="D5:T6"/>
    <mergeCell ref="D7:T7"/>
    <mergeCell ref="D8:T8"/>
    <mergeCell ref="D9:T9"/>
    <mergeCell ref="D18:D19"/>
    <mergeCell ref="I18:I19"/>
    <mergeCell ref="J18:J19"/>
    <mergeCell ref="K18:K19"/>
    <mergeCell ref="E18:E19"/>
    <mergeCell ref="F18:F19"/>
    <mergeCell ref="G18:G19"/>
    <mergeCell ref="H18:H19"/>
    <mergeCell ref="M18:P18"/>
    <mergeCell ref="C11:X15"/>
    <mergeCell ref="J16:X16"/>
    <mergeCell ref="J17:L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244"/>
  <sheetViews>
    <sheetView topLeftCell="I113" zoomScale="80" zoomScaleNormal="80" workbookViewId="0">
      <selection activeCell="D51" sqref="D51:D52"/>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3" width="10" style="36" customWidth="1"/>
    <col min="14" max="17" width="11.125" style="36" customWidth="1"/>
    <col min="18" max="18" width="19.625" style="36" bestFit="1" customWidth="1"/>
    <col min="19" max="21" width="19.25" style="36" hidden="1" customWidth="1"/>
    <col min="22" max="22" width="19.375" style="36" customWidth="1"/>
    <col min="23" max="25" width="16.375" style="36" hidden="1" customWidth="1"/>
    <col min="26" max="26" width="66" style="36" customWidth="1"/>
    <col min="27" max="29" width="36.75" style="36" hidden="1" customWidth="1"/>
    <col min="30" max="16384" width="11.375" style="36"/>
  </cols>
  <sheetData>
    <row r="4" spans="3:29" ht="15.75" thickBot="1"/>
    <row r="5" spans="3:29" ht="26.25" customHeight="1">
      <c r="C5" s="70"/>
      <c r="D5" s="130"/>
      <c r="E5" s="925" t="s">
        <v>96</v>
      </c>
      <c r="F5" s="925"/>
      <c r="G5" s="925"/>
      <c r="H5" s="925"/>
      <c r="I5" s="925"/>
      <c r="J5" s="925"/>
      <c r="K5" s="925"/>
      <c r="L5" s="925"/>
      <c r="M5" s="925"/>
      <c r="N5" s="925"/>
      <c r="O5" s="925"/>
      <c r="P5" s="925"/>
      <c r="Q5" s="925"/>
      <c r="R5" s="161"/>
      <c r="S5" s="161"/>
      <c r="T5" s="161"/>
      <c r="U5" s="161"/>
      <c r="V5" s="161"/>
      <c r="W5" s="161"/>
      <c r="X5" s="161"/>
      <c r="Y5" s="161"/>
      <c r="Z5" s="54"/>
      <c r="AA5" s="53"/>
      <c r="AB5" s="53"/>
      <c r="AC5" s="54"/>
    </row>
    <row r="6" spans="3:29" ht="26.25">
      <c r="C6" s="71"/>
      <c r="E6" s="926"/>
      <c r="F6" s="926"/>
      <c r="G6" s="926"/>
      <c r="H6" s="926"/>
      <c r="I6" s="926"/>
      <c r="J6" s="926"/>
      <c r="K6" s="926"/>
      <c r="L6" s="926"/>
      <c r="M6" s="926"/>
      <c r="N6" s="926"/>
      <c r="O6" s="926"/>
      <c r="P6" s="926"/>
      <c r="Q6" s="926"/>
      <c r="R6" s="162"/>
      <c r="S6" s="162"/>
      <c r="T6" s="162"/>
      <c r="U6" s="162"/>
      <c r="V6" s="162"/>
      <c r="W6" s="162"/>
      <c r="X6" s="162"/>
      <c r="Y6" s="162"/>
      <c r="Z6" s="55"/>
      <c r="AC6" s="55"/>
    </row>
    <row r="7" spans="3:29" ht="26.25" customHeight="1">
      <c r="C7" s="71"/>
      <c r="E7" s="926" t="s">
        <v>296</v>
      </c>
      <c r="F7" s="926"/>
      <c r="G7" s="926"/>
      <c r="H7" s="926"/>
      <c r="I7" s="926"/>
      <c r="J7" s="926"/>
      <c r="K7" s="926"/>
      <c r="L7" s="926"/>
      <c r="M7" s="926"/>
      <c r="N7" s="926"/>
      <c r="O7" s="926"/>
      <c r="P7" s="926"/>
      <c r="Q7" s="926"/>
      <c r="R7" s="162"/>
      <c r="S7" s="162"/>
      <c r="T7" s="162"/>
      <c r="U7" s="162"/>
      <c r="V7" s="162"/>
      <c r="W7" s="162"/>
      <c r="X7" s="162"/>
      <c r="Y7" s="162"/>
      <c r="Z7" s="55"/>
      <c r="AC7" s="55"/>
    </row>
    <row r="8" spans="3:29" ht="26.25" customHeight="1">
      <c r="C8" s="71"/>
      <c r="E8" s="926" t="s">
        <v>1109</v>
      </c>
      <c r="F8" s="926"/>
      <c r="G8" s="926"/>
      <c r="H8" s="926"/>
      <c r="I8" s="926"/>
      <c r="J8" s="926"/>
      <c r="K8" s="926"/>
      <c r="L8" s="926"/>
      <c r="M8" s="926"/>
      <c r="N8" s="926"/>
      <c r="O8" s="926"/>
      <c r="P8" s="926"/>
      <c r="Q8" s="926"/>
      <c r="R8" s="56"/>
      <c r="Z8" s="55"/>
      <c r="AC8" s="55"/>
    </row>
    <row r="9" spans="3:29" ht="26.25" customHeight="1">
      <c r="C9" s="71"/>
      <c r="E9" s="926" t="s">
        <v>1141</v>
      </c>
      <c r="F9" s="926"/>
      <c r="G9" s="926"/>
      <c r="H9" s="926"/>
      <c r="I9" s="926"/>
      <c r="J9" s="926"/>
      <c r="K9" s="926"/>
      <c r="L9" s="926"/>
      <c r="M9" s="926"/>
      <c r="N9" s="926"/>
      <c r="O9" s="926"/>
      <c r="P9" s="926"/>
      <c r="Q9" s="926"/>
      <c r="Z9" s="55"/>
      <c r="AC9" s="55"/>
    </row>
    <row r="10" spans="3:29" ht="15.75" thickBot="1">
      <c r="C10" s="71"/>
      <c r="I10" s="83"/>
      <c r="J10" s="83"/>
      <c r="K10" s="83"/>
      <c r="L10" s="57"/>
      <c r="M10" s="57"/>
      <c r="N10" s="57"/>
      <c r="O10" s="57"/>
      <c r="P10" s="57"/>
      <c r="Q10" s="57"/>
      <c r="R10" s="57"/>
      <c r="S10" s="57"/>
      <c r="T10" s="57"/>
      <c r="U10" s="57"/>
      <c r="V10" s="57"/>
      <c r="W10" s="57"/>
      <c r="X10" s="57"/>
      <c r="Y10" s="57"/>
      <c r="Z10" s="55"/>
      <c r="AC10" s="55"/>
    </row>
    <row r="11" spans="3:29" ht="27" customHeight="1" thickBot="1">
      <c r="C11" s="131"/>
      <c r="D11" s="132"/>
      <c r="E11" s="132"/>
      <c r="F11" s="132"/>
      <c r="G11" s="140"/>
      <c r="H11" s="132"/>
      <c r="I11" s="976" t="s">
        <v>97</v>
      </c>
      <c r="J11" s="976"/>
      <c r="K11" s="976"/>
      <c r="L11" s="976"/>
      <c r="M11" s="976"/>
      <c r="N11" s="976"/>
      <c r="O11" s="976"/>
      <c r="P11" s="976"/>
      <c r="Q11" s="976"/>
      <c r="R11" s="976"/>
      <c r="S11" s="976"/>
      <c r="T11" s="976"/>
      <c r="U11" s="976"/>
      <c r="V11" s="976"/>
      <c r="W11" s="976"/>
      <c r="X11" s="976"/>
      <c r="Y11" s="977"/>
      <c r="Z11" s="729"/>
      <c r="AC11" s="55"/>
    </row>
    <row r="12" spans="3:29" ht="87" customHeight="1" thickBot="1">
      <c r="C12" s="971" t="s">
        <v>1</v>
      </c>
      <c r="D12" s="972"/>
      <c r="E12" s="972"/>
      <c r="F12" s="972"/>
      <c r="G12" s="972"/>
      <c r="H12" s="972"/>
      <c r="I12" s="973" t="s">
        <v>98</v>
      </c>
      <c r="J12" s="973"/>
      <c r="K12" s="973"/>
      <c r="L12" s="973"/>
      <c r="M12" s="973"/>
      <c r="N12" s="973" t="s">
        <v>99</v>
      </c>
      <c r="O12" s="973"/>
      <c r="P12" s="973"/>
      <c r="Q12" s="973"/>
      <c r="R12" s="974" t="s">
        <v>100</v>
      </c>
      <c r="S12" s="974"/>
      <c r="T12" s="974"/>
      <c r="U12" s="974"/>
      <c r="V12" s="974" t="s">
        <v>101</v>
      </c>
      <c r="W12" s="974"/>
      <c r="X12" s="974"/>
      <c r="Y12" s="975"/>
      <c r="Z12" s="969" t="s">
        <v>102</v>
      </c>
      <c r="AA12" s="188"/>
      <c r="AB12" s="188"/>
      <c r="AC12" s="189"/>
    </row>
    <row r="13" spans="3:29" ht="63.75" thickBot="1">
      <c r="C13" s="479" t="s">
        <v>88</v>
      </c>
      <c r="D13" s="480" t="s">
        <v>74</v>
      </c>
      <c r="E13" s="480" t="s">
        <v>75</v>
      </c>
      <c r="F13" s="480" t="s">
        <v>1</v>
      </c>
      <c r="G13" s="480" t="s">
        <v>90</v>
      </c>
      <c r="H13" s="481" t="s">
        <v>89</v>
      </c>
      <c r="I13" s="482" t="s">
        <v>91</v>
      </c>
      <c r="J13" s="746" t="s">
        <v>92</v>
      </c>
      <c r="K13" s="747" t="s">
        <v>93</v>
      </c>
      <c r="L13" s="747" t="s">
        <v>94</v>
      </c>
      <c r="M13" s="748" t="s">
        <v>95</v>
      </c>
      <c r="N13" s="746" t="s">
        <v>92</v>
      </c>
      <c r="O13" s="747" t="s">
        <v>93</v>
      </c>
      <c r="P13" s="747" t="s">
        <v>94</v>
      </c>
      <c r="Q13" s="748" t="s">
        <v>95</v>
      </c>
      <c r="R13" s="746" t="s">
        <v>92</v>
      </c>
      <c r="S13" s="747" t="s">
        <v>93</v>
      </c>
      <c r="T13" s="747" t="s">
        <v>94</v>
      </c>
      <c r="U13" s="748" t="s">
        <v>95</v>
      </c>
      <c r="V13" s="747" t="s">
        <v>92</v>
      </c>
      <c r="W13" s="578" t="s">
        <v>93</v>
      </c>
      <c r="X13" s="578" t="s">
        <v>94</v>
      </c>
      <c r="Y13" s="579" t="s">
        <v>95</v>
      </c>
      <c r="Z13" s="970"/>
      <c r="AA13" s="728" t="s">
        <v>103</v>
      </c>
      <c r="AB13" s="414" t="s">
        <v>104</v>
      </c>
      <c r="AC13" s="414" t="s">
        <v>105</v>
      </c>
    </row>
    <row r="14" spans="3:29" ht="211.5" customHeight="1">
      <c r="C14" s="73" t="str">
        <f>IF(ISBLANK('5. Pp (3 años)'!B46),"",'5. Pp (3 años)'!B46)</f>
        <v>Dirección de Planeación Municipal</v>
      </c>
      <c r="D14" s="185" t="str">
        <f>IF(ISBLANK('5. Pp (3 años)'!C46),"",'5. Pp (3 años)'!C46)</f>
        <v>Fin</v>
      </c>
      <c r="E14" s="178" t="str">
        <f>IF(ISBLANK('5. Pp (3 años)'!D46),"",'5. Pp (3 años)'!D46)</f>
        <v>3.3.1 Contribuir a una sociedad más segura, cohesionada y pacífica en el municipio de Benito Juárez mediante estrategias de prevención de la violencia, impulso a la convivencia y fortalecimiento del bienestar social.</v>
      </c>
      <c r="F14" s="178" t="str">
        <f>IF(ISBLANK('5. Pp (3 años)'!E46),"",'5. Pp (3 años)'!E46)</f>
        <v>I_TOD_PAZ: Índice de Todos por la Paz</v>
      </c>
      <c r="G14" s="186" t="str">
        <f>IF(ISBLANK('5. Pp (3 años)'!H46),"",'5. Pp (3 años)'!H46)</f>
        <v>Trianual</v>
      </c>
      <c r="H14" s="81" t="str">
        <f>IF(ISBLANK('5. Pp (3 años)'!J46),"",'5. Pp (3 años)'!J46)</f>
        <v>Unidad de medida del indicador: 
Porcentaje</v>
      </c>
      <c r="I14" s="572">
        <f>IF(ISBLANK('9. METAS'!K20),"",'9. METAS'!K20)</f>
        <v>0.32</v>
      </c>
      <c r="J14" s="573">
        <f>IF(ISBLANK('9. METAS'!Q20),"",'9. METAS'!Q20)</f>
        <v>0.08</v>
      </c>
      <c r="K14" s="574">
        <f>IF(ISBLANK('9. METAS'!R20),"",'9. METAS'!R20)</f>
        <v>0.08</v>
      </c>
      <c r="L14" s="574">
        <f>IF(ISBLANK('9. METAS'!S20),"",'9. METAS'!S20)</f>
        <v>0.08</v>
      </c>
      <c r="M14" s="575">
        <f>IF(ISBLANK('9. METAS'!T20),"",'9. METAS'!T20)</f>
        <v>0.08</v>
      </c>
      <c r="N14" s="573">
        <v>0.08</v>
      </c>
      <c r="O14" s="574"/>
      <c r="P14" s="574"/>
      <c r="Q14" s="575"/>
      <c r="R14" s="133">
        <f>IFERROR((N14/J14),"100%")</f>
        <v>1</v>
      </c>
      <c r="S14" s="134">
        <f>IFERROR((O14/K14),"100%")</f>
        <v>0</v>
      </c>
      <c r="T14" s="134">
        <f>IFERROR((P14/L14),"100%")</f>
        <v>0</v>
      </c>
      <c r="U14" s="148">
        <f>IFERROR((Q14/M14),"100%")</f>
        <v>0</v>
      </c>
      <c r="V14" s="137">
        <f>IFERROR((N14/I14),"No Programado")</f>
        <v>0.25</v>
      </c>
      <c r="W14" s="134">
        <f>IFERROR((N14+O14)/I14, "No Programado")</f>
        <v>0.25</v>
      </c>
      <c r="X14" s="134">
        <f>IFERROR((O14+P14)/I14, "No Programado")</f>
        <v>0</v>
      </c>
      <c r="Y14" s="153">
        <f>IFERROR((P14+Q14)/I14, "No Programado")</f>
        <v>0</v>
      </c>
      <c r="Z14" s="735" t="s">
        <v>1118</v>
      </c>
      <c r="AA14" s="730"/>
      <c r="AB14" s="193"/>
      <c r="AC14" s="194"/>
    </row>
    <row r="15" spans="3:29" s="141" customFormat="1" ht="197.25" customHeight="1">
      <c r="C15" s="483" t="str">
        <f>IF(ISBLANK('5. Pp (3 años)'!B47),"",'5. Pp (3 años)'!B47)</f>
        <v>Oficina de la Secretaría General</v>
      </c>
      <c r="D15" s="484" t="str">
        <f>IF(ISBLANK('5. Pp (3 años)'!C47),"",'5. Pp (3 años)'!C47)</f>
        <v>Propósito</v>
      </c>
      <c r="E15" s="468" t="str">
        <f>IF(ISBLANK('5. Pp (3 años)'!D47),"",'5. Pp (3 años)'!D47)</f>
        <v xml:space="preserve">3.1.1.1 Las dependencias municipales  de la Secretaria General atienden a las y los ciudadanos del municipio de Benito Juárez respecto a sus necesidades  y demandas con base en los servicios. </v>
      </c>
      <c r="F15" s="468" t="str">
        <f>IF(ISBLANK('5. Pp (3 años)'!E47),"",'5. Pp (3 años)'!E47)</f>
        <v xml:space="preserve">PCIA: Porcentaje de ciudadanas(os) atendidas(os). </v>
      </c>
      <c r="G15" s="489" t="str">
        <f>IF(ISBLANK('5. Pp (3 años)'!H47),"",'5. Pp (3 años)'!H47)</f>
        <v>Trimestral</v>
      </c>
      <c r="H15" s="485" t="str">
        <f>IF(ISBLANK('5. Pp (3 años)'!J47),"",'5. Pp (3 años)'!J47)</f>
        <v>UNIDAD DE MEDIDA DEL INDICADOR:
Porcentaje   
 UNIDAD DE MEDIDA DE LA VARIABLE:
Ciudadanas(os)</v>
      </c>
      <c r="I15" s="142">
        <f>IF(ISBLANK('9. METAS'!K21),"",'9. METAS'!K21)</f>
        <v>2400</v>
      </c>
      <c r="J15" s="143">
        <f>IF(ISBLANK('9. METAS'!Q21),"",'9. METAS'!Q21)</f>
        <v>600</v>
      </c>
      <c r="K15" s="135">
        <f>IF(ISBLANK('9. METAS'!R21),"",'9. METAS'!R21)</f>
        <v>600</v>
      </c>
      <c r="L15" s="135">
        <f>IF(ISBLANK('9. METAS'!S21),"",'9. METAS'!S21)</f>
        <v>600</v>
      </c>
      <c r="M15" s="136">
        <f>IF(ISBLANK('9. METAS'!T21),"",'9. METAS'!T21)</f>
        <v>600</v>
      </c>
      <c r="N15" s="720">
        <v>600</v>
      </c>
      <c r="O15" s="331"/>
      <c r="P15" s="331"/>
      <c r="Q15" s="332"/>
      <c r="R15" s="560">
        <f t="shared" ref="R15:U78" si="0">IFERROR((N15/J15),"100%")</f>
        <v>1</v>
      </c>
      <c r="S15" s="190">
        <f t="shared" si="0"/>
        <v>0</v>
      </c>
      <c r="T15" s="190">
        <f t="shared" si="0"/>
        <v>0</v>
      </c>
      <c r="U15" s="191">
        <f t="shared" si="0"/>
        <v>0</v>
      </c>
      <c r="V15" s="137">
        <f t="shared" ref="V15:V78" si="1">IFERROR((N15/I15),"No Programado")</f>
        <v>0.25</v>
      </c>
      <c r="W15" s="134">
        <f t="shared" ref="W15:W78" si="2">IFERROR((N15+O15)/I15, "No Programado")</f>
        <v>0.25</v>
      </c>
      <c r="X15" s="134">
        <f t="shared" ref="X15:X78" si="3">IFERROR((O15+P15)/I15, "No Programado")</f>
        <v>0</v>
      </c>
      <c r="Y15" s="153">
        <f t="shared" ref="Y15:Y78" si="4">IFERROR((P15+Q15)/I15, "No Programado")</f>
        <v>0</v>
      </c>
      <c r="Z15" s="736" t="s">
        <v>1377</v>
      </c>
      <c r="AA15" s="326"/>
      <c r="AB15" s="327"/>
      <c r="AC15" s="328"/>
    </row>
    <row r="16" spans="3:29" ht="180.75" customHeight="1">
      <c r="C16" s="486" t="str">
        <f>IF(ISBLANK('5. Pp (3 años)'!B48),"",'5. Pp (3 años)'!B48)</f>
        <v>Oficina de la Secretaría General</v>
      </c>
      <c r="D16" s="487" t="str">
        <f>IF(ISBLANK('5. Pp (3 años)'!C48),"",'5. Pp (3 años)'!C48)</f>
        <v>Componente</v>
      </c>
      <c r="E16" s="471" t="str">
        <f>IF(ISBLANK('5. Pp (3 años)'!D48),"",'5. Pp (3 años)'!D48)</f>
        <v>3.1.1.1.1 Resoluciones de las demandas ciudadanas por la Secretaría General emitidas.</v>
      </c>
      <c r="F16" s="471" t="str">
        <f>IF(ISBLANK('5. Pp (3 años)'!E48),"",'5. Pp (3 años)'!E48)</f>
        <v>PRDC: Porcentaje de resoluciones de las demandas ciudadanas emitidas.</v>
      </c>
      <c r="G16" s="466" t="str">
        <f>IF(ISBLANK('5. Pp (3 años)'!H48),"",'5. Pp (3 años)'!H48)</f>
        <v>Trimestral</v>
      </c>
      <c r="H16" s="488" t="str">
        <f>IF(ISBLANK('5. Pp (3 años)'!J48),"",'5. Pp (3 años)'!J48)</f>
        <v>UNIDAD DE MEDIDA DEL INDICADOR:
Porcentaje.
UNIDAD DE MEDIDA DE LA VARIABLE:
Resoluciones de las demandas ciudadanas.</v>
      </c>
      <c r="I16" s="142">
        <f>IF(ISBLANK('9. METAS'!K22),"",'9. METAS'!K22)</f>
        <v>2500</v>
      </c>
      <c r="J16" s="143">
        <f>IF(ISBLANK('9. METAS'!Q22),"",'9. METAS'!Q22)</f>
        <v>625</v>
      </c>
      <c r="K16" s="135">
        <f>IF(ISBLANK('9. METAS'!R22),"",'9. METAS'!R22)</f>
        <v>625</v>
      </c>
      <c r="L16" s="135">
        <f>IF(ISBLANK('9. METAS'!S22),"",'9. METAS'!S22)</f>
        <v>625</v>
      </c>
      <c r="M16" s="136">
        <f>IF(ISBLANK('9. METAS'!T22),"",'9. METAS'!T22)</f>
        <v>625</v>
      </c>
      <c r="N16" s="716">
        <v>778</v>
      </c>
      <c r="O16" s="324"/>
      <c r="P16" s="324"/>
      <c r="Q16" s="325"/>
      <c r="R16" s="133">
        <f t="shared" si="0"/>
        <v>1.2447999999999999</v>
      </c>
      <c r="S16" s="134">
        <f t="shared" si="0"/>
        <v>0</v>
      </c>
      <c r="T16" s="134">
        <f t="shared" si="0"/>
        <v>0</v>
      </c>
      <c r="U16" s="148">
        <f t="shared" si="0"/>
        <v>0</v>
      </c>
      <c r="V16" s="137">
        <f t="shared" si="1"/>
        <v>0.31119999999999998</v>
      </c>
      <c r="W16" s="134">
        <f t="shared" si="2"/>
        <v>0.31119999999999998</v>
      </c>
      <c r="X16" s="134">
        <f t="shared" si="3"/>
        <v>0</v>
      </c>
      <c r="Y16" s="153">
        <f t="shared" si="4"/>
        <v>0</v>
      </c>
      <c r="Z16" s="736" t="s">
        <v>1378</v>
      </c>
      <c r="AA16" s="731"/>
      <c r="AB16" s="289"/>
      <c r="AC16" s="290"/>
    </row>
    <row r="17" spans="3:29" ht="165.75" customHeight="1">
      <c r="C17" s="184" t="str">
        <f>IF(ISBLANK('5. Pp (3 años)'!B49),"",'5. Pp (3 años)'!B49)</f>
        <v>Oficina de la Secretaría General</v>
      </c>
      <c r="D17" s="91" t="str">
        <f>IF(ISBLANK('5. Pp (3 años)'!C49),"",'5. Pp (3 años)'!C49)</f>
        <v>Actividad</v>
      </c>
      <c r="E17" s="180" t="str">
        <f>IF(ISBLANK('5. Pp (3 años)'!D49),"",'5. Pp (3 años)'!D49)</f>
        <v>3.1.1.1.1.1 Otorgamiento de apoyos administrativos y financieros brindados a la ciudadanía.</v>
      </c>
      <c r="F17" s="180" t="str">
        <f>IF(ISBLANK('5. Pp (3 años)'!E49),"",'5. Pp (3 años)'!E49)</f>
        <v xml:space="preserve">PAOC: Porcentaje de apoyos administrativos y financieros otorgados. </v>
      </c>
      <c r="G17" s="491" t="str">
        <f>IF(ISBLANK('5. Pp (3 años)'!H49),"",'5. Pp (3 años)'!H49)</f>
        <v>Trimestral</v>
      </c>
      <c r="H17" s="79" t="str">
        <f>IF(ISBLANK('5. Pp (3 años)'!J49),"",'5. Pp (3 años)'!J49)</f>
        <v>UNIDAD DE MEDIDA DEL INDICADOR:
Porcentaje.  
UNIDAD DE MEDIDA DE LA VARIABLE:
Apoyos administrativos y financieros.</v>
      </c>
      <c r="I17" s="142">
        <f>IF(ISBLANK('9. METAS'!K23),"",'9. METAS'!K23)</f>
        <v>950</v>
      </c>
      <c r="J17" s="143">
        <f>IF(ISBLANK('9. METAS'!Q23),"",'9. METAS'!Q23)</f>
        <v>237</v>
      </c>
      <c r="K17" s="135">
        <f>IF(ISBLANK('9. METAS'!R23),"",'9. METAS'!R23)</f>
        <v>237</v>
      </c>
      <c r="L17" s="135">
        <f>IF(ISBLANK('9. METAS'!S23),"",'9. METAS'!S23)</f>
        <v>237</v>
      </c>
      <c r="M17" s="136">
        <f>IF(ISBLANK('9. METAS'!T23),"",'9. METAS'!T23)</f>
        <v>239</v>
      </c>
      <c r="N17" s="716">
        <v>486</v>
      </c>
      <c r="O17" s="324"/>
      <c r="P17" s="324"/>
      <c r="Q17" s="325"/>
      <c r="R17" s="133">
        <f t="shared" si="0"/>
        <v>2.0506329113924049</v>
      </c>
      <c r="S17" s="134">
        <f t="shared" si="0"/>
        <v>0</v>
      </c>
      <c r="T17" s="134">
        <f t="shared" si="0"/>
        <v>0</v>
      </c>
      <c r="U17" s="148">
        <f t="shared" si="0"/>
        <v>0</v>
      </c>
      <c r="V17" s="137">
        <f t="shared" si="1"/>
        <v>0.51157894736842102</v>
      </c>
      <c r="W17" s="134">
        <f t="shared" si="2"/>
        <v>0.51157894736842102</v>
      </c>
      <c r="X17" s="134">
        <f t="shared" si="3"/>
        <v>0</v>
      </c>
      <c r="Y17" s="153">
        <f t="shared" si="4"/>
        <v>0</v>
      </c>
      <c r="Z17" s="736" t="s">
        <v>1379</v>
      </c>
      <c r="AA17" s="731"/>
      <c r="AB17" s="289"/>
      <c r="AC17" s="290"/>
    </row>
    <row r="18" spans="3:29" ht="148.5" customHeight="1">
      <c r="C18" s="184" t="str">
        <f>IF(ISBLANK('5. Pp (3 años)'!B50),"",'5. Pp (3 años)'!B50)</f>
        <v>Oficina de la Secretaría General</v>
      </c>
      <c r="D18" s="91" t="str">
        <f>IF(ISBLANK('5. Pp (3 años)'!C50),"",'5. Pp (3 años)'!C50)</f>
        <v>Actividad</v>
      </c>
      <c r="E18" s="180" t="str">
        <f>IF(ISBLANK('5. Pp (3 años)'!D50),"",'5. Pp (3 años)'!D50)</f>
        <v xml:space="preserve">3.1.1.1.1.2 Gestión de las sesiones ordinarias llevadas acabo por el cabildo </v>
      </c>
      <c r="F18" s="180" t="str">
        <f>IF(ISBLANK('5. Pp (3 años)'!E50),"",'5. Pp (3 años)'!E50)</f>
        <v>PSCA: Porcentaje de sesiones ordinarias de Cabildo realizadas.</v>
      </c>
      <c r="G18" s="187" t="str">
        <f>IF(ISBLANK('5. Pp (3 años)'!H50),"",'5. Pp (3 años)'!H50)</f>
        <v>Trimestral</v>
      </c>
      <c r="H18" s="79" t="str">
        <f>IF(ISBLANK('5. Pp (3 años)'!J50),"",'5. Pp (3 años)'!J50)</f>
        <v>UNIDAD DE MEDIDA DEL INDICADOR:
Porcentaje   
UNIDAD DE MEDIDA DE LA VARIABLE:
Sesiones de Cabildo.</v>
      </c>
      <c r="I18" s="142">
        <f>IF(ISBLANK('9. METAS'!K24),"",'9. METAS'!K24)</f>
        <v>100</v>
      </c>
      <c r="J18" s="143">
        <f>IF(ISBLANK('9. METAS'!Q24),"",'9. METAS'!Q24)</f>
        <v>25</v>
      </c>
      <c r="K18" s="135">
        <f>IF(ISBLANK('9. METAS'!R24),"",'9. METAS'!R24)</f>
        <v>25</v>
      </c>
      <c r="L18" s="135">
        <f>IF(ISBLANK('9. METAS'!S24),"",'9. METAS'!S24)</f>
        <v>25</v>
      </c>
      <c r="M18" s="136">
        <f>IF(ISBLANK('9. METAS'!T24),"",'9. METAS'!T24)</f>
        <v>25</v>
      </c>
      <c r="N18" s="716">
        <v>8</v>
      </c>
      <c r="O18" s="324"/>
      <c r="P18" s="324"/>
      <c r="Q18" s="325"/>
      <c r="R18" s="133">
        <f t="shared" si="0"/>
        <v>0.32</v>
      </c>
      <c r="S18" s="134">
        <f t="shared" si="0"/>
        <v>0</v>
      </c>
      <c r="T18" s="134">
        <f t="shared" si="0"/>
        <v>0</v>
      </c>
      <c r="U18" s="148">
        <f t="shared" si="0"/>
        <v>0</v>
      </c>
      <c r="V18" s="137">
        <f t="shared" si="1"/>
        <v>0.08</v>
      </c>
      <c r="W18" s="134">
        <f t="shared" si="2"/>
        <v>0.08</v>
      </c>
      <c r="X18" s="134">
        <f t="shared" si="3"/>
        <v>0</v>
      </c>
      <c r="Y18" s="153">
        <f t="shared" si="4"/>
        <v>0</v>
      </c>
      <c r="Z18" s="736" t="s">
        <v>1380</v>
      </c>
      <c r="AA18" s="731"/>
      <c r="AB18" s="289"/>
      <c r="AC18" s="290"/>
    </row>
    <row r="19" spans="3:29" ht="148.5" customHeight="1">
      <c r="C19" s="184" t="str">
        <f>IF(ISBLANK('5. Pp (3 años)'!B51),"",'5. Pp (3 años)'!B51)</f>
        <v>Oficina de la Secretaría General</v>
      </c>
      <c r="D19" s="91" t="str">
        <f>IF(ISBLANK('5. Pp (3 años)'!C51),"",'5. Pp (3 años)'!C51)</f>
        <v>Actividad</v>
      </c>
      <c r="E19" s="180" t="str">
        <f>IF(ISBLANK('5. Pp (3 años)'!D51),"",'5. Pp (3 años)'!D51)</f>
        <v>3.2.1.1.1.3 Gestión de solicitudes formuladas por la ciudadanía.</v>
      </c>
      <c r="F19" s="180" t="str">
        <f>IF(ISBLANK('5. Pp (3 años)'!E51),"",'5. Pp (3 años)'!E51)</f>
        <v>PSCG: Porcentaje de Solicitudes Ciudadanas gestionadas.</v>
      </c>
      <c r="G19" s="187" t="str">
        <f>IF(ISBLANK('5. Pp (3 años)'!H51),"",'5. Pp (3 años)'!H51)</f>
        <v>Trimestral</v>
      </c>
      <c r="H19" s="79" t="str">
        <f>IF(ISBLANK('5. Pp (3 años)'!J51),"",'5. Pp (3 años)'!J51)</f>
        <v>UNIDAD DE MEDIDA DEL INDICADOR:
Porcentaje . 
 UNIDAD DE MEDIDA DE LA VARIABLE:
Solicitudes Ciudadanas.</v>
      </c>
      <c r="I19" s="142">
        <f>IF(ISBLANK('9. METAS'!K25),"",'9. METAS'!K25)</f>
        <v>540</v>
      </c>
      <c r="J19" s="143">
        <f>IF(ISBLANK('9. METAS'!Q25),"",'9. METAS'!Q25)</f>
        <v>135</v>
      </c>
      <c r="K19" s="135">
        <f>IF(ISBLANK('9. METAS'!R25),"",'9. METAS'!R25)</f>
        <v>135</v>
      </c>
      <c r="L19" s="135">
        <f>IF(ISBLANK('9. METAS'!S25),"",'9. METAS'!S25)</f>
        <v>135</v>
      </c>
      <c r="M19" s="136">
        <f>IF(ISBLANK('9. METAS'!T25),"",'9. METAS'!T25)</f>
        <v>135</v>
      </c>
      <c r="N19" s="716">
        <v>478</v>
      </c>
      <c r="O19" s="324"/>
      <c r="P19" s="324"/>
      <c r="Q19" s="325"/>
      <c r="R19" s="133">
        <f t="shared" si="0"/>
        <v>3.5407407407407407</v>
      </c>
      <c r="S19" s="134">
        <f t="shared" si="0"/>
        <v>0</v>
      </c>
      <c r="T19" s="134">
        <f t="shared" si="0"/>
        <v>0</v>
      </c>
      <c r="U19" s="148">
        <f t="shared" si="0"/>
        <v>0</v>
      </c>
      <c r="V19" s="137">
        <f t="shared" si="1"/>
        <v>0.88518518518518519</v>
      </c>
      <c r="W19" s="134">
        <f t="shared" si="2"/>
        <v>0.88518518518518519</v>
      </c>
      <c r="X19" s="134">
        <f t="shared" si="3"/>
        <v>0</v>
      </c>
      <c r="Y19" s="153">
        <f t="shared" si="4"/>
        <v>0</v>
      </c>
      <c r="Z19" s="736" t="s">
        <v>1510</v>
      </c>
      <c r="AA19" s="731"/>
      <c r="AB19" s="289"/>
      <c r="AC19" s="290"/>
    </row>
    <row r="20" spans="3:29" ht="148.5" customHeight="1">
      <c r="C20" s="486" t="str">
        <f>IF(ISBLANK('5. Pp (3 años)'!B52),"",'5. Pp (3 años)'!B52)</f>
        <v>Coordinación De Apoyo Iinterinstiticional Como Autoridad Transmisora Para La Búsqueda De Personas No Localizadas</v>
      </c>
      <c r="D20" s="487" t="str">
        <f>IF(ISBLANK('5. Pp (3 años)'!C52),"",'5. Pp (3 años)'!C52)</f>
        <v xml:space="preserve">Componente </v>
      </c>
      <c r="E20" s="471" t="str">
        <f>IF(ISBLANK('5. Pp (3 años)'!D52),"",'5. Pp (3 años)'!D52)</f>
        <v>3.1.1.1.2 Atención a solicitudes de personas no localizadas en el municipio de Benito Juárez</v>
      </c>
      <c r="F20" s="471" t="str">
        <f>IF(ISBLANK('5. Pp (3 años)'!E52),"",'5. Pp (3 años)'!E52)</f>
        <v>PSNLBJ: Porcentaje de solicitudes de personas no localizadas.</v>
      </c>
      <c r="G20" s="533" t="str">
        <f>IF(ISBLANK('5. Pp (3 años)'!H52),"",'5. Pp (3 años)'!H52)</f>
        <v>Trimestral</v>
      </c>
      <c r="H20" s="488" t="str">
        <f>IF(ISBLANK('5. Pp (3 años)'!J52),"",'5. Pp (3 años)'!J52)</f>
        <v>UNIDAD DE MEDIDA DEL INDICADOR:
Porcentaje   
 UNIDAD DE MEDIDA DE LA VARIABLE:
Atención a solicitude de personas no localizadas.</v>
      </c>
      <c r="I20" s="142">
        <f>IF(ISBLANK('9. METAS'!K26),"",'9. METAS'!K26)</f>
        <v>200</v>
      </c>
      <c r="J20" s="143">
        <f>IF(ISBLANK('9. METAS'!Q26),"",'9. METAS'!Q26)</f>
        <v>50</v>
      </c>
      <c r="K20" s="135">
        <f>IF(ISBLANK('9. METAS'!R26),"",'9. METAS'!R26)</f>
        <v>50</v>
      </c>
      <c r="L20" s="135">
        <f>IF(ISBLANK('9. METAS'!S26),"",'9. METAS'!S26)</f>
        <v>50</v>
      </c>
      <c r="M20" s="136">
        <f>IF(ISBLANK('9. METAS'!T26),"",'9. METAS'!T26)</f>
        <v>50</v>
      </c>
      <c r="N20" s="716">
        <v>325</v>
      </c>
      <c r="O20" s="324"/>
      <c r="P20" s="324"/>
      <c r="Q20" s="325"/>
      <c r="R20" s="133">
        <f t="shared" si="0"/>
        <v>6.5</v>
      </c>
      <c r="S20" s="134">
        <f t="shared" si="0"/>
        <v>0</v>
      </c>
      <c r="T20" s="134">
        <f t="shared" si="0"/>
        <v>0</v>
      </c>
      <c r="U20" s="148">
        <f t="shared" si="0"/>
        <v>0</v>
      </c>
      <c r="V20" s="137">
        <f t="shared" si="1"/>
        <v>1.625</v>
      </c>
      <c r="W20" s="134">
        <f t="shared" si="2"/>
        <v>1.625</v>
      </c>
      <c r="X20" s="134">
        <f t="shared" si="3"/>
        <v>0</v>
      </c>
      <c r="Y20" s="153">
        <f t="shared" si="4"/>
        <v>0</v>
      </c>
      <c r="Z20" s="736" t="s">
        <v>1381</v>
      </c>
      <c r="AA20" s="731"/>
      <c r="AB20" s="289"/>
      <c r="AC20" s="290"/>
    </row>
    <row r="21" spans="3:29" ht="148.5" customHeight="1">
      <c r="C21" s="184" t="str">
        <f>IF(ISBLANK('5. Pp (3 años)'!B53),"",'5. Pp (3 años)'!B53)</f>
        <v>Coordinación De Apoyo Iinterinstiticional Como Autoridad Transmisora Para La Búsqueda De Personas No Localizadas</v>
      </c>
      <c r="D21" s="91" t="str">
        <f>IF(ISBLANK('5. Pp (3 años)'!C53),"",'5. Pp (3 años)'!C53)</f>
        <v>Actividad</v>
      </c>
      <c r="E21" s="180" t="str">
        <f>IF(ISBLANK('5. Pp (3 años)'!D53),"",'5. Pp (3 años)'!D53)</f>
        <v>3.1.1.1.2.1 Seguimiento, asesorias y acompañamiento en reportes de personas no localizadas en el municipio de Benito Juárez</v>
      </c>
      <c r="F21" s="180" t="str">
        <f>IF(ISBLANK('5. Pp (3 años)'!E53),"",'5. Pp (3 años)'!E53)</f>
        <v>PSAAPNLBJ: Porcentaje de Seguimiento,asesoria y apoyo en reportes de personas no localizadas en el municipio de Benito Juárez</v>
      </c>
      <c r="G21" s="490" t="str">
        <f>IF(ISBLANK('5. Pp (3 años)'!H53),"",'5. Pp (3 años)'!H53)</f>
        <v>Trimestral</v>
      </c>
      <c r="H21" s="79" t="str">
        <f>IF(ISBLANK('5. Pp (3 años)'!J53),"",'5. Pp (3 años)'!J53)</f>
        <v>UNIDAD DE MEDIDA DEL INDICADOR:
Porcentaje   
 UNIDAD DE MEDIDA DE LA VARIABLE:
Asesorias y acompañamiento de reportes de personas no localizadas.</v>
      </c>
      <c r="I21" s="142">
        <f>IF(ISBLANK('9. METAS'!K27),"",'9. METAS'!K27)</f>
        <v>100</v>
      </c>
      <c r="J21" s="143">
        <f>IF(ISBLANK('9. METAS'!Q27),"",'9. METAS'!Q27)</f>
        <v>25</v>
      </c>
      <c r="K21" s="135">
        <f>IF(ISBLANK('9. METAS'!R27),"",'9. METAS'!R27)</f>
        <v>25</v>
      </c>
      <c r="L21" s="135">
        <f>IF(ISBLANK('9. METAS'!S27),"",'9. METAS'!S27)</f>
        <v>25</v>
      </c>
      <c r="M21" s="136">
        <f>IF(ISBLANK('9. METAS'!T27),"",'9. METAS'!T27)</f>
        <v>25</v>
      </c>
      <c r="N21" s="716">
        <v>325</v>
      </c>
      <c r="O21" s="324"/>
      <c r="P21" s="324"/>
      <c r="Q21" s="325"/>
      <c r="R21" s="133">
        <f t="shared" si="0"/>
        <v>13</v>
      </c>
      <c r="S21" s="134">
        <f t="shared" si="0"/>
        <v>0</v>
      </c>
      <c r="T21" s="134">
        <f t="shared" si="0"/>
        <v>0</v>
      </c>
      <c r="U21" s="148">
        <f t="shared" si="0"/>
        <v>0</v>
      </c>
      <c r="V21" s="137">
        <f t="shared" si="1"/>
        <v>3.25</v>
      </c>
      <c r="W21" s="134">
        <f t="shared" si="2"/>
        <v>3.25</v>
      </c>
      <c r="X21" s="134">
        <f t="shared" si="3"/>
        <v>0</v>
      </c>
      <c r="Y21" s="153">
        <f t="shared" si="4"/>
        <v>0</v>
      </c>
      <c r="Z21" s="736" t="s">
        <v>1382</v>
      </c>
      <c r="AA21" s="731"/>
      <c r="AB21" s="289"/>
      <c r="AC21" s="290"/>
    </row>
    <row r="22" spans="3:29" ht="148.5" customHeight="1">
      <c r="C22" s="534" t="str">
        <f>IF(ISBLANK('5. Pp (3 años)'!B54),"",'5. Pp (3 años)'!B54)</f>
        <v>Coordinación De Apoyo Iinterinstiticional Como Autoridad Transmisora Para La Búsqueda De Personas No Localizadas</v>
      </c>
      <c r="D22" s="535" t="str">
        <f>IF(ISBLANK('5. Pp (3 años)'!C54),"",'5. Pp (3 años)'!C54)</f>
        <v>Actividad</v>
      </c>
      <c r="E22" s="524" t="str">
        <f>IF(ISBLANK('5. Pp (3 años)'!D54),"",'5. Pp (3 años)'!D54)</f>
        <v>3.1.1.1.2.2 Asistencia de Reportes de Personas No Localizadas</v>
      </c>
      <c r="F22" s="524" t="str">
        <f>IF(ISBLANK('5. Pp (3 años)'!E54),"",'5. Pp (3 años)'!E54)</f>
        <v>PARPNL: Porcentaje de Asistencia de Reportes de Personas No Localizadas</v>
      </c>
      <c r="G22" s="31" t="str">
        <f>IF(ISBLANK('5. Pp (3 años)'!H54),"",'5. Pp (3 años)'!H54)</f>
        <v>Trimestral</v>
      </c>
      <c r="H22" s="536" t="str">
        <f>IF(ISBLANK('5. Pp (3 años)'!J54),"",'5. Pp (3 años)'!J54)</f>
        <v>UNIDAD DE MEDIDA DEL INDICADOR:
Porcentaje   
 UNIDAD DE MEDIDA DE LA VARIABLE:
Asistencia en reportes de personas no localizadas.</v>
      </c>
      <c r="I22" s="142">
        <f>IF(ISBLANK('9. METAS'!K28),"",'9. METAS'!K28)</f>
        <v>100</v>
      </c>
      <c r="J22" s="143">
        <f>IF(ISBLANK('9. METAS'!Q28),"",'9. METAS'!Q28)</f>
        <v>25</v>
      </c>
      <c r="K22" s="135">
        <f>IF(ISBLANK('9. METAS'!R28),"",'9. METAS'!R28)</f>
        <v>25</v>
      </c>
      <c r="L22" s="135">
        <f>IF(ISBLANK('9. METAS'!S28),"",'9. METAS'!S28)</f>
        <v>25</v>
      </c>
      <c r="M22" s="136">
        <f>IF(ISBLANK('9. METAS'!T28),"",'9. METAS'!T28)</f>
        <v>25</v>
      </c>
      <c r="N22" s="716">
        <v>325</v>
      </c>
      <c r="O22" s="324"/>
      <c r="P22" s="324"/>
      <c r="Q22" s="325"/>
      <c r="R22" s="133">
        <f t="shared" si="0"/>
        <v>13</v>
      </c>
      <c r="S22" s="134">
        <f t="shared" si="0"/>
        <v>0</v>
      </c>
      <c r="T22" s="134">
        <f t="shared" si="0"/>
        <v>0</v>
      </c>
      <c r="U22" s="148">
        <f t="shared" si="0"/>
        <v>0</v>
      </c>
      <c r="V22" s="137">
        <f t="shared" si="1"/>
        <v>3.25</v>
      </c>
      <c r="W22" s="134">
        <f t="shared" si="2"/>
        <v>3.25</v>
      </c>
      <c r="X22" s="134">
        <f t="shared" si="3"/>
        <v>0</v>
      </c>
      <c r="Y22" s="153">
        <f t="shared" si="4"/>
        <v>0</v>
      </c>
      <c r="Z22" s="736" t="s">
        <v>1382</v>
      </c>
      <c r="AA22" s="731"/>
      <c r="AB22" s="289"/>
      <c r="AC22" s="290"/>
    </row>
    <row r="23" spans="3:29" ht="170.25" customHeight="1">
      <c r="C23" s="486" t="str">
        <f>IF(ISBLANK('5. Pp (3 años)'!B55),"",'5. Pp (3 años)'!B55)</f>
        <v>Dirección General de la Coordinación General Administrativa</v>
      </c>
      <c r="D23" s="487" t="str">
        <f>IF(ISBLANK('5. Pp (3 años)'!C55),"",'5. Pp (3 años)'!C55)</f>
        <v xml:space="preserve">Componente </v>
      </c>
      <c r="E23" s="471" t="str">
        <f>IF(ISBLANK('5. Pp (3 años)'!D55),"",'5. Pp (3 años)'!D55)</f>
        <v>3.1.1.1.3 Solicitudes administrativas de las Direcciones adscritas a la Secretaría General emitidas.</v>
      </c>
      <c r="F23" s="471" t="str">
        <f>IF(ISBLANK('5. Pp (3 años)'!E55),"",'5. Pp (3 años)'!E55)</f>
        <v>PSAE: Porcentaje de solicitudes administrativas emitidas.</v>
      </c>
      <c r="G23" s="537" t="str">
        <f>IF(ISBLANK('5. Pp (3 años)'!H55),"",'5. Pp (3 años)'!H55)</f>
        <v>Trimestral</v>
      </c>
      <c r="H23" s="488" t="str">
        <f>IF(ISBLANK('5. Pp (3 años)'!J55),"",'5. Pp (3 años)'!J55)</f>
        <v>UNIDAD DE MEDIDA DEL INDICADOR:
Porcentaje   
 UNIDAD DE MEDIDA DE LA VARIABLE:
Solicitudes administrativas.</v>
      </c>
      <c r="I23" s="142">
        <f>IF(ISBLANK('9. METAS'!K29),"",'9. METAS'!K29)</f>
        <v>1155</v>
      </c>
      <c r="J23" s="143">
        <f>IF(ISBLANK('9. METAS'!Q29),"",'9. METAS'!Q29)</f>
        <v>301</v>
      </c>
      <c r="K23" s="135">
        <f>IF(ISBLANK('9. METAS'!R29),"",'9. METAS'!R29)</f>
        <v>304</v>
      </c>
      <c r="L23" s="135">
        <f>IF(ISBLANK('9. METAS'!S29),"",'9. METAS'!S29)</f>
        <v>304</v>
      </c>
      <c r="M23" s="136">
        <f>IF(ISBLANK('9. METAS'!T29),"",'9. METAS'!T29)</f>
        <v>246</v>
      </c>
      <c r="N23" s="716">
        <v>301</v>
      </c>
      <c r="O23" s="324"/>
      <c r="P23" s="324"/>
      <c r="Q23" s="325"/>
      <c r="R23" s="133">
        <f t="shared" si="0"/>
        <v>1</v>
      </c>
      <c r="S23" s="134">
        <f t="shared" si="0"/>
        <v>0</v>
      </c>
      <c r="T23" s="134">
        <f t="shared" si="0"/>
        <v>0</v>
      </c>
      <c r="U23" s="148">
        <f t="shared" si="0"/>
        <v>0</v>
      </c>
      <c r="V23" s="137">
        <f t="shared" si="1"/>
        <v>0.26060606060606062</v>
      </c>
      <c r="W23" s="134">
        <f t="shared" si="2"/>
        <v>0.26060606060606062</v>
      </c>
      <c r="X23" s="134">
        <f t="shared" si="3"/>
        <v>0</v>
      </c>
      <c r="Y23" s="153">
        <f t="shared" si="4"/>
        <v>0</v>
      </c>
      <c r="Z23" s="737" t="s">
        <v>1383</v>
      </c>
      <c r="AA23" s="731"/>
      <c r="AB23" s="289"/>
      <c r="AC23" s="290"/>
    </row>
    <row r="24" spans="3:29" ht="151.5" customHeight="1">
      <c r="C24" s="184" t="str">
        <f>IF(ISBLANK('5. Pp (3 años)'!B56),"",'5. Pp (3 años)'!B56)</f>
        <v>Dirección General de la Coordinación General Administrativa</v>
      </c>
      <c r="D24" s="91" t="str">
        <f>IF(ISBLANK('5. Pp (3 años)'!C56),"",'5. Pp (3 años)'!C56)</f>
        <v>Actividad</v>
      </c>
      <c r="E24" s="180" t="str">
        <f>IF(ISBLANK('5. Pp (3 años)'!D56),"",'5. Pp (3 años)'!D56)</f>
        <v xml:space="preserve">3.1.1.1.3.1 Gestión en la documentación de los movimientos de personal de la Oficina de la Secretaría General. 
</v>
      </c>
      <c r="F24" s="180" t="str">
        <f>IF(ISBLANK('5. Pp (3 años)'!E56),"",'5. Pp (3 años)'!E56)</f>
        <v>DGMP:  Porcentaje de Documentos de movimientos de personal gestionados.</v>
      </c>
      <c r="G24" s="187" t="str">
        <f>IF(ISBLANK('5. Pp (3 años)'!H56),"",'5. Pp (3 años)'!H56)</f>
        <v>Trimestral</v>
      </c>
      <c r="H24" s="79" t="str">
        <f>IF(ISBLANK('5. Pp (3 años)'!J56),"",'5. Pp (3 años)'!J56)</f>
        <v>UNIDAD DE MEDIDA DEL INDICADOR:
Porcentaje   
 UNIDAD DE MEDIDA DE LA VARIABLE:
Documentos de movimientos de personal.</v>
      </c>
      <c r="I24" s="142">
        <f>IF(ISBLANK('9. METAS'!K30),"",'9. METAS'!K30)</f>
        <v>170</v>
      </c>
      <c r="J24" s="143">
        <f>IF(ISBLANK('9. METAS'!Q30),"",'9. METAS'!Q30)</f>
        <v>49</v>
      </c>
      <c r="K24" s="135">
        <f>IF(ISBLANK('9. METAS'!R30),"",'9. METAS'!R30)</f>
        <v>42</v>
      </c>
      <c r="L24" s="135">
        <f>IF(ISBLANK('9. METAS'!S30),"",'9. METAS'!S30)</f>
        <v>42</v>
      </c>
      <c r="M24" s="136">
        <f>IF(ISBLANK('9. METAS'!T30),"",'9. METAS'!T30)</f>
        <v>37</v>
      </c>
      <c r="N24" s="716">
        <v>49</v>
      </c>
      <c r="O24" s="324"/>
      <c r="P24" s="324"/>
      <c r="Q24" s="325"/>
      <c r="R24" s="133">
        <f t="shared" si="0"/>
        <v>1</v>
      </c>
      <c r="S24" s="134">
        <f t="shared" si="0"/>
        <v>0</v>
      </c>
      <c r="T24" s="134">
        <f t="shared" si="0"/>
        <v>0</v>
      </c>
      <c r="U24" s="148">
        <f t="shared" si="0"/>
        <v>0</v>
      </c>
      <c r="V24" s="137">
        <f t="shared" si="1"/>
        <v>0.28823529411764703</v>
      </c>
      <c r="W24" s="134">
        <f t="shared" si="2"/>
        <v>0.28823529411764703</v>
      </c>
      <c r="X24" s="134">
        <f t="shared" si="3"/>
        <v>0</v>
      </c>
      <c r="Y24" s="153">
        <f t="shared" si="4"/>
        <v>0</v>
      </c>
      <c r="Z24" s="736" t="s">
        <v>1384</v>
      </c>
      <c r="AA24" s="731"/>
      <c r="AB24" s="289"/>
      <c r="AC24" s="290"/>
    </row>
    <row r="25" spans="3:29" ht="148.5" customHeight="1">
      <c r="C25" s="184" t="str">
        <f>IF(ISBLANK('5. Pp (3 años)'!B57),"",'5. Pp (3 años)'!B57)</f>
        <v>Dirección General de la Coordinación General Administrativa</v>
      </c>
      <c r="D25" s="91" t="str">
        <f>IF(ISBLANK('5. Pp (3 años)'!C57),"",'5. Pp (3 años)'!C57)</f>
        <v>Actividad</v>
      </c>
      <c r="E25" s="180" t="str">
        <f>IF(ISBLANK('5. Pp (3 años)'!D57),"",'5. Pp (3 años)'!D57)</f>
        <v>3.1.1.1.3.2 Realización de gestiones técnicas para la operación de las Direcciones Adscritas a la Oficina de la Secretaría General.</v>
      </c>
      <c r="F25" s="180" t="str">
        <f>IF(ISBLANK('5. Pp (3 años)'!E57),"",'5. Pp (3 años)'!E57)</f>
        <v>PGTR: Porcentaje de Gestiones Técnicas realizadas.</v>
      </c>
      <c r="G25" s="187" t="str">
        <f>IF(ISBLANK('5. Pp (3 años)'!H57),"",'5. Pp (3 años)'!H57)</f>
        <v>Trimestral</v>
      </c>
      <c r="H25" s="79" t="str">
        <f>IF(ISBLANK('5. Pp (3 años)'!J57),"",'5. Pp (3 años)'!J57)</f>
        <v>UNIDAD DE MEDIDA DEL INDICADOR:
Porcentaje   
 UNIDAD DE MEDIDA DE LA VARIABLE:
Gestiones Técnicas.</v>
      </c>
      <c r="I25" s="142">
        <f>IF(ISBLANK('9. METAS'!K31),"",'9. METAS'!K31)</f>
        <v>417</v>
      </c>
      <c r="J25" s="143">
        <f>IF(ISBLANK('9. METAS'!Q31),"",'9. METAS'!Q31)</f>
        <v>123</v>
      </c>
      <c r="K25" s="135">
        <f>IF(ISBLANK('9. METAS'!R31),"",'9. METAS'!R31)</f>
        <v>98</v>
      </c>
      <c r="L25" s="135">
        <f>IF(ISBLANK('9. METAS'!S31),"",'9. METAS'!S31)</f>
        <v>98</v>
      </c>
      <c r="M25" s="136">
        <f>IF(ISBLANK('9. METAS'!T31),"",'9. METAS'!T31)</f>
        <v>98</v>
      </c>
      <c r="N25" s="716">
        <v>123</v>
      </c>
      <c r="O25" s="324"/>
      <c r="P25" s="324"/>
      <c r="Q25" s="325"/>
      <c r="R25" s="133">
        <f t="shared" si="0"/>
        <v>1</v>
      </c>
      <c r="S25" s="134">
        <f t="shared" si="0"/>
        <v>0</v>
      </c>
      <c r="T25" s="134">
        <f t="shared" si="0"/>
        <v>0</v>
      </c>
      <c r="U25" s="148">
        <f t="shared" si="0"/>
        <v>0</v>
      </c>
      <c r="V25" s="137">
        <f t="shared" si="1"/>
        <v>0.29496402877697842</v>
      </c>
      <c r="W25" s="134">
        <f t="shared" si="2"/>
        <v>0.29496402877697842</v>
      </c>
      <c r="X25" s="134">
        <f t="shared" si="3"/>
        <v>0</v>
      </c>
      <c r="Y25" s="153">
        <f t="shared" si="4"/>
        <v>0</v>
      </c>
      <c r="Z25" s="736" t="s">
        <v>1385</v>
      </c>
      <c r="AA25" s="731"/>
      <c r="AB25" s="289"/>
      <c r="AC25" s="290"/>
    </row>
    <row r="26" spans="3:29" ht="158.25" customHeight="1">
      <c r="C26" s="184" t="str">
        <f>IF(ISBLANK('5. Pp (3 años)'!B58),"",'5. Pp (3 años)'!B58)</f>
        <v>Dirección General de la Coordinación General Administrativa</v>
      </c>
      <c r="D26" s="91" t="str">
        <f>IF(ISBLANK('5. Pp (3 años)'!C58),"",'5. Pp (3 años)'!C58)</f>
        <v>Actividad</v>
      </c>
      <c r="E26" s="180" t="str">
        <f>IF(ISBLANK('5. Pp (3 años)'!D58),"",'5. Pp (3 años)'!D58)</f>
        <v>3.1.1.1.3.3 Atención a las solicitudes de   recursos materiales para abastecer a la Secretaría General y sus Direcciones Adscritas.</v>
      </c>
      <c r="F26" s="180" t="str">
        <f>IF(ISBLANK('5. Pp (3 años)'!E58),"",'5. Pp (3 años)'!E58)</f>
        <v>PRMG: Porcentaje de solicitudes de recursos materiales gestionados.</v>
      </c>
      <c r="G26" s="187" t="str">
        <f>IF(ISBLANK('5. Pp (3 años)'!H58),"",'5. Pp (3 años)'!H58)</f>
        <v>Trimestral</v>
      </c>
      <c r="H26" s="79" t="str">
        <f>IF(ISBLANK('5. Pp (3 años)'!J58),"",'5. Pp (3 años)'!J58)</f>
        <v xml:space="preserve">UNIDAD DE MEDIDA DEL INDICADOR:
Porcentaje   
 UNIDAD DE MEDIDA DE LA VARIABLE:
Solicitudes de Recursos Materiales. </v>
      </c>
      <c r="I26" s="142">
        <f>IF(ISBLANK('9. METAS'!K32),"",'9. METAS'!K32)</f>
        <v>568</v>
      </c>
      <c r="J26" s="143">
        <f>IF(ISBLANK('9. METAS'!Q32),"",'9. METAS'!Q32)</f>
        <v>129</v>
      </c>
      <c r="K26" s="135">
        <f>IF(ISBLANK('9. METAS'!R32),"",'9. METAS'!R32)</f>
        <v>164</v>
      </c>
      <c r="L26" s="135">
        <f>IF(ISBLANK('9. METAS'!S32),"",'9. METAS'!S32)</f>
        <v>164</v>
      </c>
      <c r="M26" s="136">
        <f>IF(ISBLANK('9. METAS'!T32),"",'9. METAS'!T32)</f>
        <v>111</v>
      </c>
      <c r="N26" s="716">
        <v>129</v>
      </c>
      <c r="O26" s="324"/>
      <c r="P26" s="324"/>
      <c r="Q26" s="325"/>
      <c r="R26" s="133">
        <f t="shared" si="0"/>
        <v>1</v>
      </c>
      <c r="S26" s="134">
        <f t="shared" si="0"/>
        <v>0</v>
      </c>
      <c r="T26" s="134">
        <f t="shared" si="0"/>
        <v>0</v>
      </c>
      <c r="U26" s="148">
        <f t="shared" si="0"/>
        <v>0</v>
      </c>
      <c r="V26" s="137">
        <f t="shared" si="1"/>
        <v>0.22711267605633803</v>
      </c>
      <c r="W26" s="134">
        <f t="shared" si="2"/>
        <v>0.22711267605633803</v>
      </c>
      <c r="X26" s="134">
        <f t="shared" si="3"/>
        <v>0</v>
      </c>
      <c r="Y26" s="153">
        <f t="shared" si="4"/>
        <v>0</v>
      </c>
      <c r="Z26" s="736" t="s">
        <v>1386</v>
      </c>
      <c r="AA26" s="731"/>
      <c r="AB26" s="289"/>
      <c r="AC26" s="290"/>
    </row>
    <row r="27" spans="3:29" ht="148.5" customHeight="1">
      <c r="C27" s="486" t="str">
        <f>IF(ISBLANK('5. Pp (3 años)'!B59),"",'5. Pp (3 años)'!B59)</f>
        <v>Coordinación del Registro Civil</v>
      </c>
      <c r="D27" s="487" t="str">
        <f>IF(ISBLANK('5. Pp (3 años)'!C59),"",'5. Pp (3 años)'!C59)</f>
        <v>Componente</v>
      </c>
      <c r="E27" s="471" t="str">
        <f>IF(ISBLANK('5. Pp (3 años)'!D59),"",'5. Pp (3 años)'!D59)</f>
        <v>3.1.1.1.4 Actos registrales constitutivos o modificativos del Estado Civil de la población benitojuarense, garantizando el derecho a la igualdad entre mujeres y hombres inscritos.</v>
      </c>
      <c r="F27" s="471" t="str">
        <f>IF(ISBLANK('5. Pp (3 años)'!E59),"",'5. Pp (3 años)'!E59)</f>
        <v>PARI: Porcentaje de actos registrales inscritos</v>
      </c>
      <c r="G27" s="538" t="str">
        <f>IF(ISBLANK('5. Pp (3 años)'!H59),"",'5. Pp (3 años)'!H59)</f>
        <v>Trimestral</v>
      </c>
      <c r="H27" s="488" t="str">
        <f>IF(ISBLANK('5. Pp (3 años)'!J59),"",'5. Pp (3 años)'!J59)</f>
        <v>UNIDAD DE MEDIDA DEL INDICADOR:
Porcentaje.
UNIDAD DE MEDIDA DE LA VARIABLE
Actos Registrales.</v>
      </c>
      <c r="I27" s="142">
        <f>IF(ISBLANK('9. METAS'!K33),"",'9. METAS'!K33)</f>
        <v>74119</v>
      </c>
      <c r="J27" s="143">
        <f>IF(ISBLANK('9. METAS'!Q33),"",'9. METAS'!Q33)</f>
        <v>18530</v>
      </c>
      <c r="K27" s="135">
        <f>IF(ISBLANK('9. METAS'!R33),"",'9. METAS'!R33)</f>
        <v>18530</v>
      </c>
      <c r="L27" s="135">
        <f>IF(ISBLANK('9. METAS'!S33),"",'9. METAS'!S33)</f>
        <v>18530</v>
      </c>
      <c r="M27" s="136">
        <f>IF(ISBLANK('9. METAS'!T33),"",'9. METAS'!T33)</f>
        <v>18529</v>
      </c>
      <c r="N27" s="716">
        <v>18261</v>
      </c>
      <c r="O27" s="324"/>
      <c r="P27" s="324"/>
      <c r="Q27" s="325"/>
      <c r="R27" s="133">
        <f t="shared" si="0"/>
        <v>0.98548300053966542</v>
      </c>
      <c r="S27" s="134">
        <f t="shared" si="0"/>
        <v>0</v>
      </c>
      <c r="T27" s="134">
        <f t="shared" si="0"/>
        <v>0</v>
      </c>
      <c r="U27" s="148">
        <f t="shared" si="0"/>
        <v>0</v>
      </c>
      <c r="V27" s="137">
        <f t="shared" si="1"/>
        <v>0.24637407412404377</v>
      </c>
      <c r="W27" s="134">
        <f t="shared" si="2"/>
        <v>0.24637407412404377</v>
      </c>
      <c r="X27" s="134">
        <f t="shared" si="3"/>
        <v>0</v>
      </c>
      <c r="Y27" s="153">
        <f t="shared" si="4"/>
        <v>0</v>
      </c>
      <c r="Z27" s="736" t="s">
        <v>1387</v>
      </c>
      <c r="AA27" s="731"/>
      <c r="AB27" s="289"/>
      <c r="AC27" s="290"/>
    </row>
    <row r="28" spans="3:29" ht="148.5" customHeight="1">
      <c r="C28" s="534" t="str">
        <f>IF(ISBLANK('5. Pp (3 años)'!B60),"",'5. Pp (3 años)'!B60)</f>
        <v>Coordinación del Registro Civil</v>
      </c>
      <c r="D28" s="535" t="str">
        <f>IF(ISBLANK('5. Pp (3 años)'!C60),"",'5. Pp (3 años)'!C60)</f>
        <v>Actividad</v>
      </c>
      <c r="E28" s="524" t="str">
        <f>IF(ISBLANK('5. Pp (3 años)'!D60),"",'5. Pp (3 años)'!D60)</f>
        <v>3.1.1.1.4.1 Adquisición de herramientas tecnológicas del Registro Civil.</v>
      </c>
      <c r="F28" s="524" t="str">
        <f>IF(ISBLANK('5. Pp (3 años)'!E60),"",'5. Pp (3 años)'!E60)</f>
        <v xml:space="preserve">PAECE: Porcentaje de adquisición de equipos de cómputo y electrónicos.      </v>
      </c>
      <c r="G28" s="31" t="str">
        <f>IF(ISBLANK('5. Pp (3 años)'!H60),"",'5. Pp (3 años)'!H60)</f>
        <v>Trimestral</v>
      </c>
      <c r="H28" s="536" t="str">
        <f>IF(ISBLANK('5. Pp (3 años)'!J60),"",'5. Pp (3 años)'!J60)</f>
        <v>UNIDAD DE MEDIDA DEL INDICADOR:
Porcentaje.
 UNIDAD DE MEDIDA DE LA VARIABLE
Equipos de cómputo y electrónicos.</v>
      </c>
      <c r="I28" s="142">
        <f>IF(ISBLANK('9. METAS'!K34),"",'9. METAS'!K34)</f>
        <v>3</v>
      </c>
      <c r="J28" s="143">
        <f>IF(ISBLANK('9. METAS'!Q34),"",'9. METAS'!Q34)</f>
        <v>1</v>
      </c>
      <c r="K28" s="135">
        <f>IF(ISBLANK('9. METAS'!R34),"",'9. METAS'!R34)</f>
        <v>1</v>
      </c>
      <c r="L28" s="135">
        <f>IF(ISBLANK('9. METAS'!S34),"",'9. METAS'!S34)</f>
        <v>1</v>
      </c>
      <c r="M28" s="136">
        <f>IF(ISBLANK('9. METAS'!T34),"",'9. METAS'!T34)</f>
        <v>0</v>
      </c>
      <c r="N28" s="716">
        <v>5</v>
      </c>
      <c r="O28" s="324"/>
      <c r="P28" s="324"/>
      <c r="Q28" s="325"/>
      <c r="R28" s="133">
        <f t="shared" si="0"/>
        <v>5</v>
      </c>
      <c r="S28" s="134">
        <f t="shared" si="0"/>
        <v>0</v>
      </c>
      <c r="T28" s="134">
        <f t="shared" si="0"/>
        <v>0</v>
      </c>
      <c r="U28" s="148" t="str">
        <f t="shared" si="0"/>
        <v>100%</v>
      </c>
      <c r="V28" s="137">
        <f t="shared" si="1"/>
        <v>1.6666666666666667</v>
      </c>
      <c r="W28" s="134">
        <f t="shared" si="2"/>
        <v>1.6666666666666667</v>
      </c>
      <c r="X28" s="134">
        <f t="shared" si="3"/>
        <v>0</v>
      </c>
      <c r="Y28" s="153">
        <f t="shared" si="4"/>
        <v>0</v>
      </c>
      <c r="Z28" s="736" t="s">
        <v>1388</v>
      </c>
      <c r="AA28" s="731"/>
      <c r="AB28" s="289"/>
      <c r="AC28" s="290"/>
    </row>
    <row r="29" spans="3:29" ht="148.5" customHeight="1">
      <c r="C29" s="184" t="str">
        <f>IF(ISBLANK('5. Pp (3 años)'!B61),"",'5. Pp (3 años)'!B61)</f>
        <v>Coordinación del Registro Civil</v>
      </c>
      <c r="D29" s="91" t="str">
        <f>IF(ISBLANK('5. Pp (3 años)'!C61),"",'5. Pp (3 años)'!C61)</f>
        <v>Actividad</v>
      </c>
      <c r="E29" s="180" t="str">
        <f>IF(ISBLANK('5. Pp (3 años)'!D61),"",'5. Pp (3 años)'!D61)</f>
        <v>3.1.1.1.4.2 Incremento en la adquisición de formatos valorados Adquiridos.</v>
      </c>
      <c r="F29" s="180" t="str">
        <f>IF(ISBLANK('5. Pp (3 años)'!E61),"",'5. Pp (3 años)'!E61)</f>
        <v xml:space="preserve">PFVA: Porcentaje de formatos valoradas  adquiridas. </v>
      </c>
      <c r="G29" s="491" t="str">
        <f>IF(ISBLANK('5. Pp (3 años)'!H61),"",'5. Pp (3 años)'!H61)</f>
        <v>Trimestral</v>
      </c>
      <c r="H29" s="79" t="str">
        <f>IF(ISBLANK('5. Pp (3 años)'!J61),"",'5. Pp (3 años)'!J61)</f>
        <v>UNIDAD DE MEDIDA DEL INDICADOR:
Porcentaje.
UNIDAD DE MEDIDA DE LA VARIABLE:
Formatos valorados.</v>
      </c>
      <c r="I29" s="142">
        <f>IF(ISBLANK('9. METAS'!K35),"",'9. METAS'!K35)</f>
        <v>89000</v>
      </c>
      <c r="J29" s="143">
        <f>IF(ISBLANK('9. METAS'!Q35),"",'9. METAS'!Q35)</f>
        <v>22250</v>
      </c>
      <c r="K29" s="135">
        <f>IF(ISBLANK('9. METAS'!R35),"",'9. METAS'!R35)</f>
        <v>22250</v>
      </c>
      <c r="L29" s="135">
        <f>IF(ISBLANK('9. METAS'!S35),"",'9. METAS'!S35)</f>
        <v>22250</v>
      </c>
      <c r="M29" s="136">
        <f>IF(ISBLANK('9. METAS'!T35),"",'9. METAS'!T35)</f>
        <v>22250</v>
      </c>
      <c r="N29" s="716">
        <v>17000</v>
      </c>
      <c r="O29" s="324"/>
      <c r="P29" s="324"/>
      <c r="Q29" s="325"/>
      <c r="R29" s="133">
        <f t="shared" si="0"/>
        <v>0.7640449438202247</v>
      </c>
      <c r="S29" s="134">
        <f t="shared" si="0"/>
        <v>0</v>
      </c>
      <c r="T29" s="134">
        <f t="shared" si="0"/>
        <v>0</v>
      </c>
      <c r="U29" s="148">
        <f t="shared" si="0"/>
        <v>0</v>
      </c>
      <c r="V29" s="137">
        <f t="shared" si="1"/>
        <v>0.19101123595505617</v>
      </c>
      <c r="W29" s="134">
        <f t="shared" si="2"/>
        <v>0.19101123595505617</v>
      </c>
      <c r="X29" s="134">
        <f t="shared" si="3"/>
        <v>0</v>
      </c>
      <c r="Y29" s="153">
        <f t="shared" si="4"/>
        <v>0</v>
      </c>
      <c r="Z29" s="736" t="s">
        <v>1389</v>
      </c>
      <c r="AA29" s="731"/>
      <c r="AB29" s="289"/>
      <c r="AC29" s="290"/>
    </row>
    <row r="30" spans="3:29" ht="148.5" customHeight="1">
      <c r="C30" s="184" t="str">
        <f>IF(ISBLANK('5. Pp (3 años)'!B62),"",'5. Pp (3 años)'!B62)</f>
        <v>Coordinación del Registro Civil</v>
      </c>
      <c r="D30" s="91" t="str">
        <f>IF(ISBLANK('5. Pp (3 años)'!C62),"",'5. Pp (3 años)'!C62)</f>
        <v>Actividad</v>
      </c>
      <c r="E30" s="180" t="str">
        <f>IF(ISBLANK('5. Pp (3 años)'!D62),"",'5. Pp (3 años)'!D62)</f>
        <v>3.1.1.1.4.3 Capacitación al personal del Registro Civil.</v>
      </c>
      <c r="F30" s="180" t="str">
        <f>IF(ISBLANK('5. Pp (3 años)'!E62),"",'5. Pp (3 años)'!E62)</f>
        <v>PPC: Porcentaje de personal del Registro Civil capacitado.</v>
      </c>
      <c r="G30" s="187" t="str">
        <f>IF(ISBLANK('5. Pp (3 años)'!H62),"",'5. Pp (3 años)'!H62)</f>
        <v>Trimestral</v>
      </c>
      <c r="H30" s="79" t="str">
        <f>IF(ISBLANK('5. Pp (3 años)'!J62),"",'5. Pp (3 años)'!J62)</f>
        <v>UNIDAD DE MEDIDA DEL INDICADOR:
Porcentaje.
UNIDAD DE MEDIDA DE LA VARIABLE: 
Personal del Registro Civil capacitado</v>
      </c>
      <c r="I30" s="142">
        <f>IF(ISBLANK('9. METAS'!K36),"",'9. METAS'!K36)</f>
        <v>40</v>
      </c>
      <c r="J30" s="143">
        <f>IF(ISBLANK('9. METAS'!Q36),"",'9. METAS'!Q36)</f>
        <v>10</v>
      </c>
      <c r="K30" s="135">
        <f>IF(ISBLANK('9. METAS'!R36),"",'9. METAS'!R36)</f>
        <v>10</v>
      </c>
      <c r="L30" s="135">
        <f>IF(ISBLANK('9. METAS'!S36),"",'9. METAS'!S36)</f>
        <v>10</v>
      </c>
      <c r="M30" s="136">
        <f>IF(ISBLANK('9. METAS'!T36),"",'9. METAS'!T36)</f>
        <v>10</v>
      </c>
      <c r="N30" s="716">
        <v>0</v>
      </c>
      <c r="O30" s="324"/>
      <c r="P30" s="324"/>
      <c r="Q30" s="325"/>
      <c r="R30" s="133">
        <f t="shared" si="0"/>
        <v>0</v>
      </c>
      <c r="S30" s="134">
        <f t="shared" si="0"/>
        <v>0</v>
      </c>
      <c r="T30" s="134">
        <f t="shared" si="0"/>
        <v>0</v>
      </c>
      <c r="U30" s="148">
        <f t="shared" si="0"/>
        <v>0</v>
      </c>
      <c r="V30" s="137">
        <f t="shared" si="1"/>
        <v>0</v>
      </c>
      <c r="W30" s="134">
        <f t="shared" si="2"/>
        <v>0</v>
      </c>
      <c r="X30" s="134">
        <f t="shared" si="3"/>
        <v>0</v>
      </c>
      <c r="Y30" s="153">
        <f t="shared" si="4"/>
        <v>0</v>
      </c>
      <c r="Z30" s="736" t="s">
        <v>1390</v>
      </c>
      <c r="AA30" s="731"/>
      <c r="AB30" s="289"/>
      <c r="AC30" s="290"/>
    </row>
    <row r="31" spans="3:29" ht="148.5" customHeight="1">
      <c r="C31" s="184" t="str">
        <f>IF(ISBLANK('5. Pp (3 años)'!B63),"",'5. Pp (3 años)'!B63)</f>
        <v>Coordinación del Registro Civil</v>
      </c>
      <c r="D31" s="91" t="str">
        <f>IF(ISBLANK('5. Pp (3 años)'!C63),"",'5. Pp (3 años)'!C63)</f>
        <v>Actividad</v>
      </c>
      <c r="E31" s="180" t="str">
        <f>IF(ISBLANK('5. Pp (3 años)'!D63),"",'5. Pp (3 años)'!D63)</f>
        <v>3.1.1.1.4.4 Mejoramiento de las instalaciones del Registro Civil.</v>
      </c>
      <c r="F31" s="180" t="str">
        <f>IF(ISBLANK('5. Pp (3 años)'!E63),"",'5. Pp (3 años)'!E63)</f>
        <v>PIRM: Porcentaje de instalaciones del Registro Civil mejoradas.</v>
      </c>
      <c r="G31" s="187" t="str">
        <f>IF(ISBLANK('5. Pp (3 años)'!H63),"",'5. Pp (3 años)'!H63)</f>
        <v>Trimestral</v>
      </c>
      <c r="H31" s="79" t="str">
        <f>IF(ISBLANK('5. Pp (3 años)'!J63),"",'5. Pp (3 años)'!J63)</f>
        <v>UNIDAD DE MEDIDA DEL INDICADOR
Porcentaje.
UNIDAD DE MEDIDA DE LA VARIABLE:
Instalaciones del Registro Civil.</v>
      </c>
      <c r="I31" s="142">
        <f>IF(ISBLANK('9. METAS'!K37),"",'9. METAS'!K37)</f>
        <v>2</v>
      </c>
      <c r="J31" s="143">
        <f>IF(ISBLANK('9. METAS'!Q37),"",'9. METAS'!Q37)</f>
        <v>0</v>
      </c>
      <c r="K31" s="135">
        <f>IF(ISBLANK('9. METAS'!R37),"",'9. METAS'!R37)</f>
        <v>1</v>
      </c>
      <c r="L31" s="135">
        <f>IF(ISBLANK('9. METAS'!S37),"",'9. METAS'!S37)</f>
        <v>1</v>
      </c>
      <c r="M31" s="136">
        <f>IF(ISBLANK('9. METAS'!T37),"",'9. METAS'!T37)</f>
        <v>0</v>
      </c>
      <c r="N31" s="716">
        <v>2</v>
      </c>
      <c r="O31" s="324"/>
      <c r="P31" s="324"/>
      <c r="Q31" s="325"/>
      <c r="R31" s="133" t="str">
        <f>IFERROR((N31/J31),"100%")</f>
        <v>100%</v>
      </c>
      <c r="S31" s="134">
        <f t="shared" si="0"/>
        <v>0</v>
      </c>
      <c r="T31" s="134">
        <f t="shared" si="0"/>
        <v>0</v>
      </c>
      <c r="U31" s="148" t="str">
        <f t="shared" si="0"/>
        <v>100%</v>
      </c>
      <c r="V31" s="137">
        <f>IFERROR((N31/I31),"No Programado")</f>
        <v>1</v>
      </c>
      <c r="W31" s="134">
        <f t="shared" si="2"/>
        <v>1</v>
      </c>
      <c r="X31" s="134">
        <f t="shared" si="3"/>
        <v>0</v>
      </c>
      <c r="Y31" s="153">
        <f t="shared" si="4"/>
        <v>0</v>
      </c>
      <c r="Z31" s="738" t="s">
        <v>1391</v>
      </c>
      <c r="AA31" s="732"/>
      <c r="AB31" s="329"/>
      <c r="AC31" s="330"/>
    </row>
    <row r="32" spans="3:29" ht="148.5" customHeight="1">
      <c r="C32" s="486" t="str">
        <f>IF(ISBLANK('5. Pp (3 años)'!B64),"",'5. Pp (3 años)'!B64)</f>
        <v>Direccion de Derechos Humanos y Grupos Prioritarios</v>
      </c>
      <c r="D32" s="487" t="str">
        <f>IF(ISBLANK('5. Pp (3 años)'!C64),"",'5. Pp (3 años)'!C64)</f>
        <v>Componente</v>
      </c>
      <c r="E32" s="471" t="str">
        <f>IF(ISBLANK('5. Pp (3 años)'!D64),"",'5. Pp (3 años)'!D64)</f>
        <v>3.1.1.1.5 Quejas y recomendaciones en materia de Derechos Humanos atendidas.</v>
      </c>
      <c r="F32" s="471" t="str">
        <f>IF(ISBLANK('5. Pp (3 años)'!E64),"",'5. Pp (3 años)'!E64)</f>
        <v>PQRDH: Porcentaje de quejas y recomendaciones en materia de Derechos Humanos atendidas.</v>
      </c>
      <c r="G32" s="533" t="str">
        <f>IF(ISBLANK('5. Pp (3 años)'!H64),"",'5. Pp (3 años)'!H64)</f>
        <v>Trimestral</v>
      </c>
      <c r="H32" s="488" t="str">
        <f>IF(ISBLANK('5. Pp (3 años)'!J64),"",'5. Pp (3 años)'!J64)</f>
        <v>UNIDAD DE MEDIDA DEL INDICADOR:
Porcentaje   
 UNIDAD DE MEDIDA DE LA VARIABLE:
Quejas y recomendaciones de Derechos Humanos atendidas</v>
      </c>
      <c r="I32" s="142">
        <f>IF(ISBLANK('9. METAS'!K38),"",'9. METAS'!K38)</f>
        <v>12</v>
      </c>
      <c r="J32" s="143">
        <f>IF(ISBLANK('9. METAS'!Q38),"",'9. METAS'!Q38)</f>
        <v>3</v>
      </c>
      <c r="K32" s="135">
        <f>IF(ISBLANK('9. METAS'!R38),"",'9. METAS'!R38)</f>
        <v>3</v>
      </c>
      <c r="L32" s="135">
        <f>IF(ISBLANK('9. METAS'!S38),"",'9. METAS'!S38)</f>
        <v>3</v>
      </c>
      <c r="M32" s="136">
        <f>IF(ISBLANK('9. METAS'!T38),"",'9. METAS'!T38)</f>
        <v>3</v>
      </c>
      <c r="N32" s="716">
        <v>3</v>
      </c>
      <c r="O32" s="324"/>
      <c r="P32" s="324"/>
      <c r="Q32" s="325"/>
      <c r="R32" s="133">
        <f t="shared" si="0"/>
        <v>1</v>
      </c>
      <c r="S32" s="134">
        <f t="shared" si="0"/>
        <v>0</v>
      </c>
      <c r="T32" s="134">
        <f t="shared" si="0"/>
        <v>0</v>
      </c>
      <c r="U32" s="148">
        <f t="shared" si="0"/>
        <v>0</v>
      </c>
      <c r="V32" s="137">
        <f t="shared" si="1"/>
        <v>0.25</v>
      </c>
      <c r="W32" s="134">
        <f t="shared" si="2"/>
        <v>0.25</v>
      </c>
      <c r="X32" s="134">
        <f t="shared" si="3"/>
        <v>0</v>
      </c>
      <c r="Y32" s="153">
        <f t="shared" si="4"/>
        <v>0</v>
      </c>
      <c r="Z32" s="736" t="s">
        <v>1392</v>
      </c>
      <c r="AA32" s="731"/>
      <c r="AB32" s="289"/>
      <c r="AC32" s="290"/>
    </row>
    <row r="33" spans="3:29" ht="148.5" customHeight="1">
      <c r="C33" s="184" t="str">
        <f>IF(ISBLANK('5. Pp (3 años)'!B65),"",'5. Pp (3 años)'!B65)</f>
        <v>Direccion de Derechos Humanos y Grupos Prioritarios</v>
      </c>
      <c r="D33" s="91" t="str">
        <f>IF(ISBLANK('5. Pp (3 años)'!C65),"",'5. Pp (3 años)'!C65)</f>
        <v>Actividad</v>
      </c>
      <c r="E33" s="180" t="str">
        <f>IF(ISBLANK('5. Pp (3 años)'!D65),"",'5. Pp (3 años)'!D65)</f>
        <v>3.1.1.1.5.1 Prestación de asesorías jurídicas y atención a quejas en materia de Derechos Humanos.</v>
      </c>
      <c r="F33" s="180" t="str">
        <f>IF(ISBLANK('5. Pp (3 años)'!E65),"",'5. Pp (3 años)'!E65)</f>
        <v>PJQDH: Porcentaje de asesorías jurídicas y atenciones a quejas en materia de Derechos Humanos realizadas.</v>
      </c>
      <c r="G33" s="490" t="str">
        <f>IF(ISBLANK('5. Pp (3 años)'!H65),"",'5. Pp (3 años)'!H65)</f>
        <v>Trimestral</v>
      </c>
      <c r="H33" s="79" t="str">
        <f>IF(ISBLANK('5. Pp (3 años)'!J65),"",'5. Pp (3 años)'!J65)</f>
        <v>UNIDAD DE MEDIDA DEL INDICADOR:
Porcentaje   
UNIDAD DE MEDIDA DE LA VARIABLE:
Asesorías jurídicas y atenciones a quejas en materia de Derechos Humanos</v>
      </c>
      <c r="I33" s="142">
        <f>IF(ISBLANK('9. METAS'!K39),"",'9. METAS'!K39)</f>
        <v>60</v>
      </c>
      <c r="J33" s="143">
        <f>IF(ISBLANK('9. METAS'!Q39),"",'9. METAS'!Q39)</f>
        <v>15</v>
      </c>
      <c r="K33" s="135">
        <f>IF(ISBLANK('9. METAS'!R39),"",'9. METAS'!R39)</f>
        <v>15</v>
      </c>
      <c r="L33" s="135">
        <f>IF(ISBLANK('9. METAS'!S39),"",'9. METAS'!S39)</f>
        <v>15</v>
      </c>
      <c r="M33" s="136">
        <f>IF(ISBLANK('9. METAS'!T39),"",'9. METAS'!T39)</f>
        <v>15</v>
      </c>
      <c r="N33" s="716">
        <v>15</v>
      </c>
      <c r="O33" s="324"/>
      <c r="P33" s="324"/>
      <c r="Q33" s="325"/>
      <c r="R33" s="133">
        <f t="shared" si="0"/>
        <v>1</v>
      </c>
      <c r="S33" s="134">
        <f t="shared" si="0"/>
        <v>0</v>
      </c>
      <c r="T33" s="134">
        <f t="shared" si="0"/>
        <v>0</v>
      </c>
      <c r="U33" s="148">
        <f t="shared" si="0"/>
        <v>0</v>
      </c>
      <c r="V33" s="137">
        <f t="shared" si="1"/>
        <v>0.25</v>
      </c>
      <c r="W33" s="134">
        <f t="shared" si="2"/>
        <v>0.25</v>
      </c>
      <c r="X33" s="134">
        <f t="shared" si="3"/>
        <v>0</v>
      </c>
      <c r="Y33" s="153">
        <f t="shared" si="4"/>
        <v>0</v>
      </c>
      <c r="Z33" s="737" t="s">
        <v>1393</v>
      </c>
      <c r="AA33" s="733"/>
      <c r="AB33" s="156"/>
      <c r="AC33" s="157"/>
    </row>
    <row r="34" spans="3:29" ht="148.5" customHeight="1">
      <c r="C34" s="534" t="str">
        <f>IF(ISBLANK('5. Pp (3 años)'!B66),"",'5. Pp (3 años)'!B66)</f>
        <v>Direccion de Derechos Humanos y Grupos Prioritarios</v>
      </c>
      <c r="D34" s="535" t="str">
        <f>IF(ISBLANK('5. Pp (3 años)'!C66),"",'5. Pp (3 años)'!C66)</f>
        <v>Actividad</v>
      </c>
      <c r="E34" s="524" t="str">
        <f>IF(ISBLANK('5. Pp (3 años)'!D66),"",'5. Pp (3 años)'!D66)</f>
        <v>3.1.1.1.5.2 Impartición de capacitaciones especializadas en materia de Derechos Humanos y no discriminación.</v>
      </c>
      <c r="F34" s="524" t="str">
        <f>IF(ISBLANK('5. Pp (3 años)'!E66),"",'5. Pp (3 años)'!E66)</f>
        <v xml:space="preserve">
PCMDH: Porcentaje de capacitaciones en materia de Derechos Humanos realizadas.</v>
      </c>
      <c r="G34" s="31" t="str">
        <f>IF(ISBLANK('5. Pp (3 años)'!H66),"",'5. Pp (3 años)'!H66)</f>
        <v>Trimestral</v>
      </c>
      <c r="H34" s="536" t="str">
        <f>IF(ISBLANK('5. Pp (3 años)'!J66),"",'5. Pp (3 años)'!J66)</f>
        <v>UNIDAD DE MEDIDA DEL INDICADOR:
Porcentaje   
 UNIDAD DE MEDIDA DE LA VARIABLE:
capacitaciones en materia de Derechos Humanos</v>
      </c>
      <c r="I34" s="142">
        <f>IF(ISBLANK('9. METAS'!K40),"",'9. METAS'!K40)</f>
        <v>48</v>
      </c>
      <c r="J34" s="143">
        <f>IF(ISBLANK('9. METAS'!Q40),"",'9. METAS'!Q40)</f>
        <v>12</v>
      </c>
      <c r="K34" s="135">
        <f>IF(ISBLANK('9. METAS'!R40),"",'9. METAS'!R40)</f>
        <v>12</v>
      </c>
      <c r="L34" s="135">
        <f>IF(ISBLANK('9. METAS'!S40),"",'9. METAS'!S40)</f>
        <v>12</v>
      </c>
      <c r="M34" s="136">
        <f>IF(ISBLANK('9. METAS'!T40),"",'9. METAS'!T40)</f>
        <v>12</v>
      </c>
      <c r="N34" s="716">
        <v>12</v>
      </c>
      <c r="O34" s="324"/>
      <c r="P34" s="324"/>
      <c r="Q34" s="325"/>
      <c r="R34" s="133">
        <f t="shared" si="0"/>
        <v>1</v>
      </c>
      <c r="S34" s="134">
        <f t="shared" si="0"/>
        <v>0</v>
      </c>
      <c r="T34" s="134">
        <f t="shared" si="0"/>
        <v>0</v>
      </c>
      <c r="U34" s="148">
        <f t="shared" si="0"/>
        <v>0</v>
      </c>
      <c r="V34" s="137">
        <f t="shared" si="1"/>
        <v>0.25</v>
      </c>
      <c r="W34" s="134">
        <f t="shared" si="2"/>
        <v>0.25</v>
      </c>
      <c r="X34" s="134">
        <f t="shared" si="3"/>
        <v>0</v>
      </c>
      <c r="Y34" s="153">
        <f t="shared" si="4"/>
        <v>0</v>
      </c>
      <c r="Z34" s="739" t="s">
        <v>1394</v>
      </c>
      <c r="AA34" s="733"/>
      <c r="AB34" s="156"/>
      <c r="AC34" s="157"/>
    </row>
    <row r="35" spans="3:29" ht="148.5" customHeight="1">
      <c r="C35" s="184" t="str">
        <f>IF(ISBLANK('5. Pp (3 años)'!B67),"",'5. Pp (3 años)'!B67)</f>
        <v>Direccion de Derechos Humanos y Grupos Prioritarios</v>
      </c>
      <c r="D35" s="91" t="str">
        <f>IF(ISBLANK('5. Pp (3 años)'!C67),"",'5. Pp (3 años)'!C67)</f>
        <v>Actividad</v>
      </c>
      <c r="E35" s="180" t="str">
        <f>IF(ISBLANK('5. Pp (3 años)'!D67),"",'5. Pp (3 años)'!D67)</f>
        <v>3.1.1.1.5.3 Realización de mesas de trabajo en materia de Derechos Humanos con instituciones y organizaciones de la sociedad civil.</v>
      </c>
      <c r="F35" s="180" t="str">
        <f>IF(ISBLANK('5. Pp (3 años)'!E67),"",'5. Pp (3 años)'!E67)</f>
        <v>PMTDH: Porcentaje de Mesas de Trabajo en materia de Derechos Humanos realizadas.</v>
      </c>
      <c r="G35" s="491" t="str">
        <f>IF(ISBLANK('5. Pp (3 años)'!H67),"",'5. Pp (3 años)'!H67)</f>
        <v>Trimestral</v>
      </c>
      <c r="H35" s="79" t="str">
        <f>IF(ISBLANK('5. Pp (3 años)'!J67),"",'5. Pp (3 años)'!J67)</f>
        <v>UNIDAD DE MEDIDA DEL INDICADOR:
Porcentaje   
 UNIDAD DE MEDIDA DE LA VARIABLE:
Mesas de trabajo en materia de  Derechos Humanos</v>
      </c>
      <c r="I35" s="142">
        <f>IF(ISBLANK('9. METAS'!K41),"",'9. METAS'!K41)</f>
        <v>12</v>
      </c>
      <c r="J35" s="143">
        <f>IF(ISBLANK('9. METAS'!Q41),"",'9. METAS'!Q41)</f>
        <v>3</v>
      </c>
      <c r="K35" s="135">
        <f>IF(ISBLANK('9. METAS'!R41),"",'9. METAS'!R41)</f>
        <v>3</v>
      </c>
      <c r="L35" s="135">
        <f>IF(ISBLANK('9. METAS'!S41),"",'9. METAS'!S41)</f>
        <v>3</v>
      </c>
      <c r="M35" s="136">
        <f>IF(ISBLANK('9. METAS'!T41),"",'9. METAS'!T41)</f>
        <v>3</v>
      </c>
      <c r="N35" s="716">
        <v>3</v>
      </c>
      <c r="O35" s="324"/>
      <c r="P35" s="324"/>
      <c r="Q35" s="325"/>
      <c r="R35" s="133">
        <f t="shared" si="0"/>
        <v>1</v>
      </c>
      <c r="S35" s="134">
        <f t="shared" si="0"/>
        <v>0</v>
      </c>
      <c r="T35" s="134">
        <f t="shared" si="0"/>
        <v>0</v>
      </c>
      <c r="U35" s="148">
        <f t="shared" si="0"/>
        <v>0</v>
      </c>
      <c r="V35" s="137">
        <f t="shared" si="1"/>
        <v>0.25</v>
      </c>
      <c r="W35" s="134">
        <f t="shared" si="2"/>
        <v>0.25</v>
      </c>
      <c r="X35" s="134">
        <f t="shared" si="3"/>
        <v>0</v>
      </c>
      <c r="Y35" s="153">
        <f t="shared" si="4"/>
        <v>0</v>
      </c>
      <c r="Z35" s="737" t="s">
        <v>1395</v>
      </c>
      <c r="AA35" s="733"/>
      <c r="AB35" s="156"/>
      <c r="AC35" s="157"/>
    </row>
    <row r="36" spans="3:29" ht="148.5" customHeight="1">
      <c r="C36" s="486" t="str">
        <f>IF(ISBLANK('5. Pp (3 años)'!B68),"",'5. Pp (3 años)'!B68)</f>
        <v>Dirección General de Asuntos Juridicos</v>
      </c>
      <c r="D36" s="487" t="str">
        <f>IF(ISBLANK('5. Pp (3 años)'!C68),"",'5. Pp (3 años)'!C68)</f>
        <v>Componente</v>
      </c>
      <c r="E36" s="471" t="str">
        <f>IF(ISBLANK('5. Pp (3 años)'!D68),"",'5. Pp (3 años)'!D68)</f>
        <v>3.1.1.1.6 Procedimientos jurídicos en los que el Ayuntamiento es parte atendidos mediante su revisión, elaboración y seguimiento.</v>
      </c>
      <c r="F36" s="471" t="str">
        <f>IF(ISBLANK('5. Pp (3 años)'!E68),"",'5. Pp (3 años)'!E68)</f>
        <v>PPJA: Porcentaje de procedimientos jurídicos atendidos</v>
      </c>
      <c r="G36" s="533" t="str">
        <f>IF(ISBLANK('5. Pp (3 años)'!H68),"",'5. Pp (3 años)'!H68)</f>
        <v>Trimestral</v>
      </c>
      <c r="H36" s="488" t="str">
        <f>IF(ISBLANK('5. Pp (3 años)'!J68),"",'5. Pp (3 años)'!J68)</f>
        <v>UNIDAD DE MEDIDA DEL INDICADOR:
Porcentaje   
 UNIDAD DE MEDIDA DE LA VARIABLE:
Proyectos juridicos</v>
      </c>
      <c r="I36" s="142">
        <f>IF(ISBLANK('9. METAS'!K42),"",'9. METAS'!K42)</f>
        <v>300</v>
      </c>
      <c r="J36" s="143">
        <f>IF(ISBLANK('9. METAS'!Q42),"",'9. METAS'!Q42)</f>
        <v>75</v>
      </c>
      <c r="K36" s="135">
        <f>IF(ISBLANK('9. METAS'!R42),"",'9. METAS'!R42)</f>
        <v>75</v>
      </c>
      <c r="L36" s="135">
        <f>IF(ISBLANK('9. METAS'!S42),"",'9. METAS'!S42)</f>
        <v>75</v>
      </c>
      <c r="M36" s="136">
        <f>IF(ISBLANK('9. METAS'!T42),"",'9. METAS'!T42)</f>
        <v>75</v>
      </c>
      <c r="N36" s="716">
        <v>69</v>
      </c>
      <c r="O36" s="324"/>
      <c r="P36" s="324"/>
      <c r="Q36" s="325"/>
      <c r="R36" s="133">
        <f t="shared" si="0"/>
        <v>0.92</v>
      </c>
      <c r="S36" s="134">
        <f t="shared" si="0"/>
        <v>0</v>
      </c>
      <c r="T36" s="134">
        <f t="shared" si="0"/>
        <v>0</v>
      </c>
      <c r="U36" s="148">
        <f t="shared" si="0"/>
        <v>0</v>
      </c>
      <c r="V36" s="137">
        <f t="shared" si="1"/>
        <v>0.23</v>
      </c>
      <c r="W36" s="134">
        <f t="shared" si="2"/>
        <v>0.23</v>
      </c>
      <c r="X36" s="134">
        <f t="shared" si="3"/>
        <v>0</v>
      </c>
      <c r="Y36" s="153">
        <f t="shared" si="4"/>
        <v>0</v>
      </c>
      <c r="Z36" s="740" t="s">
        <v>1396</v>
      </c>
      <c r="AA36" s="733"/>
      <c r="AB36" s="156"/>
      <c r="AC36" s="157"/>
    </row>
    <row r="37" spans="3:29" ht="148.5" customHeight="1">
      <c r="C37" s="184" t="str">
        <f>IF(ISBLANK('5. Pp (3 años)'!B69),"",'5. Pp (3 años)'!B69)</f>
        <v>Dirección General de Asuntos Juridicos</v>
      </c>
      <c r="D37" s="91" t="str">
        <f>IF(ISBLANK('5. Pp (3 años)'!C69),"",'5. Pp (3 años)'!C69)</f>
        <v>Actividad</v>
      </c>
      <c r="E37" s="180" t="str">
        <f>IF(ISBLANK('5. Pp (3 años)'!D69),"",'5. Pp (3 años)'!D69)</f>
        <v>3.1.1.1.6.1 Revisión de instrumentos jurídicos de la Administración Pública Municipal realizada.</v>
      </c>
      <c r="F37" s="180" t="str">
        <f>IF(ISBLANK('5. Pp (3 años)'!E69),"",'5. Pp (3 años)'!E69)</f>
        <v>PIJR: Porcentaje de instrumentos jurídicos revisados</v>
      </c>
      <c r="G37" s="187" t="str">
        <f>IF(ISBLANK('5. Pp (3 años)'!H69),"",'5. Pp (3 años)'!H69)</f>
        <v>Trimestral</v>
      </c>
      <c r="H37" s="79" t="str">
        <f>IF(ISBLANK('5. Pp (3 años)'!J69),"",'5. Pp (3 años)'!J69)</f>
        <v>UNIDAD DE MEDIDA DEL INDICADOR:
Porcentaje   
 UNIDAD DE MEDIDA DE LA VARIABLE:
Instrumentos jurídicos</v>
      </c>
      <c r="I37" s="142">
        <f>IF(ISBLANK('9. METAS'!K43),"",'9. METAS'!K43)</f>
        <v>200</v>
      </c>
      <c r="J37" s="143">
        <f>IF(ISBLANK('9. METAS'!Q43),"",'9. METAS'!Q43)</f>
        <v>50</v>
      </c>
      <c r="K37" s="135">
        <f>IF(ISBLANK('9. METAS'!R43),"",'9. METAS'!R43)</f>
        <v>50</v>
      </c>
      <c r="L37" s="135">
        <f>IF(ISBLANK('9. METAS'!S43),"",'9. METAS'!S43)</f>
        <v>50</v>
      </c>
      <c r="M37" s="136">
        <f>IF(ISBLANK('9. METAS'!T43),"",'9. METAS'!T43)</f>
        <v>50</v>
      </c>
      <c r="N37" s="716">
        <v>44</v>
      </c>
      <c r="O37" s="324"/>
      <c r="P37" s="324"/>
      <c r="Q37" s="325"/>
      <c r="R37" s="133">
        <f t="shared" si="0"/>
        <v>0.88</v>
      </c>
      <c r="S37" s="134">
        <f t="shared" si="0"/>
        <v>0</v>
      </c>
      <c r="T37" s="134">
        <f t="shared" si="0"/>
        <v>0</v>
      </c>
      <c r="U37" s="148">
        <f t="shared" si="0"/>
        <v>0</v>
      </c>
      <c r="V37" s="137">
        <f t="shared" si="1"/>
        <v>0.22</v>
      </c>
      <c r="W37" s="134">
        <f t="shared" si="2"/>
        <v>0.22</v>
      </c>
      <c r="X37" s="134">
        <f t="shared" si="3"/>
        <v>0</v>
      </c>
      <c r="Y37" s="153">
        <f t="shared" si="4"/>
        <v>0</v>
      </c>
      <c r="Z37" s="740" t="s">
        <v>1397</v>
      </c>
      <c r="AA37" s="733"/>
      <c r="AB37" s="156"/>
      <c r="AC37" s="157"/>
    </row>
    <row r="38" spans="3:29" ht="148.5" customHeight="1">
      <c r="C38" s="184" t="str">
        <f>IF(ISBLANK('5. Pp (3 años)'!B70),"",'5. Pp (3 años)'!B70)</f>
        <v>Dirección General de Asuntos Juridicos</v>
      </c>
      <c r="D38" s="91" t="str">
        <f>IF(ISBLANK('5. Pp (3 años)'!C70),"",'5. Pp (3 años)'!C70)</f>
        <v>Actividad</v>
      </c>
      <c r="E38" s="180" t="str">
        <f>IF(ISBLANK('5. Pp (3 años)'!D70),"",'5. Pp (3 años)'!D70)</f>
        <v>3.1.1.1.6.2 Atención de actuaciones jurídicas para la defensa del Ayuntamiento en procedimientos legales mediante su elaboración y revisión realizada.</v>
      </c>
      <c r="F38" s="180" t="str">
        <f>IF(ISBLANK('5. Pp (3 años)'!E70),"",'5. Pp (3 años)'!E70)</f>
        <v>PAJA: Porcentaje de actuaciones jurídicas atendidas</v>
      </c>
      <c r="G38" s="187" t="str">
        <f>IF(ISBLANK('5. Pp (3 años)'!H70),"",'5. Pp (3 años)'!H70)</f>
        <v>Trimestral</v>
      </c>
      <c r="H38" s="79" t="str">
        <f>IF(ISBLANK('5. Pp (3 años)'!J70),"",'5. Pp (3 años)'!J70)</f>
        <v>UNIDAD DE MEDIDA DEL INDICADOR:
Porcentaje   
 UNIDAD DE MEDIDA DE LA VARIABLE:
Actuaciones jurídicas</v>
      </c>
      <c r="I38" s="142">
        <f>IF(ISBLANK('9. METAS'!K44),"",'9. METAS'!K44)</f>
        <v>200</v>
      </c>
      <c r="J38" s="143">
        <f>IF(ISBLANK('9. METAS'!Q44),"",'9. METAS'!Q44)</f>
        <v>50</v>
      </c>
      <c r="K38" s="135">
        <f>IF(ISBLANK('9. METAS'!R44),"",'9. METAS'!R44)</f>
        <v>50</v>
      </c>
      <c r="L38" s="135">
        <f>IF(ISBLANK('9. METAS'!S44),"",'9. METAS'!S44)</f>
        <v>50</v>
      </c>
      <c r="M38" s="136">
        <f>IF(ISBLANK('9. METAS'!T44),"",'9. METAS'!T44)</f>
        <v>50</v>
      </c>
      <c r="N38" s="716">
        <v>51</v>
      </c>
      <c r="O38" s="324"/>
      <c r="P38" s="324"/>
      <c r="Q38" s="325"/>
      <c r="R38" s="133">
        <f t="shared" si="0"/>
        <v>1.02</v>
      </c>
      <c r="S38" s="134">
        <f t="shared" si="0"/>
        <v>0</v>
      </c>
      <c r="T38" s="134">
        <f t="shared" si="0"/>
        <v>0</v>
      </c>
      <c r="U38" s="148">
        <f t="shared" si="0"/>
        <v>0</v>
      </c>
      <c r="V38" s="137">
        <f t="shared" si="1"/>
        <v>0.255</v>
      </c>
      <c r="W38" s="134">
        <f t="shared" si="2"/>
        <v>0.255</v>
      </c>
      <c r="X38" s="134">
        <f t="shared" si="3"/>
        <v>0</v>
      </c>
      <c r="Y38" s="153">
        <f t="shared" si="4"/>
        <v>0</v>
      </c>
      <c r="Z38" s="740" t="s">
        <v>1398</v>
      </c>
      <c r="AA38" s="733"/>
      <c r="AB38" s="156"/>
      <c r="AC38" s="157"/>
    </row>
    <row r="39" spans="3:29" ht="148.5" customHeight="1">
      <c r="C39" s="184" t="str">
        <f>IF(ISBLANK('5. Pp (3 años)'!B71),"",'5. Pp (3 años)'!B71)</f>
        <v>Dirección General de Asuntos Juridicos</v>
      </c>
      <c r="D39" s="91" t="str">
        <f>IF(ISBLANK('5. Pp (3 años)'!C71),"",'5. Pp (3 años)'!C71)</f>
        <v>Actividad</v>
      </c>
      <c r="E39" s="180" t="str">
        <f>IF(ISBLANK('5. Pp (3 años)'!D71),"",'5. Pp (3 años)'!D71)</f>
        <v>3.1.1.1.6.3 Interposición y atención de recursos legales en juicios de garantía en los que el Ayuntamiento sea parte realizadas.</v>
      </c>
      <c r="F39" s="180" t="str">
        <f>IF(ISBLANK('5. Pp (3 años)'!E71),"",'5. Pp (3 años)'!E71)</f>
        <v>PRJG: Porcentaje de recursos en juicios de garantía atendidos</v>
      </c>
      <c r="G39" s="490" t="str">
        <f>IF(ISBLANK('5. Pp (3 años)'!H71),"",'5. Pp (3 años)'!H71)</f>
        <v>Trimestral</v>
      </c>
      <c r="H39" s="79" t="str">
        <f>IF(ISBLANK('5. Pp (3 años)'!J71),"",'5. Pp (3 años)'!J71)</f>
        <v>UNIDAD DE MEDIDA DEL INDICADOR:
Porcentaje   
 UNIDAD DE MEDIDA DE LA VARIABLE:
Recursos en juicios de garantia</v>
      </c>
      <c r="I39" s="142">
        <f>IF(ISBLANK('9. METAS'!K45),"",'9. METAS'!K45)</f>
        <v>200</v>
      </c>
      <c r="J39" s="143">
        <f>IF(ISBLANK('9. METAS'!Q45),"",'9. METAS'!Q45)</f>
        <v>50</v>
      </c>
      <c r="K39" s="135">
        <f>IF(ISBLANK('9. METAS'!R45),"",'9. METAS'!R45)</f>
        <v>50</v>
      </c>
      <c r="L39" s="135">
        <f>IF(ISBLANK('9. METAS'!S45),"",'9. METAS'!S45)</f>
        <v>50</v>
      </c>
      <c r="M39" s="136">
        <f>IF(ISBLANK('9. METAS'!T45),"",'9. METAS'!T45)</f>
        <v>50</v>
      </c>
      <c r="N39" s="716">
        <v>48</v>
      </c>
      <c r="O39" s="324"/>
      <c r="P39" s="324"/>
      <c r="Q39" s="325"/>
      <c r="R39" s="133">
        <f t="shared" si="0"/>
        <v>0.96</v>
      </c>
      <c r="S39" s="134">
        <f t="shared" si="0"/>
        <v>0</v>
      </c>
      <c r="T39" s="134">
        <f t="shared" si="0"/>
        <v>0</v>
      </c>
      <c r="U39" s="148">
        <f t="shared" si="0"/>
        <v>0</v>
      </c>
      <c r="V39" s="137">
        <f t="shared" si="1"/>
        <v>0.24</v>
      </c>
      <c r="W39" s="134">
        <f t="shared" si="2"/>
        <v>0.24</v>
      </c>
      <c r="X39" s="134">
        <f t="shared" si="3"/>
        <v>0</v>
      </c>
      <c r="Y39" s="153">
        <f t="shared" si="4"/>
        <v>0</v>
      </c>
      <c r="Z39" s="740" t="s">
        <v>1399</v>
      </c>
      <c r="AA39" s="733"/>
      <c r="AB39" s="156"/>
      <c r="AC39" s="157"/>
    </row>
    <row r="40" spans="3:29" ht="148.5" customHeight="1">
      <c r="C40" s="486" t="str">
        <f>IF(ISBLANK('5. Pp (3 años)'!B72),"",'5. Pp (3 años)'!B72)</f>
        <v>Dirección General de Juzgados Cívicos</v>
      </c>
      <c r="D40" s="487" t="str">
        <f>IF(ISBLANK('5. Pp (3 años)'!C72),"",'5. Pp (3 años)'!C72)</f>
        <v xml:space="preserve">Componente </v>
      </c>
      <c r="E40" s="471" t="str">
        <f>IF(ISBLANK('5. Pp (3 años)'!D72),"",'5. Pp (3 años)'!D72)</f>
        <v>3.1.1.1.7 Sanciones de la ciudanía que realiza u omite actos que alteran la paz pública aplicadas.</v>
      </c>
      <c r="F40" s="471" t="str">
        <f>IF(ISBLANK('5. Pp (3 años)'!E72),"",'5. Pp (3 años)'!E72)</f>
        <v>PSA: Porcentaje de sanciones aplicadas</v>
      </c>
      <c r="G40" s="466" t="str">
        <f>IF(ISBLANK('5. Pp (3 años)'!H72),"",'5. Pp (3 años)'!H72)</f>
        <v>Trimestral</v>
      </c>
      <c r="H40" s="488" t="str">
        <f>IF(ISBLANK('5. Pp (3 años)'!J72),"",'5. Pp (3 años)'!J72)</f>
        <v xml:space="preserve">UNIDAD DE MEDIDA DEL INDICADOR:
Porcentaje.
UNIDAD DE MEDIDA DE LA VARIABLE:
Sanciones. </v>
      </c>
      <c r="I40" s="142">
        <f>IF(ISBLANK('9. METAS'!K46),"",'9. METAS'!K46)</f>
        <v>19000</v>
      </c>
      <c r="J40" s="143">
        <f>IF(ISBLANK('9. METAS'!Q46),"",'9. METAS'!Q46)</f>
        <v>4750</v>
      </c>
      <c r="K40" s="135">
        <f>IF(ISBLANK('9. METAS'!R46),"",'9. METAS'!R46)</f>
        <v>4750</v>
      </c>
      <c r="L40" s="135">
        <f>IF(ISBLANK('9. METAS'!S46),"",'9. METAS'!S46)</f>
        <v>4750</v>
      </c>
      <c r="M40" s="136">
        <f>IF(ISBLANK('9. METAS'!T46),"",'9. METAS'!T46)</f>
        <v>4750</v>
      </c>
      <c r="N40" s="716">
        <v>1189</v>
      </c>
      <c r="O40" s="324"/>
      <c r="P40" s="324"/>
      <c r="Q40" s="325"/>
      <c r="R40" s="133">
        <f t="shared" si="0"/>
        <v>0.25031578947368421</v>
      </c>
      <c r="S40" s="134">
        <f t="shared" si="0"/>
        <v>0</v>
      </c>
      <c r="T40" s="134">
        <f t="shared" si="0"/>
        <v>0</v>
      </c>
      <c r="U40" s="148">
        <f t="shared" si="0"/>
        <v>0</v>
      </c>
      <c r="V40" s="137">
        <f t="shared" si="1"/>
        <v>6.2578947368421053E-2</v>
      </c>
      <c r="W40" s="134">
        <f t="shared" si="2"/>
        <v>6.2578947368421053E-2</v>
      </c>
      <c r="X40" s="134">
        <f t="shared" si="3"/>
        <v>0</v>
      </c>
      <c r="Y40" s="153">
        <f t="shared" si="4"/>
        <v>0</v>
      </c>
      <c r="Z40" s="740" t="s">
        <v>1400</v>
      </c>
      <c r="AA40" s="733"/>
      <c r="AB40" s="156"/>
      <c r="AC40" s="157"/>
    </row>
    <row r="41" spans="3:29" ht="171.75" customHeight="1">
      <c r="C41" s="184" t="str">
        <f>IF(ISBLANK('5. Pp (3 años)'!B73),"",'5. Pp (3 años)'!B73)</f>
        <v>Dirección General de Juzgados Cívicos</v>
      </c>
      <c r="D41" s="91" t="str">
        <f>IF(ISBLANK('5. Pp (3 años)'!C73),"",'5. Pp (3 años)'!C73)</f>
        <v>Actividad</v>
      </c>
      <c r="E41" s="180" t="str">
        <f>IF(ISBLANK('5. Pp (3 años)'!D73),"",'5. Pp (3 años)'!D73)</f>
        <v>3.1.1.1.7.1 Celebración de convenios a través de audiencias conciliatorias.</v>
      </c>
      <c r="F41" s="180" t="str">
        <f>IF(ISBLANK('5. Pp (3 años)'!E73),"",'5. Pp (3 años)'!E73)</f>
        <v xml:space="preserve">PCCC: Porcentaje de convenios conciliatorios celebrados.               </v>
      </c>
      <c r="G41" s="491" t="str">
        <f>IF(ISBLANK('5. Pp (3 años)'!H73),"",'5. Pp (3 años)'!H73)</f>
        <v>Trimestral</v>
      </c>
      <c r="H41" s="79" t="str">
        <f>IF(ISBLANK('5. Pp (3 años)'!J73),"",'5. Pp (3 años)'!J73)</f>
        <v>UNIDAD DE MEDIDA DEL INDICADOR:
Porcentaje.
UNIDAD DE MEDIDA DE LA VARIABLE        
Convenios conciliatorios.</v>
      </c>
      <c r="I41" s="142">
        <f>IF(ISBLANK('9. METAS'!K47),"",'9. METAS'!K47)</f>
        <v>200</v>
      </c>
      <c r="J41" s="143">
        <f>IF(ISBLANK('9. METAS'!Q47),"",'9. METAS'!Q47)</f>
        <v>50</v>
      </c>
      <c r="K41" s="135">
        <f>IF(ISBLANK('9. METAS'!R47),"",'9. METAS'!R47)</f>
        <v>50</v>
      </c>
      <c r="L41" s="135">
        <f>IF(ISBLANK('9. METAS'!S47),"",'9. METAS'!S47)</f>
        <v>50</v>
      </c>
      <c r="M41" s="136">
        <f>IF(ISBLANK('9. METAS'!T47),"",'9. METAS'!T47)</f>
        <v>50</v>
      </c>
      <c r="N41" s="716">
        <v>45</v>
      </c>
      <c r="O41" s="324"/>
      <c r="P41" s="324"/>
      <c r="Q41" s="325"/>
      <c r="R41" s="133">
        <f t="shared" si="0"/>
        <v>0.9</v>
      </c>
      <c r="S41" s="134">
        <f t="shared" si="0"/>
        <v>0</v>
      </c>
      <c r="T41" s="134">
        <f t="shared" si="0"/>
        <v>0</v>
      </c>
      <c r="U41" s="148">
        <f t="shared" si="0"/>
        <v>0</v>
      </c>
      <c r="V41" s="137">
        <f t="shared" si="1"/>
        <v>0.22500000000000001</v>
      </c>
      <c r="W41" s="134">
        <f t="shared" si="2"/>
        <v>0.22500000000000001</v>
      </c>
      <c r="X41" s="134">
        <f t="shared" si="3"/>
        <v>0</v>
      </c>
      <c r="Y41" s="153">
        <f t="shared" si="4"/>
        <v>0</v>
      </c>
      <c r="Z41" s="740" t="s">
        <v>1401</v>
      </c>
      <c r="AA41" s="733"/>
      <c r="AB41" s="156"/>
      <c r="AC41" s="157"/>
    </row>
    <row r="42" spans="3:29" ht="148.5" customHeight="1">
      <c r="C42" s="184" t="str">
        <f>IF(ISBLANK('5. Pp (3 años)'!B74),"",'5. Pp (3 años)'!B74)</f>
        <v>Dirección General de Juzgados Cívicos</v>
      </c>
      <c r="D42" s="91" t="str">
        <f>IF(ISBLANK('5. Pp (3 años)'!C74),"",'5. Pp (3 años)'!C74)</f>
        <v>Actividad</v>
      </c>
      <c r="E42" s="180" t="str">
        <f>IF(ISBLANK('5. Pp (3 años)'!D74),"",'5. Pp (3 años)'!D74)</f>
        <v>3.1.1.1.7.2 Otorgamiento de asesorías psicológicas a menores infractores y sus familias.</v>
      </c>
      <c r="F42" s="180" t="str">
        <f>IF(ISBLANK('5. Pp (3 años)'!E74),"",'5. Pp (3 años)'!E74)</f>
        <v xml:space="preserve">PAPO: Porcentaje de asesorías psicológicas otorgadas.   </v>
      </c>
      <c r="G42" s="187" t="str">
        <f>IF(ISBLANK('5. Pp (3 años)'!H74),"",'5. Pp (3 años)'!H74)</f>
        <v>Trimestral</v>
      </c>
      <c r="H42" s="79" t="str">
        <f>IF(ISBLANK('5. Pp (3 años)'!J74),"",'5. Pp (3 años)'!J74)</f>
        <v>UNIDAD DE MEDIDA DEL INDICADOR:                       
Porcentaje. 
UNIDAD DE MEDIDA DE LA VARIABLE:                       
Asesorías psicológicas.</v>
      </c>
      <c r="I42" s="142">
        <f>IF(ISBLANK('9. METAS'!K48),"",'9. METAS'!K48)</f>
        <v>300</v>
      </c>
      <c r="J42" s="143">
        <f>IF(ISBLANK('9. METAS'!Q48),"",'9. METAS'!Q48)</f>
        <v>75</v>
      </c>
      <c r="K42" s="135">
        <f>IF(ISBLANK('9. METAS'!R48),"",'9. METAS'!R48)</f>
        <v>75</v>
      </c>
      <c r="L42" s="135">
        <f>IF(ISBLANK('9. METAS'!S48),"",'9. METAS'!S48)</f>
        <v>75</v>
      </c>
      <c r="M42" s="136">
        <f>IF(ISBLANK('9. METAS'!T48),"",'9. METAS'!T48)</f>
        <v>75</v>
      </c>
      <c r="N42" s="716">
        <v>26</v>
      </c>
      <c r="O42" s="324"/>
      <c r="P42" s="324"/>
      <c r="Q42" s="325"/>
      <c r="R42" s="133">
        <f t="shared" si="0"/>
        <v>0.34666666666666668</v>
      </c>
      <c r="S42" s="134">
        <f t="shared" si="0"/>
        <v>0</v>
      </c>
      <c r="T42" s="134">
        <f t="shared" si="0"/>
        <v>0</v>
      </c>
      <c r="U42" s="148">
        <f t="shared" si="0"/>
        <v>0</v>
      </c>
      <c r="V42" s="137">
        <f t="shared" si="1"/>
        <v>8.666666666666667E-2</v>
      </c>
      <c r="W42" s="134">
        <f t="shared" si="2"/>
        <v>8.666666666666667E-2</v>
      </c>
      <c r="X42" s="134">
        <f t="shared" si="3"/>
        <v>0</v>
      </c>
      <c r="Y42" s="153">
        <f t="shared" si="4"/>
        <v>0</v>
      </c>
      <c r="Z42" s="740" t="s">
        <v>1402</v>
      </c>
      <c r="AA42" s="733"/>
      <c r="AB42" s="156"/>
      <c r="AC42" s="157"/>
    </row>
    <row r="43" spans="3:29" ht="148.5" customHeight="1">
      <c r="C43" s="184" t="str">
        <f>IF(ISBLANK('5. Pp (3 años)'!B75),"",'5. Pp (3 años)'!B75)</f>
        <v>Dirección General de Juzgados Cívicos</v>
      </c>
      <c r="D43" s="91" t="str">
        <f>IF(ISBLANK('5. Pp (3 años)'!C75),"",'5. Pp (3 años)'!C75)</f>
        <v>Actividad</v>
      </c>
      <c r="E43" s="180" t="str">
        <f>IF(ISBLANK('5. Pp (3 años)'!D75),"",'5. Pp (3 años)'!D75)</f>
        <v>3.1.1.1.7.3 Impartición de cursos de capacitación para el personal de la Dirección.</v>
      </c>
      <c r="F43" s="180" t="str">
        <f>IF(ISBLANK('5. Pp (3 años)'!E75),"",'5. Pp (3 años)'!E75)</f>
        <v>PACI: Porcentaje de cursos de capacitación impartidos.</v>
      </c>
      <c r="G43" s="187" t="str">
        <f>IF(ISBLANK('5. Pp (3 años)'!H75),"",'5. Pp (3 años)'!H75)</f>
        <v>Trimestral</v>
      </c>
      <c r="H43" s="79" t="str">
        <f>IF(ISBLANK('5. Pp (3 años)'!J75),"",'5. Pp (3 años)'!J75)</f>
        <v>UNIDAD DE MEDIDA DEL INDICADOR:                       
 Porcentaje.
UNIDAD DE MEDIDA DE LA  VARIABLE:                       
Cursos de capacitación.</v>
      </c>
      <c r="I43" s="142">
        <f>IF(ISBLANK('9. METAS'!K49),"",'9. METAS'!K49)</f>
        <v>6</v>
      </c>
      <c r="J43" s="143">
        <f>IF(ISBLANK('9. METAS'!Q49),"",'9. METAS'!Q49)</f>
        <v>1</v>
      </c>
      <c r="K43" s="135">
        <f>IF(ISBLANK('9. METAS'!R49),"",'9. METAS'!R49)</f>
        <v>2</v>
      </c>
      <c r="L43" s="135">
        <f>IF(ISBLANK('9. METAS'!S49),"",'9. METAS'!S49)</f>
        <v>1</v>
      </c>
      <c r="M43" s="136">
        <f>IF(ISBLANK('9. METAS'!T49),"",'9. METAS'!T49)</f>
        <v>2</v>
      </c>
      <c r="N43" s="716">
        <v>1</v>
      </c>
      <c r="O43" s="324"/>
      <c r="P43" s="324"/>
      <c r="Q43" s="325"/>
      <c r="R43" s="133">
        <f t="shared" si="0"/>
        <v>1</v>
      </c>
      <c r="S43" s="134">
        <f t="shared" si="0"/>
        <v>0</v>
      </c>
      <c r="T43" s="134">
        <f t="shared" si="0"/>
        <v>0</v>
      </c>
      <c r="U43" s="148">
        <f t="shared" si="0"/>
        <v>0</v>
      </c>
      <c r="V43" s="137">
        <f t="shared" si="1"/>
        <v>0.16666666666666666</v>
      </c>
      <c r="W43" s="134">
        <f t="shared" si="2"/>
        <v>0.16666666666666666</v>
      </c>
      <c r="X43" s="134">
        <f t="shared" si="3"/>
        <v>0</v>
      </c>
      <c r="Y43" s="153">
        <f t="shared" si="4"/>
        <v>0</v>
      </c>
      <c r="Z43" s="740" t="s">
        <v>1403</v>
      </c>
      <c r="AA43" s="733"/>
      <c r="AB43" s="156"/>
      <c r="AC43" s="157"/>
    </row>
    <row r="44" spans="3:29" ht="148.5" customHeight="1">
      <c r="C44" s="184" t="str">
        <f>IF(ISBLANK('5. Pp (3 años)'!B76),"",'5. Pp (3 años)'!B76)</f>
        <v>Dirección General de Juzgados Cívicos</v>
      </c>
      <c r="D44" s="91" t="str">
        <f>IF(ISBLANK('5. Pp (3 años)'!C76),"",'5. Pp (3 años)'!C76)</f>
        <v>Actividad</v>
      </c>
      <c r="E44" s="180" t="str">
        <f>IF(ISBLANK('5. Pp (3 años)'!D76),"",'5. Pp (3 años)'!D76)</f>
        <v>3.1.1.1.7.4 Realización de Talleres para familias de menores infractores.</v>
      </c>
      <c r="F44" s="180" t="str">
        <f>IF(ISBLANK('5. Pp (3 años)'!E76),"",'5. Pp (3 años)'!E76)</f>
        <v xml:space="preserve">PTFR: Porcentaje de Talleres para familias realizados.         </v>
      </c>
      <c r="G44" s="187" t="str">
        <f>IF(ISBLANK('5. Pp (3 años)'!H76),"",'5. Pp (3 años)'!H76)</f>
        <v>Trimestral</v>
      </c>
      <c r="H44" s="79" t="str">
        <f>IF(ISBLANK('5. Pp (3 años)'!J76),"",'5. Pp (3 años)'!J76)</f>
        <v>UNIDAD DE MEDIDA DEL INDICADOR:         
Porcentaje.          
UNIDAD DE MEDIDA DE LA VARIABLE:                  
Talleres para familias.</v>
      </c>
      <c r="I44" s="142">
        <f>IF(ISBLANK('9. METAS'!K50),"",'9. METAS'!K50)</f>
        <v>4</v>
      </c>
      <c r="J44" s="143">
        <f>IF(ISBLANK('9. METAS'!Q50),"",'9. METAS'!Q50)</f>
        <v>1</v>
      </c>
      <c r="K44" s="135">
        <f>IF(ISBLANK('9. METAS'!R50),"",'9. METAS'!R50)</f>
        <v>1</v>
      </c>
      <c r="L44" s="135">
        <f>IF(ISBLANK('9. METAS'!S50),"",'9. METAS'!S50)</f>
        <v>1</v>
      </c>
      <c r="M44" s="136">
        <f>IF(ISBLANK('9. METAS'!T50),"",'9. METAS'!T50)</f>
        <v>1</v>
      </c>
      <c r="N44" s="716">
        <v>0</v>
      </c>
      <c r="O44" s="324"/>
      <c r="P44" s="324"/>
      <c r="Q44" s="325"/>
      <c r="R44" s="133">
        <f t="shared" si="0"/>
        <v>0</v>
      </c>
      <c r="S44" s="134">
        <f t="shared" si="0"/>
        <v>0</v>
      </c>
      <c r="T44" s="134">
        <f t="shared" si="0"/>
        <v>0</v>
      </c>
      <c r="U44" s="148">
        <f t="shared" si="0"/>
        <v>0</v>
      </c>
      <c r="V44" s="137">
        <f t="shared" si="1"/>
        <v>0</v>
      </c>
      <c r="W44" s="134">
        <f t="shared" si="2"/>
        <v>0</v>
      </c>
      <c r="X44" s="134">
        <f t="shared" si="3"/>
        <v>0</v>
      </c>
      <c r="Y44" s="153">
        <f t="shared" si="4"/>
        <v>0</v>
      </c>
      <c r="Z44" s="740" t="s">
        <v>1404</v>
      </c>
      <c r="AA44" s="733"/>
      <c r="AB44" s="156"/>
      <c r="AC44" s="157"/>
    </row>
    <row r="45" spans="3:29" ht="148.5" customHeight="1">
      <c r="C45" s="486" t="str">
        <f>IF(ISBLANK('5. Pp (3 años)'!B77),"",'5. Pp (3 años)'!B77)</f>
        <v>Dirección General del Centro de Retenciones y Sanciones Administrativas</v>
      </c>
      <c r="D45" s="487" t="str">
        <f>IF(ISBLANK('5. Pp (3 años)'!C77),"",'5. Pp (3 años)'!C77)</f>
        <v>Componente</v>
      </c>
      <c r="E45" s="471" t="str">
        <f>IF(ISBLANK('5. Pp (3 años)'!D77),"",'5. Pp (3 años)'!D77)</f>
        <v>3.1.1.1.8 Supervisión de guarda y custodia de ciudadanos que infringen el Reglamento de Justicia Cívica realizada</v>
      </c>
      <c r="F45" s="471" t="str">
        <f>IF(ISBLANK('5. Pp (3 años)'!E77),"",'5. Pp (3 años)'!E77)</f>
        <v>PSA: Porcentaje de supervisiones aplicadas.</v>
      </c>
      <c r="G45" s="538" t="str">
        <f>IF(ISBLANK('5. Pp (3 años)'!H77),"",'5. Pp (3 años)'!H77)</f>
        <v>Trimestral</v>
      </c>
      <c r="H45" s="488" t="str">
        <f>IF(ISBLANK('5. Pp (3 años)'!J77),"",'5. Pp (3 años)'!J77)</f>
        <v>UNIDAD DE MEDIDA DEL INDICADOR: 
Porcentaje. 
UNIDAD DE MEDIDA DE LAS   VARIABLES:  
Supevisiones.</v>
      </c>
      <c r="I45" s="142">
        <f>IF(ISBLANK('9. METAS'!K51),"",'9. METAS'!K51)</f>
        <v>23666</v>
      </c>
      <c r="J45" s="143">
        <f>IF(ISBLANK('9. METAS'!Q51),"",'9. METAS'!Q51)</f>
        <v>5916</v>
      </c>
      <c r="K45" s="135">
        <f>IF(ISBLANK('9. METAS'!R51),"",'9. METAS'!R51)</f>
        <v>5916</v>
      </c>
      <c r="L45" s="135">
        <f>IF(ISBLANK('9. METAS'!S51),"",'9. METAS'!S51)</f>
        <v>5917</v>
      </c>
      <c r="M45" s="136">
        <f>IF(ISBLANK('9. METAS'!T51),"",'9. METAS'!T51)</f>
        <v>5917</v>
      </c>
      <c r="N45" s="716">
        <v>1189</v>
      </c>
      <c r="O45" s="324"/>
      <c r="P45" s="324"/>
      <c r="Q45" s="325"/>
      <c r="R45" s="133">
        <f t="shared" si="0"/>
        <v>0.20098039215686275</v>
      </c>
      <c r="S45" s="134">
        <f t="shared" si="0"/>
        <v>0</v>
      </c>
      <c r="T45" s="134">
        <f t="shared" si="0"/>
        <v>0</v>
      </c>
      <c r="U45" s="148">
        <f t="shared" si="0"/>
        <v>0</v>
      </c>
      <c r="V45" s="137">
        <f t="shared" si="1"/>
        <v>5.0240851854981831E-2</v>
      </c>
      <c r="W45" s="134">
        <f t="shared" si="2"/>
        <v>5.0240851854981831E-2</v>
      </c>
      <c r="X45" s="134">
        <f t="shared" si="3"/>
        <v>0</v>
      </c>
      <c r="Y45" s="153">
        <f t="shared" si="4"/>
        <v>0</v>
      </c>
      <c r="Z45" s="740" t="s">
        <v>1405</v>
      </c>
      <c r="AA45" s="733"/>
      <c r="AB45" s="156"/>
      <c r="AC45" s="157"/>
    </row>
    <row r="46" spans="3:29" ht="148.5" customHeight="1">
      <c r="C46" s="534" t="str">
        <f>IF(ISBLANK('5. Pp (3 años)'!B78),"",'5. Pp (3 años)'!B78)</f>
        <v>Dirección General del Centro de Retenciones y Sanciones Administrativas</v>
      </c>
      <c r="D46" s="535" t="str">
        <f>IF(ISBLANK('5. Pp (3 años)'!C78),"",'5. Pp (3 años)'!C78)</f>
        <v>Actividad</v>
      </c>
      <c r="E46" s="524" t="str">
        <f>IF(ISBLANK('5. Pp (3 años)'!D78),"",'5. Pp (3 años)'!D78)</f>
        <v>3.1.1.1.8.1 Supervisión de la integridad de los infractores</v>
      </c>
      <c r="F46" s="524" t="str">
        <f>IF(ISBLANK('5. Pp (3 años)'!E78),"",'5. Pp (3 años)'!E78)</f>
        <v>PIA: Porcentaje de Incidencias Atendidas.</v>
      </c>
      <c r="G46" s="31" t="str">
        <f>IF(ISBLANK('5. Pp (3 años)'!H78),"",'5. Pp (3 años)'!H78)</f>
        <v>Trimestral</v>
      </c>
      <c r="H46" s="536" t="str">
        <f>IF(ISBLANK('5. Pp (3 años)'!J78),"",'5. Pp (3 años)'!J78)</f>
        <v xml:space="preserve">UNIDAD DE MEDIDA DEL INDICADOR:   
Porcentaje.
UNIDAD DE  MEDIDA DE LAS VARIABLES:
Incidencias. </v>
      </c>
      <c r="I46" s="142">
        <f>IF(ISBLANK('9. METAS'!K52),"",'9. METAS'!K52)</f>
        <v>12</v>
      </c>
      <c r="J46" s="143">
        <f>IF(ISBLANK('9. METAS'!Q52),"",'9. METAS'!Q52)</f>
        <v>3</v>
      </c>
      <c r="K46" s="135">
        <f>IF(ISBLANK('9. METAS'!R52),"",'9. METAS'!R52)</f>
        <v>3</v>
      </c>
      <c r="L46" s="135">
        <f>IF(ISBLANK('9. METAS'!S52),"",'9. METAS'!S52)</f>
        <v>3</v>
      </c>
      <c r="M46" s="136">
        <f>IF(ISBLANK('9. METAS'!T52),"",'9. METAS'!T52)</f>
        <v>3</v>
      </c>
      <c r="N46" s="716">
        <v>3</v>
      </c>
      <c r="O46" s="324"/>
      <c r="P46" s="324"/>
      <c r="Q46" s="325"/>
      <c r="R46" s="133">
        <f t="shared" si="0"/>
        <v>1</v>
      </c>
      <c r="S46" s="134">
        <f t="shared" si="0"/>
        <v>0</v>
      </c>
      <c r="T46" s="134">
        <f t="shared" si="0"/>
        <v>0</v>
      </c>
      <c r="U46" s="148">
        <f t="shared" si="0"/>
        <v>0</v>
      </c>
      <c r="V46" s="137">
        <f t="shared" si="1"/>
        <v>0.25</v>
      </c>
      <c r="W46" s="134">
        <f t="shared" si="2"/>
        <v>0.25</v>
      </c>
      <c r="X46" s="134">
        <f t="shared" si="3"/>
        <v>0</v>
      </c>
      <c r="Y46" s="153">
        <f t="shared" si="4"/>
        <v>0</v>
      </c>
      <c r="Z46" s="740" t="s">
        <v>1406</v>
      </c>
      <c r="AA46" s="733"/>
      <c r="AB46" s="156"/>
      <c r="AC46" s="157"/>
    </row>
    <row r="47" spans="3:29" ht="148.5" customHeight="1">
      <c r="C47" s="184" t="str">
        <f>IF(ISBLANK('5. Pp (3 años)'!B79),"",'5. Pp (3 años)'!B79)</f>
        <v>Dirección General del Centro de Retenciones y Sanciones Administrativas</v>
      </c>
      <c r="D47" s="91" t="str">
        <f>IF(ISBLANK('5. Pp (3 años)'!C79),"",'5. Pp (3 años)'!C79)</f>
        <v>Actividad</v>
      </c>
      <c r="E47" s="180" t="str">
        <f>IF(ISBLANK('5. Pp (3 años)'!D79),"",'5. Pp (3 años)'!D79)</f>
        <v>3.1.1.1.8.2 Conservación y mantenimiento de equipos del Centro Retencion.</v>
      </c>
      <c r="F47" s="180" t="str">
        <f>IF(ISBLANK('5. Pp (3 años)'!E79),"",'5. Pp (3 años)'!E79)</f>
        <v>PEC: Porcentaje de Equipo Conservado.</v>
      </c>
      <c r="G47" s="491" t="str">
        <f>IF(ISBLANK('5. Pp (3 años)'!H79),"",'5. Pp (3 años)'!H79)</f>
        <v>Trimestral</v>
      </c>
      <c r="H47" s="79" t="str">
        <f>IF(ISBLANK('5. Pp (3 años)'!J79),"",'5. Pp (3 años)'!J79)</f>
        <v>UNIDAD DE MEDIDA DEL INDICADOR:   
Porcentaje.
UNIDAD DE MEDIDA DE LAS VARIABLES:  
Equipo.</v>
      </c>
      <c r="I47" s="142">
        <f>IF(ISBLANK('9. METAS'!K53),"",'9. METAS'!K53)</f>
        <v>7</v>
      </c>
      <c r="J47" s="143">
        <f>IF(ISBLANK('9. METAS'!Q53),"",'9. METAS'!Q53)</f>
        <v>2</v>
      </c>
      <c r="K47" s="135">
        <f>IF(ISBLANK('9. METAS'!R53),"",'9. METAS'!R53)</f>
        <v>2</v>
      </c>
      <c r="L47" s="135">
        <f>IF(ISBLANK('9. METAS'!S53),"",'9. METAS'!S53)</f>
        <v>2</v>
      </c>
      <c r="M47" s="136">
        <f>IF(ISBLANK('9. METAS'!T53),"",'9. METAS'!T53)</f>
        <v>1</v>
      </c>
      <c r="N47" s="716">
        <v>2</v>
      </c>
      <c r="O47" s="324"/>
      <c r="P47" s="324"/>
      <c r="Q47" s="325"/>
      <c r="R47" s="133">
        <f t="shared" si="0"/>
        <v>1</v>
      </c>
      <c r="S47" s="134">
        <f t="shared" si="0"/>
        <v>0</v>
      </c>
      <c r="T47" s="134">
        <f t="shared" si="0"/>
        <v>0</v>
      </c>
      <c r="U47" s="148">
        <f t="shared" si="0"/>
        <v>0</v>
      </c>
      <c r="V47" s="137">
        <f t="shared" si="1"/>
        <v>0.2857142857142857</v>
      </c>
      <c r="W47" s="134">
        <f t="shared" si="2"/>
        <v>0.2857142857142857</v>
      </c>
      <c r="X47" s="134">
        <f t="shared" si="3"/>
        <v>0</v>
      </c>
      <c r="Y47" s="153">
        <f t="shared" si="4"/>
        <v>0</v>
      </c>
      <c r="Z47" s="740" t="s">
        <v>1407</v>
      </c>
      <c r="AA47" s="733"/>
      <c r="AB47" s="156"/>
      <c r="AC47" s="157"/>
    </row>
    <row r="48" spans="3:29" ht="148.5" customHeight="1">
      <c r="C48" s="184" t="str">
        <f>IF(ISBLANK('5. Pp (3 años)'!B80),"",'5. Pp (3 años)'!B80)</f>
        <v>Dirección General del Centro de Retenciones y Sanciones Administrativas</v>
      </c>
      <c r="D48" s="91" t="str">
        <f>IF(ISBLANK('5. Pp (3 años)'!C80),"",'5. Pp (3 años)'!C80)</f>
        <v>Actividad</v>
      </c>
      <c r="E48" s="180" t="str">
        <f>IF(ISBLANK('5. Pp (3 años)'!D80),"",'5. Pp (3 años)'!D80)</f>
        <v>3.1.1.1.8.3 Otorgamiento de alimentos  a infractores retenidos y personal Institucional</v>
      </c>
      <c r="F48" s="180" t="str">
        <f>IF(ISBLANK('5. Pp (3 años)'!E80),"",'5. Pp (3 años)'!E80)</f>
        <v>POAO: Porcentaje de Órdenes de Alimentos Otorgados</v>
      </c>
      <c r="G48" s="187" t="str">
        <f>IF(ISBLANK('5. Pp (3 años)'!H80),"",'5. Pp (3 años)'!H80)</f>
        <v>Trimestral</v>
      </c>
      <c r="H48" s="79" t="str">
        <f>IF(ISBLANK('5. Pp (3 años)'!J80),"",'5. Pp (3 años)'!J80)</f>
        <v>UNIDAD DE MEDIDA DEL INDICADOR:   
Porcentaje.
UNIDAD DE MEDIDA DE LAS VARIABLES:  
Órdenes de Alimentos.</v>
      </c>
      <c r="I48" s="142">
        <f>IF(ISBLANK('9. METAS'!K54),"",'9. METAS'!K54)</f>
        <v>113333</v>
      </c>
      <c r="J48" s="143">
        <f>IF(ISBLANK('9. METAS'!Q54),"",'9. METAS'!Q54)</f>
        <v>28333</v>
      </c>
      <c r="K48" s="135">
        <f>IF(ISBLANK('9. METAS'!R54),"",'9. METAS'!R54)</f>
        <v>28333</v>
      </c>
      <c r="L48" s="135">
        <f>IF(ISBLANK('9. METAS'!S54),"",'9. METAS'!S54)</f>
        <v>28333</v>
      </c>
      <c r="M48" s="136">
        <f>IF(ISBLANK('9. METAS'!T54),"",'9. METAS'!T54)</f>
        <v>28335</v>
      </c>
      <c r="N48" s="716">
        <v>21786</v>
      </c>
      <c r="O48" s="324"/>
      <c r="P48" s="324"/>
      <c r="Q48" s="325"/>
      <c r="R48" s="133">
        <f t="shared" si="0"/>
        <v>0.76892669325521479</v>
      </c>
      <c r="S48" s="134">
        <f t="shared" si="0"/>
        <v>0</v>
      </c>
      <c r="T48" s="134">
        <f t="shared" si="0"/>
        <v>0</v>
      </c>
      <c r="U48" s="148">
        <f t="shared" si="0"/>
        <v>0</v>
      </c>
      <c r="V48" s="137">
        <f t="shared" si="1"/>
        <v>0.19222997714699161</v>
      </c>
      <c r="W48" s="134">
        <f t="shared" si="2"/>
        <v>0.19222997714699161</v>
      </c>
      <c r="X48" s="134">
        <f t="shared" si="3"/>
        <v>0</v>
      </c>
      <c r="Y48" s="153">
        <f t="shared" si="4"/>
        <v>0</v>
      </c>
      <c r="Z48" s="740" t="s">
        <v>1408</v>
      </c>
      <c r="AA48" s="733"/>
      <c r="AB48" s="156"/>
      <c r="AC48" s="157"/>
    </row>
    <row r="49" spans="3:29" ht="148.5" customHeight="1">
      <c r="C49" s="486" t="str">
        <f>IF(ISBLANK('5. Pp (3 años)'!B81),"",'5. Pp (3 años)'!B81)</f>
        <v>Dirección General de Gobierno</v>
      </c>
      <c r="D49" s="487" t="str">
        <f>IF(ISBLANK('5. Pp (3 años)'!C81),"",'5. Pp (3 años)'!C81)</f>
        <v>Componente</v>
      </c>
      <c r="E49" s="471" t="str">
        <f>IF(ISBLANK('5. Pp (3 años)'!D81),"",'5. Pp (3 años)'!D81)</f>
        <v xml:space="preserve">3.1.1.1.9 Acciones de las políticas poblaciónales y demandas Sociales atendidas. </v>
      </c>
      <c r="F49" s="471" t="str">
        <f>IF(ISBLANK('5. Pp (3 años)'!E81),"",'5. Pp (3 años)'!E81)</f>
        <v>PADS: Porcentaje de Atención de las Demandas Sociales</v>
      </c>
      <c r="G49" s="533" t="str">
        <f>IF(ISBLANK('5. Pp (3 años)'!H81),"",'5. Pp (3 años)'!H81)</f>
        <v>Trimestral</v>
      </c>
      <c r="H49" s="488" t="str">
        <f>IF(ISBLANK('5. Pp (3 años)'!J81),"",'5. Pp (3 años)'!J81)</f>
        <v>UNIDAD DE MEDIDA DEL INDICADOR:
Porcentaje. 
UNIDAD DE MEDIDA DE LA VARIABLE:
Demandas sociales.</v>
      </c>
      <c r="I49" s="142">
        <f>IF(ISBLANK('9. METAS'!K55),"",'9. METAS'!K55)</f>
        <v>1000</v>
      </c>
      <c r="J49" s="143">
        <f>IF(ISBLANK('9. METAS'!Q55),"",'9. METAS'!Q55)</f>
        <v>250</v>
      </c>
      <c r="K49" s="135">
        <f>IF(ISBLANK('9. METAS'!R55),"",'9. METAS'!R55)</f>
        <v>250</v>
      </c>
      <c r="L49" s="135">
        <f>IF(ISBLANK('9. METAS'!S55),"",'9. METAS'!S55)</f>
        <v>250</v>
      </c>
      <c r="M49" s="136">
        <f>IF(ISBLANK('9. METAS'!T55),"",'9. METAS'!T55)</f>
        <v>250</v>
      </c>
      <c r="N49" s="716">
        <f>128+64+121</f>
        <v>313</v>
      </c>
      <c r="O49" s="324"/>
      <c r="P49" s="324"/>
      <c r="Q49" s="325"/>
      <c r="R49" s="133">
        <f t="shared" si="0"/>
        <v>1.252</v>
      </c>
      <c r="S49" s="134">
        <f t="shared" si="0"/>
        <v>0</v>
      </c>
      <c r="T49" s="134">
        <f t="shared" si="0"/>
        <v>0</v>
      </c>
      <c r="U49" s="148">
        <f t="shared" si="0"/>
        <v>0</v>
      </c>
      <c r="V49" s="137">
        <f t="shared" si="1"/>
        <v>0.313</v>
      </c>
      <c r="W49" s="134">
        <f t="shared" si="2"/>
        <v>0.313</v>
      </c>
      <c r="X49" s="134">
        <f t="shared" si="3"/>
        <v>0</v>
      </c>
      <c r="Y49" s="153">
        <f t="shared" si="4"/>
        <v>0</v>
      </c>
      <c r="Z49" s="740" t="s">
        <v>1409</v>
      </c>
      <c r="AA49" s="733"/>
      <c r="AB49" s="156"/>
      <c r="AC49" s="157"/>
    </row>
    <row r="50" spans="3:29" ht="148.5" customHeight="1">
      <c r="C50" s="184" t="str">
        <f>IF(ISBLANK('5. Pp (3 años)'!B82),"",'5. Pp (3 años)'!B82)</f>
        <v>Dirección General de Gobierno</v>
      </c>
      <c r="D50" s="91" t="str">
        <f>IF(ISBLANK('5. Pp (3 años)'!C82),"",'5. Pp (3 años)'!C82)</f>
        <v>Actividad</v>
      </c>
      <c r="E50" s="180" t="str">
        <f>IF(ISBLANK('5. Pp (3 años)'!D82),"",'5. Pp (3 años)'!D82)</f>
        <v>3.1.1.1.9.1 Realización del Sorteo del Servicio Nacional Clase correspondiente.</v>
      </c>
      <c r="F50" s="180" t="str">
        <f>IF(ISBLANK('5. Pp (3 años)'!E82),"",'5. Pp (3 años)'!E82)</f>
        <v>PCCM: Porcentaje  de cartillas militares entregadas.</v>
      </c>
      <c r="G50" s="187" t="str">
        <f>IF(ISBLANK('5. Pp (3 años)'!H82),"",'5. Pp (3 años)'!H82)</f>
        <v>Trimestral</v>
      </c>
      <c r="H50" s="79" t="str">
        <f>IF(ISBLANK('5. Pp (3 años)'!J82),"",'5. Pp (3 años)'!J82)</f>
        <v>UNIDAD DE MEDIDA DEL INDICADOR: 
Porcentaje.
UNIDAD DE MEDIDA DE LA VARIABLE:
Cartillas militares entregadas.</v>
      </c>
      <c r="I50" s="142">
        <f>IF(ISBLANK('9. METAS'!K56),"",'9. METAS'!K56)</f>
        <v>1400</v>
      </c>
      <c r="J50" s="143">
        <f>IF(ISBLANK('9. METAS'!Q56),"",'9. METAS'!Q56)</f>
        <v>600</v>
      </c>
      <c r="K50" s="135">
        <f>IF(ISBLANK('9. METAS'!R56),"",'9. METAS'!R56)</f>
        <v>300</v>
      </c>
      <c r="L50" s="135">
        <f>IF(ISBLANK('9. METAS'!S56),"",'9. METAS'!S56)</f>
        <v>300</v>
      </c>
      <c r="M50" s="136">
        <f>IF(ISBLANK('9. METAS'!T56),"",'9. METAS'!T56)</f>
        <v>200</v>
      </c>
      <c r="N50" s="716">
        <f>218+244+243</f>
        <v>705</v>
      </c>
      <c r="O50" s="324"/>
      <c r="P50" s="324"/>
      <c r="Q50" s="325"/>
      <c r="R50" s="133">
        <f t="shared" si="0"/>
        <v>1.175</v>
      </c>
      <c r="S50" s="134">
        <f t="shared" si="0"/>
        <v>0</v>
      </c>
      <c r="T50" s="134">
        <f t="shared" si="0"/>
        <v>0</v>
      </c>
      <c r="U50" s="148">
        <f t="shared" si="0"/>
        <v>0</v>
      </c>
      <c r="V50" s="137">
        <f t="shared" si="1"/>
        <v>0.50357142857142856</v>
      </c>
      <c r="W50" s="134">
        <f t="shared" si="2"/>
        <v>0.50357142857142856</v>
      </c>
      <c r="X50" s="134">
        <f t="shared" si="3"/>
        <v>0</v>
      </c>
      <c r="Y50" s="153">
        <f t="shared" si="4"/>
        <v>0</v>
      </c>
      <c r="Z50" s="740" t="s">
        <v>1410</v>
      </c>
      <c r="AA50" s="733"/>
      <c r="AB50" s="156"/>
      <c r="AC50" s="157"/>
    </row>
    <row r="51" spans="3:29" ht="148.5" customHeight="1">
      <c r="C51" s="184" t="str">
        <f>IF(ISBLANK('5. Pp (3 años)'!B83),"",'5. Pp (3 años)'!B83)</f>
        <v>Dirección General de Gobierno</v>
      </c>
      <c r="D51" s="91" t="str">
        <f>IF(ISBLANK('5. Pp (3 años)'!C83),"",'5. Pp (3 años)'!C83)</f>
        <v>Actividad</v>
      </c>
      <c r="E51" s="180" t="str">
        <f>IF(ISBLANK('5. Pp (3 años)'!D83),"",'5. Pp (3 años)'!D83)</f>
        <v>3.1.1.1.9.2 Participación en las Sesiones del COESPO referente a los temas representativos de la población y resoluciones del H. Ayuntamiento</v>
      </c>
      <c r="F51" s="180" t="str">
        <f>IF(ISBLANK('5. Pp (3 años)'!E83),"",'5. Pp (3 años)'!E83)</f>
        <v>PCSC: Porcentaje de Sesiones de COESPO participadas.</v>
      </c>
      <c r="G51" s="490" t="str">
        <f>IF(ISBLANK('5. Pp (3 años)'!H83),"",'5. Pp (3 años)'!H83)</f>
        <v>Trimestral</v>
      </c>
      <c r="H51" s="79" t="str">
        <f>IF(ISBLANK('5. Pp (3 años)'!J83),"",'5. Pp (3 años)'!J83)</f>
        <v>UNIDAD DE MEDIDA DEL INDICADOR: 
Porcentaje.
UNIDAD DE MEDIDA DE LA VARIABLE:
Sesiones de COESPO.</v>
      </c>
      <c r="I51" s="142">
        <f>IF(ISBLANK('9. METAS'!K57),"",'9. METAS'!K57)</f>
        <v>4</v>
      </c>
      <c r="J51" s="143">
        <f>IF(ISBLANK('9. METAS'!Q57),"",'9. METAS'!Q57)</f>
        <v>1</v>
      </c>
      <c r="K51" s="135">
        <f>IF(ISBLANK('9. METAS'!R57),"",'9. METAS'!R57)</f>
        <v>1</v>
      </c>
      <c r="L51" s="135">
        <f>IF(ISBLANK('9. METAS'!S57),"",'9. METAS'!S57)</f>
        <v>1</v>
      </c>
      <c r="M51" s="136">
        <f>IF(ISBLANK('9. METAS'!T57),"",'9. METAS'!T57)</f>
        <v>1</v>
      </c>
      <c r="N51" s="716">
        <v>1</v>
      </c>
      <c r="O51" s="324"/>
      <c r="P51" s="324"/>
      <c r="Q51" s="325"/>
      <c r="R51" s="133">
        <f t="shared" si="0"/>
        <v>1</v>
      </c>
      <c r="S51" s="134">
        <f t="shared" si="0"/>
        <v>0</v>
      </c>
      <c r="T51" s="134">
        <f t="shared" si="0"/>
        <v>0</v>
      </c>
      <c r="U51" s="148">
        <f t="shared" si="0"/>
        <v>0</v>
      </c>
      <c r="V51" s="137">
        <f t="shared" si="1"/>
        <v>0.25</v>
      </c>
      <c r="W51" s="134">
        <f t="shared" si="2"/>
        <v>0.25</v>
      </c>
      <c r="X51" s="134">
        <f t="shared" si="3"/>
        <v>0</v>
      </c>
      <c r="Y51" s="153">
        <f t="shared" si="4"/>
        <v>0</v>
      </c>
      <c r="Z51" s="741" t="s">
        <v>1411</v>
      </c>
      <c r="AA51" s="733"/>
      <c r="AB51" s="156"/>
      <c r="AC51" s="157"/>
    </row>
    <row r="52" spans="3:29" ht="148.5" customHeight="1">
      <c r="C52" s="534" t="str">
        <f>IF(ISBLANK('5. Pp (3 años)'!B84),"",'5. Pp (3 años)'!B84)</f>
        <v>Dirección General de Gobierno</v>
      </c>
      <c r="D52" s="535" t="str">
        <f>IF(ISBLANK('5. Pp (3 años)'!C84),"",'5. Pp (3 años)'!C84)</f>
        <v>Actividad</v>
      </c>
      <c r="E52" s="524" t="str">
        <f>IF(ISBLANK('5. Pp (3 años)'!D84),"",'5. Pp (3 años)'!D84)</f>
        <v>3.1.1.1.9.3 Atención y seguimiento a la Delegación Alfredo V. Bonfil y Sub Delegación de  Puerto Juárez</v>
      </c>
      <c r="F52" s="524" t="str">
        <f>IF(ISBLANK('5. Pp (3 años)'!E84),"",'5. Pp (3 años)'!E84)</f>
        <v xml:space="preserve">PRDS: Porcentaje de atenciones y seguimientos con DAVB y SbPJ realizadas. </v>
      </c>
      <c r="G52" s="31" t="str">
        <f>IF(ISBLANK('5. Pp (3 años)'!H84),"",'5. Pp (3 años)'!H84)</f>
        <v>Trimestral</v>
      </c>
      <c r="H52" s="536" t="str">
        <f>IF(ISBLANK('5. Pp (3 años)'!J84),"",'5. Pp (3 años)'!J84)</f>
        <v>UNIDAD DE MEDIDA DEL INDICADOR: 
Porcentaje.
UNIDAD DE MEDIDA DE LA VARIABLE:
Atenciones y seguimientos mensuales con DAVB y SbPJ.</v>
      </c>
      <c r="I52" s="142">
        <f>IF(ISBLANK('9. METAS'!K58),"",'9. METAS'!K58)</f>
        <v>12</v>
      </c>
      <c r="J52" s="143">
        <f>IF(ISBLANK('9. METAS'!Q58),"",'9. METAS'!Q58)</f>
        <v>3</v>
      </c>
      <c r="K52" s="135">
        <f>IF(ISBLANK('9. METAS'!R58),"",'9. METAS'!R58)</f>
        <v>3</v>
      </c>
      <c r="L52" s="135">
        <f>IF(ISBLANK('9. METAS'!S58),"",'9. METAS'!S58)</f>
        <v>3</v>
      </c>
      <c r="M52" s="136">
        <f>IF(ISBLANK('9. METAS'!T58),"",'9. METAS'!T58)</f>
        <v>3</v>
      </c>
      <c r="N52" s="716">
        <v>3</v>
      </c>
      <c r="O52" s="324"/>
      <c r="P52" s="324"/>
      <c r="Q52" s="325"/>
      <c r="R52" s="133">
        <f t="shared" si="0"/>
        <v>1</v>
      </c>
      <c r="S52" s="134">
        <f t="shared" si="0"/>
        <v>0</v>
      </c>
      <c r="T52" s="134">
        <f t="shared" si="0"/>
        <v>0</v>
      </c>
      <c r="U52" s="148">
        <f t="shared" si="0"/>
        <v>0</v>
      </c>
      <c r="V52" s="137">
        <f t="shared" si="1"/>
        <v>0.25</v>
      </c>
      <c r="W52" s="134">
        <f t="shared" si="2"/>
        <v>0.25</v>
      </c>
      <c r="X52" s="134">
        <f t="shared" si="3"/>
        <v>0</v>
      </c>
      <c r="Y52" s="153">
        <f t="shared" si="4"/>
        <v>0</v>
      </c>
      <c r="Z52" s="741" t="s">
        <v>1411</v>
      </c>
      <c r="AA52" s="733"/>
      <c r="AB52" s="156"/>
      <c r="AC52" s="157"/>
    </row>
    <row r="53" spans="3:29" ht="148.5" customHeight="1">
      <c r="C53" s="184" t="str">
        <f>IF(ISBLANK('5. Pp (3 años)'!B85),"",'5. Pp (3 años)'!B85)</f>
        <v>Dirección General de Gobierno</v>
      </c>
      <c r="D53" s="91" t="str">
        <f>IF(ISBLANK('5. Pp (3 años)'!C85),"",'5. Pp (3 años)'!C85)</f>
        <v>Actividad</v>
      </c>
      <c r="E53" s="180" t="str">
        <f>IF(ISBLANK('5. Pp (3 años)'!D85),"",'5. Pp (3 años)'!D85)</f>
        <v>3.1.1.1.9.4 Atención a manifestaciones y cierres de vias de comunicación en el Ambito Municipal</v>
      </c>
      <c r="F53" s="180" t="str">
        <f>IF(ISBLANK('5. Pp (3 años)'!E85),"",'5. Pp (3 años)'!E85)</f>
        <v>PRDS: Porcentaje de atenciones a manisfestaciones y cierres de vias de comunicación en el ambito municipal.</v>
      </c>
      <c r="G53" s="491" t="str">
        <f>IF(ISBLANK('5. Pp (3 años)'!H85),"",'5. Pp (3 años)'!H85)</f>
        <v>Trimestral</v>
      </c>
      <c r="H53" s="79" t="str">
        <f>IF(ISBLANK('5. Pp (3 años)'!J85),"",'5. Pp (3 años)'!J85)</f>
        <v>UNIDAD DE MEDIDA DEL INDICADOR: 
Porcentaje.
UNIDAD DE MEDIDA DE LA VARIABLE:
Manifestaciones atendidas.</v>
      </c>
      <c r="I53" s="142">
        <f>IF(ISBLANK('9. METAS'!K59),"",'9. METAS'!K59)</f>
        <v>100</v>
      </c>
      <c r="J53" s="143">
        <f>IF(ISBLANK('9. METAS'!Q59),"",'9. METAS'!Q59)</f>
        <v>20</v>
      </c>
      <c r="K53" s="135">
        <f>IF(ISBLANK('9. METAS'!R59),"",'9. METAS'!R59)</f>
        <v>20</v>
      </c>
      <c r="L53" s="135">
        <f>IF(ISBLANK('9. METAS'!S59),"",'9. METAS'!S59)</f>
        <v>30</v>
      </c>
      <c r="M53" s="136">
        <f>IF(ISBLANK('9. METAS'!T59),"",'9. METAS'!T59)</f>
        <v>30</v>
      </c>
      <c r="N53" s="716">
        <f>18+15+17</f>
        <v>50</v>
      </c>
      <c r="O53" s="324"/>
      <c r="P53" s="324"/>
      <c r="Q53" s="325"/>
      <c r="R53" s="133">
        <f t="shared" si="0"/>
        <v>2.5</v>
      </c>
      <c r="S53" s="134">
        <f t="shared" si="0"/>
        <v>0</v>
      </c>
      <c r="T53" s="134">
        <f t="shared" si="0"/>
        <v>0</v>
      </c>
      <c r="U53" s="148">
        <f t="shared" si="0"/>
        <v>0</v>
      </c>
      <c r="V53" s="137">
        <f t="shared" si="1"/>
        <v>0.5</v>
      </c>
      <c r="W53" s="134">
        <f t="shared" si="2"/>
        <v>0.5</v>
      </c>
      <c r="X53" s="134">
        <f t="shared" si="3"/>
        <v>0</v>
      </c>
      <c r="Y53" s="153">
        <f t="shared" si="4"/>
        <v>0</v>
      </c>
      <c r="Z53" s="740" t="s">
        <v>1412</v>
      </c>
      <c r="AA53" s="733"/>
      <c r="AB53" s="156"/>
      <c r="AC53" s="157"/>
    </row>
    <row r="54" spans="3:29" ht="148.5" customHeight="1">
      <c r="C54" s="184" t="str">
        <f>IF(ISBLANK('5. Pp (3 años)'!B86),"",'5. Pp (3 años)'!B86)</f>
        <v>Dirección General de Gobierno</v>
      </c>
      <c r="D54" s="91" t="str">
        <f>IF(ISBLANK('5. Pp (3 años)'!C86),"",'5. Pp (3 años)'!C86)</f>
        <v>Actividad</v>
      </c>
      <c r="E54" s="180" t="str">
        <f>IF(ISBLANK('5. Pp (3 años)'!D86),"",'5. Pp (3 años)'!D86)</f>
        <v>3.1.1.1.9.5 Atenciones en asuntos religiosos brindadas.</v>
      </c>
      <c r="F54" s="180" t="str">
        <f>IF(ISBLANK('5. Pp (3 años)'!E86),"",'5. Pp (3 años)'!E86)</f>
        <v xml:space="preserve">PARB: Porcentaje de Atenciones en Asuntos Religiosos brindadas. </v>
      </c>
      <c r="G54" s="187" t="str">
        <f>IF(ISBLANK('5. Pp (3 años)'!H86),"",'5. Pp (3 años)'!H86)</f>
        <v>Trimestral</v>
      </c>
      <c r="H54" s="79" t="str">
        <f>IF(ISBLANK('5. Pp (3 años)'!J86),"",'5. Pp (3 años)'!J86)</f>
        <v>UNIDAD DE MEDIDA DEL INDICADOR: 
Porcentaje
UNIDAD DE MEDIDA DE LAS VARIABLES:
Atenciones en asuntos religiosos.</v>
      </c>
      <c r="I54" s="142">
        <f>IF(ISBLANK('9. METAS'!K60),"",'9. METAS'!K60)</f>
        <v>2500</v>
      </c>
      <c r="J54" s="143">
        <f>IF(ISBLANK('9. METAS'!Q60),"",'9. METAS'!Q60)</f>
        <v>625</v>
      </c>
      <c r="K54" s="135">
        <f>IF(ISBLANK('9. METAS'!R60),"",'9. METAS'!R60)</f>
        <v>625</v>
      </c>
      <c r="L54" s="135">
        <f>IF(ISBLANK('9. METAS'!S60),"",'9. METAS'!S60)</f>
        <v>625</v>
      </c>
      <c r="M54" s="136">
        <f>IF(ISBLANK('9. METAS'!T60),"",'9. METAS'!T60)</f>
        <v>625</v>
      </c>
      <c r="N54" s="716">
        <v>743</v>
      </c>
      <c r="O54" s="324"/>
      <c r="P54" s="324"/>
      <c r="Q54" s="325"/>
      <c r="R54" s="133">
        <f t="shared" si="0"/>
        <v>1.1888000000000001</v>
      </c>
      <c r="S54" s="134">
        <f t="shared" si="0"/>
        <v>0</v>
      </c>
      <c r="T54" s="134">
        <f t="shared" si="0"/>
        <v>0</v>
      </c>
      <c r="U54" s="148">
        <f t="shared" si="0"/>
        <v>0</v>
      </c>
      <c r="V54" s="137">
        <f t="shared" si="1"/>
        <v>0.29720000000000002</v>
      </c>
      <c r="W54" s="134">
        <f t="shared" si="2"/>
        <v>0.29720000000000002</v>
      </c>
      <c r="X54" s="134">
        <f t="shared" si="3"/>
        <v>0</v>
      </c>
      <c r="Y54" s="153">
        <f t="shared" si="4"/>
        <v>0</v>
      </c>
      <c r="Z54" s="740" t="s">
        <v>1413</v>
      </c>
      <c r="AA54" s="733"/>
      <c r="AB54" s="156"/>
      <c r="AC54" s="157"/>
    </row>
    <row r="55" spans="3:29" ht="148.5" customHeight="1">
      <c r="C55" s="184" t="str">
        <f>IF(ISBLANK('5. Pp (3 años)'!B87),"",'5. Pp (3 años)'!B87)</f>
        <v>Dirección General de Gobierno</v>
      </c>
      <c r="D55" s="91" t="str">
        <f>IF(ISBLANK('5. Pp (3 años)'!C87),"",'5. Pp (3 años)'!C87)</f>
        <v>Actividad</v>
      </c>
      <c r="E55" s="180" t="str">
        <f>IF(ISBLANK('5. Pp (3 años)'!D87),"",'5. Pp (3 años)'!D87)</f>
        <v xml:space="preserve">3.1.1.1.9.6 Realización de actividades comunitarias enfocadas a la construccion de paz con apoyo de grupos religiosos. (sinergia por la paz) </v>
      </c>
      <c r="F55" s="180" t="str">
        <f>IF(ISBLANK('5. Pp (3 años)'!E87),"",'5. Pp (3 años)'!E87)</f>
        <v>PPAC: Porcentaje de participantes  en actividades comunitarias enfocadas a la construccion de paz con apoyo de grupos religiosos. (sinergia por la paz) .</v>
      </c>
      <c r="G55" s="187" t="str">
        <f>IF(ISBLANK('5. Pp (3 años)'!H87),"",'5. Pp (3 años)'!H87)</f>
        <v>Trimestral</v>
      </c>
      <c r="H55" s="79" t="str">
        <f>IF(ISBLANK('5. Pp (3 años)'!J87),"",'5. Pp (3 años)'!J87)</f>
        <v>UNIDAD DE MEDIDA DEL INDICADOR: 
Porcentaje
UNIDAD DE MEDIDA DE LAS VARIABLES:
Participantes de actividades para la construcción de Paz.</v>
      </c>
      <c r="I55" s="142">
        <f>IF(ISBLANK('9. METAS'!K61),"",'9. METAS'!K61)</f>
        <v>11000</v>
      </c>
      <c r="J55" s="143">
        <f>IF(ISBLANK('9. METAS'!Q61),"",'9. METAS'!Q61)</f>
        <v>3000</v>
      </c>
      <c r="K55" s="135">
        <f>IF(ISBLANK('9. METAS'!R61),"",'9. METAS'!R61)</f>
        <v>3000</v>
      </c>
      <c r="L55" s="135">
        <f>IF(ISBLANK('9. METAS'!S61),"",'9. METAS'!S61)</f>
        <v>2000</v>
      </c>
      <c r="M55" s="136">
        <f>IF(ISBLANK('9. METAS'!T61),"",'9. METAS'!T61)</f>
        <v>3000</v>
      </c>
      <c r="N55" s="716">
        <v>3073</v>
      </c>
      <c r="O55" s="324"/>
      <c r="P55" s="324"/>
      <c r="Q55" s="325"/>
      <c r="R55" s="133">
        <f t="shared" si="0"/>
        <v>1.0243333333333333</v>
      </c>
      <c r="S55" s="134">
        <f t="shared" si="0"/>
        <v>0</v>
      </c>
      <c r="T55" s="134">
        <f t="shared" si="0"/>
        <v>0</v>
      </c>
      <c r="U55" s="148">
        <f t="shared" si="0"/>
        <v>0</v>
      </c>
      <c r="V55" s="137">
        <f t="shared" si="1"/>
        <v>0.27936363636363637</v>
      </c>
      <c r="W55" s="134">
        <f t="shared" si="2"/>
        <v>0.27936363636363637</v>
      </c>
      <c r="X55" s="134">
        <f t="shared" si="3"/>
        <v>0</v>
      </c>
      <c r="Y55" s="153">
        <f t="shared" si="4"/>
        <v>0</v>
      </c>
      <c r="Z55" s="740" t="s">
        <v>1414</v>
      </c>
      <c r="AA55" s="733"/>
      <c r="AB55" s="156"/>
      <c r="AC55" s="157"/>
    </row>
    <row r="56" spans="3:29" ht="148.5" customHeight="1">
      <c r="C56" s="184" t="str">
        <f>IF(ISBLANK('5. Pp (3 años)'!B88),"",'5. Pp (3 años)'!B88)</f>
        <v>Dirección General de Gobierno</v>
      </c>
      <c r="D56" s="91" t="str">
        <f>IF(ISBLANK('5. Pp (3 años)'!C88),"",'5. Pp (3 años)'!C88)</f>
        <v>Actividad</v>
      </c>
      <c r="E56" s="180" t="str">
        <f>IF(ISBLANK('5. Pp (3 años)'!D88),"",'5. Pp (3 años)'!D88)</f>
        <v>3.1.1.1.9.7 Capacitación en materia religiosa que fortalezcan la laicidad del municipio.</v>
      </c>
      <c r="F56" s="180" t="str">
        <f>IF(ISBLANK('5. Pp (3 años)'!E88),"",'5. Pp (3 años)'!E88)</f>
        <v>PCMR: Porcentaje de participantes en materia religiosa capacitados(as)</v>
      </c>
      <c r="G56" s="187" t="str">
        <f>IF(ISBLANK('5. Pp (3 años)'!H88),"",'5. Pp (3 años)'!H88)</f>
        <v>Trimestral</v>
      </c>
      <c r="H56" s="79" t="str">
        <f>IF(ISBLANK('5. Pp (3 años)'!J88),"",'5. Pp (3 años)'!J88)</f>
        <v>UNIDAD DE MEDIDA DEL INDICADOR: 
Porcentaje
UNIDAD DE MEDIDA DE LAS VARIABLE   Participantes capacitados(as)</v>
      </c>
      <c r="I56" s="142">
        <f>IF(ISBLANK('9. METAS'!K62),"",'9. METAS'!K62)</f>
        <v>1300</v>
      </c>
      <c r="J56" s="143">
        <f>IF(ISBLANK('9. METAS'!Q62),"",'9. METAS'!Q62)</f>
        <v>550</v>
      </c>
      <c r="K56" s="135">
        <f>IF(ISBLANK('9. METAS'!R62),"",'9. METAS'!R62)</f>
        <v>250</v>
      </c>
      <c r="L56" s="135">
        <f>IF(ISBLANK('9. METAS'!S62),"",'9. METAS'!S62)</f>
        <v>250</v>
      </c>
      <c r="M56" s="136">
        <f>IF(ISBLANK('9. METAS'!T62),"",'9. METAS'!T62)</f>
        <v>250</v>
      </c>
      <c r="N56" s="716">
        <v>659</v>
      </c>
      <c r="O56" s="324"/>
      <c r="P56" s="324"/>
      <c r="Q56" s="325"/>
      <c r="R56" s="133">
        <f t="shared" si="0"/>
        <v>1.1981818181818182</v>
      </c>
      <c r="S56" s="134">
        <f t="shared" si="0"/>
        <v>0</v>
      </c>
      <c r="T56" s="134">
        <f t="shared" si="0"/>
        <v>0</v>
      </c>
      <c r="U56" s="148">
        <f t="shared" si="0"/>
        <v>0</v>
      </c>
      <c r="V56" s="137">
        <f t="shared" si="1"/>
        <v>0.50692307692307692</v>
      </c>
      <c r="W56" s="134">
        <f t="shared" si="2"/>
        <v>0.50692307692307692</v>
      </c>
      <c r="X56" s="134">
        <f t="shared" si="3"/>
        <v>0</v>
      </c>
      <c r="Y56" s="153">
        <f t="shared" si="4"/>
        <v>0</v>
      </c>
      <c r="Z56" s="740" t="s">
        <v>1512</v>
      </c>
      <c r="AA56" s="733"/>
      <c r="AB56" s="156"/>
      <c r="AC56" s="157"/>
    </row>
    <row r="57" spans="3:29" ht="148.5" customHeight="1">
      <c r="C57" s="184" t="str">
        <f>IF(ISBLANK('5. Pp (3 años)'!B89),"",'5. Pp (3 años)'!B89)</f>
        <v>Dirección General de Gobierno</v>
      </c>
      <c r="D57" s="91" t="str">
        <f>IF(ISBLANK('5. Pp (3 años)'!C89),"",'5. Pp (3 años)'!C89)</f>
        <v>Actividad</v>
      </c>
      <c r="E57" s="180" t="str">
        <f>IF(ISBLANK('5. Pp (3 años)'!D89),"",'5. Pp (3 años)'!D89)</f>
        <v>3.1.1.1.9.8 Actualización del Padrón Municipal de Templos (PMT).</v>
      </c>
      <c r="F57" s="180" t="str">
        <f>IF(ISBLANK('5. Pp (3 años)'!E89),"",'5. Pp (3 años)'!E89)</f>
        <v>PAEX: Porcentaje de expedientes del Padrón Municipal de Templos actualizados.</v>
      </c>
      <c r="G57" s="490" t="str">
        <f>IF(ISBLANK('5. Pp (3 años)'!H89),"",'5. Pp (3 años)'!H89)</f>
        <v>Trimestral</v>
      </c>
      <c r="H57" s="79" t="str">
        <f>IF(ISBLANK('5. Pp (3 años)'!J89),"",'5. Pp (3 años)'!J89)</f>
        <v>UNIDAD DE MEDIDA DEL INDICADOR: 
Porcentaje
UNIDAD DE MEDIDA DE LAS VARIABLES:
Expedientes del Padrón Municipal de Templos.</v>
      </c>
      <c r="I57" s="142">
        <f>IF(ISBLANK('9. METAS'!K63),"",'9. METAS'!K63)</f>
        <v>720</v>
      </c>
      <c r="J57" s="143">
        <f>IF(ISBLANK('9. METAS'!Q63),"",'9. METAS'!Q63)</f>
        <v>180</v>
      </c>
      <c r="K57" s="135">
        <f>IF(ISBLANK('9. METAS'!R63),"",'9. METAS'!R63)</f>
        <v>180</v>
      </c>
      <c r="L57" s="135">
        <f>IF(ISBLANK('9. METAS'!S63),"",'9. METAS'!S63)</f>
        <v>180</v>
      </c>
      <c r="M57" s="136">
        <f>IF(ISBLANK('9. METAS'!T63),"",'9. METAS'!T63)</f>
        <v>180</v>
      </c>
      <c r="N57" s="716">
        <v>201</v>
      </c>
      <c r="O57" s="324"/>
      <c r="P57" s="324"/>
      <c r="Q57" s="325"/>
      <c r="R57" s="133">
        <f t="shared" si="0"/>
        <v>1.1166666666666667</v>
      </c>
      <c r="S57" s="134">
        <f t="shared" si="0"/>
        <v>0</v>
      </c>
      <c r="T57" s="134">
        <f t="shared" si="0"/>
        <v>0</v>
      </c>
      <c r="U57" s="148">
        <f t="shared" si="0"/>
        <v>0</v>
      </c>
      <c r="V57" s="137">
        <f t="shared" si="1"/>
        <v>0.27916666666666667</v>
      </c>
      <c r="W57" s="134">
        <f t="shared" si="2"/>
        <v>0.27916666666666667</v>
      </c>
      <c r="X57" s="134">
        <f t="shared" si="3"/>
        <v>0</v>
      </c>
      <c r="Y57" s="153">
        <f t="shared" si="4"/>
        <v>0</v>
      </c>
      <c r="Z57" s="740" t="s">
        <v>1415</v>
      </c>
      <c r="AA57" s="733"/>
      <c r="AB57" s="156"/>
      <c r="AC57" s="157"/>
    </row>
    <row r="58" spans="3:29" ht="148.5" customHeight="1">
      <c r="C58" s="534" t="str">
        <f>IF(ISBLANK('5. Pp (3 años)'!B90),"",'5. Pp (3 años)'!B90)</f>
        <v>Dirección General de Gobierno</v>
      </c>
      <c r="D58" s="535" t="str">
        <f>IF(ISBLANK('5. Pp (3 años)'!C90),"",'5. Pp (3 años)'!C90)</f>
        <v>Actividad</v>
      </c>
      <c r="E58" s="524" t="str">
        <f>IF(ISBLANK('5. Pp (3 años)'!D90),"",'5. Pp (3 años)'!D90)</f>
        <v>3.1.1.1.9.9 Verificación de la normativa municipal aplicable al sector religioso.</v>
      </c>
      <c r="F58" s="524" t="str">
        <f>IF(ISBLANK('5. Pp (3 años)'!E90),"",'5. Pp (3 años)'!E90)</f>
        <v>PVAR: Porcentaje de verificaciones normativas a las asociaciones y agrupaciones religiosas realizadas.</v>
      </c>
      <c r="G58" s="31" t="str">
        <f>IF(ISBLANK('5. Pp (3 años)'!H90),"",'5. Pp (3 años)'!H90)</f>
        <v>Trimestral</v>
      </c>
      <c r="H58" s="536" t="str">
        <f>IF(ISBLANK('5. Pp (3 años)'!J90),"",'5. Pp (3 años)'!J90)</f>
        <v>UNIDAD DE MEDIDA DEL INDICADOR: 
Porcentaje
UNIDAD DE MEDIDA DE LAS VARIABLES:
Verificaciones normativas.</v>
      </c>
      <c r="I58" s="142">
        <f>IF(ISBLANK('9. METAS'!K64),"",'9. METAS'!K64)</f>
        <v>320</v>
      </c>
      <c r="J58" s="143">
        <f>IF(ISBLANK('9. METAS'!Q64),"",'9. METAS'!Q64)</f>
        <v>40</v>
      </c>
      <c r="K58" s="135">
        <f>IF(ISBLANK('9. METAS'!R64),"",'9. METAS'!R64)</f>
        <v>100</v>
      </c>
      <c r="L58" s="135">
        <f>IF(ISBLANK('9. METAS'!S64),"",'9. METAS'!S64)</f>
        <v>100</v>
      </c>
      <c r="M58" s="136">
        <f>IF(ISBLANK('9. METAS'!T64),"",'9. METAS'!T64)</f>
        <v>80</v>
      </c>
      <c r="N58" s="716">
        <v>38</v>
      </c>
      <c r="O58" s="324"/>
      <c r="P58" s="324"/>
      <c r="Q58" s="325"/>
      <c r="R58" s="133">
        <f t="shared" si="0"/>
        <v>0.95</v>
      </c>
      <c r="S58" s="134">
        <f t="shared" si="0"/>
        <v>0</v>
      </c>
      <c r="T58" s="134">
        <f t="shared" si="0"/>
        <v>0</v>
      </c>
      <c r="U58" s="148">
        <f t="shared" si="0"/>
        <v>0</v>
      </c>
      <c r="V58" s="137">
        <f t="shared" si="1"/>
        <v>0.11874999999999999</v>
      </c>
      <c r="W58" s="134">
        <f t="shared" si="2"/>
        <v>0.11874999999999999</v>
      </c>
      <c r="X58" s="134">
        <f t="shared" si="3"/>
        <v>0</v>
      </c>
      <c r="Y58" s="153">
        <f t="shared" si="4"/>
        <v>0</v>
      </c>
      <c r="Z58" s="740" t="s">
        <v>1416</v>
      </c>
      <c r="AA58" s="733"/>
      <c r="AB58" s="156"/>
      <c r="AC58" s="157"/>
    </row>
    <row r="59" spans="3:29" ht="148.5" customHeight="1">
      <c r="C59" s="184" t="str">
        <f>IF(ISBLANK('5. Pp (3 años)'!B91),"",'5. Pp (3 años)'!B91)</f>
        <v>Dirección General de Gobierno</v>
      </c>
      <c r="D59" s="91" t="str">
        <f>IF(ISBLANK('5. Pp (3 años)'!C91),"",'5. Pp (3 años)'!C91)</f>
        <v>Actividad</v>
      </c>
      <c r="E59" s="180" t="str">
        <f>IF(ISBLANK('5. Pp (3 años)'!D91),"",'5. Pp (3 años)'!D91)</f>
        <v>3.1.1.1.9.10 Realización de los trámites solicitados por las asociaciones y agrupaciones religiosas.</v>
      </c>
      <c r="F59" s="180" t="str">
        <f>IF(ISBLANK('5. Pp (3 años)'!E91),"",'5. Pp (3 años)'!E91)</f>
        <v>PTSR: Porcentaje de trámites del sector religioso realizados.</v>
      </c>
      <c r="G59" s="491" t="str">
        <f>IF(ISBLANK('5. Pp (3 años)'!H91),"",'5. Pp (3 años)'!H91)</f>
        <v>Trimestral</v>
      </c>
      <c r="H59" s="79" t="str">
        <f>IF(ISBLANK('5. Pp (3 años)'!J91),"",'5. Pp (3 años)'!J91)</f>
        <v>UNIDAD DE MEDIDA DEL INDICADOR:
Porcentaje.
UNIDAD DE MEDIDA DE LAS VARIABLES: 
Trámites del sector religioso.</v>
      </c>
      <c r="I59" s="142">
        <f>IF(ISBLANK('9. METAS'!K65),"",'9. METAS'!K65)</f>
        <v>700</v>
      </c>
      <c r="J59" s="143">
        <f>IF(ISBLANK('9. METAS'!Q65),"",'9. METAS'!Q65)</f>
        <v>200</v>
      </c>
      <c r="K59" s="135">
        <f>IF(ISBLANK('9. METAS'!R65),"",'9. METAS'!R65)</f>
        <v>200</v>
      </c>
      <c r="L59" s="135">
        <f>IF(ISBLANK('9. METAS'!S65),"",'9. METAS'!S65)</f>
        <v>150</v>
      </c>
      <c r="M59" s="136">
        <f>IF(ISBLANK('9. METAS'!T65),"",'9. METAS'!T65)</f>
        <v>150</v>
      </c>
      <c r="N59" s="716">
        <v>203</v>
      </c>
      <c r="O59" s="324"/>
      <c r="P59" s="324"/>
      <c r="Q59" s="325"/>
      <c r="R59" s="133">
        <f t="shared" si="0"/>
        <v>1.0149999999999999</v>
      </c>
      <c r="S59" s="134">
        <f t="shared" si="0"/>
        <v>0</v>
      </c>
      <c r="T59" s="134">
        <f t="shared" si="0"/>
        <v>0</v>
      </c>
      <c r="U59" s="148">
        <f t="shared" si="0"/>
        <v>0</v>
      </c>
      <c r="V59" s="137">
        <f t="shared" si="1"/>
        <v>0.28999999999999998</v>
      </c>
      <c r="W59" s="134">
        <f t="shared" si="2"/>
        <v>0.28999999999999998</v>
      </c>
      <c r="X59" s="134">
        <f t="shared" si="3"/>
        <v>0</v>
      </c>
      <c r="Y59" s="153">
        <f t="shared" si="4"/>
        <v>0</v>
      </c>
      <c r="Z59" s="740" t="s">
        <v>1417</v>
      </c>
      <c r="AA59" s="733"/>
      <c r="AB59" s="156"/>
      <c r="AC59" s="157"/>
    </row>
    <row r="60" spans="3:29" ht="148.5" customHeight="1">
      <c r="C60" s="184" t="str">
        <f>IF(ISBLANK('5. Pp (3 años)'!B92),"",'5. Pp (3 años)'!B92)</f>
        <v>Dirección General de Gobierno</v>
      </c>
      <c r="D60" s="91" t="str">
        <f>IF(ISBLANK('5. Pp (3 años)'!C92),"",'5. Pp (3 años)'!C92)</f>
        <v>Actividad</v>
      </c>
      <c r="E60" s="180" t="str">
        <f>IF(ISBLANK('5. Pp (3 años)'!D92),"",'5. Pp (3 años)'!D92)</f>
        <v>3.1.1.1.9.11 Asesoramiento para el registro de las agrupaciones religiosas.</v>
      </c>
      <c r="F60" s="180" t="str">
        <f>IF(ISBLANK('5. Pp (3 años)'!E92),"",'5. Pp (3 años)'!E92)</f>
        <v>PAAC: Porcentaje de asesorías jurídicas hacia asociaciones y agrupaciones religiosas.</v>
      </c>
      <c r="G60" s="187" t="str">
        <f>IF(ISBLANK('5. Pp (3 años)'!H92),"",'5. Pp (3 años)'!H92)</f>
        <v>Trimestral</v>
      </c>
      <c r="H60" s="79" t="str">
        <f>IF(ISBLANK('5. Pp (3 años)'!J92),"",'5. Pp (3 años)'!J92)</f>
        <v>UNIDAD DE MEDIDA DEL INDICADOR: 
Porcentaje
UNIDAD DE MEDIDA DE LAS VARIABLES: 
Asesorías jurídicas.</v>
      </c>
      <c r="I60" s="142">
        <f>IF(ISBLANK('9. METAS'!K66),"",'9. METAS'!K66)</f>
        <v>290</v>
      </c>
      <c r="J60" s="143">
        <f>IF(ISBLANK('9. METAS'!Q66),"",'9. METAS'!Q66)</f>
        <v>60</v>
      </c>
      <c r="K60" s="135">
        <f>IF(ISBLANK('9. METAS'!R66),"",'9. METAS'!R66)</f>
        <v>70</v>
      </c>
      <c r="L60" s="135">
        <f>IF(ISBLANK('9. METAS'!S66),"",'9. METAS'!S66)</f>
        <v>80</v>
      </c>
      <c r="M60" s="136">
        <f>IF(ISBLANK('9. METAS'!T66),"",'9. METAS'!T66)</f>
        <v>80</v>
      </c>
      <c r="N60" s="716">
        <v>56</v>
      </c>
      <c r="O60" s="324"/>
      <c r="P60" s="324"/>
      <c r="Q60" s="325"/>
      <c r="R60" s="133">
        <f t="shared" si="0"/>
        <v>0.93333333333333335</v>
      </c>
      <c r="S60" s="134">
        <f t="shared" si="0"/>
        <v>0</v>
      </c>
      <c r="T60" s="134">
        <f t="shared" si="0"/>
        <v>0</v>
      </c>
      <c r="U60" s="148">
        <f t="shared" si="0"/>
        <v>0</v>
      </c>
      <c r="V60" s="137">
        <f t="shared" si="1"/>
        <v>0.19310344827586207</v>
      </c>
      <c r="W60" s="134">
        <f t="shared" si="2"/>
        <v>0.19310344827586207</v>
      </c>
      <c r="X60" s="134">
        <f t="shared" si="3"/>
        <v>0</v>
      </c>
      <c r="Y60" s="153">
        <f t="shared" si="4"/>
        <v>0</v>
      </c>
      <c r="Z60" s="740" t="s">
        <v>1418</v>
      </c>
      <c r="AA60" s="733"/>
      <c r="AB60" s="156"/>
      <c r="AC60" s="157"/>
    </row>
    <row r="61" spans="3:29" ht="148.5" customHeight="1">
      <c r="C61" s="184" t="str">
        <f>IF(ISBLANK('5. Pp (3 años)'!B93),"",'5. Pp (3 años)'!B93)</f>
        <v>Dirección General de Gobierno</v>
      </c>
      <c r="D61" s="91" t="str">
        <f>IF(ISBLANK('5. Pp (3 años)'!C93),"",'5. Pp (3 años)'!C93)</f>
        <v>Actividad</v>
      </c>
      <c r="E61" s="180" t="str">
        <f>IF(ISBLANK('5. Pp (3 años)'!D93),"",'5. Pp (3 años)'!D93)</f>
        <v>3.1.1.1.1.9.12 Realización de actividades enfocadas a la Promoción, Respeto y Tolerancia Religiosa realizadas</v>
      </c>
      <c r="F61" s="180" t="str">
        <f>IF(ISBLANK('5. Pp (3 años)'!E93),"",'5. Pp (3 años)'!E93)</f>
        <v>PAPRT: Porcentaje de actividades  de Promoción, respeto y Tolerancia Religiosa, realizada</v>
      </c>
      <c r="G61" s="187" t="str">
        <f>IF(ISBLANK('5. Pp (3 años)'!H93),"",'5. Pp (3 años)'!H93)</f>
        <v>Trimestral</v>
      </c>
      <c r="H61" s="79" t="str">
        <f>IF(ISBLANK('5. Pp (3 años)'!J93),"",'5. Pp (3 años)'!J93)</f>
        <v>UNIDAD DE MEDIDA DEL INDICADOR: 
Porcentaje.
UNIDAD DE MEDIDA DE LAS VARIABLES: 
actividades de promoción, respeto y tolerancia religiosa</v>
      </c>
      <c r="I61" s="142">
        <f>IF(ISBLANK('9. METAS'!K67),"",'9. METAS'!K67)</f>
        <v>3</v>
      </c>
      <c r="J61" s="143">
        <f>IF(ISBLANK('9. METAS'!Q67),"",'9. METAS'!Q67)</f>
        <v>1</v>
      </c>
      <c r="K61" s="135">
        <f>IF(ISBLANK('9. METAS'!R67),"",'9. METAS'!R67)</f>
        <v>0</v>
      </c>
      <c r="L61" s="135">
        <f>IF(ISBLANK('9. METAS'!S67),"",'9. METAS'!S67)</f>
        <v>1</v>
      </c>
      <c r="M61" s="136">
        <f>IF(ISBLANK('9. METAS'!T67),"",'9. METAS'!T67)</f>
        <v>1</v>
      </c>
      <c r="N61" s="716">
        <v>1</v>
      </c>
      <c r="O61" s="324"/>
      <c r="P61" s="324"/>
      <c r="Q61" s="325"/>
      <c r="R61" s="133">
        <f t="shared" si="0"/>
        <v>1</v>
      </c>
      <c r="S61" s="134" t="str">
        <f t="shared" si="0"/>
        <v>100%</v>
      </c>
      <c r="T61" s="134">
        <f t="shared" si="0"/>
        <v>0</v>
      </c>
      <c r="U61" s="148">
        <f t="shared" si="0"/>
        <v>0</v>
      </c>
      <c r="V61" s="137">
        <f t="shared" si="1"/>
        <v>0.33333333333333331</v>
      </c>
      <c r="W61" s="134">
        <f t="shared" si="2"/>
        <v>0.33333333333333331</v>
      </c>
      <c r="X61" s="134">
        <f t="shared" si="3"/>
        <v>0</v>
      </c>
      <c r="Y61" s="153">
        <f t="shared" si="4"/>
        <v>0</v>
      </c>
      <c r="Z61" s="740" t="s">
        <v>1419</v>
      </c>
      <c r="AA61" s="733"/>
      <c r="AB61" s="156"/>
      <c r="AC61" s="157"/>
    </row>
    <row r="62" spans="3:29" ht="181.5" customHeight="1">
      <c r="C62" s="486" t="str">
        <f>IF(ISBLANK('5. Pp (3 años)'!B94),"",'5. Pp (3 años)'!B94)</f>
        <v>Sistema de Protección Integral de Protección Integral a las Niñas, Niños y Adolescentes</v>
      </c>
      <c r="D62" s="487" t="str">
        <f>IF(ISBLANK('5. Pp (3 años)'!C94),"",'5. Pp (3 años)'!C94)</f>
        <v>Componente</v>
      </c>
      <c r="E62" s="471" t="str">
        <f>IF(ISBLANK('5. Pp (3 años)'!D94),"",'5. Pp (3 años)'!D94)</f>
        <v>3.1.1.1.10 Mecanismos de coordinación interinstitucional y capacidades del SIPINNA Municipal fortalecidos.</v>
      </c>
      <c r="F62" s="471" t="str">
        <f>IF(ISBLANK('5. Pp (3 años)'!E94),"",'5. Pp (3 años)'!E94)</f>
        <v xml:space="preserve">PCI: Porcentaje de mecanismos de coordinación interinstitucional y de fortalecimiento de capacidades implementados. </v>
      </c>
      <c r="G62" s="533" t="str">
        <f>IF(ISBLANK('5. Pp (3 años)'!H94),"",'5. Pp (3 años)'!H94)</f>
        <v>Trimestral</v>
      </c>
      <c r="H62" s="488" t="str">
        <f>IF(ISBLANK('5. Pp (3 años)'!J94),"",'5. Pp (3 años)'!J94)</f>
        <v xml:space="preserve">UNIDAD DE MEDIDA DEL INDICADOR:
Porcentaje.   
UNIDAD DE MEDIDA DE LA VARIABLE:
Mecanismos de coordinación interinstitucional y de fortalecimiento de capacidades implementados. </v>
      </c>
      <c r="I62" s="142">
        <f>IF(ISBLANK('9. METAS'!K68),"",'9. METAS'!K68)</f>
        <v>24</v>
      </c>
      <c r="J62" s="143">
        <f>IF(ISBLANK('9. METAS'!Q68),"",'9. METAS'!Q68)</f>
        <v>3</v>
      </c>
      <c r="K62" s="135">
        <f>IF(ISBLANK('9. METAS'!R68),"",'9. METAS'!R68)</f>
        <v>7</v>
      </c>
      <c r="L62" s="135">
        <f>IF(ISBLANK('9. METAS'!S68),"",'9. METAS'!S68)</f>
        <v>7</v>
      </c>
      <c r="M62" s="136">
        <f>IF(ISBLANK('9. METAS'!T68),"",'9. METAS'!T68)</f>
        <v>7</v>
      </c>
      <c r="N62" s="716">
        <v>2</v>
      </c>
      <c r="O62" s="324"/>
      <c r="P62" s="324"/>
      <c r="Q62" s="325"/>
      <c r="R62" s="133">
        <f t="shared" si="0"/>
        <v>0.66666666666666663</v>
      </c>
      <c r="S62" s="134">
        <f t="shared" si="0"/>
        <v>0</v>
      </c>
      <c r="T62" s="134">
        <f t="shared" si="0"/>
        <v>0</v>
      </c>
      <c r="U62" s="148">
        <f t="shared" si="0"/>
        <v>0</v>
      </c>
      <c r="V62" s="137">
        <f t="shared" si="1"/>
        <v>8.3333333333333329E-2</v>
      </c>
      <c r="W62" s="134">
        <f t="shared" si="2"/>
        <v>8.3333333333333329E-2</v>
      </c>
      <c r="X62" s="134">
        <f t="shared" si="3"/>
        <v>0</v>
      </c>
      <c r="Y62" s="153">
        <f t="shared" si="4"/>
        <v>0</v>
      </c>
      <c r="Z62" s="740" t="s">
        <v>1420</v>
      </c>
      <c r="AA62" s="733"/>
      <c r="AB62" s="156"/>
      <c r="AC62" s="157"/>
    </row>
    <row r="63" spans="3:29" ht="148.5" customHeight="1">
      <c r="C63" s="184" t="str">
        <f>IF(ISBLANK('5. Pp (3 años)'!B95),"",'5. Pp (3 años)'!B95)</f>
        <v>Sistema de Protección Integral de Protección Integral a las Niñas, Niños y Adolescentes</v>
      </c>
      <c r="D63" s="91" t="str">
        <f>IF(ISBLANK('5. Pp (3 años)'!C95),"",'5. Pp (3 años)'!C95)</f>
        <v>Actividad</v>
      </c>
      <c r="E63" s="180" t="str">
        <f>IF(ISBLANK('5. Pp (3 años)'!D95),"",'5. Pp (3 años)'!D95)</f>
        <v>3.1.1.1.10.1  Organización de sesiones del Sistema Municipal y sus Comisiones.</v>
      </c>
      <c r="F63" s="180" t="str">
        <f>IF(ISBLANK('5. Pp (3 años)'!E95),"",'5. Pp (3 años)'!E95)</f>
        <v>PSO: Porcentaje de sesiones realizadas conforme al calendario.</v>
      </c>
      <c r="G63" s="490" t="str">
        <f>IF(ISBLANK('5. Pp (3 años)'!H95),"",'5. Pp (3 años)'!H95)</f>
        <v>Trimestral</v>
      </c>
      <c r="H63" s="79" t="str">
        <f>IF(ISBLANK('5. Pp (3 años)'!J95),"",'5. Pp (3 años)'!J95)</f>
        <v>UNIDAD DE MEDIDA DEL INDICADOR:
Porcentaje.   
UNIDAD DE MEDIDA DE LA VARIABLE:
Organización de sesiones del Sistema Municipal y sus Comisiones</v>
      </c>
      <c r="I63" s="142">
        <f>IF(ISBLANK('9. METAS'!K69),"",'9. METAS'!K69)</f>
        <v>16</v>
      </c>
      <c r="J63" s="143">
        <f>IF(ISBLANK('9. METAS'!Q69),"",'9. METAS'!Q69)</f>
        <v>4</v>
      </c>
      <c r="K63" s="135">
        <f>IF(ISBLANK('9. METAS'!R69),"",'9. METAS'!R69)</f>
        <v>4</v>
      </c>
      <c r="L63" s="135">
        <f>IF(ISBLANK('9. METAS'!S69),"",'9. METAS'!S69)</f>
        <v>4</v>
      </c>
      <c r="M63" s="136">
        <f>IF(ISBLANK('9. METAS'!T69),"",'9. METAS'!T69)</f>
        <v>4</v>
      </c>
      <c r="N63" s="716">
        <v>4</v>
      </c>
      <c r="O63" s="324"/>
      <c r="P63" s="324"/>
      <c r="Q63" s="325"/>
      <c r="R63" s="133">
        <f t="shared" si="0"/>
        <v>1</v>
      </c>
      <c r="S63" s="134">
        <f t="shared" si="0"/>
        <v>0</v>
      </c>
      <c r="T63" s="134">
        <f t="shared" si="0"/>
        <v>0</v>
      </c>
      <c r="U63" s="148">
        <f t="shared" si="0"/>
        <v>0</v>
      </c>
      <c r="V63" s="137">
        <f t="shared" si="1"/>
        <v>0.25</v>
      </c>
      <c r="W63" s="134">
        <f t="shared" si="2"/>
        <v>0.25</v>
      </c>
      <c r="X63" s="134">
        <f t="shared" si="3"/>
        <v>0</v>
      </c>
      <c r="Y63" s="153">
        <f t="shared" si="4"/>
        <v>0</v>
      </c>
      <c r="Z63" s="740" t="s">
        <v>1421</v>
      </c>
      <c r="AA63" s="733"/>
      <c r="AB63" s="156"/>
      <c r="AC63" s="157"/>
    </row>
    <row r="64" spans="3:29" ht="148.5" customHeight="1">
      <c r="C64" s="534" t="str">
        <f>IF(ISBLANK('5. Pp (3 años)'!B96),"",'5. Pp (3 años)'!B96)</f>
        <v>Sistema de Protección Integral de Protección Integral a las Niñas, Niños y Adolescentes</v>
      </c>
      <c r="D64" s="535" t="str">
        <f>IF(ISBLANK('5. Pp (3 años)'!C96),"",'5. Pp (3 años)'!C96)</f>
        <v>Actividad</v>
      </c>
      <c r="E64" s="524" t="str">
        <f>IF(ISBLANK('5. Pp (3 años)'!D96),"",'5. Pp (3 años)'!D96)</f>
        <v>3.1.1.1.10.2 Canalización y registro de reportes o posibles vulneraciones de derechos de NNA.</v>
      </c>
      <c r="F64" s="524" t="str">
        <f>IF(ISBLANK('5. Pp (3 años)'!E96),"",'5. Pp (3 años)'!E96)</f>
        <v>PCR: Porcentaje de reportes canalizados dentro de 48 horas.</v>
      </c>
      <c r="G64" s="31" t="str">
        <f>IF(ISBLANK('5. Pp (3 años)'!H96),"",'5. Pp (3 años)'!H96)</f>
        <v>Trimestral</v>
      </c>
      <c r="H64" s="536" t="str">
        <f>IF(ISBLANK('5. Pp (3 años)'!J96),"",'5. Pp (3 años)'!J96)</f>
        <v xml:space="preserve">UNIDAD DE MEDIDA DEL INDICADOR:
Porcentaje.   
UNIDAD DE MEDIDA DE LA VARIABLE:
Reportes de canalizaciones </v>
      </c>
      <c r="I64" s="562">
        <f>IF(ISBLANK('9. METAS'!K70),"",'9. METAS'!K70)</f>
        <v>1</v>
      </c>
      <c r="J64" s="563">
        <f>IF(ISBLANK('9. METAS'!Q70),"",'9. METAS'!Q70)</f>
        <v>1</v>
      </c>
      <c r="K64" s="564">
        <f>IF(ISBLANK('9. METAS'!R70),"",'9. METAS'!R70)</f>
        <v>1</v>
      </c>
      <c r="L64" s="564">
        <f>IF(ISBLANK('9. METAS'!S70),"",'9. METAS'!S70)</f>
        <v>1</v>
      </c>
      <c r="M64" s="565">
        <f>IF(ISBLANK('9. METAS'!T70),"",'9. METAS'!T70)</f>
        <v>1</v>
      </c>
      <c r="N64" s="717">
        <v>1</v>
      </c>
      <c r="O64" s="566"/>
      <c r="P64" s="566"/>
      <c r="Q64" s="567"/>
      <c r="R64" s="133">
        <f t="shared" si="0"/>
        <v>1</v>
      </c>
      <c r="S64" s="134">
        <f t="shared" si="0"/>
        <v>0</v>
      </c>
      <c r="T64" s="134">
        <f t="shared" si="0"/>
        <v>0</v>
      </c>
      <c r="U64" s="148">
        <f t="shared" si="0"/>
        <v>0</v>
      </c>
      <c r="V64" s="137">
        <f t="shared" si="1"/>
        <v>1</v>
      </c>
      <c r="W64" s="134">
        <f t="shared" si="2"/>
        <v>1</v>
      </c>
      <c r="X64" s="134">
        <f t="shared" si="3"/>
        <v>0</v>
      </c>
      <c r="Y64" s="153">
        <f t="shared" si="4"/>
        <v>0</v>
      </c>
      <c r="Z64" s="740" t="s">
        <v>1422</v>
      </c>
      <c r="AA64" s="733"/>
      <c r="AB64" s="156"/>
      <c r="AC64" s="157"/>
    </row>
    <row r="65" spans="3:29" ht="148.5" customHeight="1">
      <c r="C65" s="184" t="str">
        <f>IF(ISBLANK('5. Pp (3 años)'!B97),"",'5. Pp (3 años)'!B97)</f>
        <v>Sistema de Protección Integral de Protección Integral a las Niñas, Niños y Adolescentes</v>
      </c>
      <c r="D65" s="91" t="str">
        <f>IF(ISBLANK('5. Pp (3 años)'!C97),"",'5. Pp (3 años)'!C97)</f>
        <v>Actividad</v>
      </c>
      <c r="E65" s="180" t="str">
        <f>IF(ISBLANK('5. Pp (3 años)'!D97),"",'5. Pp (3 años)'!D97)</f>
        <v>3.1.1.1.10.3 Convocatoria y organización de actividades de participación dirigidas a niñas, niños y adolescentes.</v>
      </c>
      <c r="F65" s="180" t="str">
        <f>IF(ISBLANK('5. Pp (3 años)'!E97),"",'5. Pp (3 años)'!E97)</f>
        <v>PPA: Porcentaje de participación de NNA en actividades convocadas.</v>
      </c>
      <c r="G65" s="491" t="str">
        <f>IF(ISBLANK('5. Pp (3 años)'!H97),"",'5. Pp (3 años)'!H97)</f>
        <v>Trimestral</v>
      </c>
      <c r="H65" s="79" t="str">
        <f>IF(ISBLANK('5. Pp (3 años)'!J97),"",'5. Pp (3 años)'!J97)</f>
        <v>UNIDAD DE MEDIDA DEL INDICADOR:
Porcentaje.   
UNIDAD DE MEDIDA DE LA VARIABLE:
Niñas, niños y adolescentes participantes en actividades sobre sus derechos humanos..</v>
      </c>
      <c r="I65" s="142">
        <f>IF(ISBLANK('9. METAS'!K71),"",'9. METAS'!K71)</f>
        <v>3230</v>
      </c>
      <c r="J65" s="143">
        <f>IF(ISBLANK('9. METAS'!Q71),"",'9. METAS'!Q71)</f>
        <v>800</v>
      </c>
      <c r="K65" s="135">
        <f>IF(ISBLANK('9. METAS'!R71),"",'9. METAS'!R71)</f>
        <v>965</v>
      </c>
      <c r="L65" s="135">
        <f>IF(ISBLANK('9. METAS'!S71),"",'9. METAS'!S71)</f>
        <v>965</v>
      </c>
      <c r="M65" s="136">
        <f>IF(ISBLANK('9. METAS'!T71),"",'9. METAS'!T71)</f>
        <v>500</v>
      </c>
      <c r="N65" s="716">
        <v>938</v>
      </c>
      <c r="O65" s="324"/>
      <c r="P65" s="324"/>
      <c r="Q65" s="325"/>
      <c r="R65" s="133">
        <f t="shared" si="0"/>
        <v>1.1725000000000001</v>
      </c>
      <c r="S65" s="134">
        <f t="shared" si="0"/>
        <v>0</v>
      </c>
      <c r="T65" s="134">
        <f t="shared" si="0"/>
        <v>0</v>
      </c>
      <c r="U65" s="148">
        <f t="shared" si="0"/>
        <v>0</v>
      </c>
      <c r="V65" s="137">
        <f t="shared" si="1"/>
        <v>0.29040247678018577</v>
      </c>
      <c r="W65" s="134">
        <f t="shared" si="2"/>
        <v>0.29040247678018577</v>
      </c>
      <c r="X65" s="134">
        <f t="shared" si="3"/>
        <v>0</v>
      </c>
      <c r="Y65" s="153">
        <f t="shared" si="4"/>
        <v>0</v>
      </c>
      <c r="Z65" s="740" t="s">
        <v>1423</v>
      </c>
      <c r="AA65" s="733"/>
      <c r="AB65" s="156"/>
      <c r="AC65" s="157"/>
    </row>
    <row r="66" spans="3:29" ht="148.5" customHeight="1">
      <c r="C66" s="184" t="str">
        <f>IF(ISBLANK('5. Pp (3 años)'!B98),"",'5. Pp (3 años)'!B98)</f>
        <v>Sistema de Protección Integral de Protección Integral a las Niñas, Niños y Adolescentes</v>
      </c>
      <c r="D66" s="91" t="str">
        <f>IF(ISBLANK('5. Pp (3 años)'!C98),"",'5. Pp (3 años)'!C98)</f>
        <v>Actividad</v>
      </c>
      <c r="E66" s="180" t="str">
        <f>IF(ISBLANK('5. Pp (3 años)'!D98),"",'5. Pp (3 años)'!D98)</f>
        <v>3.1.1.1.10.4 Difusión digital y realización de campañas en redes sociales sobre los derechos de NNA.</v>
      </c>
      <c r="F66" s="180" t="str">
        <f>IF(ISBLANK('5. Pp (3 años)'!E98),"",'5. Pp (3 años)'!E98)</f>
        <v>PDR: Porcentaje de campañas realizadas conforme a la planeación.</v>
      </c>
      <c r="G66" s="187" t="str">
        <f>IF(ISBLANK('5. Pp (3 años)'!H98),"",'5. Pp (3 años)'!H98)</f>
        <v>Trimestral</v>
      </c>
      <c r="H66" s="79" t="str">
        <f>IF(ISBLANK('5. Pp (3 años)'!J98),"",'5. Pp (3 años)'!J98)</f>
        <v>UNIDAD DE MEDIDA DEL INDICADOR:
Porcentaje.   
UNIDAD DE MEDIDA DE LA VARIABLE:
Campañas digitales realizadas..</v>
      </c>
      <c r="I66" s="142">
        <f>IF(ISBLANK('9. METAS'!K72),"",'9. METAS'!K72)</f>
        <v>24</v>
      </c>
      <c r="J66" s="143">
        <f>IF(ISBLANK('9. METAS'!Q72),"",'9. METAS'!Q72)</f>
        <v>6</v>
      </c>
      <c r="K66" s="135">
        <f>IF(ISBLANK('9. METAS'!R72),"",'9. METAS'!R72)</f>
        <v>6</v>
      </c>
      <c r="L66" s="135">
        <f>IF(ISBLANK('9. METAS'!S72),"",'9. METAS'!S72)</f>
        <v>6</v>
      </c>
      <c r="M66" s="136">
        <f>IF(ISBLANK('9. METAS'!T72),"",'9. METAS'!T72)</f>
        <v>6</v>
      </c>
      <c r="N66" s="716">
        <v>3</v>
      </c>
      <c r="O66" s="324"/>
      <c r="P66" s="324"/>
      <c r="Q66" s="325"/>
      <c r="R66" s="133">
        <f t="shared" si="0"/>
        <v>0.5</v>
      </c>
      <c r="S66" s="134">
        <f t="shared" si="0"/>
        <v>0</v>
      </c>
      <c r="T66" s="134">
        <f t="shared" si="0"/>
        <v>0</v>
      </c>
      <c r="U66" s="148">
        <f t="shared" si="0"/>
        <v>0</v>
      </c>
      <c r="V66" s="137">
        <f t="shared" si="1"/>
        <v>0.125</v>
      </c>
      <c r="W66" s="134">
        <f t="shared" si="2"/>
        <v>0.125</v>
      </c>
      <c r="X66" s="134">
        <f t="shared" si="3"/>
        <v>0</v>
      </c>
      <c r="Y66" s="153">
        <f t="shared" si="4"/>
        <v>0</v>
      </c>
      <c r="Z66" s="740" t="s">
        <v>1424</v>
      </c>
      <c r="AA66" s="733"/>
      <c r="AB66" s="156"/>
      <c r="AC66" s="157"/>
    </row>
    <row r="67" spans="3:29" ht="164.25" customHeight="1">
      <c r="C67" s="486" t="str">
        <f>IF(ISBLANK('5. Pp (3 años)'!B99),"",'5. Pp (3 años)'!B99)</f>
        <v>Dirección General de Transporte y Vialidad</v>
      </c>
      <c r="D67" s="487" t="str">
        <f>IF(ISBLANK('5. Pp (3 años)'!C99),"",'5. Pp (3 años)'!C99)</f>
        <v>Componente</v>
      </c>
      <c r="E67" s="471" t="str">
        <f>IF(ISBLANK('5. Pp (3 años)'!D99),"",'5. Pp (3 años)'!D99)</f>
        <v>3.1.1.1.11 Proyectos de estructuración vial revisados interinstitucionalmente.</v>
      </c>
      <c r="F67" s="471" t="str">
        <f>IF(ISBLANK('5. Pp (3 años)'!E99),"",'5. Pp (3 años)'!E99)</f>
        <v>PREV: Porcentaje de proyectos de estructuración vial revisados</v>
      </c>
      <c r="G67" s="533" t="str">
        <f>IF(ISBLANK('5. Pp (3 años)'!H99),"",'5. Pp (3 años)'!H99)</f>
        <v>Trimestral</v>
      </c>
      <c r="H67" s="488" t="str">
        <f>IF(ISBLANK('5. Pp (3 años)'!J99),"",'5. Pp (3 años)'!J99)</f>
        <v>UNIDAD DE MEDIDA DELINDICADOR:
Porcentaje
 UNIDAD DE MEDIDA DE LA VARIABLE:
Proyectos</v>
      </c>
      <c r="I67" s="142">
        <f>IF(ISBLANK('9. METAS'!K73),"",'9. METAS'!K73)</f>
        <v>20</v>
      </c>
      <c r="J67" s="143">
        <f>IF(ISBLANK('9. METAS'!Q73),"",'9. METAS'!Q73)</f>
        <v>5</v>
      </c>
      <c r="K67" s="135">
        <f>IF(ISBLANK('9. METAS'!R73),"",'9. METAS'!R73)</f>
        <v>10</v>
      </c>
      <c r="L67" s="135">
        <f>IF(ISBLANK('9. METAS'!S73),"",'9. METAS'!S73)</f>
        <v>3</v>
      </c>
      <c r="M67" s="136">
        <f>IF(ISBLANK('9. METAS'!T73),"",'9. METAS'!T73)</f>
        <v>2</v>
      </c>
      <c r="N67" s="718">
        <v>5</v>
      </c>
      <c r="O67" s="324"/>
      <c r="P67" s="324"/>
      <c r="Q67" s="325"/>
      <c r="R67" s="133">
        <f t="shared" si="0"/>
        <v>1</v>
      </c>
      <c r="S67" s="134">
        <f t="shared" si="0"/>
        <v>0</v>
      </c>
      <c r="T67" s="134">
        <f t="shared" si="0"/>
        <v>0</v>
      </c>
      <c r="U67" s="148">
        <f t="shared" si="0"/>
        <v>0</v>
      </c>
      <c r="V67" s="137">
        <f t="shared" si="1"/>
        <v>0.25</v>
      </c>
      <c r="W67" s="134">
        <f t="shared" si="2"/>
        <v>0.25</v>
      </c>
      <c r="X67" s="134">
        <f t="shared" si="3"/>
        <v>0</v>
      </c>
      <c r="Y67" s="153">
        <f t="shared" si="4"/>
        <v>0</v>
      </c>
      <c r="Z67" s="740" t="s">
        <v>1425</v>
      </c>
      <c r="AA67" s="733"/>
      <c r="AB67" s="156"/>
      <c r="AC67" s="157"/>
    </row>
    <row r="68" spans="3:29" ht="169.5" customHeight="1">
      <c r="C68" s="184" t="str">
        <f>IF(ISBLANK('5. Pp (3 años)'!B100),"",'5. Pp (3 años)'!B100)</f>
        <v>Dirección General de Transporte y Vialidad</v>
      </c>
      <c r="D68" s="91" t="str">
        <f>IF(ISBLANK('5. Pp (3 años)'!C100),"",'5. Pp (3 años)'!C100)</f>
        <v>Actividad</v>
      </c>
      <c r="E68" s="180" t="str">
        <f>IF(ISBLANK('5. Pp (3 años)'!D100),"",'5. Pp (3 años)'!D100)</f>
        <v>3.1.1.1.11.1 Instalación de señalización vial horizontal y vertical en la infraestructura urbana.</v>
      </c>
      <c r="F68" s="180" t="str">
        <f>IF(ISBLANK('5. Pp (3 años)'!E100),"",'5. Pp (3 años)'!E100)</f>
        <v>PSHV: Porcentaje de señalización vial horizontal y vertical instalada</v>
      </c>
      <c r="G68" s="187" t="str">
        <f>IF(ISBLANK('5. Pp (3 años)'!H100),"",'5. Pp (3 años)'!H100)</f>
        <v>Trimestral</v>
      </c>
      <c r="H68" s="79" t="str">
        <f>IF(ISBLANK('5. Pp (3 años)'!J100),"",'5. Pp (3 años)'!J100)</f>
        <v>UNIDAD DE MEDIDA DEL INDICADOR:
Porcentaje
 UNIDAD DE MEDIDA DE LA VARIABLE:
Señalizacion.</v>
      </c>
      <c r="I68" s="142">
        <f>IF(ISBLANK('9. METAS'!K74),"",'9. METAS'!K74)</f>
        <v>120</v>
      </c>
      <c r="J68" s="143">
        <f>IF(ISBLANK('9. METAS'!Q74),"",'9. METAS'!Q74)</f>
        <v>30</v>
      </c>
      <c r="K68" s="135">
        <f>IF(ISBLANK('9. METAS'!R74),"",'9. METAS'!R74)</f>
        <v>30</v>
      </c>
      <c r="L68" s="135">
        <f>IF(ISBLANK('9. METAS'!S74),"",'9. METAS'!S74)</f>
        <v>30</v>
      </c>
      <c r="M68" s="136">
        <f>IF(ISBLANK('9. METAS'!T74),"",'9. METAS'!T74)</f>
        <v>30</v>
      </c>
      <c r="N68" s="718">
        <v>47</v>
      </c>
      <c r="O68" s="324"/>
      <c r="P68" s="324"/>
      <c r="Q68" s="325"/>
      <c r="R68" s="133">
        <f t="shared" si="0"/>
        <v>1.5666666666666667</v>
      </c>
      <c r="S68" s="134">
        <f t="shared" si="0"/>
        <v>0</v>
      </c>
      <c r="T68" s="134">
        <f t="shared" si="0"/>
        <v>0</v>
      </c>
      <c r="U68" s="148">
        <f t="shared" si="0"/>
        <v>0</v>
      </c>
      <c r="V68" s="137">
        <f t="shared" si="1"/>
        <v>0.39166666666666666</v>
      </c>
      <c r="W68" s="134">
        <f t="shared" si="2"/>
        <v>0.39166666666666666</v>
      </c>
      <c r="X68" s="134">
        <f t="shared" si="3"/>
        <v>0</v>
      </c>
      <c r="Y68" s="153">
        <f t="shared" si="4"/>
        <v>0</v>
      </c>
      <c r="Z68" s="740" t="s">
        <v>1426</v>
      </c>
      <c r="AA68" s="733"/>
      <c r="AB68" s="156"/>
      <c r="AC68" s="157"/>
    </row>
    <row r="69" spans="3:29" ht="192" customHeight="1">
      <c r="C69" s="184" t="str">
        <f>IF(ISBLANK('5. Pp (3 años)'!B101),"",'5. Pp (3 años)'!B101)</f>
        <v>Dirección General de Transporte y Vialidad</v>
      </c>
      <c r="D69" s="91" t="str">
        <f>IF(ISBLANK('5. Pp (3 años)'!C101),"",'5. Pp (3 años)'!C101)</f>
        <v>Actividad</v>
      </c>
      <c r="E69" s="180" t="str">
        <f>IF(ISBLANK('5. Pp (3 años)'!D101),"",'5. Pp (3 años)'!D101)</f>
        <v>3.1.1.1.11.2. Elaboración de propuestas de Seguridad Vial y de Movilidad Urbana.</v>
      </c>
      <c r="F69" s="180" t="str">
        <f>IF(ISBLANK('5. Pp (3 años)'!E101),"",'5. Pp (3 años)'!E101)</f>
        <v>PASMG: Porcentaje de anuencias de seguridad vial y movilidad urbana gestionadas</v>
      </c>
      <c r="G69" s="490" t="str">
        <f>IF(ISBLANK('5. Pp (3 años)'!H101),"",'5. Pp (3 años)'!H101)</f>
        <v>Trimestral</v>
      </c>
      <c r="H69" s="79" t="str">
        <f>IF(ISBLANK('5. Pp (3 años)'!J101),"",'5. Pp (3 años)'!J101)</f>
        <v>UNIDAD DE MÉDIDA DEL INDICADOR:
Porcentaje.
 UNIDAD DE MEDIDA DE LA VARIABLE:
Anuencias.</v>
      </c>
      <c r="I69" s="142">
        <f>IF(ISBLANK('9. METAS'!K75),"",'9. METAS'!K75)</f>
        <v>60</v>
      </c>
      <c r="J69" s="143">
        <f>IF(ISBLANK('9. METAS'!Q75),"",'9. METAS'!Q75)</f>
        <v>15</v>
      </c>
      <c r="K69" s="135">
        <f>IF(ISBLANK('9. METAS'!R75),"",'9. METAS'!R75)</f>
        <v>15</v>
      </c>
      <c r="L69" s="135">
        <f>IF(ISBLANK('9. METAS'!S75),"",'9. METAS'!S75)</f>
        <v>15</v>
      </c>
      <c r="M69" s="136">
        <f>IF(ISBLANK('9. METAS'!T75),"",'9. METAS'!T75)</f>
        <v>15</v>
      </c>
      <c r="N69" s="718">
        <v>49</v>
      </c>
      <c r="O69" s="324"/>
      <c r="P69" s="324"/>
      <c r="Q69" s="325"/>
      <c r="R69" s="133">
        <f t="shared" si="0"/>
        <v>3.2666666666666666</v>
      </c>
      <c r="S69" s="134">
        <f t="shared" si="0"/>
        <v>0</v>
      </c>
      <c r="T69" s="134">
        <f t="shared" si="0"/>
        <v>0</v>
      </c>
      <c r="U69" s="148">
        <f t="shared" si="0"/>
        <v>0</v>
      </c>
      <c r="V69" s="137">
        <f t="shared" si="1"/>
        <v>0.81666666666666665</v>
      </c>
      <c r="W69" s="134">
        <f t="shared" si="2"/>
        <v>0.81666666666666665</v>
      </c>
      <c r="X69" s="134">
        <f t="shared" si="3"/>
        <v>0</v>
      </c>
      <c r="Y69" s="153">
        <f t="shared" si="4"/>
        <v>0</v>
      </c>
      <c r="Z69" s="740" t="s">
        <v>1427</v>
      </c>
      <c r="AA69" s="733"/>
      <c r="AB69" s="156"/>
      <c r="AC69" s="157"/>
    </row>
    <row r="70" spans="3:29" ht="190.5" customHeight="1">
      <c r="C70" s="534" t="str">
        <f>IF(ISBLANK('5. Pp (3 años)'!B102),"",'5. Pp (3 años)'!B102)</f>
        <v>Dirección General de Transporte y Vialidad</v>
      </c>
      <c r="D70" s="535" t="str">
        <f>IF(ISBLANK('5. Pp (3 años)'!C102),"",'5. Pp (3 años)'!C102)</f>
        <v>Actividad</v>
      </c>
      <c r="E70" s="524" t="str">
        <f>IF(ISBLANK('5. Pp (3 años)'!D102),"",'5. Pp (3 años)'!D102)</f>
        <v>3.1.1.1.11.3 Supervisión del funcionamiento de la red semafórica en la infraestructura vial.</v>
      </c>
      <c r="F70" s="524" t="str">
        <f>IF(ISBLANK('5. Pp (3 años)'!E102),"",'5. Pp (3 años)'!E102)</f>
        <v>PSRS: Porcentaje de supervisiones realizadas a la red semafórica</v>
      </c>
      <c r="G70" s="31" t="str">
        <f>IF(ISBLANK('5. Pp (3 años)'!H102),"",'5. Pp (3 años)'!H102)</f>
        <v>Trimestral</v>
      </c>
      <c r="H70" s="536" t="str">
        <f>IF(ISBLANK('5. Pp (3 años)'!J102),"",'5. Pp (3 años)'!J102)</f>
        <v>UNIDAD DE MEDIDA DEL INDICADOR:
Porcentaje 
 UNIDAD DE MEDIDA DE LA VARIABLE:
Supervisiones.</v>
      </c>
      <c r="I70" s="142">
        <f>IF(ISBLANK('9. METAS'!K76),"",'9. METAS'!K76)</f>
        <v>120</v>
      </c>
      <c r="J70" s="143">
        <f>IF(ISBLANK('9. METAS'!Q76),"",'9. METAS'!Q76)</f>
        <v>30</v>
      </c>
      <c r="K70" s="135">
        <f>IF(ISBLANK('9. METAS'!R76),"",'9. METAS'!R76)</f>
        <v>30</v>
      </c>
      <c r="L70" s="135">
        <f>IF(ISBLANK('9. METAS'!S76),"",'9. METAS'!S76)</f>
        <v>30</v>
      </c>
      <c r="M70" s="136">
        <f>IF(ISBLANK('9. METAS'!T76),"",'9. METAS'!T76)</f>
        <v>30</v>
      </c>
      <c r="N70" s="718">
        <v>30</v>
      </c>
      <c r="O70" s="324"/>
      <c r="P70" s="324"/>
      <c r="Q70" s="325"/>
      <c r="R70" s="133">
        <f t="shared" si="0"/>
        <v>1</v>
      </c>
      <c r="S70" s="134">
        <f t="shared" si="0"/>
        <v>0</v>
      </c>
      <c r="T70" s="134">
        <f t="shared" si="0"/>
        <v>0</v>
      </c>
      <c r="U70" s="148">
        <f t="shared" si="0"/>
        <v>0</v>
      </c>
      <c r="V70" s="137">
        <f t="shared" si="1"/>
        <v>0.25</v>
      </c>
      <c r="W70" s="134">
        <f t="shared" si="2"/>
        <v>0.25</v>
      </c>
      <c r="X70" s="134">
        <f t="shared" si="3"/>
        <v>0</v>
      </c>
      <c r="Y70" s="153">
        <f t="shared" si="4"/>
        <v>0</v>
      </c>
      <c r="Z70" s="740" t="s">
        <v>1428</v>
      </c>
      <c r="AA70" s="733"/>
      <c r="AB70" s="156"/>
      <c r="AC70" s="157"/>
    </row>
    <row r="71" spans="3:29" ht="148.5" customHeight="1">
      <c r="C71" s="486" t="str">
        <f>IF(ISBLANK('5. Pp (3 años)'!B103),"",'5. Pp (3 años)'!B103)</f>
        <v>Dirección General del Honorable Cuerpo de Bomberos, Desastres, Emergencias Medicas y Desastres</v>
      </c>
      <c r="D71" s="487" t="str">
        <f>IF(ISBLANK('5. Pp (3 años)'!C103),"",'5. Pp (3 años)'!C103)</f>
        <v>Componente</v>
      </c>
      <c r="E71" s="471" t="str">
        <f>IF(ISBLANK('5. Pp (3 años)'!D103),"",'5. Pp (3 años)'!D103)</f>
        <v>3.1.1.1.12 Atención de emergencias a la población, mediante acciones de prevención, auxilio y combate de incendios.</v>
      </c>
      <c r="F71" s="471" t="str">
        <f>IF(ISBLANK('5. Pp (3 años)'!E103),"",'5. Pp (3 años)'!E103)</f>
        <v>PPAE: Porcentaje de personas atendidas en emergencias.</v>
      </c>
      <c r="G71" s="537" t="str">
        <f>IF(ISBLANK('5. Pp (3 años)'!H103),"",'5. Pp (3 años)'!H103)</f>
        <v>Trimestral</v>
      </c>
      <c r="H71" s="488" t="str">
        <f>IF(ISBLANK('5. Pp (3 años)'!J103),"",'5. Pp (3 años)'!J103)</f>
        <v>UNIDAD DE MEDIDA DEL INDICADOR:
Porcentaje 
UNIDAD DE MEDIDA DE LA VARIABLE: 
Personas.</v>
      </c>
      <c r="I71" s="142">
        <f>IF(ISBLANK('9. METAS'!K77),"",'9. METAS'!K77)</f>
        <v>10000</v>
      </c>
      <c r="J71" s="143">
        <f>IF(ISBLANK('9. METAS'!Q77),"",'9. METAS'!Q77)</f>
        <v>2500</v>
      </c>
      <c r="K71" s="135">
        <f>IF(ISBLANK('9. METAS'!R77),"",'9. METAS'!R77)</f>
        <v>2500</v>
      </c>
      <c r="L71" s="135">
        <f>IF(ISBLANK('9. METAS'!S77),"",'9. METAS'!S77)</f>
        <v>2500</v>
      </c>
      <c r="M71" s="136">
        <f>IF(ISBLANK('9. METAS'!T77),"",'9. METAS'!T77)</f>
        <v>2500</v>
      </c>
      <c r="N71" s="716">
        <v>3200</v>
      </c>
      <c r="O71" s="324"/>
      <c r="P71" s="324"/>
      <c r="Q71" s="325"/>
      <c r="R71" s="133">
        <f t="shared" si="0"/>
        <v>1.28</v>
      </c>
      <c r="S71" s="134">
        <f t="shared" si="0"/>
        <v>0</v>
      </c>
      <c r="T71" s="134">
        <f t="shared" si="0"/>
        <v>0</v>
      </c>
      <c r="U71" s="148">
        <f t="shared" si="0"/>
        <v>0</v>
      </c>
      <c r="V71" s="137">
        <f t="shared" si="1"/>
        <v>0.32</v>
      </c>
      <c r="W71" s="134">
        <f t="shared" si="2"/>
        <v>0.32</v>
      </c>
      <c r="X71" s="134">
        <f t="shared" si="3"/>
        <v>0</v>
      </c>
      <c r="Y71" s="153">
        <f t="shared" si="4"/>
        <v>0</v>
      </c>
      <c r="Z71" s="740" t="s">
        <v>1429</v>
      </c>
      <c r="AA71" s="733"/>
      <c r="AB71" s="156"/>
      <c r="AC71" s="157"/>
    </row>
    <row r="72" spans="3:29" ht="148.5" customHeight="1">
      <c r="C72" s="184" t="str">
        <f>IF(ISBLANK('5. Pp (3 años)'!B104),"",'5. Pp (3 años)'!B104)</f>
        <v>Dirección General del Honorable Cuerpo de Bomberos, Desastres, Emergencias Medicas y Desastres</v>
      </c>
      <c r="D72" s="91" t="str">
        <f>IF(ISBLANK('5. Pp (3 años)'!C104),"",'5. Pp (3 años)'!C104)</f>
        <v>Actividad</v>
      </c>
      <c r="E72" s="180" t="str">
        <f>IF(ISBLANK('5. Pp (3 años)'!D104),"",'5. Pp (3 años)'!D104)</f>
        <v>3.1.1.1.12.1 Capacitación en prevención de riesgos al personal organizaciones del sector público y privado.</v>
      </c>
      <c r="F72" s="180" t="str">
        <f>IF(ISBLANK('5. Pp (3 años)'!E104),"",'5. Pp (3 años)'!E104)</f>
        <v>POPC: Porcentaje de personal de organizaciones públicas y privadas capacitadas.</v>
      </c>
      <c r="G72" s="187" t="str">
        <f>IF(ISBLANK('5. Pp (3 años)'!H104),"",'5. Pp (3 años)'!H104)</f>
        <v>Trimestral</v>
      </c>
      <c r="H72" s="79" t="str">
        <f>IF(ISBLANK('5. Pp (3 años)'!J104),"",'5. Pp (3 años)'!J104)</f>
        <v>UNIDAD DE MEDIDA DEL INDICADOR:
Porcentaje.
UNIDAD DE MEDIDA DE LA VARIABLE: 
Personal de Organizaciones públicas y privadas.</v>
      </c>
      <c r="I72" s="142">
        <f>IF(ISBLANK('9. METAS'!K78),"",'9. METAS'!K78)</f>
        <v>4000</v>
      </c>
      <c r="J72" s="143">
        <f>IF(ISBLANK('9. METAS'!Q78),"",'9. METAS'!Q78)</f>
        <v>1000</v>
      </c>
      <c r="K72" s="135">
        <f>IF(ISBLANK('9. METAS'!R78),"",'9. METAS'!R78)</f>
        <v>1000</v>
      </c>
      <c r="L72" s="135">
        <f>IF(ISBLANK('9. METAS'!S78),"",'9. METAS'!S78)</f>
        <v>1000</v>
      </c>
      <c r="M72" s="136">
        <f>IF(ISBLANK('9. METAS'!T78),"",'9. METAS'!T78)</f>
        <v>1000</v>
      </c>
      <c r="N72" s="716">
        <v>2001</v>
      </c>
      <c r="O72" s="324"/>
      <c r="P72" s="324"/>
      <c r="Q72" s="325"/>
      <c r="R72" s="133">
        <f t="shared" si="0"/>
        <v>2.0009999999999999</v>
      </c>
      <c r="S72" s="134">
        <f t="shared" si="0"/>
        <v>0</v>
      </c>
      <c r="T72" s="134">
        <f t="shared" si="0"/>
        <v>0</v>
      </c>
      <c r="U72" s="148">
        <f t="shared" si="0"/>
        <v>0</v>
      </c>
      <c r="V72" s="137">
        <f t="shared" si="1"/>
        <v>0.50024999999999997</v>
      </c>
      <c r="W72" s="134">
        <f t="shared" si="2"/>
        <v>0.50024999999999997</v>
      </c>
      <c r="X72" s="134">
        <f t="shared" si="3"/>
        <v>0</v>
      </c>
      <c r="Y72" s="153">
        <f t="shared" si="4"/>
        <v>0</v>
      </c>
      <c r="Z72" s="740" t="s">
        <v>1430</v>
      </c>
      <c r="AA72" s="733"/>
      <c r="AB72" s="156"/>
      <c r="AC72" s="157"/>
    </row>
    <row r="73" spans="3:29" ht="148.5" customHeight="1">
      <c r="C73" s="184" t="str">
        <f>IF(ISBLANK('5. Pp (3 años)'!B105),"",'5. Pp (3 años)'!B105)</f>
        <v>Dirección General del Honorable Cuerpo de Bomberos, Desastres, Emergencias Medicas y Desastres</v>
      </c>
      <c r="D73" s="91" t="str">
        <f>IF(ISBLANK('5. Pp (3 años)'!C105),"",'5. Pp (3 años)'!C105)</f>
        <v>Actividad</v>
      </c>
      <c r="E73" s="180" t="str">
        <f>IF(ISBLANK('5. Pp (3 años)'!D105),"",'5. Pp (3 años)'!D105)</f>
        <v>3.1.1.1.12.2 Supervisión y prevención de riesgos en eventos masivos, espacios públicos y operativos especiales.</v>
      </c>
      <c r="F73" s="180" t="str">
        <f>IF(ISBLANK('5. Pp (3 años)'!E105),"",'5. Pp (3 años)'!E105)</f>
        <v>PSPR: Porcentaje de servicios de supervisión y prevención de riesgos realizados.</v>
      </c>
      <c r="G73" s="187" t="str">
        <f>IF(ISBLANK('5. Pp (3 años)'!H105),"",'5. Pp (3 años)'!H105)</f>
        <v>Trimestral</v>
      </c>
      <c r="H73" s="79" t="str">
        <f>IF(ISBLANK('5. Pp (3 años)'!J105),"",'5. Pp (3 años)'!J105)</f>
        <v>UNIDAD DE MEDIDA DEL INDICADOR:
Porcentaje.
UNIDAD DE MEDIDA DE LA VARIABLE:
Eventos másivos.</v>
      </c>
      <c r="I73" s="142">
        <f>IF(ISBLANK('9. METAS'!K79),"",'9. METAS'!K79)</f>
        <v>1900</v>
      </c>
      <c r="J73" s="143">
        <f>IF(ISBLANK('9. METAS'!Q79),"",'9. METAS'!Q79)</f>
        <v>475</v>
      </c>
      <c r="K73" s="135">
        <f>IF(ISBLANK('9. METAS'!R79),"",'9. METAS'!R79)</f>
        <v>475</v>
      </c>
      <c r="L73" s="135">
        <f>IF(ISBLANK('9. METAS'!S79),"",'9. METAS'!S79)</f>
        <v>475</v>
      </c>
      <c r="M73" s="136">
        <f>IF(ISBLANK('9. METAS'!T79),"",'9. METAS'!T79)</f>
        <v>475</v>
      </c>
      <c r="N73" s="716">
        <v>441</v>
      </c>
      <c r="O73" s="324"/>
      <c r="P73" s="324"/>
      <c r="Q73" s="325"/>
      <c r="R73" s="133">
        <f t="shared" si="0"/>
        <v>0.92842105263157892</v>
      </c>
      <c r="S73" s="134">
        <f t="shared" si="0"/>
        <v>0</v>
      </c>
      <c r="T73" s="134">
        <f t="shared" si="0"/>
        <v>0</v>
      </c>
      <c r="U73" s="148">
        <f t="shared" si="0"/>
        <v>0</v>
      </c>
      <c r="V73" s="137">
        <f t="shared" si="1"/>
        <v>0.23210526315789473</v>
      </c>
      <c r="W73" s="134">
        <f t="shared" si="2"/>
        <v>0.23210526315789473</v>
      </c>
      <c r="X73" s="134">
        <f t="shared" si="3"/>
        <v>0</v>
      </c>
      <c r="Y73" s="153">
        <f t="shared" si="4"/>
        <v>0</v>
      </c>
      <c r="Z73" s="740" t="s">
        <v>1431</v>
      </c>
      <c r="AA73" s="733"/>
      <c r="AB73" s="156"/>
      <c r="AC73" s="157"/>
    </row>
    <row r="74" spans="3:29" ht="148.5" customHeight="1">
      <c r="C74" s="184" t="str">
        <f>IF(ISBLANK('5. Pp (3 años)'!B106),"",'5. Pp (3 años)'!B106)</f>
        <v>Dirección General del Honorable Cuerpo de Bomberos, Desastres, Emergencias Medicas y Desastres</v>
      </c>
      <c r="D74" s="91" t="str">
        <f>IF(ISBLANK('5. Pp (3 años)'!C106),"",'5. Pp (3 años)'!C106)</f>
        <v>Actividad</v>
      </c>
      <c r="E74" s="180" t="str">
        <f>IF(ISBLANK('5. Pp (3 años)'!D106),"",'5. Pp (3 años)'!D106)</f>
        <v>3.1.1.1.12.3 Capacitación en prevención de riesgos dirigida a niñas y niños.</v>
      </c>
      <c r="F74" s="180" t="str">
        <f>IF(ISBLANK('5. Pp (3 años)'!E106),"",'5. Pp (3 años)'!E106)</f>
        <v>PNNC: Porcentaje de niñas y niños capacitados.</v>
      </c>
      <c r="G74" s="187" t="str">
        <f>IF(ISBLANK('5. Pp (3 años)'!H106),"",'5. Pp (3 años)'!H106)</f>
        <v>Trimestral</v>
      </c>
      <c r="H74" s="79" t="str">
        <f>IF(ISBLANK('5. Pp (3 años)'!J106),"",'5. Pp (3 años)'!J106)</f>
        <v>UNIDAD DE MEDIDA DEL INDICADOR:
Porcentaje
UNIDAD DE MEDIDA DE LA VARIABLE:
Niñas y niños.</v>
      </c>
      <c r="I74" s="142">
        <f>IF(ISBLANK('9. METAS'!K80),"",'9. METAS'!K80)</f>
        <v>8000</v>
      </c>
      <c r="J74" s="143">
        <f>IF(ISBLANK('9. METAS'!Q80),"",'9. METAS'!Q80)</f>
        <v>2000</v>
      </c>
      <c r="K74" s="135">
        <f>IF(ISBLANK('9. METAS'!R80),"",'9. METAS'!R80)</f>
        <v>2000</v>
      </c>
      <c r="L74" s="135">
        <f>IF(ISBLANK('9. METAS'!S80),"",'9. METAS'!S80)</f>
        <v>2000</v>
      </c>
      <c r="M74" s="136">
        <f>IF(ISBLANK('9. METAS'!T80),"",'9. METAS'!T80)</f>
        <v>2000</v>
      </c>
      <c r="N74" s="716">
        <v>1493</v>
      </c>
      <c r="O74" s="324"/>
      <c r="P74" s="324"/>
      <c r="Q74" s="325"/>
      <c r="R74" s="133">
        <f t="shared" si="0"/>
        <v>0.74650000000000005</v>
      </c>
      <c r="S74" s="134">
        <f t="shared" si="0"/>
        <v>0</v>
      </c>
      <c r="T74" s="134">
        <f t="shared" si="0"/>
        <v>0</v>
      </c>
      <c r="U74" s="148">
        <f t="shared" si="0"/>
        <v>0</v>
      </c>
      <c r="V74" s="137">
        <f t="shared" si="1"/>
        <v>0.18662500000000001</v>
      </c>
      <c r="W74" s="134">
        <f t="shared" si="2"/>
        <v>0.18662500000000001</v>
      </c>
      <c r="X74" s="134">
        <f t="shared" si="3"/>
        <v>0</v>
      </c>
      <c r="Y74" s="153">
        <f t="shared" si="4"/>
        <v>0</v>
      </c>
      <c r="Z74" s="740" t="s">
        <v>1432</v>
      </c>
      <c r="AA74" s="733"/>
      <c r="AB74" s="156"/>
      <c r="AC74" s="157"/>
    </row>
    <row r="75" spans="3:29" ht="148.5" customHeight="1">
      <c r="C75" s="184" t="str">
        <f>IF(ISBLANK('5. Pp (3 años)'!B107),"",'5. Pp (3 años)'!B107)</f>
        <v>Dirección General del Honorable Cuerpo de Bomberos, Desastres, Emergencias Medicas y Desastres</v>
      </c>
      <c r="D75" s="91" t="str">
        <f>IF(ISBLANK('5. Pp (3 años)'!C107),"",'5. Pp (3 años)'!C107)</f>
        <v>Actividad</v>
      </c>
      <c r="E75" s="180" t="str">
        <f>IF(ISBLANK('5. Pp (3 años)'!D107),"",'5. Pp (3 años)'!D107)</f>
        <v>3.1.1.1.12.4 Revisión de medidas de seguridad en establecimientos hoteleros, restauranteros y comerciales</v>
      </c>
      <c r="F75" s="180" t="str">
        <f>IF(ISBLANK('5. Pp (3 años)'!E107),"",'5. Pp (3 años)'!E107)</f>
        <v>PEMS: Porcentaje de establecimientos con medidas de seguridad revisados.</v>
      </c>
      <c r="G75" s="490" t="str">
        <f>IF(ISBLANK('5. Pp (3 años)'!H107),"",'5. Pp (3 años)'!H107)</f>
        <v>Trimestral</v>
      </c>
      <c r="H75" s="79" t="str">
        <f>IF(ISBLANK('5. Pp (3 años)'!J107),"",'5. Pp (3 años)'!J107)</f>
        <v>UNIDAD DE MEDIDA DEL INDICADOR: 
 Porcentaje.
 UNIDAD DE MEDIDA DE LA VARIABLE: 
 Establecimientos.</v>
      </c>
      <c r="I75" s="142">
        <f>IF(ISBLANK('9. METAS'!K81),"",'9. METAS'!K81)</f>
        <v>80</v>
      </c>
      <c r="J75" s="143">
        <f>IF(ISBLANK('9. METAS'!Q81),"",'9. METAS'!Q81)</f>
        <v>20</v>
      </c>
      <c r="K75" s="135">
        <f>IF(ISBLANK('9. METAS'!R81),"",'9. METAS'!R81)</f>
        <v>20</v>
      </c>
      <c r="L75" s="135">
        <f>IF(ISBLANK('9. METAS'!S81),"",'9. METAS'!S81)</f>
        <v>20</v>
      </c>
      <c r="M75" s="136">
        <f>IF(ISBLANK('9. METAS'!T81),"",'9. METAS'!T81)</f>
        <v>20</v>
      </c>
      <c r="N75" s="716">
        <v>4</v>
      </c>
      <c r="O75" s="324"/>
      <c r="P75" s="324"/>
      <c r="Q75" s="325"/>
      <c r="R75" s="133">
        <f t="shared" si="0"/>
        <v>0.2</v>
      </c>
      <c r="S75" s="134">
        <f t="shared" si="0"/>
        <v>0</v>
      </c>
      <c r="T75" s="134">
        <f t="shared" si="0"/>
        <v>0</v>
      </c>
      <c r="U75" s="148">
        <f t="shared" si="0"/>
        <v>0</v>
      </c>
      <c r="V75" s="137">
        <f t="shared" si="1"/>
        <v>0.05</v>
      </c>
      <c r="W75" s="134">
        <f t="shared" si="2"/>
        <v>0.05</v>
      </c>
      <c r="X75" s="134">
        <f t="shared" si="3"/>
        <v>0</v>
      </c>
      <c r="Y75" s="153">
        <f t="shared" si="4"/>
        <v>0</v>
      </c>
      <c r="Z75" s="740" t="s">
        <v>1433</v>
      </c>
      <c r="AA75" s="733"/>
      <c r="AB75" s="156"/>
      <c r="AC75" s="157"/>
    </row>
    <row r="76" spans="3:29" ht="148.5" customHeight="1">
      <c r="C76" s="534" t="str">
        <f>IF(ISBLANK('5. Pp (3 años)'!B108),"",'5. Pp (3 años)'!B108)</f>
        <v>Dirección General del Honorable Cuerpo de Bomberos, Desastres, Emergencias Medicas y Desastres</v>
      </c>
      <c r="D76" s="535" t="str">
        <f>IF(ISBLANK('5. Pp (3 años)'!C108),"",'5. Pp (3 años)'!C108)</f>
        <v>Actividad</v>
      </c>
      <c r="E76" s="524" t="str">
        <f>IF(ISBLANK('5. Pp (3 años)'!D108),"",'5. Pp (3 años)'!D108)</f>
        <v>3.1.1.1.12.5 Atención, coordinación y seguimiento de llamadas de auxilio en servicios de emergencia.</v>
      </c>
      <c r="F76" s="524" t="str">
        <f>IF(ISBLANK('5. Pp (3 años)'!E108),"",'5. Pp (3 años)'!E108)</f>
        <v>PLLA: Porcentaje de Llamadas de auxilio atendidas</v>
      </c>
      <c r="G76" s="31" t="str">
        <f>IF(ISBLANK('5. Pp (3 años)'!H108),"",'5. Pp (3 años)'!H108)</f>
        <v>Trimestral</v>
      </c>
      <c r="H76" s="536" t="str">
        <f>IF(ISBLANK('5. Pp (3 años)'!J108),"",'5. Pp (3 años)'!J108)</f>
        <v>UNIDAD DE MEDIDA DEL INDICADOR: 
 Porcentaje.
 UNIDAD DE MEDIDA DE LA VARIABLE: 
  Llamadas de auxilio atendida</v>
      </c>
      <c r="I76" s="142">
        <f>IF(ISBLANK('9. METAS'!K82),"",'9. METAS'!K82)</f>
        <v>9000</v>
      </c>
      <c r="J76" s="143">
        <f>IF(ISBLANK('9. METAS'!Q82),"",'9. METAS'!Q82)</f>
        <v>2250</v>
      </c>
      <c r="K76" s="135">
        <f>IF(ISBLANK('9. METAS'!R82),"",'9. METAS'!R82)</f>
        <v>2250</v>
      </c>
      <c r="L76" s="135">
        <f>IF(ISBLANK('9. METAS'!S82),"",'9. METAS'!S82)</f>
        <v>2250</v>
      </c>
      <c r="M76" s="136">
        <f>IF(ISBLANK('9. METAS'!T82),"",'9. METAS'!T82)</f>
        <v>2250</v>
      </c>
      <c r="N76" s="716">
        <v>2446</v>
      </c>
      <c r="O76" s="324"/>
      <c r="P76" s="324"/>
      <c r="Q76" s="325"/>
      <c r="R76" s="133">
        <f t="shared" si="0"/>
        <v>1.0871111111111111</v>
      </c>
      <c r="S76" s="134">
        <f t="shared" si="0"/>
        <v>0</v>
      </c>
      <c r="T76" s="134">
        <f t="shared" si="0"/>
        <v>0</v>
      </c>
      <c r="U76" s="148">
        <f t="shared" si="0"/>
        <v>0</v>
      </c>
      <c r="V76" s="137">
        <f t="shared" si="1"/>
        <v>0.27177777777777778</v>
      </c>
      <c r="W76" s="134">
        <f t="shared" si="2"/>
        <v>0.27177777777777778</v>
      </c>
      <c r="X76" s="134">
        <f t="shared" si="3"/>
        <v>0</v>
      </c>
      <c r="Y76" s="153">
        <f t="shared" si="4"/>
        <v>0</v>
      </c>
      <c r="Z76" s="740" t="s">
        <v>1434</v>
      </c>
      <c r="AA76" s="733"/>
      <c r="AB76" s="156"/>
      <c r="AC76" s="157"/>
    </row>
    <row r="77" spans="3:29" ht="148.5" customHeight="1">
      <c r="C77" s="184" t="str">
        <f>IF(ISBLANK('5. Pp (3 años)'!B109),"",'5. Pp (3 años)'!B109)</f>
        <v>Dirección General del Honorable Cuerpo de Bomberos, Desastres, Emergencias Medicas y Desastres</v>
      </c>
      <c r="D77" s="91" t="str">
        <f>IF(ISBLANK('5. Pp (3 años)'!C109),"",'5. Pp (3 años)'!C109)</f>
        <v>Actividad</v>
      </c>
      <c r="E77" s="180" t="str">
        <f>IF(ISBLANK('5. Pp (3 años)'!D109),"",'5. Pp (3 años)'!D109)</f>
        <v>3.1.1.1.12.6 Capacitación a elementos del H. Cuerpo de Bomberos, rescate, Emergencias Medicas y Desastres.</v>
      </c>
      <c r="F77" s="180" t="str">
        <f>IF(ISBLANK('5. Pp (3 años)'!E109),"",'5. Pp (3 años)'!E109)</f>
        <v>PHBC: Porcentaje de elementos del Honorable Cuerpo de Bomberos capacitados.</v>
      </c>
      <c r="G77" s="491" t="str">
        <f>IF(ISBLANK('5. Pp (3 años)'!H109),"",'5. Pp (3 años)'!H109)</f>
        <v>Trimestral</v>
      </c>
      <c r="H77" s="79" t="str">
        <f>IF(ISBLANK('5. Pp (3 años)'!J109),"",'5. Pp (3 años)'!J109)</f>
        <v>UNIDAD DE MEDIDA DEL INDICADOR:  
Porcentaje.
 UNIDAD DE MEDIDA DE LA VARIABLE: 
 Elementos del Honorable Cuerpo de Bomberos.</v>
      </c>
      <c r="I77" s="142">
        <f>IF(ISBLANK('9. METAS'!K83),"",'9. METAS'!K83)</f>
        <v>160</v>
      </c>
      <c r="J77" s="143">
        <f>IF(ISBLANK('9. METAS'!Q83),"",'9. METAS'!Q83)</f>
        <v>40</v>
      </c>
      <c r="K77" s="135">
        <f>IF(ISBLANK('9. METAS'!R83),"",'9. METAS'!R83)</f>
        <v>40</v>
      </c>
      <c r="L77" s="135">
        <f>IF(ISBLANK('9. METAS'!S83),"",'9. METAS'!S83)</f>
        <v>40</v>
      </c>
      <c r="M77" s="136">
        <f>IF(ISBLANK('9. METAS'!T83),"",'9. METAS'!T83)</f>
        <v>40</v>
      </c>
      <c r="N77" s="716">
        <v>18</v>
      </c>
      <c r="O77" s="324"/>
      <c r="P77" s="324"/>
      <c r="Q77" s="325"/>
      <c r="R77" s="133">
        <f t="shared" si="0"/>
        <v>0.45</v>
      </c>
      <c r="S77" s="134">
        <f t="shared" si="0"/>
        <v>0</v>
      </c>
      <c r="T77" s="134">
        <f t="shared" si="0"/>
        <v>0</v>
      </c>
      <c r="U77" s="148">
        <f t="shared" si="0"/>
        <v>0</v>
      </c>
      <c r="V77" s="137">
        <f t="shared" si="1"/>
        <v>0.1125</v>
      </c>
      <c r="W77" s="134">
        <f t="shared" si="2"/>
        <v>0.1125</v>
      </c>
      <c r="X77" s="134">
        <f t="shared" si="3"/>
        <v>0</v>
      </c>
      <c r="Y77" s="153">
        <f t="shared" si="4"/>
        <v>0</v>
      </c>
      <c r="Z77" s="740" t="s">
        <v>1435</v>
      </c>
      <c r="AA77" s="733"/>
      <c r="AB77" s="156"/>
      <c r="AC77" s="157"/>
    </row>
    <row r="78" spans="3:29" ht="148.5" customHeight="1">
      <c r="C78" s="184" t="str">
        <f>IF(ISBLANK('5. Pp (3 años)'!B110),"",'5. Pp (3 años)'!B110)</f>
        <v>Dirección General del Honorable Cuerpo de Bomberos, Desastres, Emergencias Medicas y Desastres</v>
      </c>
      <c r="D78" s="91" t="str">
        <f>IF(ISBLANK('5. Pp (3 años)'!C110),"",'5. Pp (3 años)'!C110)</f>
        <v>Actividad</v>
      </c>
      <c r="E78" s="180" t="str">
        <f>IF(ISBLANK('5. Pp (3 años)'!D110),"",'5. Pp (3 años)'!D110)</f>
        <v>3.1.1.1.12.7 Dotación de equipos de protección personal a elementos del H. Cuerpo de Bomberos, rescate, Emergencias Medicas y Desastres.</v>
      </c>
      <c r="F78" s="180" t="str">
        <f>IF(ISBLANK('5. Pp (3 años)'!E110),"",'5. Pp (3 años)'!E110)</f>
        <v>PEPP: Porcentaje de equipos de protección personal entregados.</v>
      </c>
      <c r="G78" s="187" t="str">
        <f>IF(ISBLANK('5. Pp (3 años)'!H110),"",'5. Pp (3 años)'!H110)</f>
        <v>Trimestral</v>
      </c>
      <c r="H78" s="79" t="str">
        <f>IF(ISBLANK('5. Pp (3 años)'!J110),"",'5. Pp (3 años)'!J110)</f>
        <v>UNIDAD DE MEDIDA DEL INDICADOR: 
 Porcentaje.
 UNIDAD DE MEDIDA DE LA VARIABLE: 
Equipos de protección corporal</v>
      </c>
      <c r="I78" s="142">
        <f>IF(ISBLANK('9. METAS'!K84),"",'9. METAS'!K84)</f>
        <v>175</v>
      </c>
      <c r="J78" s="143">
        <f>IF(ISBLANK('9. METAS'!Q84),"",'9. METAS'!Q84)</f>
        <v>43</v>
      </c>
      <c r="K78" s="135">
        <f>IF(ISBLANK('9. METAS'!R84),"",'9. METAS'!R84)</f>
        <v>43</v>
      </c>
      <c r="L78" s="135">
        <f>IF(ISBLANK('9. METAS'!S84),"",'9. METAS'!S84)</f>
        <v>44</v>
      </c>
      <c r="M78" s="136">
        <f>IF(ISBLANK('9. METAS'!T84),"",'9. METAS'!T84)</f>
        <v>45</v>
      </c>
      <c r="N78" s="716">
        <v>0</v>
      </c>
      <c r="O78" s="324"/>
      <c r="P78" s="324"/>
      <c r="Q78" s="325"/>
      <c r="R78" s="133">
        <f t="shared" si="0"/>
        <v>0</v>
      </c>
      <c r="S78" s="134">
        <f t="shared" si="0"/>
        <v>0</v>
      </c>
      <c r="T78" s="134">
        <f t="shared" si="0"/>
        <v>0</v>
      </c>
      <c r="U78" s="148">
        <f t="shared" ref="U78:U141" si="5">IFERROR((Q78/M78),"100%")</f>
        <v>0</v>
      </c>
      <c r="V78" s="137">
        <f t="shared" si="1"/>
        <v>0</v>
      </c>
      <c r="W78" s="134">
        <f t="shared" si="2"/>
        <v>0</v>
      </c>
      <c r="X78" s="134">
        <f t="shared" si="3"/>
        <v>0</v>
      </c>
      <c r="Y78" s="153">
        <f t="shared" si="4"/>
        <v>0</v>
      </c>
      <c r="Z78" s="740" t="s">
        <v>1436</v>
      </c>
      <c r="AA78" s="733"/>
      <c r="AB78" s="156"/>
      <c r="AC78" s="157"/>
    </row>
    <row r="79" spans="3:29" ht="148.5" customHeight="1">
      <c r="C79" s="486" t="str">
        <f>IF(ISBLANK('5. Pp (3 años)'!B111),"",'5. Pp (3 años)'!B111)</f>
        <v>Unidad Técnica Jurídica y Documental</v>
      </c>
      <c r="D79" s="487" t="str">
        <f>IF(ISBLANK('5. Pp (3 años)'!C111),"",'5. Pp (3 años)'!C111)</f>
        <v>Componente</v>
      </c>
      <c r="E79" s="471" t="str">
        <f>IF(ISBLANK('5. Pp (3 años)'!D111),"",'5. Pp (3 años)'!D111)</f>
        <v>3.1.1.1.13 Sesiones de cabildo para la aprobación de los temas y resoluciones del Ayuntamiento celebradas.</v>
      </c>
      <c r="F79" s="471" t="str">
        <f>IF(ISBLANK('5. Pp (3 años)'!E111),"",'5. Pp (3 años)'!E111)</f>
        <v>PSCC: Porcentaje de sesiones de cabildo celebradas.</v>
      </c>
      <c r="G79" s="533" t="str">
        <f>IF(ISBLANK('5. Pp (3 años)'!H111),"",'5. Pp (3 años)'!H111)</f>
        <v>Trimestral</v>
      </c>
      <c r="H79" s="488" t="str">
        <f>IF(ISBLANK('5. Pp (3 años)'!J111),"",'5. Pp (3 años)'!J111)</f>
        <v>UNIDAD DE MEDIDA DEL INDICADOR: 
Porcentaje.
UNIDAD DE MEDIDA DE LAS VARIABLES:
Sesiones de cabildo.</v>
      </c>
      <c r="I79" s="142">
        <f>IF(ISBLANK('9. METAS'!K85),"",'9. METAS'!K85)</f>
        <v>38</v>
      </c>
      <c r="J79" s="143">
        <f>IF(ISBLANK('9. METAS'!Q85),"",'9. METAS'!Q85)</f>
        <v>8</v>
      </c>
      <c r="K79" s="135">
        <f>IF(ISBLANK('9. METAS'!R85),"",'9. METAS'!R85)</f>
        <v>10</v>
      </c>
      <c r="L79" s="135">
        <f>IF(ISBLANK('9. METAS'!S85),"",'9. METAS'!S85)</f>
        <v>10</v>
      </c>
      <c r="M79" s="136">
        <f>IF(ISBLANK('9. METAS'!T85),"",'9. METAS'!T85)</f>
        <v>10</v>
      </c>
      <c r="N79" s="716">
        <v>8</v>
      </c>
      <c r="O79" s="324"/>
      <c r="P79" s="324"/>
      <c r="Q79" s="325"/>
      <c r="R79" s="133">
        <f t="shared" ref="R79:U158" si="6">IFERROR((N79/J79),"100%")</f>
        <v>1</v>
      </c>
      <c r="S79" s="134">
        <f t="shared" si="6"/>
        <v>0</v>
      </c>
      <c r="T79" s="134">
        <f t="shared" si="6"/>
        <v>0</v>
      </c>
      <c r="U79" s="148">
        <f t="shared" si="5"/>
        <v>0</v>
      </c>
      <c r="V79" s="137">
        <f t="shared" ref="V79:V142" si="7">IFERROR((N79/I79),"No Programado")</f>
        <v>0.21052631578947367</v>
      </c>
      <c r="W79" s="134">
        <f t="shared" ref="W79:W142" si="8">IFERROR((N79+O79)/I79, "No Programado")</f>
        <v>0.21052631578947367</v>
      </c>
      <c r="X79" s="134">
        <f t="shared" ref="X79:X142" si="9">IFERROR((O79+P79)/I79, "No Programado")</f>
        <v>0</v>
      </c>
      <c r="Y79" s="153">
        <f t="shared" ref="Y79:Y142" si="10">IFERROR((P79+Q79)/I79, "No Programado")</f>
        <v>0</v>
      </c>
      <c r="Z79" s="740" t="s">
        <v>1437</v>
      </c>
      <c r="AA79" s="733"/>
      <c r="AB79" s="156"/>
      <c r="AC79" s="157"/>
    </row>
    <row r="80" spans="3:29" ht="148.5" customHeight="1">
      <c r="C80" s="184" t="str">
        <f>IF(ISBLANK('5. Pp (3 años)'!B112),"",'5. Pp (3 años)'!B112)</f>
        <v>Unidad Técnica Jurídica y Documental</v>
      </c>
      <c r="D80" s="91" t="str">
        <f>IF(ISBLANK('5. Pp (3 años)'!C112),"",'5. Pp (3 años)'!C112)</f>
        <v>Actividad</v>
      </c>
      <c r="E80" s="180" t="str">
        <f>IF(ISBLANK('5. Pp (3 años)'!D112),"",'5. Pp (3 años)'!D112)</f>
        <v>3.1.1.1.13.1 Verificación de la asistencia de quienes presiden las Regidurias del H. Ayuntamiento de Benito Juárez.</v>
      </c>
      <c r="F80" s="180" t="str">
        <f>IF(ISBLANK('5. Pp (3 años)'!E112),"",'5. Pp (3 años)'!E112)</f>
        <v xml:space="preserve">PRAS: Porcentaje de asistencias a sesiones verificadas. </v>
      </c>
      <c r="G80" s="187" t="str">
        <f>IF(ISBLANK('5. Pp (3 años)'!H112),"",'5. Pp (3 años)'!H112)</f>
        <v>Trimestral</v>
      </c>
      <c r="H80" s="79" t="str">
        <f>IF(ISBLANK('5. Pp (3 años)'!J112),"",'5. Pp (3 años)'!J112)</f>
        <v>UNIDAD DE MEDIDA DEL INDICADOR: 
Porcentaje
UNIDAD DE MEDIDA DE LAS VARIABLES:
Asistencia a sesiones de cabildo</v>
      </c>
      <c r="I80" s="142">
        <f>IF(ISBLANK('9. METAS'!K86),"",'9. METAS'!K86)</f>
        <v>405</v>
      </c>
      <c r="J80" s="143">
        <f>IF(ISBLANK('9. METAS'!Q86),"",'9. METAS'!Q86)</f>
        <v>105</v>
      </c>
      <c r="K80" s="135">
        <f>IF(ISBLANK('9. METAS'!R86),"",'9. METAS'!R86)</f>
        <v>100</v>
      </c>
      <c r="L80" s="135">
        <f>IF(ISBLANK('9. METAS'!S86),"",'9. METAS'!S86)</f>
        <v>100</v>
      </c>
      <c r="M80" s="136">
        <f>IF(ISBLANK('9. METAS'!T86),"",'9. METAS'!T86)</f>
        <v>100</v>
      </c>
      <c r="N80" s="716">
        <v>105</v>
      </c>
      <c r="O80" s="324"/>
      <c r="P80" s="324"/>
      <c r="Q80" s="325"/>
      <c r="R80" s="133">
        <f t="shared" si="6"/>
        <v>1</v>
      </c>
      <c r="S80" s="134">
        <f t="shared" si="6"/>
        <v>0</v>
      </c>
      <c r="T80" s="134">
        <f t="shared" si="6"/>
        <v>0</v>
      </c>
      <c r="U80" s="148">
        <f t="shared" si="5"/>
        <v>0</v>
      </c>
      <c r="V80" s="137">
        <f t="shared" si="7"/>
        <v>0.25925925925925924</v>
      </c>
      <c r="W80" s="134">
        <f t="shared" si="8"/>
        <v>0.25925925925925924</v>
      </c>
      <c r="X80" s="134">
        <f t="shared" si="9"/>
        <v>0</v>
      </c>
      <c r="Y80" s="153">
        <f t="shared" si="10"/>
        <v>0</v>
      </c>
      <c r="Z80" s="740" t="s">
        <v>1438</v>
      </c>
      <c r="AA80" s="733"/>
      <c r="AB80" s="156"/>
      <c r="AC80" s="157"/>
    </row>
    <row r="81" spans="3:29" ht="148.5" customHeight="1">
      <c r="C81" s="184" t="str">
        <f>IF(ISBLANK('5. Pp (3 años)'!B113),"",'5. Pp (3 años)'!B113)</f>
        <v>Unidad Técnica Jurídica y Documental</v>
      </c>
      <c r="D81" s="91" t="str">
        <f>IF(ISBLANK('5. Pp (3 años)'!C113),"",'5. Pp (3 años)'!C113)</f>
        <v>Actividad</v>
      </c>
      <c r="E81" s="180" t="str">
        <f>IF(ISBLANK('5. Pp (3 años)'!D113),"",'5. Pp (3 años)'!D113)</f>
        <v>3.1.1.1.13.2 Elaboración y encuadernación de las actas de cabildo.</v>
      </c>
      <c r="F81" s="180" t="str">
        <f>IF(ISBLANK('5. Pp (3 años)'!E113),"",'5. Pp (3 años)'!E113)</f>
        <v xml:space="preserve">PACE: Porcentaje de actas de cabildo encuadernadas.  </v>
      </c>
      <c r="G81" s="490" t="str">
        <f>IF(ISBLANK('5. Pp (3 años)'!H113),"",'5. Pp (3 años)'!H113)</f>
        <v>Trimestral</v>
      </c>
      <c r="H81" s="79" t="str">
        <f>IF(ISBLANK('5. Pp (3 años)'!J113),"",'5. Pp (3 años)'!J113)</f>
        <v xml:space="preserve">UNIDAD DE MEDIDA DEL INDICADOR: 
Porcentaje.
UNIDAD DE MEDIDA DE LAS VARIABLES:
Actas de cabildo. </v>
      </c>
      <c r="I81" s="142">
        <f>IF(ISBLANK('9. METAS'!K87),"",'9. METAS'!K87)</f>
        <v>15</v>
      </c>
      <c r="J81" s="143">
        <f>IF(ISBLANK('9. METAS'!Q87),"",'9. METAS'!Q87)</f>
        <v>0</v>
      </c>
      <c r="K81" s="135">
        <f>IF(ISBLANK('9. METAS'!R87),"",'9. METAS'!R87)</f>
        <v>5</v>
      </c>
      <c r="L81" s="135">
        <f>IF(ISBLANK('9. METAS'!S87),"",'9. METAS'!S87)</f>
        <v>5</v>
      </c>
      <c r="M81" s="136">
        <f>IF(ISBLANK('9. METAS'!T87),"",'9. METAS'!T87)</f>
        <v>5</v>
      </c>
      <c r="N81" s="716">
        <v>0</v>
      </c>
      <c r="O81" s="324"/>
      <c r="P81" s="324"/>
      <c r="Q81" s="325"/>
      <c r="R81" s="133" t="str">
        <f t="shared" si="6"/>
        <v>100%</v>
      </c>
      <c r="S81" s="134">
        <f t="shared" si="6"/>
        <v>0</v>
      </c>
      <c r="T81" s="134">
        <f t="shared" si="6"/>
        <v>0</v>
      </c>
      <c r="U81" s="148">
        <f t="shared" si="5"/>
        <v>0</v>
      </c>
      <c r="V81" s="137">
        <f t="shared" si="7"/>
        <v>0</v>
      </c>
      <c r="W81" s="134">
        <f t="shared" si="8"/>
        <v>0</v>
      </c>
      <c r="X81" s="134">
        <f t="shared" si="9"/>
        <v>0</v>
      </c>
      <c r="Y81" s="153">
        <f t="shared" si="10"/>
        <v>0</v>
      </c>
      <c r="Z81" s="740" t="s">
        <v>1439</v>
      </c>
      <c r="AA81" s="733"/>
      <c r="AB81" s="156"/>
      <c r="AC81" s="157"/>
    </row>
    <row r="82" spans="3:29" ht="148.5" customHeight="1">
      <c r="C82" s="534" t="str">
        <f>IF(ISBLANK('5. Pp (3 años)'!B114),"",'5. Pp (3 años)'!B114)</f>
        <v>Unidad Técnica Jurídica y Documental</v>
      </c>
      <c r="D82" s="535" t="str">
        <f>IF(ISBLANK('5. Pp (3 años)'!C114),"",'5. Pp (3 años)'!C114)</f>
        <v>Actividad</v>
      </c>
      <c r="E82" s="524" t="str">
        <f>IF(ISBLANK('5. Pp (3 años)'!D114),"",'5. Pp (3 años)'!D114)</f>
        <v>3.1.1.1.13.3 Publicación de los acuerdos en la Gaceta del ayuntamiento y en el Periódico Oficial del Estado.</v>
      </c>
      <c r="F82" s="524" t="str">
        <f>IF(ISBLANK('5. Pp (3 años)'!E114),"",'5. Pp (3 años)'!E114)</f>
        <v xml:space="preserve">PAP: Porcentaje de Acuerdos de Cabildo publicados. </v>
      </c>
      <c r="G82" s="31" t="str">
        <f>IF(ISBLANK('5. Pp (3 años)'!H114),"",'5. Pp (3 años)'!H114)</f>
        <v>Trimestral</v>
      </c>
      <c r="H82" s="536" t="str">
        <f>IF(ISBLANK('5. Pp (3 años)'!J114),"",'5. Pp (3 años)'!J114)</f>
        <v>UNIDAD DE MEDIDA DEL INDICADOR: 
Porcentaje
UNIDAD DE MEDIDA DE LAS VARIABLES:
Acuerdos de Cabildo.</v>
      </c>
      <c r="I82" s="142">
        <f>IF(ISBLANK('9. METAS'!K88),"",'9. METAS'!K88)</f>
        <v>133</v>
      </c>
      <c r="J82" s="143">
        <f>IF(ISBLANK('9. METAS'!Q88),"",'9. METAS'!Q88)</f>
        <v>47</v>
      </c>
      <c r="K82" s="135">
        <f>IF(ISBLANK('9. METAS'!R88),"",'9. METAS'!R88)</f>
        <v>28</v>
      </c>
      <c r="L82" s="135">
        <f>IF(ISBLANK('9. METAS'!S88),"",'9. METAS'!S88)</f>
        <v>29</v>
      </c>
      <c r="M82" s="136">
        <f>IF(ISBLANK('9. METAS'!T88),"",'9. METAS'!T88)</f>
        <v>29</v>
      </c>
      <c r="N82" s="716">
        <v>47</v>
      </c>
      <c r="O82" s="324"/>
      <c r="P82" s="324"/>
      <c r="Q82" s="325"/>
      <c r="R82" s="133">
        <f t="shared" si="6"/>
        <v>1</v>
      </c>
      <c r="S82" s="134">
        <f t="shared" si="6"/>
        <v>0</v>
      </c>
      <c r="T82" s="134">
        <f t="shared" si="6"/>
        <v>0</v>
      </c>
      <c r="U82" s="148">
        <f t="shared" si="5"/>
        <v>0</v>
      </c>
      <c r="V82" s="137">
        <f t="shared" si="7"/>
        <v>0.35338345864661652</v>
      </c>
      <c r="W82" s="134">
        <f t="shared" si="8"/>
        <v>0.35338345864661652</v>
      </c>
      <c r="X82" s="134">
        <f t="shared" si="9"/>
        <v>0</v>
      </c>
      <c r="Y82" s="153">
        <f t="shared" si="10"/>
        <v>0</v>
      </c>
      <c r="Z82" s="740" t="s">
        <v>1440</v>
      </c>
      <c r="AA82" s="733"/>
      <c r="AB82" s="156"/>
      <c r="AC82" s="157"/>
    </row>
    <row r="83" spans="3:29" ht="148.5" customHeight="1">
      <c r="C83" s="184" t="str">
        <f>IF(ISBLANK('5. Pp (3 años)'!B115),"",'5. Pp (3 años)'!B115)</f>
        <v>Unidad Técnica Jurídica y Documental</v>
      </c>
      <c r="D83" s="91" t="str">
        <f>IF(ISBLANK('5. Pp (3 años)'!C115),"",'5. Pp (3 años)'!C115)</f>
        <v>Actividad</v>
      </c>
      <c r="E83" s="180" t="str">
        <f>IF(ISBLANK('5. Pp (3 años)'!D115),"",'5. Pp (3 años)'!D115)</f>
        <v xml:space="preserve">3.1.1.1.13.4 Realización de Precabildeos para dar a conocer los temas más relevantes según el Cabildo. </v>
      </c>
      <c r="F83" s="180" t="str">
        <f>IF(ISBLANK('5. Pp (3 años)'!E115),"",'5. Pp (3 años)'!E115)</f>
        <v xml:space="preserve">PPR: Porcentaje de precabildeos realizados </v>
      </c>
      <c r="G83" s="491" t="str">
        <f>IF(ISBLANK('5. Pp (3 años)'!H115),"",'5. Pp (3 años)'!H115)</f>
        <v>Trimestral</v>
      </c>
      <c r="H83" s="79" t="str">
        <f>IF(ISBLANK('5. Pp (3 años)'!J115),"",'5. Pp (3 años)'!J115)</f>
        <v>UNIDAD DE MEDIDA DEL INDICADOR: 
Porcentaje.
UNIDAD DE MEDIDA DE LAS VARIABLES:
Precabildeos.</v>
      </c>
      <c r="I83" s="142">
        <f>IF(ISBLANK('9. METAS'!K89),"",'9. METAS'!K89)</f>
        <v>38</v>
      </c>
      <c r="J83" s="143">
        <f>IF(ISBLANK('9. METAS'!Q89),"",'9. METAS'!Q89)</f>
        <v>8</v>
      </c>
      <c r="K83" s="135">
        <f>IF(ISBLANK('9. METAS'!R89),"",'9. METAS'!R89)</f>
        <v>10</v>
      </c>
      <c r="L83" s="135">
        <f>IF(ISBLANK('9. METAS'!S89),"",'9. METAS'!S89)</f>
        <v>10</v>
      </c>
      <c r="M83" s="136">
        <f>IF(ISBLANK('9. METAS'!T89),"",'9. METAS'!T89)</f>
        <v>10</v>
      </c>
      <c r="N83" s="716">
        <v>8</v>
      </c>
      <c r="O83" s="324"/>
      <c r="P83" s="324"/>
      <c r="Q83" s="325"/>
      <c r="R83" s="133">
        <f t="shared" si="6"/>
        <v>1</v>
      </c>
      <c r="S83" s="134">
        <f t="shared" si="6"/>
        <v>0</v>
      </c>
      <c r="T83" s="134">
        <f t="shared" si="6"/>
        <v>0</v>
      </c>
      <c r="U83" s="148">
        <f t="shared" si="5"/>
        <v>0</v>
      </c>
      <c r="V83" s="137">
        <f t="shared" si="7"/>
        <v>0.21052631578947367</v>
      </c>
      <c r="W83" s="134">
        <f t="shared" si="8"/>
        <v>0.21052631578947367</v>
      </c>
      <c r="X83" s="134">
        <f t="shared" si="9"/>
        <v>0</v>
      </c>
      <c r="Y83" s="153">
        <f t="shared" si="10"/>
        <v>0</v>
      </c>
      <c r="Z83" s="740" t="s">
        <v>1441</v>
      </c>
      <c r="AA83" s="733"/>
      <c r="AB83" s="156"/>
      <c r="AC83" s="157"/>
    </row>
    <row r="84" spans="3:29" ht="148.5" customHeight="1">
      <c r="C84" s="184" t="str">
        <f>IF(ISBLANK('5. Pp (3 años)'!B116),"",'5. Pp (3 años)'!B116)</f>
        <v>Unidad Técnica Jurídica y Documental</v>
      </c>
      <c r="D84" s="91" t="str">
        <f>IF(ISBLANK('5. Pp (3 años)'!C116),"",'5. Pp (3 años)'!C116)</f>
        <v>Actividad</v>
      </c>
      <c r="E84" s="180" t="str">
        <f>IF(ISBLANK('5. Pp (3 años)'!D116),"",'5. Pp (3 años)'!D116)</f>
        <v>3.1.1.1.13.5 Aprobación de los proyectos de acuerdos en las sesiones de Cabildo</v>
      </c>
      <c r="F84" s="180" t="str">
        <f>IF(ISBLANK('5. Pp (3 años)'!E116),"",'5. Pp (3 años)'!E116)</f>
        <v xml:space="preserve">PAA: Porcentaje de proyectos de acuerdos aprobados.   </v>
      </c>
      <c r="G84" s="187" t="str">
        <f>IF(ISBLANK('5. Pp (3 años)'!H116),"",'5. Pp (3 años)'!H116)</f>
        <v>Trimestral</v>
      </c>
      <c r="H84" s="79" t="str">
        <f>IF(ISBLANK('5. Pp (3 años)'!J116),"",'5. Pp (3 años)'!J116)</f>
        <v>UNIDAD DE MEDIDA DEL INDICADOR: 
Porcentaje.
UNIDAD DE MEDIDA DE LAS VARIABLES:
Proyectos de acuerdos.</v>
      </c>
      <c r="I84" s="142">
        <f>IF(ISBLANK('9. METAS'!K90),"",'9. METAS'!K90)</f>
        <v>91</v>
      </c>
      <c r="J84" s="143">
        <f>IF(ISBLANK('9. METAS'!Q90),"",'9. METAS'!Q90)</f>
        <v>21</v>
      </c>
      <c r="K84" s="135">
        <f>IF(ISBLANK('9. METAS'!R90),"",'9. METAS'!R90)</f>
        <v>20</v>
      </c>
      <c r="L84" s="135">
        <f>IF(ISBLANK('9. METAS'!S90),"",'9. METAS'!S90)</f>
        <v>25</v>
      </c>
      <c r="M84" s="136">
        <f>IF(ISBLANK('9. METAS'!T90),"",'9. METAS'!T90)</f>
        <v>25</v>
      </c>
      <c r="N84" s="716">
        <v>21</v>
      </c>
      <c r="O84" s="324"/>
      <c r="P84" s="324"/>
      <c r="Q84" s="325"/>
      <c r="R84" s="133">
        <f t="shared" si="6"/>
        <v>1</v>
      </c>
      <c r="S84" s="134">
        <f t="shared" si="6"/>
        <v>0</v>
      </c>
      <c r="T84" s="134">
        <f t="shared" si="6"/>
        <v>0</v>
      </c>
      <c r="U84" s="148">
        <f t="shared" si="5"/>
        <v>0</v>
      </c>
      <c r="V84" s="137">
        <f t="shared" si="7"/>
        <v>0.23076923076923078</v>
      </c>
      <c r="W84" s="134">
        <f t="shared" si="8"/>
        <v>0.23076923076923078</v>
      </c>
      <c r="X84" s="134">
        <f t="shared" si="9"/>
        <v>0</v>
      </c>
      <c r="Y84" s="153">
        <f t="shared" si="10"/>
        <v>0</v>
      </c>
      <c r="Z84" s="740" t="s">
        <v>1442</v>
      </c>
      <c r="AA84" s="733"/>
      <c r="AB84" s="156"/>
      <c r="AC84" s="157"/>
    </row>
    <row r="85" spans="3:29" ht="148.5" customHeight="1">
      <c r="C85" s="486" t="str">
        <f>IF(ISBLANK('5. Pp (3 años)'!B117),"",'5. Pp (3 años)'!B117)</f>
        <v>Dirección del Archivo Municipal</v>
      </c>
      <c r="D85" s="487" t="str">
        <f>IF(ISBLANK('5. Pp (3 años)'!C117),"",'5. Pp (3 años)'!C117)</f>
        <v>Componente</v>
      </c>
      <c r="E85" s="471" t="str">
        <f>IF(ISBLANK('5. Pp (3 años)'!D117),"",'5. Pp (3 años)'!D117)</f>
        <v xml:space="preserve">3.1.1.1.14  Organizar, conservar y gestionar la documentacion oficial, generada por las unidades administrativas, transferidas al archivo Municipal realizadas
</v>
      </c>
      <c r="F85" s="471" t="str">
        <f>IF(ISBLANK('5. Pp (3 años)'!E117),"",'5. Pp (3 años)'!E117)</f>
        <v>PAMC: Porcentaje de Archivos Municipales en concentración.</v>
      </c>
      <c r="G85" s="533" t="str">
        <f>IF(ISBLANK('5. Pp (3 años)'!H117),"",'5. Pp (3 años)'!H117)</f>
        <v>Trimestral</v>
      </c>
      <c r="H85" s="488" t="str">
        <f>IF(ISBLANK('5. Pp (3 años)'!J117),"",'5. Pp (3 años)'!J117)</f>
        <v>UNIDAD DE MEDIDA DEL INDICADOR:
Porcentaje   
UNIDAD DE MEDIDA DE LA VARIABLE:
Archivos Municipales.</v>
      </c>
      <c r="I85" s="142">
        <f>IF(ISBLANK('9. METAS'!K91),"",'9. METAS'!K91)</f>
        <v>1500</v>
      </c>
      <c r="J85" s="143">
        <f>IF(ISBLANK('9. METAS'!Q91),"",'9. METAS'!Q91)</f>
        <v>375</v>
      </c>
      <c r="K85" s="135">
        <f>IF(ISBLANK('9. METAS'!R91),"",'9. METAS'!R91)</f>
        <v>375</v>
      </c>
      <c r="L85" s="135">
        <f>IF(ISBLANK('9. METAS'!S91),"",'9. METAS'!S91)</f>
        <v>375</v>
      </c>
      <c r="M85" s="136">
        <f>IF(ISBLANK('9. METAS'!T91),"",'9. METAS'!T91)</f>
        <v>375</v>
      </c>
      <c r="N85" s="716">
        <v>40</v>
      </c>
      <c r="O85" s="324"/>
      <c r="P85" s="324"/>
      <c r="Q85" s="325"/>
      <c r="R85" s="133">
        <f t="shared" si="6"/>
        <v>0.10666666666666667</v>
      </c>
      <c r="S85" s="134">
        <f t="shared" si="6"/>
        <v>0</v>
      </c>
      <c r="T85" s="134">
        <f t="shared" si="6"/>
        <v>0</v>
      </c>
      <c r="U85" s="148">
        <f t="shared" si="5"/>
        <v>0</v>
      </c>
      <c r="V85" s="137">
        <f t="shared" si="7"/>
        <v>2.6666666666666668E-2</v>
      </c>
      <c r="W85" s="134">
        <f t="shared" si="8"/>
        <v>2.6666666666666668E-2</v>
      </c>
      <c r="X85" s="134">
        <f t="shared" si="9"/>
        <v>0</v>
      </c>
      <c r="Y85" s="153">
        <f t="shared" si="10"/>
        <v>0</v>
      </c>
      <c r="Z85" s="740" t="s">
        <v>1443</v>
      </c>
      <c r="AA85" s="733"/>
      <c r="AB85" s="156"/>
      <c r="AC85" s="157"/>
    </row>
    <row r="86" spans="3:29" ht="148.5" customHeight="1">
      <c r="C86" s="184" t="str">
        <f>IF(ISBLANK('5. Pp (3 años)'!B118),"",'5. Pp (3 años)'!B118)</f>
        <v>Dirección del Archivo Municipal</v>
      </c>
      <c r="D86" s="91" t="str">
        <f>IF(ISBLANK('5. Pp (3 años)'!C118),"",'5. Pp (3 años)'!C118)</f>
        <v>Actividad</v>
      </c>
      <c r="E86" s="180" t="str">
        <f>IF(ISBLANK('5. Pp (3 años)'!D118),"",'5. Pp (3 años)'!D118)</f>
        <v>3.1.1.1.14.1 Atención a las solicitudes de las Unidades Administrativas para bajas documentales de Archivo de Concentración.</v>
      </c>
      <c r="F86" s="180" t="str">
        <f>IF(ISBLANK('5. Pp (3 años)'!E118),"",'5. Pp (3 años)'!E118)</f>
        <v xml:space="preserve">PSBD: Porcentaje de solicitudes de bajas documentales atendidas. </v>
      </c>
      <c r="G86" s="187" t="str">
        <f>IF(ISBLANK('5. Pp (3 años)'!H118),"",'5. Pp (3 años)'!H118)</f>
        <v>Trimestral</v>
      </c>
      <c r="H86" s="79" t="str">
        <f>IF(ISBLANK('5. Pp (3 años)'!J118),"",'5. Pp (3 años)'!J118)</f>
        <v>UNIDAD DE MEDIDA DEL INDICADOR:  
Porcentaje.            
UNIDAD DE MEDIDA DE LA VARIABLE:        
Solicitudes de bajas documentales.</v>
      </c>
      <c r="I86" s="142">
        <f>IF(ISBLANK('9. METAS'!K92),"",'9. METAS'!K92)</f>
        <v>4</v>
      </c>
      <c r="J86" s="143">
        <f>IF(ISBLANK('9. METAS'!Q92),"",'9. METAS'!Q92)</f>
        <v>1</v>
      </c>
      <c r="K86" s="135">
        <f>IF(ISBLANK('9. METAS'!R92),"",'9. METAS'!R92)</f>
        <v>1</v>
      </c>
      <c r="L86" s="135">
        <f>IF(ISBLANK('9. METAS'!S92),"",'9. METAS'!S92)</f>
        <v>1</v>
      </c>
      <c r="M86" s="136">
        <f>IF(ISBLANK('9. METAS'!T92),"",'9. METAS'!T92)</f>
        <v>1</v>
      </c>
      <c r="N86" s="716">
        <v>20</v>
      </c>
      <c r="O86" s="324"/>
      <c r="P86" s="324"/>
      <c r="Q86" s="325"/>
      <c r="R86" s="133">
        <f t="shared" si="6"/>
        <v>20</v>
      </c>
      <c r="S86" s="134">
        <f t="shared" si="6"/>
        <v>0</v>
      </c>
      <c r="T86" s="134">
        <f t="shared" si="6"/>
        <v>0</v>
      </c>
      <c r="U86" s="148">
        <f t="shared" si="5"/>
        <v>0</v>
      </c>
      <c r="V86" s="137">
        <f t="shared" si="7"/>
        <v>5</v>
      </c>
      <c r="W86" s="134">
        <f t="shared" si="8"/>
        <v>5</v>
      </c>
      <c r="X86" s="134">
        <f t="shared" si="9"/>
        <v>0</v>
      </c>
      <c r="Y86" s="153">
        <f t="shared" si="10"/>
        <v>0</v>
      </c>
      <c r="Z86" s="741" t="s">
        <v>1469</v>
      </c>
      <c r="AA86" s="733"/>
      <c r="AB86" s="156"/>
      <c r="AC86" s="157"/>
    </row>
    <row r="87" spans="3:29" ht="148.5" customHeight="1">
      <c r="C87" s="184" t="str">
        <f>IF(ISBLANK('5. Pp (3 años)'!B119),"",'5. Pp (3 años)'!B119)</f>
        <v>Dirección del Archivo Municipal</v>
      </c>
      <c r="D87" s="91" t="str">
        <f>IF(ISBLANK('5. Pp (3 años)'!C119),"",'5. Pp (3 años)'!C119)</f>
        <v>Actividad</v>
      </c>
      <c r="E87" s="180" t="str">
        <f>IF(ISBLANK('5. Pp (3 años)'!D119),"",'5. Pp (3 años)'!D119)</f>
        <v>3.1.1.1.14.2 Solicitudes de transferencias primarias de los Archivos de Tramite de las Unidades Administrativas Municipales al Archivo de Concentración.</v>
      </c>
      <c r="F87" s="180" t="str">
        <f>IF(ISBLANK('5. Pp (3 años)'!E119),"",'5. Pp (3 años)'!E119)</f>
        <v xml:space="preserve">PTPA: Porcentaje de Transferencias Primarias aprobadas.  </v>
      </c>
      <c r="G87" s="490" t="str">
        <f>IF(ISBLANK('5. Pp (3 años)'!H119),"",'5. Pp (3 años)'!H119)</f>
        <v>Trimestral</v>
      </c>
      <c r="H87" s="79" t="str">
        <f>IF(ISBLANK('5. Pp (3 años)'!J119),"",'5. Pp (3 años)'!J119)</f>
        <v>UNIDAD DE MEDIDA
DEL INDICADOR: 
Porcentaje.
UNIDAD DE MEDIDA DE LA VARIABLE:
Transferencias primarias.</v>
      </c>
      <c r="I87" s="142">
        <f>IF(ISBLANK('9. METAS'!K93),"",'9. METAS'!K93)</f>
        <v>545</v>
      </c>
      <c r="J87" s="143">
        <f>IF(ISBLANK('9. METAS'!Q93),"",'9. METAS'!Q93)</f>
        <v>181</v>
      </c>
      <c r="K87" s="135">
        <f>IF(ISBLANK('9. METAS'!R93),"",'9. METAS'!R93)</f>
        <v>181</v>
      </c>
      <c r="L87" s="135">
        <f>IF(ISBLANK('9. METAS'!S93),"",'9. METAS'!S93)</f>
        <v>181</v>
      </c>
      <c r="M87" s="136">
        <f>IF(ISBLANK('9. METAS'!T93),"",'9. METAS'!T93)</f>
        <v>2</v>
      </c>
      <c r="N87" s="716">
        <v>3</v>
      </c>
      <c r="O87" s="324"/>
      <c r="P87" s="324"/>
      <c r="Q87" s="325"/>
      <c r="R87" s="133">
        <f t="shared" si="6"/>
        <v>1.6574585635359115E-2</v>
      </c>
      <c r="S87" s="134">
        <f t="shared" si="6"/>
        <v>0</v>
      </c>
      <c r="T87" s="134">
        <f t="shared" si="6"/>
        <v>0</v>
      </c>
      <c r="U87" s="148">
        <f t="shared" si="5"/>
        <v>0</v>
      </c>
      <c r="V87" s="137">
        <f t="shared" si="7"/>
        <v>5.5045871559633031E-3</v>
      </c>
      <c r="W87" s="134">
        <f t="shared" si="8"/>
        <v>5.5045871559633031E-3</v>
      </c>
      <c r="X87" s="134">
        <f t="shared" si="9"/>
        <v>0</v>
      </c>
      <c r="Y87" s="153">
        <f t="shared" si="10"/>
        <v>0</v>
      </c>
      <c r="Z87" s="741" t="s">
        <v>1444</v>
      </c>
      <c r="AA87" s="733"/>
      <c r="AB87" s="156"/>
      <c r="AC87" s="157"/>
    </row>
    <row r="88" spans="3:29" ht="148.5" customHeight="1">
      <c r="C88" s="534" t="str">
        <f>IF(ISBLANK('5. Pp (3 años)'!B120),"",'5. Pp (3 años)'!B120)</f>
        <v>Dirección del Archivo Municipal</v>
      </c>
      <c r="D88" s="535" t="str">
        <f>IF(ISBLANK('5. Pp (3 años)'!C120),"",'5. Pp (3 años)'!C120)</f>
        <v>Actividad</v>
      </c>
      <c r="E88" s="524" t="str">
        <f>IF(ISBLANK('5. Pp (3 años)'!D120),"",'5. Pp (3 años)'!D120)</f>
        <v>3.1.1.1.14.3 Elaboración de los Instrumentos para control y consulta del Archivo Municipal.</v>
      </c>
      <c r="F88" s="524" t="str">
        <f>IF(ISBLANK('5. Pp (3 años)'!E120),"",'5. Pp (3 años)'!E120)</f>
        <v xml:space="preserve">PICCE: Porcentaje de instrumentos de control y consulta elaborados </v>
      </c>
      <c r="G88" s="31" t="str">
        <f>IF(ISBLANK('5. Pp (3 años)'!H120),"",'5. Pp (3 años)'!H120)</f>
        <v>Trimestral</v>
      </c>
      <c r="H88" s="536" t="str">
        <f>IF(ISBLANK('5. Pp (3 años)'!J120),"",'5. Pp (3 años)'!J120)</f>
        <v>UNIDAD DE MEDIDA DEL     INDICADOR:    
Porcentaje.
UNIDAD DE MEDIDA DE LA VARIABLE:    
Instrumento de Control y consultas.</v>
      </c>
      <c r="I88" s="142">
        <f>IF(ISBLANK('9. METAS'!K94),"",'9. METAS'!K94)</f>
        <v>600</v>
      </c>
      <c r="J88" s="143">
        <f>IF(ISBLANK('9. METAS'!Q94),"",'9. METAS'!Q94)</f>
        <v>150</v>
      </c>
      <c r="K88" s="135">
        <f>IF(ISBLANK('9. METAS'!R94),"",'9. METAS'!R94)</f>
        <v>150</v>
      </c>
      <c r="L88" s="135">
        <f>IF(ISBLANK('9. METAS'!S94),"",'9. METAS'!S94)</f>
        <v>150</v>
      </c>
      <c r="M88" s="136">
        <f>IF(ISBLANK('9. METAS'!T94),"",'9. METAS'!T94)</f>
        <v>150</v>
      </c>
      <c r="N88" s="716">
        <v>529</v>
      </c>
      <c r="O88" s="324"/>
      <c r="P88" s="324"/>
      <c r="Q88" s="325"/>
      <c r="R88" s="133">
        <f t="shared" si="6"/>
        <v>3.5266666666666668</v>
      </c>
      <c r="S88" s="134">
        <f t="shared" si="6"/>
        <v>0</v>
      </c>
      <c r="T88" s="134">
        <f t="shared" si="6"/>
        <v>0</v>
      </c>
      <c r="U88" s="148">
        <f t="shared" si="5"/>
        <v>0</v>
      </c>
      <c r="V88" s="137">
        <f t="shared" si="7"/>
        <v>0.88166666666666671</v>
      </c>
      <c r="W88" s="134">
        <f t="shared" si="8"/>
        <v>0.88166666666666671</v>
      </c>
      <c r="X88" s="134">
        <f t="shared" si="9"/>
        <v>0</v>
      </c>
      <c r="Y88" s="153">
        <f t="shared" si="10"/>
        <v>0</v>
      </c>
      <c r="Z88" s="740" t="s">
        <v>1470</v>
      </c>
      <c r="AA88" s="733"/>
      <c r="AB88" s="156"/>
      <c r="AC88" s="157"/>
    </row>
    <row r="89" spans="3:29" ht="148.5" customHeight="1">
      <c r="C89" s="184" t="str">
        <f>IF(ISBLANK('5. Pp (3 años)'!B121),"",'5. Pp (3 años)'!B121)</f>
        <v>Dirección del Archivo Municipal</v>
      </c>
      <c r="D89" s="91" t="str">
        <f>IF(ISBLANK('5. Pp (3 años)'!C121),"",'5. Pp (3 años)'!C121)</f>
        <v>Actividad</v>
      </c>
      <c r="E89" s="180" t="str">
        <f>IF(ISBLANK('5. Pp (3 años)'!D121),"",'5. Pp (3 años)'!D121)</f>
        <v>3.1.1.1.14.4 Capacitaciónes desarrolladas a las unidades administravias en materia de gestión documental y administración de los archivos.</v>
      </c>
      <c r="F89" s="180" t="str">
        <f>IF(ISBLANK('5. Pp (3 años)'!E121),"",'5. Pp (3 años)'!E121)</f>
        <v>PAMAT: Porcentaje de capacitaciones en materia de archivo de tramite.</v>
      </c>
      <c r="G89" s="491" t="str">
        <f>IF(ISBLANK('5. Pp (3 años)'!H121),"",'5. Pp (3 años)'!H121)</f>
        <v>Trimestral</v>
      </c>
      <c r="H89" s="79" t="str">
        <f>IF(ISBLANK('5. Pp (3 años)'!J121),"",'5. Pp (3 años)'!J121)</f>
        <v>UNIDAD DE MEDIDA DEL     INDICADOR:    
Porcentaje.
UNIDAD DE MEDIDA DE LA VARIABLE:    
Asesorias de archivo en tramite.</v>
      </c>
      <c r="I89" s="142">
        <f>IF(ISBLANK('9. METAS'!K95),"",'9. METAS'!K95)</f>
        <v>200</v>
      </c>
      <c r="J89" s="143">
        <f>IF(ISBLANK('9. METAS'!Q95),"",'9. METAS'!Q95)</f>
        <v>50</v>
      </c>
      <c r="K89" s="135">
        <f>IF(ISBLANK('9. METAS'!R95),"",'9. METAS'!R95)</f>
        <v>50</v>
      </c>
      <c r="L89" s="135">
        <f>IF(ISBLANK('9. METAS'!S95),"",'9. METAS'!S95)</f>
        <v>50</v>
      </c>
      <c r="M89" s="136">
        <f>IF(ISBLANK('9. METAS'!T95),"",'9. METAS'!T95)</f>
        <v>50</v>
      </c>
      <c r="N89" s="716">
        <v>2</v>
      </c>
      <c r="O89" s="324"/>
      <c r="P89" s="324"/>
      <c r="Q89" s="325"/>
      <c r="R89" s="133">
        <f t="shared" si="6"/>
        <v>0.04</v>
      </c>
      <c r="S89" s="134">
        <f t="shared" si="6"/>
        <v>0</v>
      </c>
      <c r="T89" s="134">
        <f t="shared" si="6"/>
        <v>0</v>
      </c>
      <c r="U89" s="148">
        <f t="shared" si="5"/>
        <v>0</v>
      </c>
      <c r="V89" s="137">
        <f t="shared" si="7"/>
        <v>0.01</v>
      </c>
      <c r="W89" s="134">
        <f t="shared" si="8"/>
        <v>0.01</v>
      </c>
      <c r="X89" s="134">
        <f t="shared" si="9"/>
        <v>0</v>
      </c>
      <c r="Y89" s="153">
        <f t="shared" si="10"/>
        <v>0</v>
      </c>
      <c r="Z89" s="742" t="s">
        <v>1471</v>
      </c>
      <c r="AA89" s="733"/>
      <c r="AB89" s="156"/>
      <c r="AC89" s="157"/>
    </row>
    <row r="90" spans="3:29" ht="148.5" customHeight="1">
      <c r="C90" s="184" t="str">
        <f>IF(ISBLANK('5. Pp (3 años)'!B122),"",'5. Pp (3 años)'!B122)</f>
        <v>Dirección del Archivo Municipal</v>
      </c>
      <c r="D90" s="91" t="str">
        <f>IF(ISBLANK('5. Pp (3 años)'!C122),"",'5. Pp (3 años)'!C122)</f>
        <v>Actividad</v>
      </c>
      <c r="E90" s="180" t="str">
        <f>IF(ISBLANK('5. Pp (3 años)'!D122),"",'5. Pp (3 años)'!D122)</f>
        <v>3.1.1.1.14.5 Eliminación de Documentos de apoyo informativo.</v>
      </c>
      <c r="F90" s="180" t="str">
        <f>IF(ISBLANK('5. Pp (3 años)'!E122),"",'5. Pp (3 años)'!E122)</f>
        <v>PEDAI: Porcentaje de eliminación de Documentos de Apoyo informativo.</v>
      </c>
      <c r="G90" s="187" t="str">
        <f>IF(ISBLANK('5. Pp (3 años)'!H122),"",'5. Pp (3 años)'!H122)</f>
        <v>Trimestral</v>
      </c>
      <c r="H90" s="79" t="str">
        <f>IF(ISBLANK('5. Pp (3 años)'!J122),"",'5. Pp (3 años)'!J122)</f>
        <v>UNIDAD DE MEDIDA DEL     INDICADOR:    
Porcentaje.
UNIDAD DE MEDIDA DE LA VARIABLE:    
Eliminación de documentos de apoyo informativo.</v>
      </c>
      <c r="I90" s="142">
        <f>IF(ISBLANK('9. METAS'!K96),"",'9. METAS'!K96)</f>
        <v>40</v>
      </c>
      <c r="J90" s="143">
        <f>IF(ISBLANK('9. METAS'!Q96),"",'9. METAS'!Q96)</f>
        <v>10</v>
      </c>
      <c r="K90" s="135">
        <f>IF(ISBLANK('9. METAS'!R96),"",'9. METAS'!R96)</f>
        <v>10</v>
      </c>
      <c r="L90" s="135">
        <f>IF(ISBLANK('9. METAS'!S96),"",'9. METAS'!S96)</f>
        <v>10</v>
      </c>
      <c r="M90" s="136">
        <f>IF(ISBLANK('9. METAS'!T96),"",'9. METAS'!T96)</f>
        <v>10</v>
      </c>
      <c r="N90" s="716">
        <v>5</v>
      </c>
      <c r="O90" s="324"/>
      <c r="P90" s="324"/>
      <c r="Q90" s="325"/>
      <c r="R90" s="133">
        <f t="shared" si="6"/>
        <v>0.5</v>
      </c>
      <c r="S90" s="134">
        <f t="shared" si="6"/>
        <v>0</v>
      </c>
      <c r="T90" s="134">
        <f t="shared" si="6"/>
        <v>0</v>
      </c>
      <c r="U90" s="148">
        <f t="shared" si="5"/>
        <v>0</v>
      </c>
      <c r="V90" s="137">
        <f t="shared" si="7"/>
        <v>0.125</v>
      </c>
      <c r="W90" s="134">
        <f t="shared" si="8"/>
        <v>0.125</v>
      </c>
      <c r="X90" s="134">
        <f t="shared" si="9"/>
        <v>0</v>
      </c>
      <c r="Y90" s="153">
        <f t="shared" si="10"/>
        <v>0</v>
      </c>
      <c r="Z90" s="740" t="s">
        <v>1445</v>
      </c>
      <c r="AA90" s="733"/>
      <c r="AB90" s="156"/>
      <c r="AC90" s="157"/>
    </row>
    <row r="91" spans="3:29" ht="148.5" customHeight="1">
      <c r="C91" s="184" t="str">
        <f>IF(ISBLANK('5. Pp (3 años)'!B123),"",'5. Pp (3 años)'!B123)</f>
        <v>Dirección del Archivo Municipal</v>
      </c>
      <c r="D91" s="91" t="str">
        <f>IF(ISBLANK('5. Pp (3 años)'!C123),"",'5. Pp (3 años)'!C123)</f>
        <v>Actividad</v>
      </c>
      <c r="E91" s="180" t="str">
        <f>IF(ISBLANK('5. Pp (3 años)'!D123),"",'5. Pp (3 años)'!D123)</f>
        <v>3.1.1.1.14.6 Visitas agendadas a las unidades administrativas para el proceso de baja documental.</v>
      </c>
      <c r="F91" s="180" t="str">
        <f>IF(ISBLANK('5. Pp (3 años)'!E123),"",'5. Pp (3 años)'!E123)</f>
        <v>PVAUAPBD: Porcentaje de visitas agendadas a las unidades administrativas para el proceso de baja documental.</v>
      </c>
      <c r="G91" s="187" t="str">
        <f>IF(ISBLANK('5. Pp (3 años)'!H123),"",'5. Pp (3 años)'!H123)</f>
        <v>Trimestral</v>
      </c>
      <c r="H91" s="79" t="str">
        <f>IF(ISBLANK('5. Pp (3 años)'!J123),"",'5. Pp (3 años)'!J123)</f>
        <v>UNIDAD DE MEDIDA DEL     INDICADOR:    
Porcentaje.
UNIDAD DE MEDIDA DE LA VARIABLE:    
Visitas agendadas a las unidades administrativas para baja.</v>
      </c>
      <c r="I91" s="142">
        <f>IF(ISBLANK('9. METAS'!K97),"",'9. METAS'!K97)</f>
        <v>5</v>
      </c>
      <c r="J91" s="143">
        <f>IF(ISBLANK('9. METAS'!Q97),"",'9. METAS'!Q97)</f>
        <v>1</v>
      </c>
      <c r="K91" s="135">
        <f>IF(ISBLANK('9. METAS'!R97),"",'9. METAS'!R97)</f>
        <v>2</v>
      </c>
      <c r="L91" s="135">
        <f>IF(ISBLANK('9. METAS'!S97),"",'9. METAS'!S97)</f>
        <v>1</v>
      </c>
      <c r="M91" s="136">
        <f>IF(ISBLANK('9. METAS'!T97),"",'9. METAS'!T97)</f>
        <v>1</v>
      </c>
      <c r="N91" s="716">
        <v>30</v>
      </c>
      <c r="O91" s="324"/>
      <c r="P91" s="324"/>
      <c r="Q91" s="325"/>
      <c r="R91" s="133">
        <f t="shared" si="6"/>
        <v>30</v>
      </c>
      <c r="S91" s="134">
        <f t="shared" si="6"/>
        <v>0</v>
      </c>
      <c r="T91" s="134">
        <f t="shared" si="6"/>
        <v>0</v>
      </c>
      <c r="U91" s="148">
        <f t="shared" si="5"/>
        <v>0</v>
      </c>
      <c r="V91" s="137">
        <f t="shared" si="7"/>
        <v>6</v>
      </c>
      <c r="W91" s="134">
        <f t="shared" si="8"/>
        <v>6</v>
      </c>
      <c r="X91" s="134">
        <f t="shared" si="9"/>
        <v>0</v>
      </c>
      <c r="Y91" s="153">
        <f t="shared" si="10"/>
        <v>0</v>
      </c>
      <c r="Z91" s="740" t="s">
        <v>1446</v>
      </c>
      <c r="AA91" s="733"/>
      <c r="AB91" s="156"/>
      <c r="AC91" s="157"/>
    </row>
    <row r="92" spans="3:29" ht="148.5" customHeight="1">
      <c r="C92" s="184" t="str">
        <f>IF(ISBLANK('5. Pp (3 años)'!B124),"",'5. Pp (3 años)'!B124)</f>
        <v>Dirección del Archivo Municipal</v>
      </c>
      <c r="D92" s="91" t="str">
        <f>IF(ISBLANK('5. Pp (3 años)'!C124),"",'5. Pp (3 años)'!C124)</f>
        <v>Actividad</v>
      </c>
      <c r="E92" s="180" t="str">
        <f>IF(ISBLANK('5. Pp (3 años)'!D124),"",'5. Pp (3 años)'!D124)</f>
        <v>3.1.1.1.14.7 Total de Bajas documentales concluidas (Actas de baja documental)</v>
      </c>
      <c r="F92" s="180" t="str">
        <f>IF(ISBLANK('5. Pp (3 años)'!E124),"",'5. Pp (3 años)'!E124)</f>
        <v>PTBDC: Porcentaje de Total de Bajas documentales concluidas (Actas de baja documental).</v>
      </c>
      <c r="G92" s="187" t="str">
        <f>IF(ISBLANK('5. Pp (3 años)'!H124),"",'5. Pp (3 años)'!H124)</f>
        <v>Trimestral</v>
      </c>
      <c r="H92" s="79" t="str">
        <f>IF(ISBLANK('5. Pp (3 años)'!J124),"",'5. Pp (3 años)'!J124)</f>
        <v xml:space="preserve">UNIDAD DE MEDIDA DEL     INDICADOR:    
Porcentaje.
UNIDAD DE MEDIDA DE LA VARIABLE:    
Bajas documentales concluidas (Actas de baja documental).  </v>
      </c>
      <c r="I92" s="142">
        <f>IF(ISBLANK('9. METAS'!K98),"",'9. METAS'!K98)</f>
        <v>120</v>
      </c>
      <c r="J92" s="143">
        <f>IF(ISBLANK('9. METAS'!Q98),"",'9. METAS'!Q98)</f>
        <v>30</v>
      </c>
      <c r="K92" s="135">
        <f>IF(ISBLANK('9. METAS'!R98),"",'9. METAS'!R98)</f>
        <v>30</v>
      </c>
      <c r="L92" s="135">
        <f>IF(ISBLANK('9. METAS'!S98),"",'9. METAS'!S98)</f>
        <v>30</v>
      </c>
      <c r="M92" s="136">
        <f>IF(ISBLANK('9. METAS'!T98),"",'9. METAS'!T98)</f>
        <v>30</v>
      </c>
      <c r="N92" s="716">
        <v>0</v>
      </c>
      <c r="O92" s="324"/>
      <c r="P92" s="324"/>
      <c r="Q92" s="325"/>
      <c r="R92" s="133">
        <f t="shared" si="6"/>
        <v>0</v>
      </c>
      <c r="S92" s="134">
        <f t="shared" si="6"/>
        <v>0</v>
      </c>
      <c r="T92" s="134">
        <f t="shared" si="6"/>
        <v>0</v>
      </c>
      <c r="U92" s="148">
        <f t="shared" si="5"/>
        <v>0</v>
      </c>
      <c r="V92" s="137">
        <f t="shared" si="7"/>
        <v>0</v>
      </c>
      <c r="W92" s="134">
        <f t="shared" si="8"/>
        <v>0</v>
      </c>
      <c r="X92" s="134">
        <f t="shared" si="9"/>
        <v>0</v>
      </c>
      <c r="Y92" s="153">
        <f t="shared" si="10"/>
        <v>0</v>
      </c>
      <c r="Z92" s="743" t="s">
        <v>1447</v>
      </c>
      <c r="AA92" s="733"/>
      <c r="AB92" s="156"/>
      <c r="AC92" s="157"/>
    </row>
    <row r="93" spans="3:29" ht="148.5" customHeight="1">
      <c r="C93" s="184" t="str">
        <f>IF(ISBLANK('5. Pp (3 años)'!B125),"",'5. Pp (3 años)'!B125)</f>
        <v>Dirección del Archivo Municipal</v>
      </c>
      <c r="D93" s="91" t="str">
        <f>IF(ISBLANK('5. Pp (3 años)'!C125),"",'5. Pp (3 años)'!C125)</f>
        <v>Actividad</v>
      </c>
      <c r="E93" s="180" t="str">
        <f>IF(ISBLANK('5. Pp (3 años)'!D125),"",'5. Pp (3 años)'!D125)</f>
        <v>3.1.1.1.14.8 Asesorias en materia de bajas documentales.</v>
      </c>
      <c r="F93" s="180" t="str">
        <f>IF(ISBLANK('5. Pp (3 años)'!E125),"",'5. Pp (3 años)'!E125)</f>
        <v>PAMBD: Porcentaje de Asesorias en materia de bajas documentales.</v>
      </c>
      <c r="G93" s="490" t="str">
        <f>IF(ISBLANK('5. Pp (3 años)'!H125),"",'5. Pp (3 años)'!H125)</f>
        <v>Trimestral</v>
      </c>
      <c r="H93" s="79" t="str">
        <f>IF(ISBLANK('5. Pp (3 años)'!J125),"",'5. Pp (3 años)'!J125)</f>
        <v xml:space="preserve">UNIDAD DE MEDIDA DEL     INDICADOR:    
Porcentaje.
UNIDAD DE MEDIDA DE LA VARIABLE:    
Asesorias en materia de bajas documentales.    </v>
      </c>
      <c r="I93" s="142">
        <f>IF(ISBLANK('9. METAS'!K99),"",'9. METAS'!K99)</f>
        <v>120</v>
      </c>
      <c r="J93" s="143">
        <f>IF(ISBLANK('9. METAS'!Q99),"",'9. METAS'!Q99)</f>
        <v>30</v>
      </c>
      <c r="K93" s="135">
        <f>IF(ISBLANK('9. METAS'!R99),"",'9. METAS'!R99)</f>
        <v>30</v>
      </c>
      <c r="L93" s="135">
        <f>IF(ISBLANK('9. METAS'!S99),"",'9. METAS'!S99)</f>
        <v>30</v>
      </c>
      <c r="M93" s="136">
        <f>IF(ISBLANK('9. METAS'!T99),"",'9. METAS'!T99)</f>
        <v>30</v>
      </c>
      <c r="N93" s="716">
        <v>40</v>
      </c>
      <c r="O93" s="324"/>
      <c r="P93" s="324"/>
      <c r="Q93" s="325"/>
      <c r="R93" s="133">
        <f t="shared" si="6"/>
        <v>1.3333333333333333</v>
      </c>
      <c r="S93" s="134">
        <f t="shared" si="6"/>
        <v>0</v>
      </c>
      <c r="T93" s="134">
        <f t="shared" si="6"/>
        <v>0</v>
      </c>
      <c r="U93" s="148">
        <f t="shared" si="5"/>
        <v>0</v>
      </c>
      <c r="V93" s="137">
        <f t="shared" si="7"/>
        <v>0.33333333333333331</v>
      </c>
      <c r="W93" s="134">
        <f t="shared" si="8"/>
        <v>0.33333333333333331</v>
      </c>
      <c r="X93" s="134">
        <f t="shared" si="9"/>
        <v>0</v>
      </c>
      <c r="Y93" s="153">
        <f t="shared" si="10"/>
        <v>0</v>
      </c>
      <c r="Z93" s="740" t="s">
        <v>1472</v>
      </c>
      <c r="AA93" s="733"/>
      <c r="AB93" s="156"/>
      <c r="AC93" s="157"/>
    </row>
    <row r="94" spans="3:29" ht="148.5" customHeight="1">
      <c r="C94" s="534" t="str">
        <f>IF(ISBLANK('5. Pp (3 años)'!B126),"",'5. Pp (3 años)'!B126)</f>
        <v>Dirección del Archivo Municipal</v>
      </c>
      <c r="D94" s="535" t="str">
        <f>IF(ISBLANK('5. Pp (3 años)'!C126),"",'5. Pp (3 años)'!C126)</f>
        <v>Actividad</v>
      </c>
      <c r="E94" s="524" t="str">
        <f>IF(ISBLANK('5. Pp (3 años)'!D126),"",'5. Pp (3 años)'!D126)</f>
        <v>3.1.1.1.14.9 Exposición y actividades historicas en eventos.</v>
      </c>
      <c r="F94" s="524" t="str">
        <f>IF(ISBLANK('5. Pp (3 años)'!E126),"",'5. Pp (3 años)'!E126)</f>
        <v>PAMBD: Porcentaje de Exposiciónes y actividades historicas en eventos.</v>
      </c>
      <c r="G94" s="31" t="str">
        <f>IF(ISBLANK('5. Pp (3 años)'!H126),"",'5. Pp (3 años)'!H126)</f>
        <v>Trimestral</v>
      </c>
      <c r="H94" s="536" t="str">
        <f>IF(ISBLANK('5. Pp (3 años)'!J126),"",'5. Pp (3 años)'!J126)</f>
        <v xml:space="preserve">UNIDAD DE MEDIDA DEL     INDICADOR:    
Porcentaje.
UNIDAD DE MEDIDA DE LA VARIABLE:    
Exposiciónes y actividades historicas en eventos.    </v>
      </c>
      <c r="I94" s="142">
        <f>IF(ISBLANK('9. METAS'!K100),"",'9. METAS'!K100)</f>
        <v>200</v>
      </c>
      <c r="J94" s="143">
        <f>IF(ISBLANK('9. METAS'!Q100),"",'9. METAS'!Q100)</f>
        <v>50</v>
      </c>
      <c r="K94" s="135">
        <f>IF(ISBLANK('9. METAS'!R100),"",'9. METAS'!R100)</f>
        <v>50</v>
      </c>
      <c r="L94" s="135">
        <f>IF(ISBLANK('9. METAS'!S100),"",'9. METAS'!S100)</f>
        <v>50</v>
      </c>
      <c r="M94" s="136">
        <f>IF(ISBLANK('9. METAS'!T100),"",'9. METAS'!T100)</f>
        <v>50</v>
      </c>
      <c r="N94" s="716">
        <v>3</v>
      </c>
      <c r="O94" s="324"/>
      <c r="P94" s="324"/>
      <c r="Q94" s="325"/>
      <c r="R94" s="133">
        <f t="shared" si="6"/>
        <v>0.06</v>
      </c>
      <c r="S94" s="134">
        <f t="shared" si="6"/>
        <v>0</v>
      </c>
      <c r="T94" s="134">
        <f t="shared" si="6"/>
        <v>0</v>
      </c>
      <c r="U94" s="148">
        <f t="shared" si="5"/>
        <v>0</v>
      </c>
      <c r="V94" s="137">
        <f t="shared" si="7"/>
        <v>1.4999999999999999E-2</v>
      </c>
      <c r="W94" s="134">
        <f t="shared" si="8"/>
        <v>1.4999999999999999E-2</v>
      </c>
      <c r="X94" s="134">
        <f t="shared" si="9"/>
        <v>0</v>
      </c>
      <c r="Y94" s="153">
        <f t="shared" si="10"/>
        <v>0</v>
      </c>
      <c r="Z94" s="744" t="s">
        <v>1448</v>
      </c>
      <c r="AA94" s="733"/>
      <c r="AB94" s="156"/>
      <c r="AC94" s="157"/>
    </row>
    <row r="95" spans="3:29" ht="148.5" customHeight="1">
      <c r="C95" s="184" t="str">
        <f>IF(ISBLANK('5. Pp (3 años)'!B127),"",'5. Pp (3 años)'!B127)</f>
        <v>Dirección del Archivo Municipal</v>
      </c>
      <c r="D95" s="91" t="str">
        <f>IF(ISBLANK('5. Pp (3 años)'!C127),"",'5. Pp (3 años)'!C127)</f>
        <v>Actividad</v>
      </c>
      <c r="E95" s="180" t="str">
        <f>IF(ISBLANK('5. Pp (3 años)'!D127),"",'5. Pp (3 años)'!D127)</f>
        <v>3.1.1.1.14.10 Visitas guidas a escuelas públicas.</v>
      </c>
      <c r="F95" s="180" t="str">
        <f>IF(ISBLANK('5. Pp (3 años)'!E127),"",'5. Pp (3 años)'!E127)</f>
        <v>PVGEP: Porcentaje de Visitas de Guidas a Escuelas Públicas.</v>
      </c>
      <c r="G95" s="491" t="str">
        <f>IF(ISBLANK('5. Pp (3 años)'!H127),"",'5. Pp (3 años)'!H127)</f>
        <v>Trimestral</v>
      </c>
      <c r="H95" s="79" t="str">
        <f>IF(ISBLANK('5. Pp (3 años)'!J127),"",'5. Pp (3 años)'!J127)</f>
        <v xml:space="preserve">UNIDAD DE MEDIDA DEL     INDICADOR:    
Porcentaje.
UNIDAD DE MEDIDA DE LA VARIABLE:    
Visitas Guiadas a Escuelas Públicas.    </v>
      </c>
      <c r="I95" s="142">
        <f>IF(ISBLANK('9. METAS'!K101),"",'9. METAS'!K101)</f>
        <v>120</v>
      </c>
      <c r="J95" s="143">
        <f>IF(ISBLANK('9. METAS'!Q101),"",'9. METAS'!Q101)</f>
        <v>30</v>
      </c>
      <c r="K95" s="135">
        <f>IF(ISBLANK('9. METAS'!R101),"",'9. METAS'!R101)</f>
        <v>30</v>
      </c>
      <c r="L95" s="135">
        <f>IF(ISBLANK('9. METAS'!S101),"",'9. METAS'!S101)</f>
        <v>30</v>
      </c>
      <c r="M95" s="136">
        <f>IF(ISBLANK('9. METAS'!T101),"",'9. METAS'!T101)</f>
        <v>30</v>
      </c>
      <c r="N95" s="716">
        <v>6</v>
      </c>
      <c r="O95" s="324"/>
      <c r="P95" s="324"/>
      <c r="Q95" s="325"/>
      <c r="R95" s="133">
        <f t="shared" si="6"/>
        <v>0.2</v>
      </c>
      <c r="S95" s="134">
        <f t="shared" si="6"/>
        <v>0</v>
      </c>
      <c r="T95" s="134">
        <f t="shared" si="6"/>
        <v>0</v>
      </c>
      <c r="U95" s="148">
        <f t="shared" si="5"/>
        <v>0</v>
      </c>
      <c r="V95" s="137">
        <f t="shared" si="7"/>
        <v>0.05</v>
      </c>
      <c r="W95" s="134">
        <f t="shared" si="8"/>
        <v>0.05</v>
      </c>
      <c r="X95" s="134">
        <f t="shared" si="9"/>
        <v>0</v>
      </c>
      <c r="Y95" s="153">
        <f t="shared" si="10"/>
        <v>0</v>
      </c>
      <c r="Z95" s="743" t="s">
        <v>1473</v>
      </c>
      <c r="AA95" s="733"/>
      <c r="AB95" s="156"/>
      <c r="AC95" s="157"/>
    </row>
    <row r="96" spans="3:29" ht="148.5" customHeight="1">
      <c r="C96" s="184" t="str">
        <f>IF(ISBLANK('5. Pp (3 años)'!B128),"",'5. Pp (3 años)'!B128)</f>
        <v>Dirección del Archivo Municipal</v>
      </c>
      <c r="D96" s="91" t="str">
        <f>IF(ISBLANK('5. Pp (3 años)'!C128),"",'5. Pp (3 años)'!C128)</f>
        <v>Actividad</v>
      </c>
      <c r="E96" s="180" t="str">
        <f>IF(ISBLANK('5. Pp (3 años)'!D128),"",'5. Pp (3 años)'!D128)</f>
        <v>3.1.1.1.14.11 Servicios de Prestamo y Consulta al Público</v>
      </c>
      <c r="F96" s="180" t="str">
        <f>IF(ISBLANK('5. Pp (3 años)'!E128),"",'5. Pp (3 años)'!E128)</f>
        <v>PVGEP: Porcentaje de Servicios de Prestamo y Consulta al Público.</v>
      </c>
      <c r="G96" s="187" t="str">
        <f>IF(ISBLANK('5. Pp (3 años)'!H128),"",'5. Pp (3 años)'!H128)</f>
        <v>Trimestral</v>
      </c>
      <c r="H96" s="79" t="str">
        <f>IF(ISBLANK('5. Pp (3 años)'!J128),"",'5. Pp (3 años)'!J128)</f>
        <v>UNIDAD DE MEDIDA DEL     INDICADOR:    
Porcentaje.
UNIDAD DE MEDIDA DE LA VARIABLE:    
Servicios de Prestamo y Consulta al Público..</v>
      </c>
      <c r="I96" s="142">
        <f>IF(ISBLANK('9. METAS'!K102),"",'9. METAS'!K102)</f>
        <v>15</v>
      </c>
      <c r="J96" s="143">
        <f>IF(ISBLANK('9. METAS'!Q102),"",'9. METAS'!Q102)</f>
        <v>1</v>
      </c>
      <c r="K96" s="135">
        <f>IF(ISBLANK('9. METAS'!R102),"",'9. METAS'!R102)</f>
        <v>2</v>
      </c>
      <c r="L96" s="135">
        <f>IF(ISBLANK('9. METAS'!S102),"",'9. METAS'!S102)</f>
        <v>1</v>
      </c>
      <c r="M96" s="136">
        <f>IF(ISBLANK('9. METAS'!T102),"",'9. METAS'!T102)</f>
        <v>1</v>
      </c>
      <c r="N96" s="716">
        <v>2</v>
      </c>
      <c r="O96" s="324"/>
      <c r="P96" s="324"/>
      <c r="Q96" s="325"/>
      <c r="R96" s="133">
        <f t="shared" si="6"/>
        <v>2</v>
      </c>
      <c r="S96" s="134">
        <f t="shared" si="6"/>
        <v>0</v>
      </c>
      <c r="T96" s="134">
        <f t="shared" si="6"/>
        <v>0</v>
      </c>
      <c r="U96" s="148">
        <f t="shared" si="5"/>
        <v>0</v>
      </c>
      <c r="V96" s="137">
        <f t="shared" si="7"/>
        <v>0.13333333333333333</v>
      </c>
      <c r="W96" s="134">
        <f t="shared" si="8"/>
        <v>0.13333333333333333</v>
      </c>
      <c r="X96" s="134">
        <f t="shared" si="9"/>
        <v>0</v>
      </c>
      <c r="Y96" s="153">
        <f t="shared" si="10"/>
        <v>0</v>
      </c>
      <c r="Z96" s="744" t="s">
        <v>1449</v>
      </c>
      <c r="AA96" s="733"/>
      <c r="AB96" s="156"/>
      <c r="AC96" s="157"/>
    </row>
    <row r="97" spans="3:29" ht="148.5" customHeight="1">
      <c r="C97" s="184" t="str">
        <f>IF(ISBLANK('5. Pp (3 años)'!B129),"",'5. Pp (3 años)'!B129)</f>
        <v>Dirección del Archivo Municipal</v>
      </c>
      <c r="D97" s="91" t="str">
        <f>IF(ISBLANK('5. Pp (3 años)'!C129),"",'5. Pp (3 años)'!C129)</f>
        <v>Actividad</v>
      </c>
      <c r="E97" s="180" t="str">
        <f>IF(ISBLANK('5. Pp (3 años)'!D129),"",'5. Pp (3 años)'!D129)</f>
        <v>3.1.1.1.14.12 Impartición de asesorias a las Unidades Administrativas en materia de Archivo de trámite.</v>
      </c>
      <c r="F97" s="180" t="str">
        <f>IF(ISBLANK('5. Pp (3 años)'!E129),"",'5. Pp (3 años)'!E129)</f>
        <v xml:space="preserve">PCAI: Porcentaje de las capacitaciones en materia de archivo impartidas. </v>
      </c>
      <c r="G97" s="187" t="str">
        <f>IF(ISBLANK('5. Pp (3 años)'!H129),"",'5. Pp (3 años)'!H129)</f>
        <v>Trimestral</v>
      </c>
      <c r="H97" s="79" t="str">
        <f>IF(ISBLANK('5. Pp (3 años)'!J129),"",'5. Pp (3 años)'!J129)</f>
        <v>UNIDAD DE MEDIDA DEL INDICADOR:
Porcentaje.
UNIDAD DE MEDIDA DE LA VARIABLE:
Capacitaciones en materia de archivo.</v>
      </c>
      <c r="I97" s="142">
        <f>IF(ISBLANK('9. METAS'!K103),"",'9. METAS'!K103)</f>
        <v>12</v>
      </c>
      <c r="J97" s="143">
        <f>IF(ISBLANK('9. METAS'!Q103),"",'9. METAS'!Q103)</f>
        <v>3</v>
      </c>
      <c r="K97" s="135">
        <f>IF(ISBLANK('9. METAS'!R103),"",'9. METAS'!R103)</f>
        <v>3</v>
      </c>
      <c r="L97" s="135">
        <f>IF(ISBLANK('9. METAS'!S103),"",'9. METAS'!S103)</f>
        <v>3</v>
      </c>
      <c r="M97" s="136">
        <f>IF(ISBLANK('9. METAS'!T103),"",'9. METAS'!T103)</f>
        <v>3</v>
      </c>
      <c r="N97" s="716">
        <v>35</v>
      </c>
      <c r="O97" s="324"/>
      <c r="P97" s="324"/>
      <c r="Q97" s="325"/>
      <c r="R97" s="133">
        <f t="shared" si="6"/>
        <v>11.666666666666666</v>
      </c>
      <c r="S97" s="134">
        <f t="shared" si="6"/>
        <v>0</v>
      </c>
      <c r="T97" s="134">
        <f t="shared" si="6"/>
        <v>0</v>
      </c>
      <c r="U97" s="148">
        <f t="shared" si="5"/>
        <v>0</v>
      </c>
      <c r="V97" s="137">
        <f t="shared" si="7"/>
        <v>2.9166666666666665</v>
      </c>
      <c r="W97" s="134">
        <f t="shared" si="8"/>
        <v>2.9166666666666665</v>
      </c>
      <c r="X97" s="134">
        <f t="shared" si="9"/>
        <v>0</v>
      </c>
      <c r="Y97" s="153">
        <f t="shared" si="10"/>
        <v>0</v>
      </c>
      <c r="Z97" s="741" t="s">
        <v>1474</v>
      </c>
      <c r="AA97" s="733"/>
      <c r="AB97" s="156"/>
      <c r="AC97" s="157"/>
    </row>
    <row r="98" spans="3:29" ht="148.5" customHeight="1">
      <c r="C98" s="184" t="str">
        <f>IF(ISBLANK('5. Pp (3 años)'!B130),"",'5. Pp (3 años)'!B130)</f>
        <v>Dirección del Archivo Municipal</v>
      </c>
      <c r="D98" s="91" t="str">
        <f>IF(ISBLANK('5. Pp (3 años)'!C130),"",'5. Pp (3 años)'!C130)</f>
        <v>Actividad</v>
      </c>
      <c r="E98" s="180" t="str">
        <f>IF(ISBLANK('5. Pp (3 años)'!D130),"",'5. Pp (3 años)'!D130)</f>
        <v>3.1.1.1.14.13 Sesiones del Grupo Interdisciplinario</v>
      </c>
      <c r="F98" s="180" t="str">
        <f>IF(ISBLANK('5. Pp (3 años)'!E130),"",'5. Pp (3 años)'!E130)</f>
        <v xml:space="preserve">PSGI: Porcentaje de sesiones del grupo interdisciplinario, extraordinarias y ordinarias.  </v>
      </c>
      <c r="G98" s="187" t="str">
        <f>IF(ISBLANK('5. Pp (3 años)'!H130),"",'5. Pp (3 años)'!H130)</f>
        <v>trimestral</v>
      </c>
      <c r="H98" s="79" t="str">
        <f>IF(ISBLANK('5. Pp (3 años)'!J130),"",'5. Pp (3 años)'!J130)</f>
        <v xml:space="preserve">UNIDAD DE MEDIDA DEL INDICADOR:
Porcentaje.
UNIDAD DE MEDIDA DE LA VARIABLE:
Sesiones del grupo interdisciplinario. </v>
      </c>
      <c r="I98" s="142">
        <f>IF(ISBLANK('9. METAS'!K104),"",'9. METAS'!K104)</f>
        <v>10</v>
      </c>
      <c r="J98" s="143">
        <f>IF(ISBLANK('9. METAS'!Q104),"",'9. METAS'!Q104)</f>
        <v>2</v>
      </c>
      <c r="K98" s="135">
        <f>IF(ISBLANK('9. METAS'!R104),"",'9. METAS'!R104)</f>
        <v>3</v>
      </c>
      <c r="L98" s="135">
        <f>IF(ISBLANK('9. METAS'!S104),"",'9. METAS'!S104)</f>
        <v>2</v>
      </c>
      <c r="M98" s="136">
        <f>IF(ISBLANK('9. METAS'!T104),"",'9. METAS'!T104)</f>
        <v>3</v>
      </c>
      <c r="N98" s="716">
        <v>1</v>
      </c>
      <c r="O98" s="324"/>
      <c r="P98" s="324"/>
      <c r="Q98" s="325"/>
      <c r="R98" s="133">
        <f t="shared" si="6"/>
        <v>0.5</v>
      </c>
      <c r="S98" s="134">
        <f t="shared" si="6"/>
        <v>0</v>
      </c>
      <c r="T98" s="134">
        <f t="shared" si="6"/>
        <v>0</v>
      </c>
      <c r="U98" s="148">
        <f t="shared" si="5"/>
        <v>0</v>
      </c>
      <c r="V98" s="137">
        <f t="shared" si="7"/>
        <v>0.1</v>
      </c>
      <c r="W98" s="134">
        <f t="shared" si="8"/>
        <v>0.1</v>
      </c>
      <c r="X98" s="134">
        <f t="shared" si="9"/>
        <v>0</v>
      </c>
      <c r="Y98" s="153">
        <f t="shared" si="10"/>
        <v>0</v>
      </c>
      <c r="Z98" s="740" t="s">
        <v>1450</v>
      </c>
      <c r="AA98" s="733"/>
      <c r="AB98" s="156"/>
      <c r="AC98" s="157"/>
    </row>
    <row r="99" spans="3:29" ht="148.5" customHeight="1">
      <c r="C99" s="486" t="str">
        <f>IF(ISBLANK('5. Pp (3 años)'!B131),"",'5. Pp (3 años)'!B131)</f>
        <v xml:space="preserve"> Protección Civil</v>
      </c>
      <c r="D99" s="487" t="str">
        <f>IF(ISBLANK('5. Pp (3 años)'!C131),"",'5. Pp (3 años)'!C131)</f>
        <v>Componente</v>
      </c>
      <c r="E99" s="471" t="str">
        <f>IF(ISBLANK('5. Pp (3 años)'!D131),"",'5. Pp (3 años)'!D131)</f>
        <v>3.1.1.1.15 Acciones realizadas para mitigar los riesgos y proteger a la población y establecimientos comerciales con medidas de seguridad.</v>
      </c>
      <c r="F99" s="471" t="str">
        <f>IF(ISBLANK('5. Pp (3 años)'!E131),"",'5. Pp (3 años)'!E131)</f>
        <v>PARPMR: Porcentaje de acciones realizadas para la mitigación de los riesgos</v>
      </c>
      <c r="G99" s="538" t="str">
        <f>IF(ISBLANK('5. Pp (3 años)'!H131),"",'5. Pp (3 años)'!H131)</f>
        <v>Trimestral</v>
      </c>
      <c r="H99" s="488" t="str">
        <f>IF(ISBLANK('5. Pp (3 años)'!J131),"",'5. Pp (3 años)'!J131)</f>
        <v xml:space="preserve">UNIDAD DE MEDIDA DEL INDICADOR:
Porcentaje
UNIDAD DE MEDIDA DE LAS VARIABLES:
 mitigaci´no de riesgos
</v>
      </c>
      <c r="I99" s="142">
        <f>IF(ISBLANK('9. METAS'!K105),"",'9. METAS'!K105)</f>
        <v>1098432</v>
      </c>
      <c r="J99" s="143">
        <f>IF(ISBLANK('9. METAS'!Q105),"",'9. METAS'!Q105)</f>
        <v>277327</v>
      </c>
      <c r="K99" s="135">
        <f>IF(ISBLANK('9. METAS'!R105),"",'9. METAS'!R105)</f>
        <v>274012</v>
      </c>
      <c r="L99" s="135">
        <f>IF(ISBLANK('9. METAS'!S105),"",'9. METAS'!S105)</f>
        <v>273114</v>
      </c>
      <c r="M99" s="136">
        <f>IF(ISBLANK('9. METAS'!T105),"",'9. METAS'!T105)</f>
        <v>273979</v>
      </c>
      <c r="N99" s="716">
        <v>183164</v>
      </c>
      <c r="O99" s="324"/>
      <c r="P99" s="324"/>
      <c r="Q99" s="325"/>
      <c r="R99" s="133">
        <f t="shared" si="6"/>
        <v>0.66046219805500361</v>
      </c>
      <c r="S99" s="134">
        <f t="shared" si="6"/>
        <v>0</v>
      </c>
      <c r="T99" s="134">
        <f t="shared" si="6"/>
        <v>0</v>
      </c>
      <c r="U99" s="148">
        <f t="shared" si="5"/>
        <v>0</v>
      </c>
      <c r="V99" s="137">
        <f t="shared" si="7"/>
        <v>0.16675042242032279</v>
      </c>
      <c r="W99" s="134">
        <f t="shared" si="8"/>
        <v>0.16675042242032279</v>
      </c>
      <c r="X99" s="134">
        <f t="shared" si="9"/>
        <v>0</v>
      </c>
      <c r="Y99" s="153">
        <f t="shared" si="10"/>
        <v>0</v>
      </c>
      <c r="Z99" s="740" t="s">
        <v>1451</v>
      </c>
      <c r="AA99" s="733"/>
      <c r="AB99" s="156"/>
      <c r="AC99" s="157"/>
    </row>
    <row r="100" spans="3:29" ht="148.5" customHeight="1">
      <c r="C100" s="534" t="str">
        <f>IF(ISBLANK('5. Pp (3 años)'!B132),"",'5. Pp (3 años)'!B132)</f>
        <v xml:space="preserve"> Protección Civil</v>
      </c>
      <c r="D100" s="535" t="str">
        <f>IF(ISBLANK('5. Pp (3 años)'!C132),"",'5. Pp (3 años)'!C132)</f>
        <v>Actividad</v>
      </c>
      <c r="E100" s="524" t="str">
        <f>IF(ISBLANK('5. Pp (3 años)'!D132),"",'5. Pp (3 años)'!D132)</f>
        <v>3.1.1.1.15.1 Difusión en los medios de comunicación las prevenciones y alertas de siniestros por efectos naturales y humanos.</v>
      </c>
      <c r="F100" s="524" t="str">
        <f>IF(ISBLANK('5. Pp (3 años)'!E132),"",'5. Pp (3 años)'!E132)</f>
        <v>PSD: Porcentaje de spots difundidos por medio de redes sociales.</v>
      </c>
      <c r="G100" s="31" t="str">
        <f>IF(ISBLANK('5. Pp (3 años)'!H132),"",'5. Pp (3 años)'!H132)</f>
        <v>Trimestral</v>
      </c>
      <c r="H100" s="536" t="str">
        <f>IF(ISBLANK('5. Pp (3 años)'!J132),"",'5. Pp (3 años)'!J132)</f>
        <v xml:space="preserve">UNIDAD DE MEDIDA DEL INDICADOR:
Porcentaje                                 
UNIDAD DE MEDIDA DE LAS VARIABLES:
Spots  </v>
      </c>
      <c r="I100" s="142">
        <f>IF(ISBLANK('9. METAS'!K106),"",'9. METAS'!K106)</f>
        <v>4800</v>
      </c>
      <c r="J100" s="143">
        <f>IF(ISBLANK('9. METAS'!Q106),"",'9. METAS'!Q106)</f>
        <v>1196</v>
      </c>
      <c r="K100" s="135">
        <f>IF(ISBLANK('9. METAS'!R106),"",'9. METAS'!R106)</f>
        <v>1203</v>
      </c>
      <c r="L100" s="135">
        <f>IF(ISBLANK('9. METAS'!S106),"",'9. METAS'!S106)</f>
        <v>1198</v>
      </c>
      <c r="M100" s="136">
        <f>IF(ISBLANK('9. METAS'!T106),"",'9. METAS'!T106)</f>
        <v>1203</v>
      </c>
      <c r="N100" s="716">
        <v>1120</v>
      </c>
      <c r="O100" s="324"/>
      <c r="P100" s="324"/>
      <c r="Q100" s="325"/>
      <c r="R100" s="133">
        <f t="shared" si="6"/>
        <v>0.9364548494983278</v>
      </c>
      <c r="S100" s="134">
        <f t="shared" si="6"/>
        <v>0</v>
      </c>
      <c r="T100" s="134">
        <f t="shared" si="6"/>
        <v>0</v>
      </c>
      <c r="U100" s="148">
        <f t="shared" si="5"/>
        <v>0</v>
      </c>
      <c r="V100" s="137">
        <f t="shared" si="7"/>
        <v>0.23333333333333334</v>
      </c>
      <c r="W100" s="134">
        <f t="shared" si="8"/>
        <v>0.23333333333333334</v>
      </c>
      <c r="X100" s="134">
        <f t="shared" si="9"/>
        <v>0</v>
      </c>
      <c r="Y100" s="153">
        <f t="shared" si="10"/>
        <v>0</v>
      </c>
      <c r="Z100" s="740" t="s">
        <v>1452</v>
      </c>
      <c r="AA100" s="733"/>
      <c r="AB100" s="156"/>
      <c r="AC100" s="157"/>
    </row>
    <row r="101" spans="3:29" ht="148.5" customHeight="1">
      <c r="C101" s="184" t="str">
        <f>IF(ISBLANK('5. Pp (3 años)'!B133),"",'5. Pp (3 años)'!B133)</f>
        <v xml:space="preserve"> Protección Civil</v>
      </c>
      <c r="D101" s="91" t="str">
        <f>IF(ISBLANK('5. Pp (3 años)'!C133),"",'5. Pp (3 años)'!C133)</f>
        <v>Actividad</v>
      </c>
      <c r="E101" s="180" t="str">
        <f>IF(ISBLANK('5. Pp (3 años)'!D133),"",'5. Pp (3 años)'!D133)</f>
        <v xml:space="preserve">3.1.1.1.15.2 Capacitación a la población de diferentes sectores en materia de Protección Civil. </v>
      </c>
      <c r="F101" s="180" t="str">
        <f>IF(ISBLANK('5. Pp (3 años)'!E133),"",'5. Pp (3 años)'!E133)</f>
        <v>PPC: Porcentaje de personas capacitadas.</v>
      </c>
      <c r="G101" s="491" t="str">
        <f>IF(ISBLANK('5. Pp (3 años)'!H133),"",'5. Pp (3 años)'!H133)</f>
        <v>Trimestral</v>
      </c>
      <c r="H101" s="79" t="str">
        <f>IF(ISBLANK('5. Pp (3 años)'!J133),"",'5. Pp (3 años)'!J133)</f>
        <v>UNIDAD DE MEDIDA DEL INDICADOR:
Porcentaje
UNIDAD DE MEDIDA DE LAS VARIABLES:
Personas capacitadas</v>
      </c>
      <c r="I101" s="142">
        <f>IF(ISBLANK('9. METAS'!K107),"",'9. METAS'!K107)</f>
        <v>2710</v>
      </c>
      <c r="J101" s="143">
        <f>IF(ISBLANK('9. METAS'!Q107),"",'9. METAS'!Q107)</f>
        <v>670</v>
      </c>
      <c r="K101" s="135">
        <f>IF(ISBLANK('9. METAS'!R107),"",'9. METAS'!R107)</f>
        <v>677</v>
      </c>
      <c r="L101" s="135">
        <f>IF(ISBLANK('9. METAS'!S107),"",'9. METAS'!S107)</f>
        <v>688</v>
      </c>
      <c r="M101" s="136">
        <f>IF(ISBLANK('9. METAS'!T107),"",'9. METAS'!T107)</f>
        <v>675</v>
      </c>
      <c r="N101" s="716">
        <v>827</v>
      </c>
      <c r="O101" s="324"/>
      <c r="P101" s="324"/>
      <c r="Q101" s="325"/>
      <c r="R101" s="133">
        <f t="shared" si="6"/>
        <v>1.2343283582089553</v>
      </c>
      <c r="S101" s="134">
        <f t="shared" si="6"/>
        <v>0</v>
      </c>
      <c r="T101" s="134">
        <f t="shared" si="6"/>
        <v>0</v>
      </c>
      <c r="U101" s="148">
        <f t="shared" si="5"/>
        <v>0</v>
      </c>
      <c r="V101" s="137">
        <f t="shared" si="7"/>
        <v>0.30516605166051658</v>
      </c>
      <c r="W101" s="134">
        <f t="shared" si="8"/>
        <v>0.30516605166051658</v>
      </c>
      <c r="X101" s="134">
        <f t="shared" si="9"/>
        <v>0</v>
      </c>
      <c r="Y101" s="153">
        <f t="shared" si="10"/>
        <v>0</v>
      </c>
      <c r="Z101" s="740" t="s">
        <v>1453</v>
      </c>
      <c r="AA101" s="733"/>
      <c r="AB101" s="156"/>
      <c r="AC101" s="157"/>
    </row>
    <row r="102" spans="3:29" ht="148.5" customHeight="1">
      <c r="C102" s="184" t="str">
        <f>IF(ISBLANK('5. Pp (3 años)'!B134),"",'5. Pp (3 años)'!B134)</f>
        <v xml:space="preserve"> Protección Civil</v>
      </c>
      <c r="D102" s="91" t="str">
        <f>IF(ISBLANK('5. Pp (3 años)'!C134),"",'5. Pp (3 años)'!C134)</f>
        <v>Actividad</v>
      </c>
      <c r="E102" s="180" t="str">
        <f>IF(ISBLANK('5. Pp (3 años)'!D134),"",'5. Pp (3 años)'!D134)</f>
        <v>3.1.1.1.15.3 Evaluación de guardavidas en materia de seguridad acuática.</v>
      </c>
      <c r="F102" s="180" t="str">
        <f>IF(ISBLANK('5. Pp (3 años)'!E134),"",'5. Pp (3 años)'!E134)</f>
        <v>PGE: Porcentaje de Guardavidas Evaluados</v>
      </c>
      <c r="G102" s="187" t="str">
        <f>IF(ISBLANK('5. Pp (3 años)'!H134),"",'5. Pp (3 años)'!H134)</f>
        <v>Trimestral</v>
      </c>
      <c r="H102" s="79" t="str">
        <f>IF(ISBLANK('5. Pp (3 años)'!J134),"",'5. Pp (3 años)'!J134)</f>
        <v>UNIDAD DE MEDIDA DEL INDICADOR:
Porcentaje
UNIDAD DE MEDIDA DE LAS VARIABLES:
Guardavidas Evaluados</v>
      </c>
      <c r="I102" s="142">
        <f>IF(ISBLANK('9. METAS'!K108),"",'9. METAS'!K108)</f>
        <v>220</v>
      </c>
      <c r="J102" s="143">
        <f>IF(ISBLANK('9. METAS'!Q108),"",'9. METAS'!Q108)</f>
        <v>5</v>
      </c>
      <c r="K102" s="135">
        <f>IF(ISBLANK('9. METAS'!R108),"",'9. METAS'!R108)</f>
        <v>95</v>
      </c>
      <c r="L102" s="135">
        <f>IF(ISBLANK('9. METAS'!S108),"",'9. METAS'!S108)</f>
        <v>50</v>
      </c>
      <c r="M102" s="136">
        <f>IF(ISBLANK('9. METAS'!T108),"",'9. METAS'!T108)</f>
        <v>70</v>
      </c>
      <c r="N102" s="716">
        <v>78</v>
      </c>
      <c r="O102" s="324"/>
      <c r="P102" s="324"/>
      <c r="Q102" s="325"/>
      <c r="R102" s="133">
        <f t="shared" si="6"/>
        <v>15.6</v>
      </c>
      <c r="S102" s="134">
        <f t="shared" si="6"/>
        <v>0</v>
      </c>
      <c r="T102" s="134">
        <f t="shared" si="6"/>
        <v>0</v>
      </c>
      <c r="U102" s="148">
        <f t="shared" si="5"/>
        <v>0</v>
      </c>
      <c r="V102" s="137">
        <f t="shared" si="7"/>
        <v>0.35454545454545455</v>
      </c>
      <c r="W102" s="134">
        <f t="shared" si="8"/>
        <v>0.35454545454545455</v>
      </c>
      <c r="X102" s="134">
        <f t="shared" si="9"/>
        <v>0</v>
      </c>
      <c r="Y102" s="153">
        <f t="shared" si="10"/>
        <v>0</v>
      </c>
      <c r="Z102" s="740" t="s">
        <v>1454</v>
      </c>
      <c r="AA102" s="733"/>
      <c r="AB102" s="156"/>
      <c r="AC102" s="157"/>
    </row>
    <row r="103" spans="3:29" ht="148.5" customHeight="1">
      <c r="C103" s="184" t="str">
        <f>IF(ISBLANK('5. Pp (3 años)'!B135),"",'5. Pp (3 años)'!B135)</f>
        <v xml:space="preserve"> Protección Civil</v>
      </c>
      <c r="D103" s="91" t="str">
        <f>IF(ISBLANK('5. Pp (3 años)'!C135),"",'5. Pp (3 años)'!C135)</f>
        <v>Actividad</v>
      </c>
      <c r="E103" s="180" t="str">
        <f>IF(ISBLANK('5. Pp (3 años)'!D135),"",'5. Pp (3 años)'!D135)</f>
        <v>3.1.1.1.15.4 Elaboración de Dictámenes Aprobatorios (anuencias) a comercios de bajo, mediano y alto riesgo.</v>
      </c>
      <c r="F103" s="180" t="str">
        <f>IF(ISBLANK('5. Pp (3 años)'!E135),"",'5. Pp (3 años)'!E135)</f>
        <v>PDAE: Porcentaje de dictámenes aprobatorios entregados  de bajo, mediano y alto riesgo.</v>
      </c>
      <c r="G103" s="187" t="str">
        <f>IF(ISBLANK('5. Pp (3 años)'!H135),"",'5. Pp (3 años)'!H135)</f>
        <v>Trimestral</v>
      </c>
      <c r="H103" s="79" t="str">
        <f>IF(ISBLANK('5. Pp (3 años)'!J135),"",'5. Pp (3 años)'!J135)</f>
        <v>UNIDAD DE MEDIDA DEL INDICADOR:
Porcentaje
UNIDAD DE MEDIDA DE LAS VARIABLES:
Dictámenes aprobatorios</v>
      </c>
      <c r="I103" s="142">
        <f>IF(ISBLANK('9. METAS'!K109),"",'9. METAS'!K109)</f>
        <v>20770</v>
      </c>
      <c r="J103" s="143">
        <f>IF(ISBLANK('9. METAS'!Q109),"",'9. METAS'!Q109)</f>
        <v>8316</v>
      </c>
      <c r="K103" s="135">
        <f>IF(ISBLANK('9. METAS'!R109),"",'9. METAS'!R109)</f>
        <v>4268</v>
      </c>
      <c r="L103" s="135">
        <f>IF(ISBLANK('9. METAS'!S109),"",'9. METAS'!S109)</f>
        <v>3512</v>
      </c>
      <c r="M103" s="136">
        <f>IF(ISBLANK('9. METAS'!T109),"",'9. METAS'!T109)</f>
        <v>4674</v>
      </c>
      <c r="N103" s="716">
        <v>10851</v>
      </c>
      <c r="O103" s="324"/>
      <c r="P103" s="324"/>
      <c r="Q103" s="325"/>
      <c r="R103" s="133">
        <f t="shared" si="6"/>
        <v>1.3048340548340549</v>
      </c>
      <c r="S103" s="134">
        <f t="shared" si="6"/>
        <v>0</v>
      </c>
      <c r="T103" s="134">
        <f t="shared" si="6"/>
        <v>0</v>
      </c>
      <c r="U103" s="148">
        <f t="shared" si="5"/>
        <v>0</v>
      </c>
      <c r="V103" s="137">
        <f t="shared" si="7"/>
        <v>0.52243620606644203</v>
      </c>
      <c r="W103" s="134">
        <f t="shared" si="8"/>
        <v>0.52243620606644203</v>
      </c>
      <c r="X103" s="134">
        <f t="shared" si="9"/>
        <v>0</v>
      </c>
      <c r="Y103" s="153">
        <f t="shared" si="10"/>
        <v>0</v>
      </c>
      <c r="Z103" s="740" t="s">
        <v>1455</v>
      </c>
      <c r="AA103" s="733"/>
      <c r="AB103" s="156"/>
      <c r="AC103" s="157"/>
    </row>
    <row r="104" spans="3:29" ht="148.5" customHeight="1">
      <c r="C104" s="184" t="str">
        <f>IF(ISBLANK('5. Pp (3 años)'!B136),"",'5. Pp (3 años)'!B136)</f>
        <v xml:space="preserve"> Protección Civil</v>
      </c>
      <c r="D104" s="91" t="str">
        <f>IF(ISBLANK('5. Pp (3 años)'!C136),"",'5. Pp (3 años)'!C136)</f>
        <v>Actividad</v>
      </c>
      <c r="E104" s="180" t="str">
        <f>IF(ISBLANK('5. Pp (3 años)'!D136),"",'5. Pp (3 años)'!D136)</f>
        <v>3.1.1.1.15.5 Evaluación de Programas Internos de Protección Civil.</v>
      </c>
      <c r="F104" s="180" t="str">
        <f>IF(ISBLANK('5. Pp (3 años)'!E136),"",'5. Pp (3 años)'!E136)</f>
        <v>PPIE: Porcentaje de programas internos evaluados de los diversos locales comerciales.</v>
      </c>
      <c r="G104" s="187" t="str">
        <f>IF(ISBLANK('5. Pp (3 años)'!H136),"",'5. Pp (3 años)'!H136)</f>
        <v>Trimestral</v>
      </c>
      <c r="H104" s="79" t="str">
        <f>IF(ISBLANK('5. Pp (3 años)'!J136),"",'5. Pp (3 años)'!J136)</f>
        <v>UNIDAD DE MEDIDA DEL INDICADOR:
Porcentaje
UNIDAD DE MEDIDA DE LAS VARIABLES:
Programas internos</v>
      </c>
      <c r="I104" s="142">
        <f>IF(ISBLANK('9. METAS'!K110),"",'9. METAS'!K110)</f>
        <v>6720</v>
      </c>
      <c r="J104" s="143">
        <f>IF(ISBLANK('9. METAS'!Q110),"",'9. METAS'!Q110)</f>
        <v>1480</v>
      </c>
      <c r="K104" s="135">
        <f>IF(ISBLANK('9. METAS'!R110),"",'9. METAS'!R110)</f>
        <v>1780</v>
      </c>
      <c r="L104" s="135">
        <f>IF(ISBLANK('9. METAS'!S110),"",'9. METAS'!S110)</f>
        <v>1780</v>
      </c>
      <c r="M104" s="136">
        <f>IF(ISBLANK('9. METAS'!T110),"",'9. METAS'!T110)</f>
        <v>1680</v>
      </c>
      <c r="N104" s="716">
        <v>3451</v>
      </c>
      <c r="O104" s="324"/>
      <c r="P104" s="324"/>
      <c r="Q104" s="325"/>
      <c r="R104" s="133">
        <f t="shared" si="6"/>
        <v>2.3317567567567568</v>
      </c>
      <c r="S104" s="134">
        <f t="shared" si="6"/>
        <v>0</v>
      </c>
      <c r="T104" s="134">
        <f t="shared" si="6"/>
        <v>0</v>
      </c>
      <c r="U104" s="148">
        <f t="shared" si="5"/>
        <v>0</v>
      </c>
      <c r="V104" s="137">
        <f t="shared" si="7"/>
        <v>0.51354166666666667</v>
      </c>
      <c r="W104" s="134">
        <f t="shared" si="8"/>
        <v>0.51354166666666667</v>
      </c>
      <c r="X104" s="134">
        <f t="shared" si="9"/>
        <v>0</v>
      </c>
      <c r="Y104" s="153">
        <f t="shared" si="10"/>
        <v>0</v>
      </c>
      <c r="Z104" s="740" t="s">
        <v>1456</v>
      </c>
      <c r="AA104" s="733"/>
      <c r="AB104" s="156"/>
      <c r="AC104" s="157"/>
    </row>
    <row r="105" spans="3:29" ht="148.5" customHeight="1">
      <c r="C105" s="184" t="str">
        <f>IF(ISBLANK('5. Pp (3 años)'!B137),"",'5. Pp (3 años)'!B137)</f>
        <v xml:space="preserve"> Protección Civil</v>
      </c>
      <c r="D105" s="91" t="str">
        <f>IF(ISBLANK('5. Pp (3 años)'!C137),"",'5. Pp (3 años)'!C137)</f>
        <v>Actividad</v>
      </c>
      <c r="E105" s="180" t="str">
        <f>IF(ISBLANK('5. Pp (3 años)'!D137),"",'5. Pp (3 años)'!D137)</f>
        <v>3.1.1.1.15.6 Elaboración de inspecciones a comercios de mediano y alto riesgo.</v>
      </c>
      <c r="F105" s="180" t="str">
        <f>IF(ISBLANK('5. Pp (3 años)'!E137),"",'5. Pp (3 años)'!E137)</f>
        <v xml:space="preserve">PIRC: Porcentaje de inspecciones realizadas a comercios de mediano y alto riesgo. </v>
      </c>
      <c r="G105" s="490" t="str">
        <f>IF(ISBLANK('5. Pp (3 años)'!H137),"",'5. Pp (3 años)'!H137)</f>
        <v>Trimestral</v>
      </c>
      <c r="H105" s="79" t="str">
        <f>IF(ISBLANK('5. Pp (3 años)'!J137),"",'5. Pp (3 años)'!J137)</f>
        <v xml:space="preserve">UNIDAD DE MEDIDA DEL INDICADOR:
Porcentaje
UNIDAD DE MEDIDA DE LAS VARIABLES:
Inspecciones </v>
      </c>
      <c r="I105" s="142">
        <f>IF(ISBLANK('9. METAS'!K111),"",'9. METAS'!K111)</f>
        <v>3700</v>
      </c>
      <c r="J105" s="143">
        <f>IF(ISBLANK('9. METAS'!Q111),"",'9. METAS'!Q111)</f>
        <v>1000</v>
      </c>
      <c r="K105" s="135">
        <f>IF(ISBLANK('9. METAS'!R111),"",'9. METAS'!R111)</f>
        <v>900</v>
      </c>
      <c r="L105" s="135">
        <f>IF(ISBLANK('9. METAS'!S111),"",'9. METAS'!S111)</f>
        <v>900</v>
      </c>
      <c r="M105" s="136">
        <f>IF(ISBLANK('9. METAS'!T111),"",'9. METAS'!T111)</f>
        <v>900</v>
      </c>
      <c r="N105" s="716">
        <v>1185</v>
      </c>
      <c r="O105" s="324"/>
      <c r="P105" s="324"/>
      <c r="Q105" s="325"/>
      <c r="R105" s="133">
        <f t="shared" si="6"/>
        <v>1.1850000000000001</v>
      </c>
      <c r="S105" s="134">
        <f t="shared" si="6"/>
        <v>0</v>
      </c>
      <c r="T105" s="134">
        <f t="shared" si="6"/>
        <v>0</v>
      </c>
      <c r="U105" s="148">
        <f t="shared" si="5"/>
        <v>0</v>
      </c>
      <c r="V105" s="137">
        <f t="shared" si="7"/>
        <v>0.32027027027027027</v>
      </c>
      <c r="W105" s="134">
        <f t="shared" si="8"/>
        <v>0.32027027027027027</v>
      </c>
      <c r="X105" s="134">
        <f t="shared" si="9"/>
        <v>0</v>
      </c>
      <c r="Y105" s="153">
        <f t="shared" si="10"/>
        <v>0</v>
      </c>
      <c r="Z105" s="740" t="s">
        <v>1457</v>
      </c>
      <c r="AA105" s="733"/>
      <c r="AB105" s="156"/>
      <c r="AC105" s="157"/>
    </row>
    <row r="106" spans="3:29" ht="148.5" customHeight="1">
      <c r="C106" s="534" t="str">
        <f>IF(ISBLANK('5. Pp (3 años)'!B138),"",'5. Pp (3 años)'!B138)</f>
        <v xml:space="preserve"> Protección Civil</v>
      </c>
      <c r="D106" s="535" t="str">
        <f>IF(ISBLANK('5. Pp (3 años)'!C138),"",'5. Pp (3 años)'!C138)</f>
        <v>Actividad</v>
      </c>
      <c r="E106" s="524" t="str">
        <f>IF(ISBLANK('5. Pp (3 años)'!D138),"",'5. Pp (3 años)'!D138)</f>
        <v>3.1.1.1.15.7 Evaluación de simulacros en ámbito privado y público.</v>
      </c>
      <c r="F106" s="524" t="str">
        <f>IF(ISBLANK('5. Pp (3 años)'!E138),"",'5. Pp (3 años)'!E138)</f>
        <v>PSPPE: Porcentaje de simulacros públicos y provados evaluados.</v>
      </c>
      <c r="G106" s="31" t="str">
        <f>IF(ISBLANK('5. Pp (3 años)'!H138),"",'5. Pp (3 años)'!H138)</f>
        <v>Trimestral</v>
      </c>
      <c r="H106" s="536" t="str">
        <f>IF(ISBLANK('5. Pp (3 años)'!J138),"",'5. Pp (3 años)'!J138)</f>
        <v>UNIDAD DE MEDIDA DEL INDICADOR:
Porcentaje
UNIDAD DE MEDIDA DE LAS VARIABLES:
Simulacros</v>
      </c>
      <c r="I106" s="142">
        <f>IF(ISBLANK('9. METAS'!K112),"",'9. METAS'!K112)</f>
        <v>4970</v>
      </c>
      <c r="J106" s="143">
        <f>IF(ISBLANK('9. METAS'!Q112),"",'9. METAS'!Q112)</f>
        <v>1142</v>
      </c>
      <c r="K106" s="135">
        <f>IF(ISBLANK('9. METAS'!R112),"",'9. METAS'!R112)</f>
        <v>1372</v>
      </c>
      <c r="L106" s="135">
        <f>IF(ISBLANK('9. METAS'!S112),"",'9. METAS'!S112)</f>
        <v>1214</v>
      </c>
      <c r="M106" s="136">
        <f>IF(ISBLANK('9. METAS'!T112),"",'9. METAS'!T112)</f>
        <v>1242</v>
      </c>
      <c r="N106" s="716">
        <v>3451</v>
      </c>
      <c r="O106" s="324"/>
      <c r="P106" s="324"/>
      <c r="Q106" s="325"/>
      <c r="R106" s="133">
        <f t="shared" si="6"/>
        <v>3.0218914185639227</v>
      </c>
      <c r="S106" s="134">
        <f t="shared" si="6"/>
        <v>0</v>
      </c>
      <c r="T106" s="134">
        <f t="shared" si="6"/>
        <v>0</v>
      </c>
      <c r="U106" s="148">
        <f t="shared" si="5"/>
        <v>0</v>
      </c>
      <c r="V106" s="137">
        <f t="shared" si="7"/>
        <v>0.69436619718309855</v>
      </c>
      <c r="W106" s="134">
        <f t="shared" si="8"/>
        <v>0.69436619718309855</v>
      </c>
      <c r="X106" s="134">
        <f t="shared" si="9"/>
        <v>0</v>
      </c>
      <c r="Y106" s="153">
        <f t="shared" si="10"/>
        <v>0</v>
      </c>
      <c r="Z106" s="740" t="s">
        <v>1458</v>
      </c>
      <c r="AA106" s="733"/>
      <c r="AB106" s="156"/>
      <c r="AC106" s="157"/>
    </row>
    <row r="107" spans="3:29" ht="148.5" customHeight="1">
      <c r="C107" s="184" t="str">
        <f>IF(ISBLANK('5. Pp (3 años)'!B139),"",'5. Pp (3 años)'!B139)</f>
        <v xml:space="preserve"> Protección Civil</v>
      </c>
      <c r="D107" s="91" t="str">
        <f>IF(ISBLANK('5. Pp (3 años)'!C139),"",'5. Pp (3 años)'!C139)</f>
        <v>Actividad</v>
      </c>
      <c r="E107" s="180" t="str">
        <f>IF(ISBLANK('5. Pp (3 años)'!D139),"",'5. Pp (3 años)'!D139)</f>
        <v>3.1.1.1.15.8 Registro de prestadores de servicios autorizados en materia de Protección Civil</v>
      </c>
      <c r="F107" s="180" t="str">
        <f>IF(ISBLANK('5. Pp (3 años)'!E139),"",'5. Pp (3 años)'!E139)</f>
        <v xml:space="preserve">PPSA: Porcentaje de prestadores de servicio autorizados </v>
      </c>
      <c r="G107" s="491" t="str">
        <f>IF(ISBLANK('5. Pp (3 años)'!H139),"",'5. Pp (3 años)'!H139)</f>
        <v>Trimestral</v>
      </c>
      <c r="H107" s="79" t="str">
        <f>IF(ISBLANK('5. Pp (3 años)'!J139),"",'5. Pp (3 años)'!J139)</f>
        <v>UNIDAD DE MEDIDA DEL INDICADOR:
Porcentaje
UNIDAD DE MEDIDA DE LAS VARIABLES:
Prestadores de servicio</v>
      </c>
      <c r="I107" s="142">
        <f>IF(ISBLANK('9. METAS'!K113),"",'9. METAS'!K113)</f>
        <v>190</v>
      </c>
      <c r="J107" s="143">
        <f>IF(ISBLANK('9. METAS'!Q113),"",'9. METAS'!Q113)</f>
        <v>170</v>
      </c>
      <c r="K107" s="135">
        <f>IF(ISBLANK('9. METAS'!R113),"",'9. METAS'!R113)</f>
        <v>20</v>
      </c>
      <c r="L107" s="135">
        <f>IF(ISBLANK('9. METAS'!S113),"",'9. METAS'!S113)</f>
        <v>0</v>
      </c>
      <c r="M107" s="136">
        <f>IF(ISBLANK('9. METAS'!T113),"",'9. METAS'!T113)</f>
        <v>0</v>
      </c>
      <c r="N107" s="716">
        <v>88</v>
      </c>
      <c r="O107" s="324"/>
      <c r="P107" s="324"/>
      <c r="Q107" s="325"/>
      <c r="R107" s="133">
        <f t="shared" si="6"/>
        <v>0.51764705882352946</v>
      </c>
      <c r="S107" s="134">
        <f t="shared" si="6"/>
        <v>0</v>
      </c>
      <c r="T107" s="134" t="str">
        <f t="shared" si="6"/>
        <v>100%</v>
      </c>
      <c r="U107" s="148" t="str">
        <f t="shared" si="5"/>
        <v>100%</v>
      </c>
      <c r="V107" s="137">
        <f t="shared" si="7"/>
        <v>0.4631578947368421</v>
      </c>
      <c r="W107" s="134">
        <f t="shared" si="8"/>
        <v>0.4631578947368421</v>
      </c>
      <c r="X107" s="134">
        <f t="shared" si="9"/>
        <v>0</v>
      </c>
      <c r="Y107" s="153">
        <f t="shared" si="10"/>
        <v>0</v>
      </c>
      <c r="Z107" s="740" t="s">
        <v>1459</v>
      </c>
      <c r="AA107" s="733"/>
      <c r="AB107" s="156"/>
      <c r="AC107" s="157"/>
    </row>
    <row r="108" spans="3:29" ht="148.5" customHeight="1">
      <c r="C108" s="184" t="str">
        <f>IF(ISBLANK('5. Pp (3 años)'!B140),"",'5. Pp (3 años)'!B140)</f>
        <v xml:space="preserve"> Protección Civil</v>
      </c>
      <c r="D108" s="91" t="str">
        <f>IF(ISBLANK('5. Pp (3 años)'!C140),"",'5. Pp (3 años)'!C140)</f>
        <v>Actividad</v>
      </c>
      <c r="E108" s="180" t="str">
        <f>IF(ISBLANK('5. Pp (3 años)'!D140),"",'5. Pp (3 años)'!D140)</f>
        <v xml:space="preserve">3.1.1.1.15.9 Atención de reportes de  emergencias en materia de gestión integral de riesgos y de protección civil. </v>
      </c>
      <c r="F108" s="180" t="str">
        <f>IF(ISBLANK('5. Pp (3 años)'!E140),"",'5. Pp (3 años)'!E140)</f>
        <v>PREA: Porcentaje de reportes de emergencia atendidos.</v>
      </c>
      <c r="G108" s="187" t="str">
        <f>IF(ISBLANK('5. Pp (3 años)'!H140),"",'5. Pp (3 años)'!H140)</f>
        <v>Trimestral</v>
      </c>
      <c r="H108" s="79" t="str">
        <f>IF(ISBLANK('5. Pp (3 años)'!J140),"",'5. Pp (3 años)'!J140)</f>
        <v>UNIDAD DE MEDIDA DEL INDICADOR:
Porcentaje
UNIDAD DE MEDIDA DE LAS VARIABLES:
Reporte de emergencias</v>
      </c>
      <c r="I108" s="142">
        <f>IF(ISBLANK('9. METAS'!K114),"",'9. METAS'!K114)</f>
        <v>580</v>
      </c>
      <c r="J108" s="143">
        <f>IF(ISBLANK('9. METAS'!Q114),"",'9. METAS'!Q114)</f>
        <v>112</v>
      </c>
      <c r="K108" s="135">
        <f>IF(ISBLANK('9. METAS'!R114),"",'9. METAS'!R114)</f>
        <v>142</v>
      </c>
      <c r="L108" s="135">
        <f>IF(ISBLANK('9. METAS'!S114),"",'9. METAS'!S114)</f>
        <v>174</v>
      </c>
      <c r="M108" s="136">
        <f>IF(ISBLANK('9. METAS'!T114),"",'9. METAS'!T114)</f>
        <v>152</v>
      </c>
      <c r="N108" s="716">
        <v>49</v>
      </c>
      <c r="O108" s="324"/>
      <c r="P108" s="324"/>
      <c r="Q108" s="325"/>
      <c r="R108" s="133">
        <f t="shared" si="6"/>
        <v>0.4375</v>
      </c>
      <c r="S108" s="134">
        <f t="shared" si="6"/>
        <v>0</v>
      </c>
      <c r="T108" s="134">
        <f t="shared" si="6"/>
        <v>0</v>
      </c>
      <c r="U108" s="148">
        <f t="shared" si="5"/>
        <v>0</v>
      </c>
      <c r="V108" s="137">
        <f t="shared" si="7"/>
        <v>8.4482758620689657E-2</v>
      </c>
      <c r="W108" s="134">
        <f t="shared" si="8"/>
        <v>8.4482758620689657E-2</v>
      </c>
      <c r="X108" s="134">
        <f t="shared" si="9"/>
        <v>0</v>
      </c>
      <c r="Y108" s="153">
        <f t="shared" si="10"/>
        <v>0</v>
      </c>
      <c r="Z108" s="740" t="s">
        <v>1460</v>
      </c>
      <c r="AA108" s="733"/>
      <c r="AB108" s="156"/>
      <c r="AC108" s="157"/>
    </row>
    <row r="109" spans="3:29" ht="148.5" customHeight="1">
      <c r="C109" s="184" t="str">
        <f>IF(ISBLANK('5. Pp (3 años)'!B141),"",'5. Pp (3 años)'!B141)</f>
        <v xml:space="preserve"> Protección Civil</v>
      </c>
      <c r="D109" s="91" t="str">
        <f>IF(ISBLANK('5. Pp (3 años)'!C141),"",'5. Pp (3 años)'!C141)</f>
        <v>Actividad</v>
      </c>
      <c r="E109" s="180" t="str">
        <f>IF(ISBLANK('5. Pp (3 años)'!D141),"",'5. Pp (3 años)'!D141)</f>
        <v>3.1.1.1.15.10 Atención médica prehospitalaria a personas ocasionadas por incidencias reportadas.</v>
      </c>
      <c r="F109" s="180" t="str">
        <f>IF(ISBLANK('5. Pp (3 años)'!E141),"",'5. Pp (3 años)'!E141)</f>
        <v>PPAM: Porcentaja de personas con atención médica</v>
      </c>
      <c r="G109" s="187" t="str">
        <f>IF(ISBLANK('5. Pp (3 años)'!H141),"",'5. Pp (3 años)'!H141)</f>
        <v>Trimestral</v>
      </c>
      <c r="H109" s="79" t="str">
        <f>IF(ISBLANK('5. Pp (3 años)'!J141),"",'5. Pp (3 años)'!J141)</f>
        <v>UNIDAD DE MEDIDA DEL INDICADOR:
Porcentaje
UNIDAD DE MEDIDA DE LAS VARIABLES:
Personas atendidas</v>
      </c>
      <c r="I109" s="142">
        <f>IF(ISBLANK('9. METAS'!K115),"",'9. METAS'!K115)</f>
        <v>1125</v>
      </c>
      <c r="J109" s="143">
        <f>IF(ISBLANK('9. METAS'!Q115),"",'9. METAS'!Q115)</f>
        <v>285</v>
      </c>
      <c r="K109" s="135">
        <f>IF(ISBLANK('9. METAS'!R115),"",'9. METAS'!R115)</f>
        <v>265</v>
      </c>
      <c r="L109" s="135">
        <f>IF(ISBLANK('9. METAS'!S115),"",'9. METAS'!S115)</f>
        <v>285</v>
      </c>
      <c r="M109" s="136">
        <f>IF(ISBLANK('9. METAS'!T115),"",'9. METAS'!T115)</f>
        <v>290</v>
      </c>
      <c r="N109" s="716">
        <v>488</v>
      </c>
      <c r="O109" s="324"/>
      <c r="P109" s="324"/>
      <c r="Q109" s="325"/>
      <c r="R109" s="133">
        <f t="shared" si="6"/>
        <v>1.712280701754386</v>
      </c>
      <c r="S109" s="134">
        <f t="shared" si="6"/>
        <v>0</v>
      </c>
      <c r="T109" s="134">
        <f t="shared" si="6"/>
        <v>0</v>
      </c>
      <c r="U109" s="148">
        <f t="shared" si="5"/>
        <v>0</v>
      </c>
      <c r="V109" s="137">
        <f t="shared" si="7"/>
        <v>0.43377777777777776</v>
      </c>
      <c r="W109" s="134">
        <f t="shared" si="8"/>
        <v>0.43377777777777776</v>
      </c>
      <c r="X109" s="134">
        <f t="shared" si="9"/>
        <v>0</v>
      </c>
      <c r="Y109" s="153">
        <f t="shared" si="10"/>
        <v>0</v>
      </c>
      <c r="Z109" s="740" t="s">
        <v>1461</v>
      </c>
      <c r="AA109" s="733"/>
      <c r="AB109" s="156"/>
      <c r="AC109" s="157"/>
    </row>
    <row r="110" spans="3:29" ht="148.5" customHeight="1">
      <c r="C110" s="184" t="str">
        <f>IF(ISBLANK('5. Pp (3 años)'!B142),"",'5. Pp (3 años)'!B142)</f>
        <v xml:space="preserve"> Protección Civil</v>
      </c>
      <c r="D110" s="91" t="str">
        <f>IF(ISBLANK('5. Pp (3 años)'!C142),"",'5. Pp (3 años)'!C142)</f>
        <v>Actividad</v>
      </c>
      <c r="E110" s="180" t="str">
        <f>IF(ISBLANK('5. Pp (3 años)'!D142),"",'5. Pp (3 años)'!D142)</f>
        <v>3.1.1.1.15.11 Supervisión  y atención a eventos públicos y privado de cualquier índole.</v>
      </c>
      <c r="F110" s="180" t="str">
        <f>IF(ISBLANK('5. Pp (3 años)'!E142),"",'5. Pp (3 años)'!E142)</f>
        <v>PEPPS: Porcentaje de eventos públicos y privados supervisados.</v>
      </c>
      <c r="G110" s="187" t="str">
        <f>IF(ISBLANK('5. Pp (3 años)'!H142),"",'5. Pp (3 años)'!H142)</f>
        <v>Trimestral</v>
      </c>
      <c r="H110" s="79" t="str">
        <f>IF(ISBLANK('5. Pp (3 años)'!J142),"",'5. Pp (3 años)'!J142)</f>
        <v>UNIDAD DE MEDIDA DEL INDICADOR:
Porcentaje
UNIDAD DE MEDIDA DE LAS VARIABLES:
Eventos Públicos y privados</v>
      </c>
      <c r="I110" s="142">
        <f>IF(ISBLANK('9. METAS'!K116),"",'9. METAS'!K116)</f>
        <v>525</v>
      </c>
      <c r="J110" s="143">
        <f>IF(ISBLANK('9. METAS'!Q116),"",'9. METAS'!Q116)</f>
        <v>122</v>
      </c>
      <c r="K110" s="135">
        <f>IF(ISBLANK('9. METAS'!R116),"",'9. METAS'!R116)</f>
        <v>129</v>
      </c>
      <c r="L110" s="135">
        <f>IF(ISBLANK('9. METAS'!S116),"",'9. METAS'!S116)</f>
        <v>134</v>
      </c>
      <c r="M110" s="136">
        <f>IF(ISBLANK('9. METAS'!T116),"",'9. METAS'!T116)</f>
        <v>140</v>
      </c>
      <c r="N110" s="716">
        <v>141</v>
      </c>
      <c r="O110" s="324"/>
      <c r="P110" s="324"/>
      <c r="Q110" s="325"/>
      <c r="R110" s="133">
        <f t="shared" si="6"/>
        <v>1.1557377049180328</v>
      </c>
      <c r="S110" s="134">
        <f t="shared" si="6"/>
        <v>0</v>
      </c>
      <c r="T110" s="134">
        <f t="shared" si="6"/>
        <v>0</v>
      </c>
      <c r="U110" s="148">
        <f t="shared" si="5"/>
        <v>0</v>
      </c>
      <c r="V110" s="137">
        <f t="shared" si="7"/>
        <v>0.26857142857142857</v>
      </c>
      <c r="W110" s="134">
        <f t="shared" si="8"/>
        <v>0.26857142857142857</v>
      </c>
      <c r="X110" s="134">
        <f t="shared" si="9"/>
        <v>0</v>
      </c>
      <c r="Y110" s="153">
        <f t="shared" si="10"/>
        <v>0</v>
      </c>
      <c r="Z110" s="740" t="s">
        <v>1462</v>
      </c>
      <c r="AA110" s="733"/>
      <c r="AB110" s="156"/>
      <c r="AC110" s="157"/>
    </row>
    <row r="111" spans="3:29" ht="148.5" customHeight="1">
      <c r="C111" s="184" t="str">
        <f>IF(ISBLANK('5. Pp (3 años)'!B143),"",'5. Pp (3 años)'!B143)</f>
        <v xml:space="preserve"> Protección Civil</v>
      </c>
      <c r="D111" s="91" t="str">
        <f>IF(ISBLANK('5. Pp (3 años)'!C143),"",'5. Pp (3 años)'!C143)</f>
        <v>Actividad</v>
      </c>
      <c r="E111" s="180" t="str">
        <f>IF(ISBLANK('5. Pp (3 años)'!D143),"",'5. Pp (3 años)'!D143)</f>
        <v>3.1.1.1.15.12 Verificación de refugios temporale con motivo de la temporada de Fenómenos Hidrometeorológicos.</v>
      </c>
      <c r="F111" s="180" t="str">
        <f>IF(ISBLANK('5. Pp (3 años)'!E143),"",'5. Pp (3 años)'!E143)</f>
        <v>PRTV: Porcentaje  de refugios temporales verificados</v>
      </c>
      <c r="G111" s="490" t="str">
        <f>IF(ISBLANK('5. Pp (3 años)'!H143),"",'5. Pp (3 años)'!H143)</f>
        <v>Trimestral</v>
      </c>
      <c r="H111" s="79" t="str">
        <f>IF(ISBLANK('5. Pp (3 años)'!J143),"",'5. Pp (3 años)'!J143)</f>
        <v>UNIDAD DE MEDIDA DEL INDICADOR:
Porcentaje
UNIDAD DE MEDIDA DE LAS VARIABLES:
Refugios temporales</v>
      </c>
      <c r="I111" s="142">
        <f>IF(ISBLANK('9. METAS'!K117),"",'9. METAS'!K117)</f>
        <v>210</v>
      </c>
      <c r="J111" s="143">
        <f>IF(ISBLANK('9. METAS'!Q117),"",'9. METAS'!Q117)</f>
        <v>0</v>
      </c>
      <c r="K111" s="135">
        <f>IF(ISBLANK('9. METAS'!R117),"",'9. METAS'!R117)</f>
        <v>135</v>
      </c>
      <c r="L111" s="135">
        <f>IF(ISBLANK('9. METAS'!S117),"",'9. METAS'!S117)</f>
        <v>75</v>
      </c>
      <c r="M111" s="136">
        <f>IF(ISBLANK('9. METAS'!T117),"",'9. METAS'!T117)</f>
        <v>0</v>
      </c>
      <c r="N111" s="716">
        <v>3</v>
      </c>
      <c r="O111" s="324"/>
      <c r="P111" s="324"/>
      <c r="Q111" s="325"/>
      <c r="R111" s="133" t="str">
        <f t="shared" si="6"/>
        <v>100%</v>
      </c>
      <c r="S111" s="134">
        <f t="shared" si="6"/>
        <v>0</v>
      </c>
      <c r="T111" s="134">
        <f t="shared" si="6"/>
        <v>0</v>
      </c>
      <c r="U111" s="148" t="str">
        <f t="shared" si="5"/>
        <v>100%</v>
      </c>
      <c r="V111" s="137">
        <f t="shared" si="7"/>
        <v>1.4285714285714285E-2</v>
      </c>
      <c r="W111" s="134">
        <f t="shared" si="8"/>
        <v>1.4285714285714285E-2</v>
      </c>
      <c r="X111" s="134">
        <f t="shared" si="9"/>
        <v>0</v>
      </c>
      <c r="Y111" s="153">
        <f t="shared" si="10"/>
        <v>0</v>
      </c>
      <c r="Z111" s="740" t="s">
        <v>1463</v>
      </c>
      <c r="AA111" s="733"/>
      <c r="AB111" s="156"/>
      <c r="AC111" s="157"/>
    </row>
    <row r="112" spans="3:29" ht="148.5" customHeight="1">
      <c r="C112" s="534" t="str">
        <f>IF(ISBLANK('5. Pp (3 años)'!B144),"",'5. Pp (3 años)'!B144)</f>
        <v xml:space="preserve"> Protección Civil</v>
      </c>
      <c r="D112" s="535" t="str">
        <f>IF(ISBLANK('5. Pp (3 años)'!C144),"",'5. Pp (3 años)'!C144)</f>
        <v>Actividad</v>
      </c>
      <c r="E112" s="524" t="str">
        <f>IF(ISBLANK('5. Pp (3 años)'!D144),"",'5. Pp (3 años)'!D144)</f>
        <v>3.1.1.1.15.13 Implementación de operativos con motivo a los diversos fenómenos naturales y antrópicos</v>
      </c>
      <c r="F112" s="524" t="str">
        <f>IF(ISBLANK('5. Pp (3 años)'!E144),"",'5. Pp (3 años)'!E144)</f>
        <v>POI: Porcentaje de operativos implementados.</v>
      </c>
      <c r="G112" s="31" t="str">
        <f>IF(ISBLANK('5. Pp (3 años)'!H144),"",'5. Pp (3 años)'!H144)</f>
        <v>Trimestral</v>
      </c>
      <c r="H112" s="536" t="str">
        <f>IF(ISBLANK('5. Pp (3 años)'!J144),"",'5. Pp (3 años)'!J144)</f>
        <v>UNIDAD DE MEDIDA DEL INDICADOR:
Porcentaje
UNIDAD DE MEDIDA DE LAS VARIABLES:
Operativos implementados</v>
      </c>
      <c r="I112" s="142">
        <f>IF(ISBLANK('9. METAS'!K118),"",'9. METAS'!K118)</f>
        <v>24</v>
      </c>
      <c r="J112" s="143">
        <f>IF(ISBLANK('9. METAS'!Q118),"",'9. METAS'!Q118)</f>
        <v>4</v>
      </c>
      <c r="K112" s="135">
        <f>IF(ISBLANK('9. METAS'!R118),"",'9. METAS'!R118)</f>
        <v>7</v>
      </c>
      <c r="L112" s="135">
        <f>IF(ISBLANK('9. METAS'!S118),"",'9. METAS'!S118)</f>
        <v>7</v>
      </c>
      <c r="M112" s="136">
        <f>IF(ISBLANK('9. METAS'!T118),"",'9. METAS'!T118)</f>
        <v>6</v>
      </c>
      <c r="N112" s="716">
        <v>3</v>
      </c>
      <c r="O112" s="324"/>
      <c r="P112" s="324"/>
      <c r="Q112" s="325"/>
      <c r="R112" s="133">
        <f t="shared" si="6"/>
        <v>0.75</v>
      </c>
      <c r="S112" s="134">
        <f t="shared" si="6"/>
        <v>0</v>
      </c>
      <c r="T112" s="134">
        <f t="shared" si="6"/>
        <v>0</v>
      </c>
      <c r="U112" s="148">
        <f t="shared" si="5"/>
        <v>0</v>
      </c>
      <c r="V112" s="137">
        <f t="shared" si="7"/>
        <v>0.125</v>
      </c>
      <c r="W112" s="134">
        <f t="shared" si="8"/>
        <v>0.125</v>
      </c>
      <c r="X112" s="134">
        <f t="shared" si="9"/>
        <v>0</v>
      </c>
      <c r="Y112" s="153">
        <f t="shared" si="10"/>
        <v>0</v>
      </c>
      <c r="Z112" s="740" t="s">
        <v>1464</v>
      </c>
      <c r="AA112" s="733"/>
      <c r="AB112" s="156"/>
      <c r="AC112" s="157"/>
    </row>
    <row r="113" spans="3:29" ht="148.5" customHeight="1">
      <c r="C113" s="184" t="str">
        <f>IF(ISBLANK('5. Pp (3 años)'!B145),"",'5. Pp (3 años)'!B145)</f>
        <v xml:space="preserve"> Protección Civil</v>
      </c>
      <c r="D113" s="91" t="str">
        <f>IF(ISBLANK('5. Pp (3 años)'!C145),"",'5. Pp (3 años)'!C145)</f>
        <v>Actividad</v>
      </c>
      <c r="E113" s="180" t="str">
        <f>IF(ISBLANK('5. Pp (3 años)'!D145),"",'5. Pp (3 años)'!D145)</f>
        <v>3.1.1.1.15.14 Implementación de salvamentos, rescates y primeros auxilios en playas, cenotes y lagunas en el municipio.</v>
      </c>
      <c r="F113" s="180" t="str">
        <f>IF(ISBLANK('5. Pp (3 años)'!E145),"",'5. Pp (3 años)'!E145)</f>
        <v xml:space="preserve">PSRPI: Porcentaje de salvamentos, rescates y primeros auxilios implementados en las playas, cenotes y lagunas. </v>
      </c>
      <c r="G113" s="491" t="str">
        <f>IF(ISBLANK('5. Pp (3 años)'!H145),"",'5. Pp (3 años)'!H145)</f>
        <v>Trimestral</v>
      </c>
      <c r="H113" s="79" t="str">
        <f>IF(ISBLANK('5. Pp (3 años)'!J145),"",'5. Pp (3 años)'!J145)</f>
        <v>UNIDAD DE MEDIDA DEL INDICADOR:
Porcentaje 
UNIDAD DE MEDIDA DE LAS VARIABLES:
Salvamentos, rescates y primeros auxilios</v>
      </c>
      <c r="I113" s="142">
        <f>IF(ISBLANK('9. METAS'!K119),"",'9. METAS'!K119)</f>
        <v>217</v>
      </c>
      <c r="J113" s="143">
        <f>IF(ISBLANK('9. METAS'!Q119),"",'9. METAS'!Q119)</f>
        <v>42</v>
      </c>
      <c r="K113" s="135">
        <f>IF(ISBLANK('9. METAS'!R119),"",'9. METAS'!R119)</f>
        <v>65</v>
      </c>
      <c r="L113" s="135">
        <f>IF(ISBLANK('9. METAS'!S119),"",'9. METAS'!S119)</f>
        <v>48</v>
      </c>
      <c r="M113" s="136">
        <f>IF(ISBLANK('9. METAS'!T119),"",'9. METAS'!T119)</f>
        <v>62</v>
      </c>
      <c r="N113" s="716">
        <v>174</v>
      </c>
      <c r="O113" s="324"/>
      <c r="P113" s="324"/>
      <c r="Q113" s="325"/>
      <c r="R113" s="133">
        <f t="shared" si="6"/>
        <v>4.1428571428571432</v>
      </c>
      <c r="S113" s="134">
        <f t="shared" si="6"/>
        <v>0</v>
      </c>
      <c r="T113" s="134">
        <f t="shared" si="6"/>
        <v>0</v>
      </c>
      <c r="U113" s="148">
        <f t="shared" si="5"/>
        <v>0</v>
      </c>
      <c r="V113" s="137">
        <f t="shared" si="7"/>
        <v>0.8018433179723502</v>
      </c>
      <c r="W113" s="134">
        <f t="shared" si="8"/>
        <v>0.8018433179723502</v>
      </c>
      <c r="X113" s="134">
        <f t="shared" si="9"/>
        <v>0</v>
      </c>
      <c r="Y113" s="153">
        <f t="shared" si="10"/>
        <v>0</v>
      </c>
      <c r="Z113" s="740" t="s">
        <v>1465</v>
      </c>
      <c r="AA113" s="733"/>
      <c r="AB113" s="156"/>
      <c r="AC113" s="157"/>
    </row>
    <row r="114" spans="3:29" ht="148.5" customHeight="1">
      <c r="C114" s="184" t="str">
        <f>IF(ISBLANK('5. Pp (3 años)'!B146),"",'5. Pp (3 años)'!B146)</f>
        <v xml:space="preserve"> Protección Civil</v>
      </c>
      <c r="D114" s="91" t="str">
        <f>IF(ISBLANK('5. Pp (3 años)'!C146),"",'5. Pp (3 años)'!C146)</f>
        <v>Actividad</v>
      </c>
      <c r="E114" s="180" t="str">
        <f>IF(ISBLANK('5. Pp (3 años)'!D146),"",'5. Pp (3 años)'!D146)</f>
        <v>3.1.1.1.15.15 Ejecución de acciones preventivas de manera permanente en las diversas playas, en beneficio a la ciudadanía.</v>
      </c>
      <c r="F114" s="180" t="str">
        <f>IF(ISBLANK('5. Pp (3 años)'!E146),"",'5. Pp (3 años)'!E146)</f>
        <v>PAPB: Porcentaje acciones preventivas brindadas a la población benitojuarense y vacacionistas.</v>
      </c>
      <c r="G114" s="187" t="str">
        <f>IF(ISBLANK('5. Pp (3 años)'!H146),"",'5. Pp (3 años)'!H146)</f>
        <v>Trimestral</v>
      </c>
      <c r="H114" s="79" t="str">
        <f>IF(ISBLANK('5. Pp (3 años)'!J146),"",'5. Pp (3 años)'!J146)</f>
        <v xml:space="preserve">UNIDAD DE MEDIDA DEL INDICADOR:
Porcentaje
UNIDAD DE MEDIDA DE LAS VARIABLES:
acciones preventivas </v>
      </c>
      <c r="I114" s="142">
        <f>IF(ISBLANK('9. METAS'!K120),"",'9. METAS'!K120)</f>
        <v>1053400</v>
      </c>
      <c r="J114" s="143">
        <f>IF(ISBLANK('9. METAS'!Q120),"",'9. METAS'!Q120)</f>
        <v>263350</v>
      </c>
      <c r="K114" s="135">
        <f>IF(ISBLANK('9. METAS'!R120),"",'9. METAS'!R120)</f>
        <v>263300</v>
      </c>
      <c r="L114" s="135">
        <f>IF(ISBLANK('9. METAS'!S120),"",'9. METAS'!S120)</f>
        <v>263400</v>
      </c>
      <c r="M114" s="136">
        <f>IF(ISBLANK('9. METAS'!T120),"",'9. METAS'!T120)</f>
        <v>263350</v>
      </c>
      <c r="N114" s="716">
        <v>161212</v>
      </c>
      <c r="O114" s="324"/>
      <c r="P114" s="324"/>
      <c r="Q114" s="325"/>
      <c r="R114" s="133">
        <f t="shared" si="6"/>
        <v>0.61215872413138406</v>
      </c>
      <c r="S114" s="134">
        <f t="shared" si="6"/>
        <v>0</v>
      </c>
      <c r="T114" s="134">
        <f t="shared" si="6"/>
        <v>0</v>
      </c>
      <c r="U114" s="148">
        <f t="shared" si="5"/>
        <v>0</v>
      </c>
      <c r="V114" s="137">
        <f t="shared" si="7"/>
        <v>0.15303968103284601</v>
      </c>
      <c r="W114" s="134">
        <f t="shared" si="8"/>
        <v>0.15303968103284601</v>
      </c>
      <c r="X114" s="134">
        <f t="shared" si="9"/>
        <v>0</v>
      </c>
      <c r="Y114" s="153">
        <f t="shared" si="10"/>
        <v>0</v>
      </c>
      <c r="Z114" s="740" t="s">
        <v>1466</v>
      </c>
      <c r="AA114" s="733"/>
      <c r="AB114" s="156"/>
      <c r="AC114" s="157"/>
    </row>
    <row r="115" spans="3:29" ht="148.5" customHeight="1">
      <c r="C115" s="184" t="str">
        <f>IF(ISBLANK('5. Pp (3 años)'!B147),"",'5. Pp (3 años)'!B147)</f>
        <v xml:space="preserve"> Protección Civil</v>
      </c>
      <c r="D115" s="91" t="str">
        <f>IF(ISBLANK('5. Pp (3 años)'!C147),"",'5. Pp (3 años)'!C147)</f>
        <v>Actividad</v>
      </c>
      <c r="E115" s="180" t="str">
        <f>IF(ISBLANK('5. Pp (3 años)'!D147),"",'5. Pp (3 años)'!D147)</f>
        <v>3.1.1.1.15.16 Atención a quejas ciudadanas en materia de protección civil.</v>
      </c>
      <c r="F115" s="180" t="str">
        <f>IF(ISBLANK('5. Pp (3 años)'!E147),"",'5. Pp (3 años)'!E147)</f>
        <v>PQCA: Porcentaje de quejas ciudadanas atendidas.</v>
      </c>
      <c r="G115" s="187" t="str">
        <f>IF(ISBLANK('5. Pp (3 años)'!H147),"",'5. Pp (3 años)'!H147)</f>
        <v>Trimestral</v>
      </c>
      <c r="H115" s="79" t="str">
        <f>IF(ISBLANK('5. Pp (3 años)'!J147),"",'5. Pp (3 años)'!J147)</f>
        <v xml:space="preserve">UNIDAD DE MEDIDA DEL INDICADOR:
Porcentaje
UNIDAD DE MEDIDA DE LAS VARIABLES:
Quejas ciudadanas </v>
      </c>
      <c r="I115" s="142">
        <f>IF(ISBLANK('9. METAS'!K121),"",'9. METAS'!K121)</f>
        <v>129</v>
      </c>
      <c r="J115" s="143">
        <f>IF(ISBLANK('9. METAS'!Q121),"",'9. METAS'!Q121)</f>
        <v>32</v>
      </c>
      <c r="K115" s="135">
        <f>IF(ISBLANK('9. METAS'!R121),"",'9. METAS'!R121)</f>
        <v>33</v>
      </c>
      <c r="L115" s="135">
        <f>IF(ISBLANK('9. METAS'!S121),"",'9. METAS'!S121)</f>
        <v>29</v>
      </c>
      <c r="M115" s="136">
        <f>IF(ISBLANK('9. METAS'!T121),"",'9. METAS'!T121)</f>
        <v>35</v>
      </c>
      <c r="N115" s="716">
        <v>42</v>
      </c>
      <c r="O115" s="324"/>
      <c r="P115" s="324"/>
      <c r="Q115" s="325"/>
      <c r="R115" s="133">
        <f t="shared" si="6"/>
        <v>1.3125</v>
      </c>
      <c r="S115" s="134">
        <f t="shared" si="6"/>
        <v>0</v>
      </c>
      <c r="T115" s="134">
        <f t="shared" si="6"/>
        <v>0</v>
      </c>
      <c r="U115" s="148">
        <f t="shared" si="5"/>
        <v>0</v>
      </c>
      <c r="V115" s="137">
        <f t="shared" si="7"/>
        <v>0.32558139534883723</v>
      </c>
      <c r="W115" s="134">
        <f t="shared" si="8"/>
        <v>0.32558139534883723</v>
      </c>
      <c r="X115" s="134">
        <f t="shared" si="9"/>
        <v>0</v>
      </c>
      <c r="Y115" s="153">
        <f t="shared" si="10"/>
        <v>0</v>
      </c>
      <c r="Z115" s="740" t="s">
        <v>1467</v>
      </c>
      <c r="AA115" s="733"/>
      <c r="AB115" s="156"/>
      <c r="AC115" s="157"/>
    </row>
    <row r="116" spans="3:29" ht="148.5" customHeight="1" thickBot="1">
      <c r="C116" s="195" t="str">
        <f>IF(ISBLANK('5. Pp (3 años)'!B148),"",'5. Pp (3 años)'!B148)</f>
        <v xml:space="preserve"> Protección Civil</v>
      </c>
      <c r="D116" s="196" t="str">
        <f>IF(ISBLANK('5. Pp (3 años)'!C148),"",'5. Pp (3 años)'!C148)</f>
        <v>Actividad</v>
      </c>
      <c r="E116" s="182" t="str">
        <f>IF(ISBLANK('5. Pp (3 años)'!D148),"",'5. Pp (3 años)'!D148)</f>
        <v>3.1.1.1.15.17 Integración de los diversos Comités Operativos Especializados en Materia de Protección Civil</v>
      </c>
      <c r="F116" s="182" t="str">
        <f>IF(ISBLANK('5. Pp (3 años)'!E148),"",'5. Pp (3 años)'!E148)</f>
        <v>PDCI: Porcentaje de los diversos comités integrados</v>
      </c>
      <c r="G116" s="197" t="str">
        <f>IF(ISBLANK('5. Pp (3 años)'!H148),"",'5. Pp (3 años)'!H148)</f>
        <v>Trimestral</v>
      </c>
      <c r="H116" s="82" t="str">
        <f>IF(ISBLANK('5. Pp (3 años)'!J148),"",'5. Pp (3 años)'!J148)</f>
        <v xml:space="preserve">UNIDAD DE MEDIDA DEL INDICADOR:  
Porcentaje
UNIDAD DE MEDIDA DE LAS VARIABLES:
 Comités  </v>
      </c>
      <c r="I116" s="198">
        <f>IF(ISBLANK('9. METAS'!K122),"",'9. METAS'!K122)</f>
        <v>2</v>
      </c>
      <c r="J116" s="144">
        <f>IF(ISBLANK('9. METAS'!Q122),"",'9. METAS'!Q122)</f>
        <v>1</v>
      </c>
      <c r="K116" s="145">
        <f>IF(ISBLANK('9. METAS'!R122),"",'9. METAS'!R122)</f>
        <v>1</v>
      </c>
      <c r="L116" s="145">
        <f>IF(ISBLANK('9. METAS'!S122),"",'9. METAS'!S122)</f>
        <v>0</v>
      </c>
      <c r="M116" s="146">
        <f>IF(ISBLANK('9. METAS'!T122),"",'9. METAS'!T122)</f>
        <v>0</v>
      </c>
      <c r="N116" s="719">
        <v>1</v>
      </c>
      <c r="O116" s="558"/>
      <c r="P116" s="558"/>
      <c r="Q116" s="559"/>
      <c r="R116" s="149">
        <f t="shared" si="6"/>
        <v>1</v>
      </c>
      <c r="S116" s="150">
        <f t="shared" si="6"/>
        <v>0</v>
      </c>
      <c r="T116" s="150" t="str">
        <f t="shared" si="6"/>
        <v>100%</v>
      </c>
      <c r="U116" s="151" t="str">
        <f t="shared" si="5"/>
        <v>100%</v>
      </c>
      <c r="V116" s="152">
        <f t="shared" si="7"/>
        <v>0.5</v>
      </c>
      <c r="W116" s="150">
        <f t="shared" si="8"/>
        <v>0.5</v>
      </c>
      <c r="X116" s="150">
        <f t="shared" si="9"/>
        <v>0</v>
      </c>
      <c r="Y116" s="154">
        <f t="shared" si="10"/>
        <v>0</v>
      </c>
      <c r="Z116" s="745" t="s">
        <v>1468</v>
      </c>
      <c r="AA116" s="734"/>
      <c r="AB116" s="159"/>
      <c r="AC116" s="160"/>
    </row>
    <row r="117" spans="3:29" ht="148.5" hidden="1" customHeight="1">
      <c r="C117" s="539" t="str">
        <f>IF(ISBLANK('5. Pp (3 años)'!B149),"",'5. Pp (3 años)'!B149)</f>
        <v/>
      </c>
      <c r="D117" s="540" t="str">
        <f>IF(ISBLANK('5. Pp (3 años)'!C149),"",'5. Pp (3 años)'!C149)</f>
        <v/>
      </c>
      <c r="E117" s="518" t="str">
        <f>IF(ISBLANK('5. Pp (3 años)'!D149),"",'5. Pp (3 años)'!D149)</f>
        <v/>
      </c>
      <c r="F117" s="518" t="str">
        <f>IF(ISBLANK('5. Pp (3 años)'!E149),"",'5. Pp (3 años)'!E149)</f>
        <v/>
      </c>
      <c r="G117" s="541" t="str">
        <f>IF(ISBLANK('5. Pp (3 años)'!H149),"",'5. Pp (3 años)'!H149)</f>
        <v/>
      </c>
      <c r="H117" s="542" t="str">
        <f>IF(ISBLANK('5. Pp (3 años)'!J149),"",'5. Pp (3 años)'!J149)</f>
        <v/>
      </c>
      <c r="I117" s="543" t="str">
        <f>IF(ISBLANK('9. METAS'!K123),"",'9. METAS'!K123)</f>
        <v/>
      </c>
      <c r="J117" s="544" t="str">
        <f>IF(ISBLANK('9. METAS'!Q123),"",'9. METAS'!Q123)</f>
        <v/>
      </c>
      <c r="K117" s="545" t="str">
        <f>IF(ISBLANK('9. METAS'!R123),"",'9. METAS'!R123)</f>
        <v/>
      </c>
      <c r="L117" s="545" t="str">
        <f>IF(ISBLANK('9. METAS'!S123),"",'9. METAS'!S123)</f>
        <v/>
      </c>
      <c r="M117" s="546" t="str">
        <f>IF(ISBLANK('9. METAS'!T123),"",'9. METAS'!T123)</f>
        <v/>
      </c>
      <c r="N117" s="547"/>
      <c r="O117" s="548"/>
      <c r="P117" s="548"/>
      <c r="Q117" s="549"/>
      <c r="R117" s="550" t="str">
        <f t="shared" si="6"/>
        <v>100%</v>
      </c>
      <c r="S117" s="551" t="str">
        <f t="shared" si="6"/>
        <v>100%</v>
      </c>
      <c r="T117" s="551" t="str">
        <f t="shared" si="6"/>
        <v>100%</v>
      </c>
      <c r="U117" s="552" t="str">
        <f t="shared" si="5"/>
        <v>100%</v>
      </c>
      <c r="V117" s="553" t="str">
        <f t="shared" si="7"/>
        <v>No Programado</v>
      </c>
      <c r="W117" s="551" t="str">
        <f t="shared" si="8"/>
        <v>No Programado</v>
      </c>
      <c r="X117" s="551" t="str">
        <f t="shared" si="9"/>
        <v>No Programado</v>
      </c>
      <c r="Y117" s="554" t="str">
        <f t="shared" si="10"/>
        <v>No Programado</v>
      </c>
      <c r="Z117" s="555"/>
      <c r="AA117" s="556"/>
      <c r="AB117" s="556"/>
      <c r="AC117" s="557"/>
    </row>
    <row r="118" spans="3:29" ht="148.5" hidden="1" customHeight="1">
      <c r="C118" s="486" t="str">
        <f>IF(ISBLANK('5. Pp (3 años)'!B150),"",'5. Pp (3 años)'!B150)</f>
        <v/>
      </c>
      <c r="D118" s="487" t="str">
        <f>IF(ISBLANK('5. Pp (3 años)'!C150),"",'5. Pp (3 años)'!C150)</f>
        <v/>
      </c>
      <c r="E118" s="471" t="str">
        <f>IF(ISBLANK('5. Pp (3 años)'!D150),"",'5. Pp (3 años)'!D150)</f>
        <v/>
      </c>
      <c r="F118" s="471" t="str">
        <f>IF(ISBLANK('5. Pp (3 años)'!E150),"",'5. Pp (3 años)'!E150)</f>
        <v/>
      </c>
      <c r="G118" s="466" t="str">
        <f>IF(ISBLANK('5. Pp (3 años)'!H150),"",'5. Pp (3 años)'!H150)</f>
        <v/>
      </c>
      <c r="H118" s="488" t="str">
        <f>IF(ISBLANK('5. Pp (3 años)'!J150),"",'5. Pp (3 años)'!J150)</f>
        <v/>
      </c>
      <c r="I118" s="142" t="str">
        <f>IF(ISBLANK('9. METAS'!K124),"",'9. METAS'!K124)</f>
        <v/>
      </c>
      <c r="J118" s="143" t="str">
        <f>IF(ISBLANK('9. METAS'!Q124),"",'9. METAS'!Q124)</f>
        <v/>
      </c>
      <c r="K118" s="135" t="str">
        <f>IF(ISBLANK('9. METAS'!R124),"",'9. METAS'!R124)</f>
        <v/>
      </c>
      <c r="L118" s="135" t="str">
        <f>IF(ISBLANK('9. METAS'!S124),"",'9. METAS'!S124)</f>
        <v/>
      </c>
      <c r="M118" s="136" t="str">
        <f>IF(ISBLANK('9. METAS'!T124),"",'9. METAS'!T124)</f>
        <v/>
      </c>
      <c r="N118" s="323"/>
      <c r="O118" s="324"/>
      <c r="P118" s="324"/>
      <c r="Q118" s="325"/>
      <c r="R118" s="133" t="str">
        <f t="shared" si="6"/>
        <v>100%</v>
      </c>
      <c r="S118" s="134" t="str">
        <f t="shared" si="6"/>
        <v>100%</v>
      </c>
      <c r="T118" s="134" t="str">
        <f t="shared" si="6"/>
        <v>100%</v>
      </c>
      <c r="U118" s="148" t="str">
        <f t="shared" si="5"/>
        <v>100%</v>
      </c>
      <c r="V118" s="137" t="str">
        <f t="shared" si="7"/>
        <v>No Programado</v>
      </c>
      <c r="W118" s="134" t="str">
        <f t="shared" si="8"/>
        <v>No Programado</v>
      </c>
      <c r="X118" s="134" t="str">
        <f t="shared" si="9"/>
        <v>No Programado</v>
      </c>
      <c r="Y118" s="153" t="str">
        <f t="shared" si="10"/>
        <v>No Programado</v>
      </c>
      <c r="Z118" s="155"/>
      <c r="AA118" s="156"/>
      <c r="AB118" s="156"/>
      <c r="AC118" s="157"/>
    </row>
    <row r="119" spans="3:29" ht="17.25" hidden="1">
      <c r="C119" s="184" t="str">
        <f>IF(ISBLANK('5. Pp (3 años)'!B151),"",'5. Pp (3 años)'!B151)</f>
        <v/>
      </c>
      <c r="D119" s="91" t="str">
        <f>IF(ISBLANK('5. Pp (3 años)'!C151),"",'5. Pp (3 años)'!C151)</f>
        <v/>
      </c>
      <c r="E119" s="180" t="str">
        <f>IF(ISBLANK('5. Pp (3 años)'!D151),"",'5. Pp (3 años)'!D151)</f>
        <v/>
      </c>
      <c r="F119" s="180" t="str">
        <f>IF(ISBLANK('5. Pp (3 años)'!E151),"",'5. Pp (3 años)'!E151)</f>
        <v/>
      </c>
      <c r="G119" s="491" t="str">
        <f>IF(ISBLANK('5. Pp (3 años)'!H151),"",'5. Pp (3 años)'!H151)</f>
        <v/>
      </c>
      <c r="H119" s="79" t="str">
        <f>IF(ISBLANK('5. Pp (3 años)'!J151),"",'5. Pp (3 años)'!J151)</f>
        <v/>
      </c>
      <c r="I119" s="142" t="str">
        <f>IF(ISBLANK('9. METAS'!K125),"",'9. METAS'!K125)</f>
        <v/>
      </c>
      <c r="J119" s="143" t="str">
        <f>IF(ISBLANK('9. METAS'!Q125),"",'9. METAS'!Q125)</f>
        <v/>
      </c>
      <c r="K119" s="135" t="str">
        <f>IF(ISBLANK('9. METAS'!R125),"",'9. METAS'!R125)</f>
        <v/>
      </c>
      <c r="L119" s="135" t="str">
        <f>IF(ISBLANK('9. METAS'!S125),"",'9. METAS'!S125)</f>
        <v/>
      </c>
      <c r="M119" s="136" t="str">
        <f>IF(ISBLANK('9. METAS'!T125),"",'9. METAS'!T125)</f>
        <v/>
      </c>
      <c r="N119" s="323"/>
      <c r="O119" s="324"/>
      <c r="P119" s="324"/>
      <c r="Q119" s="325"/>
      <c r="R119" s="133" t="str">
        <f t="shared" si="6"/>
        <v>100%</v>
      </c>
      <c r="S119" s="134" t="str">
        <f t="shared" si="6"/>
        <v>100%</v>
      </c>
      <c r="T119" s="134" t="str">
        <f t="shared" si="6"/>
        <v>100%</v>
      </c>
      <c r="U119" s="148" t="str">
        <f t="shared" si="5"/>
        <v>100%</v>
      </c>
      <c r="V119" s="137" t="str">
        <f t="shared" si="7"/>
        <v>No Programado</v>
      </c>
      <c r="W119" s="134" t="str">
        <f t="shared" si="8"/>
        <v>No Programado</v>
      </c>
      <c r="X119" s="134" t="str">
        <f t="shared" si="9"/>
        <v>No Programado</v>
      </c>
      <c r="Y119" s="153" t="str">
        <f t="shared" si="10"/>
        <v>No Programado</v>
      </c>
      <c r="Z119" s="155"/>
      <c r="AA119" s="156"/>
      <c r="AB119" s="156"/>
      <c r="AC119" s="157"/>
    </row>
    <row r="120" spans="3:29" ht="17.25" hidden="1">
      <c r="C120" s="184" t="str">
        <f>IF(ISBLANK('5. Pp (3 años)'!B152),"",'5. Pp (3 años)'!B152)</f>
        <v/>
      </c>
      <c r="D120" s="91" t="str">
        <f>IF(ISBLANK('5. Pp (3 años)'!C152),"",'5. Pp (3 años)'!C152)</f>
        <v/>
      </c>
      <c r="E120" s="180" t="str">
        <f>IF(ISBLANK('5. Pp (3 años)'!D152),"",'5. Pp (3 años)'!D152)</f>
        <v/>
      </c>
      <c r="F120" s="180" t="str">
        <f>IF(ISBLANK('5. Pp (3 años)'!E152),"",'5. Pp (3 años)'!E152)</f>
        <v/>
      </c>
      <c r="G120" s="187" t="str">
        <f>IF(ISBLANK('5. Pp (3 años)'!H152),"",'5. Pp (3 años)'!H152)</f>
        <v/>
      </c>
      <c r="H120" s="79" t="str">
        <f>IF(ISBLANK('5. Pp (3 años)'!J152),"",'5. Pp (3 años)'!J152)</f>
        <v/>
      </c>
      <c r="I120" s="142" t="str">
        <f>IF(ISBLANK('9. METAS'!K126),"",'9. METAS'!K126)</f>
        <v/>
      </c>
      <c r="J120" s="143" t="str">
        <f>IF(ISBLANK('9. METAS'!Q126),"",'9. METAS'!Q126)</f>
        <v/>
      </c>
      <c r="K120" s="135" t="str">
        <f>IF(ISBLANK('9. METAS'!R126),"",'9. METAS'!R126)</f>
        <v/>
      </c>
      <c r="L120" s="135" t="str">
        <f>IF(ISBLANK('9. METAS'!S126),"",'9. METAS'!S126)</f>
        <v/>
      </c>
      <c r="M120" s="136" t="str">
        <f>IF(ISBLANK('9. METAS'!T126),"",'9. METAS'!T126)</f>
        <v/>
      </c>
      <c r="N120" s="323"/>
      <c r="O120" s="324"/>
      <c r="P120" s="324"/>
      <c r="Q120" s="325"/>
      <c r="R120" s="133" t="str">
        <f t="shared" si="6"/>
        <v>100%</v>
      </c>
      <c r="S120" s="134" t="str">
        <f t="shared" si="6"/>
        <v>100%</v>
      </c>
      <c r="T120" s="134" t="str">
        <f t="shared" si="6"/>
        <v>100%</v>
      </c>
      <c r="U120" s="148" t="str">
        <f t="shared" si="5"/>
        <v>100%</v>
      </c>
      <c r="V120" s="137" t="str">
        <f t="shared" si="7"/>
        <v>No Programado</v>
      </c>
      <c r="W120" s="134" t="str">
        <f t="shared" si="8"/>
        <v>No Programado</v>
      </c>
      <c r="X120" s="134" t="str">
        <f t="shared" si="9"/>
        <v>No Programado</v>
      </c>
      <c r="Y120" s="153" t="str">
        <f t="shared" si="10"/>
        <v>No Programado</v>
      </c>
      <c r="Z120" s="155"/>
      <c r="AA120" s="156"/>
      <c r="AB120" s="156"/>
      <c r="AC120" s="157"/>
    </row>
    <row r="121" spans="3:29" ht="17.25" hidden="1">
      <c r="C121" s="184" t="str">
        <f>IF(ISBLANK('5. Pp (3 años)'!B153),"",'5. Pp (3 años)'!B153)</f>
        <v/>
      </c>
      <c r="D121" s="91" t="str">
        <f>IF(ISBLANK('5. Pp (3 años)'!C153),"",'5. Pp (3 años)'!C153)</f>
        <v/>
      </c>
      <c r="E121" s="180" t="str">
        <f>IF(ISBLANK('5. Pp (3 años)'!D153),"",'5. Pp (3 años)'!D153)</f>
        <v/>
      </c>
      <c r="F121" s="180" t="str">
        <f>IF(ISBLANK('5. Pp (3 años)'!E153),"",'5. Pp (3 años)'!E153)</f>
        <v/>
      </c>
      <c r="G121" s="187" t="str">
        <f>IF(ISBLANK('5. Pp (3 años)'!H153),"",'5. Pp (3 años)'!H153)</f>
        <v/>
      </c>
      <c r="H121" s="79" t="str">
        <f>IF(ISBLANK('5. Pp (3 años)'!J153),"",'5. Pp (3 años)'!J153)</f>
        <v/>
      </c>
      <c r="I121" s="142" t="str">
        <f>IF(ISBLANK('9. METAS'!K127),"",'9. METAS'!K127)</f>
        <v/>
      </c>
      <c r="J121" s="143" t="str">
        <f>IF(ISBLANK('9. METAS'!Q127),"",'9. METAS'!Q127)</f>
        <v/>
      </c>
      <c r="K121" s="135" t="str">
        <f>IF(ISBLANK('9. METAS'!R127),"",'9. METAS'!R127)</f>
        <v/>
      </c>
      <c r="L121" s="135" t="str">
        <f>IF(ISBLANK('9. METAS'!S127),"",'9. METAS'!S127)</f>
        <v/>
      </c>
      <c r="M121" s="136" t="str">
        <f>IF(ISBLANK('9. METAS'!T127),"",'9. METAS'!T127)</f>
        <v/>
      </c>
      <c r="N121" s="323"/>
      <c r="O121" s="324"/>
      <c r="P121" s="324"/>
      <c r="Q121" s="325"/>
      <c r="R121" s="133" t="str">
        <f t="shared" si="6"/>
        <v>100%</v>
      </c>
      <c r="S121" s="134" t="str">
        <f t="shared" si="6"/>
        <v>100%</v>
      </c>
      <c r="T121" s="134" t="str">
        <f t="shared" si="6"/>
        <v>100%</v>
      </c>
      <c r="U121" s="148" t="str">
        <f t="shared" si="5"/>
        <v>100%</v>
      </c>
      <c r="V121" s="137" t="str">
        <f t="shared" si="7"/>
        <v>No Programado</v>
      </c>
      <c r="W121" s="134" t="str">
        <f t="shared" si="8"/>
        <v>No Programado</v>
      </c>
      <c r="X121" s="134" t="str">
        <f t="shared" si="9"/>
        <v>No Programado</v>
      </c>
      <c r="Y121" s="153" t="str">
        <f t="shared" si="10"/>
        <v>No Programado</v>
      </c>
      <c r="Z121" s="155"/>
      <c r="AA121" s="156"/>
      <c r="AB121" s="156"/>
      <c r="AC121" s="157"/>
    </row>
    <row r="122" spans="3:29" ht="17.25" hidden="1">
      <c r="C122" s="184" t="str">
        <f>IF(ISBLANK('5. Pp (3 años)'!B154),"",'5. Pp (3 años)'!B154)</f>
        <v/>
      </c>
      <c r="D122" s="91" t="str">
        <f>IF(ISBLANK('5. Pp (3 años)'!C154),"",'5. Pp (3 años)'!C154)</f>
        <v/>
      </c>
      <c r="E122" s="180" t="str">
        <f>IF(ISBLANK('5. Pp (3 años)'!D154),"",'5. Pp (3 años)'!D154)</f>
        <v/>
      </c>
      <c r="F122" s="180" t="str">
        <f>IF(ISBLANK('5. Pp (3 años)'!E154),"",'5. Pp (3 años)'!E154)</f>
        <v/>
      </c>
      <c r="G122" s="187" t="str">
        <f>IF(ISBLANK('5. Pp (3 años)'!H154),"",'5. Pp (3 años)'!H154)</f>
        <v/>
      </c>
      <c r="H122" s="79" t="str">
        <f>IF(ISBLANK('5. Pp (3 años)'!J154),"",'5. Pp (3 años)'!J154)</f>
        <v/>
      </c>
      <c r="I122" s="142" t="str">
        <f>IF(ISBLANK('9. METAS'!K128),"",'9. METAS'!K128)</f>
        <v/>
      </c>
      <c r="J122" s="143" t="str">
        <f>IF(ISBLANK('9. METAS'!Q128),"",'9. METAS'!Q128)</f>
        <v/>
      </c>
      <c r="K122" s="135" t="str">
        <f>IF(ISBLANK('9. METAS'!R128),"",'9. METAS'!R128)</f>
        <v/>
      </c>
      <c r="L122" s="135" t="str">
        <f>IF(ISBLANK('9. METAS'!S128),"",'9. METAS'!S128)</f>
        <v/>
      </c>
      <c r="M122" s="136" t="str">
        <f>IF(ISBLANK('9. METAS'!T128),"",'9. METAS'!T128)</f>
        <v/>
      </c>
      <c r="N122" s="323"/>
      <c r="O122" s="324"/>
      <c r="P122" s="324"/>
      <c r="Q122" s="325"/>
      <c r="R122" s="133" t="str">
        <f t="shared" si="6"/>
        <v>100%</v>
      </c>
      <c r="S122" s="134" t="str">
        <f t="shared" si="6"/>
        <v>100%</v>
      </c>
      <c r="T122" s="134" t="str">
        <f t="shared" si="6"/>
        <v>100%</v>
      </c>
      <c r="U122" s="148" t="str">
        <f t="shared" si="5"/>
        <v>100%</v>
      </c>
      <c r="V122" s="137" t="str">
        <f t="shared" si="7"/>
        <v>No Programado</v>
      </c>
      <c r="W122" s="134" t="str">
        <f t="shared" si="8"/>
        <v>No Programado</v>
      </c>
      <c r="X122" s="134" t="str">
        <f t="shared" si="9"/>
        <v>No Programado</v>
      </c>
      <c r="Y122" s="153" t="str">
        <f t="shared" si="10"/>
        <v>No Programado</v>
      </c>
      <c r="Z122" s="155"/>
      <c r="AA122" s="156"/>
      <c r="AB122" s="156"/>
      <c r="AC122" s="157"/>
    </row>
    <row r="123" spans="3:29" ht="17.25" hidden="1">
      <c r="C123" s="184" t="str">
        <f>IF(ISBLANK('5. Pp (3 años)'!B155),"",'5. Pp (3 años)'!B155)</f>
        <v/>
      </c>
      <c r="D123" s="91" t="str">
        <f>IF(ISBLANK('5. Pp (3 años)'!C155),"",'5. Pp (3 años)'!C155)</f>
        <v/>
      </c>
      <c r="E123" s="180" t="str">
        <f>IF(ISBLANK('5. Pp (3 años)'!D155),"",'5. Pp (3 años)'!D155)</f>
        <v/>
      </c>
      <c r="F123" s="180" t="str">
        <f>IF(ISBLANK('5. Pp (3 años)'!E155),"",'5. Pp (3 años)'!E155)</f>
        <v/>
      </c>
      <c r="G123" s="490" t="str">
        <f>IF(ISBLANK('5. Pp (3 años)'!H155),"",'5. Pp (3 años)'!H155)</f>
        <v/>
      </c>
      <c r="H123" s="79" t="str">
        <f>IF(ISBLANK('5. Pp (3 años)'!J155),"",'5. Pp (3 años)'!J155)</f>
        <v/>
      </c>
      <c r="I123" s="142" t="str">
        <f>IF(ISBLANK('9. METAS'!K129),"",'9. METAS'!K129)</f>
        <v/>
      </c>
      <c r="J123" s="143" t="str">
        <f>IF(ISBLANK('9. METAS'!Q129),"",'9. METAS'!Q129)</f>
        <v/>
      </c>
      <c r="K123" s="135" t="str">
        <f>IF(ISBLANK('9. METAS'!R129),"",'9. METAS'!R129)</f>
        <v/>
      </c>
      <c r="L123" s="135" t="str">
        <f>IF(ISBLANK('9. METAS'!S129),"",'9. METAS'!S129)</f>
        <v/>
      </c>
      <c r="M123" s="136" t="str">
        <f>IF(ISBLANK('9. METAS'!T129),"",'9. METAS'!T129)</f>
        <v/>
      </c>
      <c r="N123" s="323"/>
      <c r="O123" s="324"/>
      <c r="P123" s="324"/>
      <c r="Q123" s="325"/>
      <c r="R123" s="133" t="str">
        <f t="shared" si="6"/>
        <v>100%</v>
      </c>
      <c r="S123" s="134" t="str">
        <f t="shared" si="6"/>
        <v>100%</v>
      </c>
      <c r="T123" s="134" t="str">
        <f t="shared" si="6"/>
        <v>100%</v>
      </c>
      <c r="U123" s="148" t="str">
        <f t="shared" si="5"/>
        <v>100%</v>
      </c>
      <c r="V123" s="137" t="str">
        <f t="shared" si="7"/>
        <v>No Programado</v>
      </c>
      <c r="W123" s="134" t="str">
        <f t="shared" si="8"/>
        <v>No Programado</v>
      </c>
      <c r="X123" s="134" t="str">
        <f t="shared" si="9"/>
        <v>No Programado</v>
      </c>
      <c r="Y123" s="153" t="str">
        <f t="shared" si="10"/>
        <v>No Programado</v>
      </c>
      <c r="Z123" s="155"/>
      <c r="AA123" s="156"/>
      <c r="AB123" s="156"/>
      <c r="AC123" s="157"/>
    </row>
    <row r="124" spans="3:29" ht="17.25" hidden="1">
      <c r="C124" s="486" t="str">
        <f>IF(ISBLANK('5. Pp (3 años)'!B156),"",'5. Pp (3 años)'!B156)</f>
        <v/>
      </c>
      <c r="D124" s="487" t="str">
        <f>IF(ISBLANK('5. Pp (3 años)'!C156),"",'5. Pp (3 años)'!C156)</f>
        <v/>
      </c>
      <c r="E124" s="471" t="str">
        <f>IF(ISBLANK('5. Pp (3 años)'!D156),"",'5. Pp (3 años)'!D156)</f>
        <v/>
      </c>
      <c r="F124" s="471" t="str">
        <f>IF(ISBLANK('5. Pp (3 años)'!E156),"",'5. Pp (3 años)'!E156)</f>
        <v/>
      </c>
      <c r="G124" s="466" t="str">
        <f>IF(ISBLANK('5. Pp (3 años)'!H156),"",'5. Pp (3 años)'!H156)</f>
        <v/>
      </c>
      <c r="H124" s="488" t="str">
        <f>IF(ISBLANK('5. Pp (3 años)'!J156),"",'5. Pp (3 años)'!J156)</f>
        <v/>
      </c>
      <c r="I124" s="142" t="str">
        <f>IF(ISBLANK('9. METAS'!K130),"",'9. METAS'!K130)</f>
        <v/>
      </c>
      <c r="J124" s="143" t="str">
        <f>IF(ISBLANK('9. METAS'!Q130),"",'9. METAS'!Q130)</f>
        <v/>
      </c>
      <c r="K124" s="135" t="str">
        <f>IF(ISBLANK('9. METAS'!R130),"",'9. METAS'!R130)</f>
        <v/>
      </c>
      <c r="L124" s="135" t="str">
        <f>IF(ISBLANK('9. METAS'!S130),"",'9. METAS'!S130)</f>
        <v/>
      </c>
      <c r="M124" s="136" t="str">
        <f>IF(ISBLANK('9. METAS'!T130),"",'9. METAS'!T130)</f>
        <v/>
      </c>
      <c r="N124" s="323"/>
      <c r="O124" s="324"/>
      <c r="P124" s="324"/>
      <c r="Q124" s="325"/>
      <c r="R124" s="133" t="str">
        <f t="shared" si="6"/>
        <v>100%</v>
      </c>
      <c r="S124" s="134" t="str">
        <f t="shared" si="6"/>
        <v>100%</v>
      </c>
      <c r="T124" s="134" t="str">
        <f t="shared" si="6"/>
        <v>100%</v>
      </c>
      <c r="U124" s="148" t="str">
        <f t="shared" si="5"/>
        <v>100%</v>
      </c>
      <c r="V124" s="137" t="str">
        <f t="shared" si="7"/>
        <v>No Programado</v>
      </c>
      <c r="W124" s="134" t="str">
        <f t="shared" si="8"/>
        <v>No Programado</v>
      </c>
      <c r="X124" s="134" t="str">
        <f t="shared" si="9"/>
        <v>No Programado</v>
      </c>
      <c r="Y124" s="153" t="str">
        <f t="shared" si="10"/>
        <v>No Programado</v>
      </c>
      <c r="Z124" s="155"/>
      <c r="AA124" s="156"/>
      <c r="AB124" s="156"/>
      <c r="AC124" s="157"/>
    </row>
    <row r="125" spans="3:29" ht="17.25" hidden="1">
      <c r="C125" s="184" t="str">
        <f>IF(ISBLANK('5. Pp (3 años)'!B157),"",'5. Pp (3 años)'!B157)</f>
        <v/>
      </c>
      <c r="D125" s="91" t="str">
        <f>IF(ISBLANK('5. Pp (3 años)'!C157),"",'5. Pp (3 años)'!C157)</f>
        <v/>
      </c>
      <c r="E125" s="180" t="str">
        <f>IF(ISBLANK('5. Pp (3 años)'!D157),"",'5. Pp (3 años)'!D157)</f>
        <v/>
      </c>
      <c r="F125" s="180" t="str">
        <f>IF(ISBLANK('5. Pp (3 años)'!E157),"",'5. Pp (3 años)'!E157)</f>
        <v/>
      </c>
      <c r="G125" s="491" t="str">
        <f>IF(ISBLANK('5. Pp (3 años)'!H157),"",'5. Pp (3 años)'!H157)</f>
        <v/>
      </c>
      <c r="H125" s="79" t="str">
        <f>IF(ISBLANK('5. Pp (3 años)'!J157),"",'5. Pp (3 años)'!J157)</f>
        <v/>
      </c>
      <c r="I125" s="142" t="str">
        <f>IF(ISBLANK('9. METAS'!K131),"",'9. METAS'!K131)</f>
        <v/>
      </c>
      <c r="J125" s="143" t="str">
        <f>IF(ISBLANK('9. METAS'!Q131),"",'9. METAS'!Q131)</f>
        <v/>
      </c>
      <c r="K125" s="135" t="str">
        <f>IF(ISBLANK('9. METAS'!R131),"",'9. METAS'!R131)</f>
        <v/>
      </c>
      <c r="L125" s="135" t="str">
        <f>IF(ISBLANK('9. METAS'!S131),"",'9. METAS'!S131)</f>
        <v/>
      </c>
      <c r="M125" s="136" t="str">
        <f>IF(ISBLANK('9. METAS'!T131),"",'9. METAS'!T131)</f>
        <v/>
      </c>
      <c r="N125" s="323"/>
      <c r="O125" s="324"/>
      <c r="P125" s="324"/>
      <c r="Q125" s="325"/>
      <c r="R125" s="133" t="str">
        <f t="shared" si="6"/>
        <v>100%</v>
      </c>
      <c r="S125" s="134" t="str">
        <f t="shared" si="6"/>
        <v>100%</v>
      </c>
      <c r="T125" s="134" t="str">
        <f t="shared" si="6"/>
        <v>100%</v>
      </c>
      <c r="U125" s="148" t="str">
        <f t="shared" si="5"/>
        <v>100%</v>
      </c>
      <c r="V125" s="137" t="str">
        <f t="shared" si="7"/>
        <v>No Programado</v>
      </c>
      <c r="W125" s="134" t="str">
        <f t="shared" si="8"/>
        <v>No Programado</v>
      </c>
      <c r="X125" s="134" t="str">
        <f t="shared" si="9"/>
        <v>No Programado</v>
      </c>
      <c r="Y125" s="153" t="str">
        <f t="shared" si="10"/>
        <v>No Programado</v>
      </c>
      <c r="Z125" s="155"/>
      <c r="AA125" s="156"/>
      <c r="AB125" s="156"/>
      <c r="AC125" s="157"/>
    </row>
    <row r="126" spans="3:29" ht="17.25" hidden="1">
      <c r="C126" s="184" t="str">
        <f>IF(ISBLANK('5. Pp (3 años)'!B158),"",'5. Pp (3 años)'!B158)</f>
        <v/>
      </c>
      <c r="D126" s="91" t="str">
        <f>IF(ISBLANK('5. Pp (3 años)'!C158),"",'5. Pp (3 años)'!C158)</f>
        <v/>
      </c>
      <c r="E126" s="180" t="str">
        <f>IF(ISBLANK('5. Pp (3 años)'!D158),"",'5. Pp (3 años)'!D158)</f>
        <v/>
      </c>
      <c r="F126" s="180" t="str">
        <f>IF(ISBLANK('5. Pp (3 años)'!E158),"",'5. Pp (3 años)'!E158)</f>
        <v/>
      </c>
      <c r="G126" s="187" t="str">
        <f>IF(ISBLANK('5. Pp (3 años)'!H158),"",'5. Pp (3 años)'!H158)</f>
        <v/>
      </c>
      <c r="H126" s="79" t="str">
        <f>IF(ISBLANK('5. Pp (3 años)'!J158),"",'5. Pp (3 años)'!J158)</f>
        <v/>
      </c>
      <c r="I126" s="142" t="str">
        <f>IF(ISBLANK('9. METAS'!K132),"",'9. METAS'!K132)</f>
        <v/>
      </c>
      <c r="J126" s="143" t="str">
        <f>IF(ISBLANK('9. METAS'!Q132),"",'9. METAS'!Q132)</f>
        <v/>
      </c>
      <c r="K126" s="135" t="str">
        <f>IF(ISBLANK('9. METAS'!R132),"",'9. METAS'!R132)</f>
        <v/>
      </c>
      <c r="L126" s="135" t="str">
        <f>IF(ISBLANK('9. METAS'!S132),"",'9. METAS'!S132)</f>
        <v/>
      </c>
      <c r="M126" s="136" t="str">
        <f>IF(ISBLANK('9. METAS'!T132),"",'9. METAS'!T132)</f>
        <v/>
      </c>
      <c r="N126" s="323"/>
      <c r="O126" s="324"/>
      <c r="P126" s="324"/>
      <c r="Q126" s="325"/>
      <c r="R126" s="133" t="str">
        <f t="shared" si="6"/>
        <v>100%</v>
      </c>
      <c r="S126" s="134" t="str">
        <f t="shared" si="6"/>
        <v>100%</v>
      </c>
      <c r="T126" s="134" t="str">
        <f t="shared" si="6"/>
        <v>100%</v>
      </c>
      <c r="U126" s="148" t="str">
        <f t="shared" si="5"/>
        <v>100%</v>
      </c>
      <c r="V126" s="137" t="str">
        <f t="shared" si="7"/>
        <v>No Programado</v>
      </c>
      <c r="W126" s="134" t="str">
        <f t="shared" si="8"/>
        <v>No Programado</v>
      </c>
      <c r="X126" s="134" t="str">
        <f t="shared" si="9"/>
        <v>No Programado</v>
      </c>
      <c r="Y126" s="153" t="str">
        <f t="shared" si="10"/>
        <v>No Programado</v>
      </c>
      <c r="Z126" s="155"/>
      <c r="AA126" s="156"/>
      <c r="AB126" s="156"/>
      <c r="AC126" s="157"/>
    </row>
    <row r="127" spans="3:29" ht="17.25" hidden="1">
      <c r="C127" s="184" t="str">
        <f>IF(ISBLANK('5. Pp (3 años)'!B159),"",'5. Pp (3 años)'!B159)</f>
        <v/>
      </c>
      <c r="D127" s="91" t="str">
        <f>IF(ISBLANK('5. Pp (3 años)'!C159),"",'5. Pp (3 años)'!C159)</f>
        <v/>
      </c>
      <c r="E127" s="180" t="str">
        <f>IF(ISBLANK('5. Pp (3 años)'!D159),"",'5. Pp (3 años)'!D159)</f>
        <v/>
      </c>
      <c r="F127" s="180" t="str">
        <f>IF(ISBLANK('5. Pp (3 años)'!E159),"",'5. Pp (3 años)'!E159)</f>
        <v/>
      </c>
      <c r="G127" s="187" t="str">
        <f>IF(ISBLANK('5. Pp (3 años)'!H159),"",'5. Pp (3 años)'!H159)</f>
        <v/>
      </c>
      <c r="H127" s="79" t="str">
        <f>IF(ISBLANK('5. Pp (3 años)'!J159),"",'5. Pp (3 años)'!J159)</f>
        <v/>
      </c>
      <c r="I127" s="142" t="str">
        <f>IF(ISBLANK('9. METAS'!K133),"",'9. METAS'!K133)</f>
        <v/>
      </c>
      <c r="J127" s="143" t="str">
        <f>IF(ISBLANK('9. METAS'!Q133),"",'9. METAS'!Q133)</f>
        <v/>
      </c>
      <c r="K127" s="135" t="str">
        <f>IF(ISBLANK('9. METAS'!R133),"",'9. METAS'!R133)</f>
        <v/>
      </c>
      <c r="L127" s="135" t="str">
        <f>IF(ISBLANK('9. METAS'!S133),"",'9. METAS'!S133)</f>
        <v/>
      </c>
      <c r="M127" s="136" t="str">
        <f>IF(ISBLANK('9. METAS'!T133),"",'9. METAS'!T133)</f>
        <v/>
      </c>
      <c r="N127" s="323"/>
      <c r="O127" s="324"/>
      <c r="P127" s="324"/>
      <c r="Q127" s="325"/>
      <c r="R127" s="133" t="str">
        <f t="shared" si="6"/>
        <v>100%</v>
      </c>
      <c r="S127" s="134" t="str">
        <f t="shared" si="6"/>
        <v>100%</v>
      </c>
      <c r="T127" s="134" t="str">
        <f t="shared" si="6"/>
        <v>100%</v>
      </c>
      <c r="U127" s="148" t="str">
        <f t="shared" si="5"/>
        <v>100%</v>
      </c>
      <c r="V127" s="137" t="str">
        <f t="shared" si="7"/>
        <v>No Programado</v>
      </c>
      <c r="W127" s="134" t="str">
        <f t="shared" si="8"/>
        <v>No Programado</v>
      </c>
      <c r="X127" s="134" t="str">
        <f t="shared" si="9"/>
        <v>No Programado</v>
      </c>
      <c r="Y127" s="153" t="str">
        <f t="shared" si="10"/>
        <v>No Programado</v>
      </c>
      <c r="Z127" s="155"/>
      <c r="AA127" s="156"/>
      <c r="AB127" s="156"/>
      <c r="AC127" s="157"/>
    </row>
    <row r="128" spans="3:29" ht="17.25" hidden="1">
      <c r="C128" s="184" t="str">
        <f>IF(ISBLANK('5. Pp (3 años)'!B160),"",'5. Pp (3 años)'!B160)</f>
        <v/>
      </c>
      <c r="D128" s="91" t="str">
        <f>IF(ISBLANK('5. Pp (3 años)'!C160),"",'5. Pp (3 años)'!C160)</f>
        <v/>
      </c>
      <c r="E128" s="180" t="str">
        <f>IF(ISBLANK('5. Pp (3 años)'!D160),"",'5. Pp (3 años)'!D160)</f>
        <v/>
      </c>
      <c r="F128" s="180" t="str">
        <f>IF(ISBLANK('5. Pp (3 años)'!E160),"",'5. Pp (3 años)'!E160)</f>
        <v/>
      </c>
      <c r="G128" s="187" t="str">
        <f>IF(ISBLANK('5. Pp (3 años)'!H160),"",'5. Pp (3 años)'!H160)</f>
        <v/>
      </c>
      <c r="H128" s="79" t="str">
        <f>IF(ISBLANK('5. Pp (3 años)'!J160),"",'5. Pp (3 años)'!J160)</f>
        <v/>
      </c>
      <c r="I128" s="142" t="str">
        <f>IF(ISBLANK('9. METAS'!K134),"",'9. METAS'!K134)</f>
        <v/>
      </c>
      <c r="J128" s="143" t="str">
        <f>IF(ISBLANK('9. METAS'!Q134),"",'9. METAS'!Q134)</f>
        <v/>
      </c>
      <c r="K128" s="135" t="str">
        <f>IF(ISBLANK('9. METAS'!R134),"",'9. METAS'!R134)</f>
        <v/>
      </c>
      <c r="L128" s="135" t="str">
        <f>IF(ISBLANK('9. METAS'!S134),"",'9. METAS'!S134)</f>
        <v/>
      </c>
      <c r="M128" s="136" t="str">
        <f>IF(ISBLANK('9. METAS'!T134),"",'9. METAS'!T134)</f>
        <v/>
      </c>
      <c r="N128" s="323"/>
      <c r="O128" s="324"/>
      <c r="P128" s="324"/>
      <c r="Q128" s="325"/>
      <c r="R128" s="133" t="str">
        <f t="shared" si="6"/>
        <v>100%</v>
      </c>
      <c r="S128" s="134" t="str">
        <f t="shared" si="6"/>
        <v>100%</v>
      </c>
      <c r="T128" s="134" t="str">
        <f t="shared" si="6"/>
        <v>100%</v>
      </c>
      <c r="U128" s="148" t="str">
        <f t="shared" si="5"/>
        <v>100%</v>
      </c>
      <c r="V128" s="137" t="str">
        <f t="shared" si="7"/>
        <v>No Programado</v>
      </c>
      <c r="W128" s="134" t="str">
        <f t="shared" si="8"/>
        <v>No Programado</v>
      </c>
      <c r="X128" s="134" t="str">
        <f t="shared" si="9"/>
        <v>No Programado</v>
      </c>
      <c r="Y128" s="153" t="str">
        <f t="shared" si="10"/>
        <v>No Programado</v>
      </c>
      <c r="Z128" s="155"/>
      <c r="AA128" s="156"/>
      <c r="AB128" s="156"/>
      <c r="AC128" s="157"/>
    </row>
    <row r="129" spans="3:29" ht="17.25" hidden="1">
      <c r="C129" s="184" t="str">
        <f>IF(ISBLANK('5. Pp (3 años)'!B161),"",'5. Pp (3 años)'!B161)</f>
        <v/>
      </c>
      <c r="D129" s="91" t="str">
        <f>IF(ISBLANK('5. Pp (3 años)'!C161),"",'5. Pp (3 años)'!C161)</f>
        <v/>
      </c>
      <c r="E129" s="180" t="str">
        <f>IF(ISBLANK('5. Pp (3 años)'!D161),"",'5. Pp (3 años)'!D161)</f>
        <v/>
      </c>
      <c r="F129" s="180" t="str">
        <f>IF(ISBLANK('5. Pp (3 años)'!E161),"",'5. Pp (3 años)'!E161)</f>
        <v/>
      </c>
      <c r="G129" s="490" t="str">
        <f>IF(ISBLANK('5. Pp (3 años)'!H161),"",'5. Pp (3 años)'!H161)</f>
        <v/>
      </c>
      <c r="H129" s="79" t="str">
        <f>IF(ISBLANK('5. Pp (3 años)'!J161),"",'5. Pp (3 años)'!J161)</f>
        <v/>
      </c>
      <c r="I129" s="142" t="str">
        <f>IF(ISBLANK('9. METAS'!K135),"",'9. METAS'!K135)</f>
        <v/>
      </c>
      <c r="J129" s="143" t="str">
        <f>IF(ISBLANK('9. METAS'!Q135),"",'9. METAS'!Q135)</f>
        <v/>
      </c>
      <c r="K129" s="135" t="str">
        <f>IF(ISBLANK('9. METAS'!R135),"",'9. METAS'!R135)</f>
        <v/>
      </c>
      <c r="L129" s="135" t="str">
        <f>IF(ISBLANK('9. METAS'!S135),"",'9. METAS'!S135)</f>
        <v/>
      </c>
      <c r="M129" s="136" t="str">
        <f>IF(ISBLANK('9. METAS'!T135),"",'9. METAS'!T135)</f>
        <v/>
      </c>
      <c r="N129" s="323"/>
      <c r="O129" s="324"/>
      <c r="P129" s="324"/>
      <c r="Q129" s="325"/>
      <c r="R129" s="133" t="str">
        <f t="shared" si="6"/>
        <v>100%</v>
      </c>
      <c r="S129" s="134" t="str">
        <f t="shared" si="6"/>
        <v>100%</v>
      </c>
      <c r="T129" s="134" t="str">
        <f t="shared" si="6"/>
        <v>100%</v>
      </c>
      <c r="U129" s="148" t="str">
        <f t="shared" si="5"/>
        <v>100%</v>
      </c>
      <c r="V129" s="137" t="str">
        <f t="shared" si="7"/>
        <v>No Programado</v>
      </c>
      <c r="W129" s="134" t="str">
        <f t="shared" si="8"/>
        <v>No Programado</v>
      </c>
      <c r="X129" s="134" t="str">
        <f t="shared" si="9"/>
        <v>No Programado</v>
      </c>
      <c r="Y129" s="153" t="str">
        <f t="shared" si="10"/>
        <v>No Programado</v>
      </c>
      <c r="Z129" s="155"/>
      <c r="AA129" s="156"/>
      <c r="AB129" s="156"/>
      <c r="AC129" s="157"/>
    </row>
    <row r="130" spans="3:29" ht="17.25" hidden="1">
      <c r="C130" s="486" t="str">
        <f>IF(ISBLANK('5. Pp (3 años)'!B162),"",'5. Pp (3 años)'!B162)</f>
        <v/>
      </c>
      <c r="D130" s="487" t="str">
        <f>IF(ISBLANK('5. Pp (3 años)'!C162),"",'5. Pp (3 años)'!C162)</f>
        <v/>
      </c>
      <c r="E130" s="471" t="str">
        <f>IF(ISBLANK('5. Pp (3 años)'!D162),"",'5. Pp (3 años)'!D162)</f>
        <v/>
      </c>
      <c r="F130" s="471" t="str">
        <f>IF(ISBLANK('5. Pp (3 años)'!E162),"",'5. Pp (3 años)'!E162)</f>
        <v/>
      </c>
      <c r="G130" s="466" t="str">
        <f>IF(ISBLANK('5. Pp (3 años)'!H162),"",'5. Pp (3 años)'!H162)</f>
        <v/>
      </c>
      <c r="H130" s="488" t="str">
        <f>IF(ISBLANK('5. Pp (3 años)'!J162),"",'5. Pp (3 años)'!J162)</f>
        <v/>
      </c>
      <c r="I130" s="142" t="str">
        <f>IF(ISBLANK('9. METAS'!K136),"",'9. METAS'!K136)</f>
        <v/>
      </c>
      <c r="J130" s="143" t="str">
        <f>IF(ISBLANK('9. METAS'!Q136),"",'9. METAS'!Q136)</f>
        <v/>
      </c>
      <c r="K130" s="135" t="str">
        <f>IF(ISBLANK('9. METAS'!R136),"",'9. METAS'!R136)</f>
        <v/>
      </c>
      <c r="L130" s="135" t="str">
        <f>IF(ISBLANK('9. METAS'!S136),"",'9. METAS'!S136)</f>
        <v/>
      </c>
      <c r="M130" s="136" t="str">
        <f>IF(ISBLANK('9. METAS'!T136),"",'9. METAS'!T136)</f>
        <v/>
      </c>
      <c r="N130" s="323"/>
      <c r="O130" s="324"/>
      <c r="P130" s="324"/>
      <c r="Q130" s="325"/>
      <c r="R130" s="133" t="str">
        <f t="shared" si="6"/>
        <v>100%</v>
      </c>
      <c r="S130" s="134" t="str">
        <f t="shared" si="6"/>
        <v>100%</v>
      </c>
      <c r="T130" s="134" t="str">
        <f t="shared" si="6"/>
        <v>100%</v>
      </c>
      <c r="U130" s="148" t="str">
        <f t="shared" si="5"/>
        <v>100%</v>
      </c>
      <c r="V130" s="137" t="str">
        <f t="shared" si="7"/>
        <v>No Programado</v>
      </c>
      <c r="W130" s="134" t="str">
        <f t="shared" si="8"/>
        <v>No Programado</v>
      </c>
      <c r="X130" s="134" t="str">
        <f t="shared" si="9"/>
        <v>No Programado</v>
      </c>
      <c r="Y130" s="153" t="str">
        <f t="shared" si="10"/>
        <v>No Programado</v>
      </c>
      <c r="Z130" s="155"/>
      <c r="AA130" s="156"/>
      <c r="AB130" s="156"/>
      <c r="AC130" s="157"/>
    </row>
    <row r="131" spans="3:29" ht="17.25" hidden="1">
      <c r="C131" s="184" t="str">
        <f>IF(ISBLANK('5. Pp (3 años)'!B163),"",'5. Pp (3 años)'!B163)</f>
        <v/>
      </c>
      <c r="D131" s="91" t="str">
        <f>IF(ISBLANK('5. Pp (3 años)'!C163),"",'5. Pp (3 años)'!C163)</f>
        <v/>
      </c>
      <c r="E131" s="180" t="str">
        <f>IF(ISBLANK('5. Pp (3 años)'!D163),"",'5. Pp (3 años)'!D163)</f>
        <v/>
      </c>
      <c r="F131" s="180" t="str">
        <f>IF(ISBLANK('5. Pp (3 años)'!E163),"",'5. Pp (3 años)'!E163)</f>
        <v/>
      </c>
      <c r="G131" s="491" t="str">
        <f>IF(ISBLANK('5. Pp (3 años)'!H163),"",'5. Pp (3 años)'!H163)</f>
        <v/>
      </c>
      <c r="H131" s="79" t="str">
        <f>IF(ISBLANK('5. Pp (3 años)'!J163),"",'5. Pp (3 años)'!J163)</f>
        <v/>
      </c>
      <c r="I131" s="142" t="str">
        <f>IF(ISBLANK('9. METAS'!K137),"",'9. METAS'!K137)</f>
        <v/>
      </c>
      <c r="J131" s="143" t="str">
        <f>IF(ISBLANK('9. METAS'!Q137),"",'9. METAS'!Q137)</f>
        <v/>
      </c>
      <c r="K131" s="135" t="str">
        <f>IF(ISBLANK('9. METAS'!R137),"",'9. METAS'!R137)</f>
        <v/>
      </c>
      <c r="L131" s="135" t="str">
        <f>IF(ISBLANK('9. METAS'!S137),"",'9. METAS'!S137)</f>
        <v/>
      </c>
      <c r="M131" s="136" t="str">
        <f>IF(ISBLANK('9. METAS'!T137),"",'9. METAS'!T137)</f>
        <v/>
      </c>
      <c r="N131" s="323"/>
      <c r="O131" s="324"/>
      <c r="P131" s="324"/>
      <c r="Q131" s="325"/>
      <c r="R131" s="133" t="str">
        <f t="shared" si="6"/>
        <v>100%</v>
      </c>
      <c r="S131" s="134" t="str">
        <f t="shared" si="6"/>
        <v>100%</v>
      </c>
      <c r="T131" s="134" t="str">
        <f t="shared" si="6"/>
        <v>100%</v>
      </c>
      <c r="U131" s="148" t="str">
        <f t="shared" si="5"/>
        <v>100%</v>
      </c>
      <c r="V131" s="137" t="str">
        <f t="shared" si="7"/>
        <v>No Programado</v>
      </c>
      <c r="W131" s="134" t="str">
        <f t="shared" si="8"/>
        <v>No Programado</v>
      </c>
      <c r="X131" s="134" t="str">
        <f t="shared" si="9"/>
        <v>No Programado</v>
      </c>
      <c r="Y131" s="153" t="str">
        <f t="shared" si="10"/>
        <v>No Programado</v>
      </c>
      <c r="Z131" s="155"/>
      <c r="AA131" s="156"/>
      <c r="AB131" s="156"/>
      <c r="AC131" s="157"/>
    </row>
    <row r="132" spans="3:29" ht="17.25" hidden="1">
      <c r="C132" s="184" t="str">
        <f>IF(ISBLANK('5. Pp (3 años)'!B164),"",'5. Pp (3 años)'!B164)</f>
        <v/>
      </c>
      <c r="D132" s="91" t="str">
        <f>IF(ISBLANK('5. Pp (3 años)'!C164),"",'5. Pp (3 años)'!C164)</f>
        <v/>
      </c>
      <c r="E132" s="180" t="str">
        <f>IF(ISBLANK('5. Pp (3 años)'!D164),"",'5. Pp (3 años)'!D164)</f>
        <v/>
      </c>
      <c r="F132" s="180" t="str">
        <f>IF(ISBLANK('5. Pp (3 años)'!E164),"",'5. Pp (3 años)'!E164)</f>
        <v/>
      </c>
      <c r="G132" s="187" t="str">
        <f>IF(ISBLANK('5. Pp (3 años)'!H164),"",'5. Pp (3 años)'!H164)</f>
        <v/>
      </c>
      <c r="H132" s="79" t="str">
        <f>IF(ISBLANK('5. Pp (3 años)'!J164),"",'5. Pp (3 años)'!J164)</f>
        <v/>
      </c>
      <c r="I132" s="142" t="str">
        <f>IF(ISBLANK('9. METAS'!K138),"",'9. METAS'!K138)</f>
        <v/>
      </c>
      <c r="J132" s="143" t="str">
        <f>IF(ISBLANK('9. METAS'!Q138),"",'9. METAS'!Q138)</f>
        <v/>
      </c>
      <c r="K132" s="135" t="str">
        <f>IF(ISBLANK('9. METAS'!R138),"",'9. METAS'!R138)</f>
        <v/>
      </c>
      <c r="L132" s="135" t="str">
        <f>IF(ISBLANK('9. METAS'!S138),"",'9. METAS'!S138)</f>
        <v/>
      </c>
      <c r="M132" s="136" t="str">
        <f>IF(ISBLANK('9. METAS'!T138),"",'9. METAS'!T138)</f>
        <v/>
      </c>
      <c r="N132" s="323"/>
      <c r="O132" s="324"/>
      <c r="P132" s="324"/>
      <c r="Q132" s="325"/>
      <c r="R132" s="133" t="str">
        <f t="shared" si="6"/>
        <v>100%</v>
      </c>
      <c r="S132" s="134" t="str">
        <f t="shared" si="6"/>
        <v>100%</v>
      </c>
      <c r="T132" s="134" t="str">
        <f t="shared" si="6"/>
        <v>100%</v>
      </c>
      <c r="U132" s="148" t="str">
        <f t="shared" si="5"/>
        <v>100%</v>
      </c>
      <c r="V132" s="137" t="str">
        <f t="shared" si="7"/>
        <v>No Programado</v>
      </c>
      <c r="W132" s="134" t="str">
        <f t="shared" si="8"/>
        <v>No Programado</v>
      </c>
      <c r="X132" s="134" t="str">
        <f t="shared" si="9"/>
        <v>No Programado</v>
      </c>
      <c r="Y132" s="153" t="str">
        <f t="shared" si="10"/>
        <v>No Programado</v>
      </c>
      <c r="Z132" s="155"/>
      <c r="AA132" s="156"/>
      <c r="AB132" s="156"/>
      <c r="AC132" s="157"/>
    </row>
    <row r="133" spans="3:29" ht="17.25" hidden="1">
      <c r="C133" s="184" t="str">
        <f>IF(ISBLANK('5. Pp (3 años)'!B165),"",'5. Pp (3 años)'!B165)</f>
        <v/>
      </c>
      <c r="D133" s="91" t="str">
        <f>IF(ISBLANK('5. Pp (3 años)'!C165),"",'5. Pp (3 años)'!C165)</f>
        <v/>
      </c>
      <c r="E133" s="180" t="str">
        <f>IF(ISBLANK('5. Pp (3 años)'!D165),"",'5. Pp (3 años)'!D165)</f>
        <v/>
      </c>
      <c r="F133" s="180" t="str">
        <f>IF(ISBLANK('5. Pp (3 años)'!E165),"",'5. Pp (3 años)'!E165)</f>
        <v/>
      </c>
      <c r="G133" s="187" t="str">
        <f>IF(ISBLANK('5. Pp (3 años)'!H165),"",'5. Pp (3 años)'!H165)</f>
        <v/>
      </c>
      <c r="H133" s="79" t="str">
        <f>IF(ISBLANK('5. Pp (3 años)'!J165),"",'5. Pp (3 años)'!J165)</f>
        <v/>
      </c>
      <c r="I133" s="142" t="str">
        <f>IF(ISBLANK('9. METAS'!K139),"",'9. METAS'!K139)</f>
        <v/>
      </c>
      <c r="J133" s="143" t="str">
        <f>IF(ISBLANK('9. METAS'!Q139),"",'9. METAS'!Q139)</f>
        <v/>
      </c>
      <c r="K133" s="135" t="str">
        <f>IF(ISBLANK('9. METAS'!R139),"",'9. METAS'!R139)</f>
        <v/>
      </c>
      <c r="L133" s="135" t="str">
        <f>IF(ISBLANK('9. METAS'!S139),"",'9. METAS'!S139)</f>
        <v/>
      </c>
      <c r="M133" s="136" t="str">
        <f>IF(ISBLANK('9. METAS'!T139),"",'9. METAS'!T139)</f>
        <v/>
      </c>
      <c r="N133" s="323"/>
      <c r="O133" s="324"/>
      <c r="P133" s="324"/>
      <c r="Q133" s="325"/>
      <c r="R133" s="133" t="str">
        <f t="shared" si="6"/>
        <v>100%</v>
      </c>
      <c r="S133" s="134" t="str">
        <f t="shared" si="6"/>
        <v>100%</v>
      </c>
      <c r="T133" s="134" t="str">
        <f t="shared" si="6"/>
        <v>100%</v>
      </c>
      <c r="U133" s="148" t="str">
        <f t="shared" si="5"/>
        <v>100%</v>
      </c>
      <c r="V133" s="137" t="str">
        <f t="shared" si="7"/>
        <v>No Programado</v>
      </c>
      <c r="W133" s="134" t="str">
        <f t="shared" si="8"/>
        <v>No Programado</v>
      </c>
      <c r="X133" s="134" t="str">
        <f t="shared" si="9"/>
        <v>No Programado</v>
      </c>
      <c r="Y133" s="153" t="str">
        <f t="shared" si="10"/>
        <v>No Programado</v>
      </c>
      <c r="Z133" s="155"/>
      <c r="AA133" s="156"/>
      <c r="AB133" s="156"/>
      <c r="AC133" s="157"/>
    </row>
    <row r="134" spans="3:29" ht="17.25" hidden="1">
      <c r="C134" s="184" t="str">
        <f>IF(ISBLANK('5. Pp (3 años)'!B166),"",'5. Pp (3 años)'!B166)</f>
        <v/>
      </c>
      <c r="D134" s="91" t="str">
        <f>IF(ISBLANK('5. Pp (3 años)'!C166),"",'5. Pp (3 años)'!C166)</f>
        <v/>
      </c>
      <c r="E134" s="180" t="str">
        <f>IF(ISBLANK('5. Pp (3 años)'!D166),"",'5. Pp (3 años)'!D166)</f>
        <v/>
      </c>
      <c r="F134" s="180" t="str">
        <f>IF(ISBLANK('5. Pp (3 años)'!E166),"",'5. Pp (3 años)'!E166)</f>
        <v/>
      </c>
      <c r="G134" s="187" t="str">
        <f>IF(ISBLANK('5. Pp (3 años)'!H166),"",'5. Pp (3 años)'!H166)</f>
        <v/>
      </c>
      <c r="H134" s="79" t="str">
        <f>IF(ISBLANK('5. Pp (3 años)'!J166),"",'5. Pp (3 años)'!J166)</f>
        <v/>
      </c>
      <c r="I134" s="142" t="str">
        <f>IF(ISBLANK('9. METAS'!K140),"",'9. METAS'!K140)</f>
        <v/>
      </c>
      <c r="J134" s="143" t="str">
        <f>IF(ISBLANK('9. METAS'!Q140),"",'9. METAS'!Q140)</f>
        <v/>
      </c>
      <c r="K134" s="135" t="str">
        <f>IF(ISBLANK('9. METAS'!R140),"",'9. METAS'!R140)</f>
        <v/>
      </c>
      <c r="L134" s="135" t="str">
        <f>IF(ISBLANK('9. METAS'!S140),"",'9. METAS'!S140)</f>
        <v/>
      </c>
      <c r="M134" s="136" t="str">
        <f>IF(ISBLANK('9. METAS'!T140),"",'9. METAS'!T140)</f>
        <v/>
      </c>
      <c r="N134" s="323"/>
      <c r="O134" s="324"/>
      <c r="P134" s="324"/>
      <c r="Q134" s="325"/>
      <c r="R134" s="133" t="str">
        <f t="shared" si="6"/>
        <v>100%</v>
      </c>
      <c r="S134" s="134" t="str">
        <f t="shared" si="6"/>
        <v>100%</v>
      </c>
      <c r="T134" s="134" t="str">
        <f t="shared" si="6"/>
        <v>100%</v>
      </c>
      <c r="U134" s="148" t="str">
        <f t="shared" si="5"/>
        <v>100%</v>
      </c>
      <c r="V134" s="137" t="str">
        <f t="shared" si="7"/>
        <v>No Programado</v>
      </c>
      <c r="W134" s="134" t="str">
        <f t="shared" si="8"/>
        <v>No Programado</v>
      </c>
      <c r="X134" s="134" t="str">
        <f t="shared" si="9"/>
        <v>No Programado</v>
      </c>
      <c r="Y134" s="153" t="str">
        <f t="shared" si="10"/>
        <v>No Programado</v>
      </c>
      <c r="Z134" s="155"/>
      <c r="AA134" s="156"/>
      <c r="AB134" s="156"/>
      <c r="AC134" s="157"/>
    </row>
    <row r="135" spans="3:29" ht="17.25" hidden="1">
      <c r="C135" s="184" t="str">
        <f>IF(ISBLANK('5. Pp (3 años)'!B167),"",'5. Pp (3 años)'!B167)</f>
        <v/>
      </c>
      <c r="D135" s="91" t="str">
        <f>IF(ISBLANK('5. Pp (3 años)'!C167),"",'5. Pp (3 años)'!C167)</f>
        <v/>
      </c>
      <c r="E135" s="180" t="str">
        <f>IF(ISBLANK('5. Pp (3 años)'!D167),"",'5. Pp (3 años)'!D167)</f>
        <v/>
      </c>
      <c r="F135" s="180" t="str">
        <f>IF(ISBLANK('5. Pp (3 años)'!E167),"",'5. Pp (3 años)'!E167)</f>
        <v/>
      </c>
      <c r="G135" s="490" t="str">
        <f>IF(ISBLANK('5. Pp (3 años)'!H167),"",'5. Pp (3 años)'!H167)</f>
        <v/>
      </c>
      <c r="H135" s="79" t="str">
        <f>IF(ISBLANK('5. Pp (3 años)'!J167),"",'5. Pp (3 años)'!J167)</f>
        <v/>
      </c>
      <c r="I135" s="142" t="str">
        <f>IF(ISBLANK('9. METAS'!K141),"",'9. METAS'!K141)</f>
        <v/>
      </c>
      <c r="J135" s="143" t="str">
        <f>IF(ISBLANK('9. METAS'!Q141),"",'9. METAS'!Q141)</f>
        <v/>
      </c>
      <c r="K135" s="135" t="str">
        <f>IF(ISBLANK('9. METAS'!R141),"",'9. METAS'!R141)</f>
        <v/>
      </c>
      <c r="L135" s="135" t="str">
        <f>IF(ISBLANK('9. METAS'!S141),"",'9. METAS'!S141)</f>
        <v/>
      </c>
      <c r="M135" s="136" t="str">
        <f>IF(ISBLANK('9. METAS'!T141),"",'9. METAS'!T141)</f>
        <v/>
      </c>
      <c r="N135" s="323"/>
      <c r="O135" s="324"/>
      <c r="P135" s="324"/>
      <c r="Q135" s="325"/>
      <c r="R135" s="133" t="str">
        <f t="shared" si="6"/>
        <v>100%</v>
      </c>
      <c r="S135" s="134" t="str">
        <f t="shared" si="6"/>
        <v>100%</v>
      </c>
      <c r="T135" s="134" t="str">
        <f t="shared" si="6"/>
        <v>100%</v>
      </c>
      <c r="U135" s="148" t="str">
        <f t="shared" si="5"/>
        <v>100%</v>
      </c>
      <c r="V135" s="137" t="str">
        <f t="shared" si="7"/>
        <v>No Programado</v>
      </c>
      <c r="W135" s="134" t="str">
        <f t="shared" si="8"/>
        <v>No Programado</v>
      </c>
      <c r="X135" s="134" t="str">
        <f t="shared" si="9"/>
        <v>No Programado</v>
      </c>
      <c r="Y135" s="153" t="str">
        <f t="shared" si="10"/>
        <v>No Programado</v>
      </c>
      <c r="Z135" s="155"/>
      <c r="AA135" s="156"/>
      <c r="AB135" s="156"/>
      <c r="AC135" s="157"/>
    </row>
    <row r="136" spans="3:29" ht="17.25" hidden="1">
      <c r="C136" s="486" t="str">
        <f>IF(ISBLANK('5. Pp (3 años)'!B168),"",'5. Pp (3 años)'!B168)</f>
        <v/>
      </c>
      <c r="D136" s="487" t="str">
        <f>IF(ISBLANK('5. Pp (3 años)'!C168),"",'5. Pp (3 años)'!C168)</f>
        <v/>
      </c>
      <c r="E136" s="471" t="str">
        <f>IF(ISBLANK('5. Pp (3 años)'!D168),"",'5. Pp (3 años)'!D168)</f>
        <v/>
      </c>
      <c r="F136" s="471" t="str">
        <f>IF(ISBLANK('5. Pp (3 años)'!E168),"",'5. Pp (3 años)'!E168)</f>
        <v/>
      </c>
      <c r="G136" s="466" t="str">
        <f>IF(ISBLANK('5. Pp (3 años)'!H168),"",'5. Pp (3 años)'!H168)</f>
        <v/>
      </c>
      <c r="H136" s="488" t="str">
        <f>IF(ISBLANK('5. Pp (3 años)'!J168),"",'5. Pp (3 años)'!J168)</f>
        <v/>
      </c>
      <c r="I136" s="142" t="str">
        <f>IF(ISBLANK('9. METAS'!K142),"",'9. METAS'!K142)</f>
        <v/>
      </c>
      <c r="J136" s="143" t="str">
        <f>IF(ISBLANK('9. METAS'!Q142),"",'9. METAS'!Q142)</f>
        <v/>
      </c>
      <c r="K136" s="135" t="str">
        <f>IF(ISBLANK('9. METAS'!R142),"",'9. METAS'!R142)</f>
        <v/>
      </c>
      <c r="L136" s="135" t="str">
        <f>IF(ISBLANK('9. METAS'!S142),"",'9. METAS'!S142)</f>
        <v/>
      </c>
      <c r="M136" s="136" t="str">
        <f>IF(ISBLANK('9. METAS'!T142),"",'9. METAS'!T142)</f>
        <v/>
      </c>
      <c r="N136" s="323"/>
      <c r="O136" s="324"/>
      <c r="P136" s="324"/>
      <c r="Q136" s="325"/>
      <c r="R136" s="133" t="str">
        <f t="shared" si="6"/>
        <v>100%</v>
      </c>
      <c r="S136" s="134" t="str">
        <f t="shared" si="6"/>
        <v>100%</v>
      </c>
      <c r="T136" s="134" t="str">
        <f t="shared" si="6"/>
        <v>100%</v>
      </c>
      <c r="U136" s="148" t="str">
        <f t="shared" si="5"/>
        <v>100%</v>
      </c>
      <c r="V136" s="137" t="str">
        <f t="shared" si="7"/>
        <v>No Programado</v>
      </c>
      <c r="W136" s="134" t="str">
        <f t="shared" si="8"/>
        <v>No Programado</v>
      </c>
      <c r="X136" s="134" t="str">
        <f t="shared" si="9"/>
        <v>No Programado</v>
      </c>
      <c r="Y136" s="153" t="str">
        <f t="shared" si="10"/>
        <v>No Programado</v>
      </c>
      <c r="Z136" s="155"/>
      <c r="AA136" s="156"/>
      <c r="AB136" s="156"/>
      <c r="AC136" s="157"/>
    </row>
    <row r="137" spans="3:29" ht="17.25" hidden="1">
      <c r="C137" s="184" t="str">
        <f>IF(ISBLANK('5. Pp (3 años)'!B169),"",'5. Pp (3 años)'!B169)</f>
        <v/>
      </c>
      <c r="D137" s="91" t="str">
        <f>IF(ISBLANK('5. Pp (3 años)'!C169),"",'5. Pp (3 años)'!C169)</f>
        <v/>
      </c>
      <c r="E137" s="180" t="str">
        <f>IF(ISBLANK('5. Pp (3 años)'!D169),"",'5. Pp (3 años)'!D169)</f>
        <v/>
      </c>
      <c r="F137" s="180" t="str">
        <f>IF(ISBLANK('5. Pp (3 años)'!E169),"",'5. Pp (3 años)'!E169)</f>
        <v/>
      </c>
      <c r="G137" s="491" t="str">
        <f>IF(ISBLANK('5. Pp (3 años)'!H169),"",'5. Pp (3 años)'!H169)</f>
        <v/>
      </c>
      <c r="H137" s="79" t="str">
        <f>IF(ISBLANK('5. Pp (3 años)'!J169),"",'5. Pp (3 años)'!J169)</f>
        <v/>
      </c>
      <c r="I137" s="142" t="str">
        <f>IF(ISBLANK('9. METAS'!K143),"",'9. METAS'!K143)</f>
        <v/>
      </c>
      <c r="J137" s="143" t="str">
        <f>IF(ISBLANK('9. METAS'!Q143),"",'9. METAS'!Q143)</f>
        <v/>
      </c>
      <c r="K137" s="135" t="str">
        <f>IF(ISBLANK('9. METAS'!R143),"",'9. METAS'!R143)</f>
        <v/>
      </c>
      <c r="L137" s="135" t="str">
        <f>IF(ISBLANK('9. METAS'!S143),"",'9. METAS'!S143)</f>
        <v/>
      </c>
      <c r="M137" s="136" t="str">
        <f>IF(ISBLANK('9. METAS'!T143),"",'9. METAS'!T143)</f>
        <v/>
      </c>
      <c r="N137" s="323"/>
      <c r="O137" s="324"/>
      <c r="P137" s="324"/>
      <c r="Q137" s="325"/>
      <c r="R137" s="133" t="str">
        <f t="shared" si="6"/>
        <v>100%</v>
      </c>
      <c r="S137" s="134" t="str">
        <f t="shared" si="6"/>
        <v>100%</v>
      </c>
      <c r="T137" s="134" t="str">
        <f t="shared" si="6"/>
        <v>100%</v>
      </c>
      <c r="U137" s="148" t="str">
        <f t="shared" si="5"/>
        <v>100%</v>
      </c>
      <c r="V137" s="137" t="str">
        <f t="shared" si="7"/>
        <v>No Programado</v>
      </c>
      <c r="W137" s="134" t="str">
        <f t="shared" si="8"/>
        <v>No Programado</v>
      </c>
      <c r="X137" s="134" t="str">
        <f t="shared" si="9"/>
        <v>No Programado</v>
      </c>
      <c r="Y137" s="153" t="str">
        <f t="shared" si="10"/>
        <v>No Programado</v>
      </c>
      <c r="Z137" s="155"/>
      <c r="AA137" s="156"/>
      <c r="AB137" s="156"/>
      <c r="AC137" s="157"/>
    </row>
    <row r="138" spans="3:29" ht="17.25" hidden="1">
      <c r="C138" s="184" t="str">
        <f>IF(ISBLANK('5. Pp (3 años)'!B170),"",'5. Pp (3 años)'!B170)</f>
        <v/>
      </c>
      <c r="D138" s="91" t="str">
        <f>IF(ISBLANK('5. Pp (3 años)'!C170),"",'5. Pp (3 años)'!C170)</f>
        <v/>
      </c>
      <c r="E138" s="180" t="str">
        <f>IF(ISBLANK('5. Pp (3 años)'!D170),"",'5. Pp (3 años)'!D170)</f>
        <v/>
      </c>
      <c r="F138" s="180" t="str">
        <f>IF(ISBLANK('5. Pp (3 años)'!E170),"",'5. Pp (3 años)'!E170)</f>
        <v/>
      </c>
      <c r="G138" s="187" t="str">
        <f>IF(ISBLANK('5. Pp (3 años)'!H170),"",'5. Pp (3 años)'!H170)</f>
        <v/>
      </c>
      <c r="H138" s="79" t="str">
        <f>IF(ISBLANK('5. Pp (3 años)'!J170),"",'5. Pp (3 años)'!J170)</f>
        <v/>
      </c>
      <c r="I138" s="142" t="str">
        <f>IF(ISBLANK('9. METAS'!K144),"",'9. METAS'!K144)</f>
        <v/>
      </c>
      <c r="J138" s="143" t="str">
        <f>IF(ISBLANK('9. METAS'!Q144),"",'9. METAS'!Q144)</f>
        <v/>
      </c>
      <c r="K138" s="135" t="str">
        <f>IF(ISBLANK('9. METAS'!R144),"",'9. METAS'!R144)</f>
        <v/>
      </c>
      <c r="L138" s="135" t="str">
        <f>IF(ISBLANK('9. METAS'!S144),"",'9. METAS'!S144)</f>
        <v/>
      </c>
      <c r="M138" s="136" t="str">
        <f>IF(ISBLANK('9. METAS'!T144),"",'9. METAS'!T144)</f>
        <v/>
      </c>
      <c r="N138" s="323"/>
      <c r="O138" s="324"/>
      <c r="P138" s="324"/>
      <c r="Q138" s="325"/>
      <c r="R138" s="133" t="str">
        <f t="shared" si="6"/>
        <v>100%</v>
      </c>
      <c r="S138" s="134" t="str">
        <f t="shared" si="6"/>
        <v>100%</v>
      </c>
      <c r="T138" s="134" t="str">
        <f t="shared" si="6"/>
        <v>100%</v>
      </c>
      <c r="U138" s="148" t="str">
        <f t="shared" si="5"/>
        <v>100%</v>
      </c>
      <c r="V138" s="137" t="str">
        <f t="shared" si="7"/>
        <v>No Programado</v>
      </c>
      <c r="W138" s="134" t="str">
        <f t="shared" si="8"/>
        <v>No Programado</v>
      </c>
      <c r="X138" s="134" t="str">
        <f t="shared" si="9"/>
        <v>No Programado</v>
      </c>
      <c r="Y138" s="153" t="str">
        <f t="shared" si="10"/>
        <v>No Programado</v>
      </c>
      <c r="Z138" s="155"/>
      <c r="AA138" s="156"/>
      <c r="AB138" s="156"/>
      <c r="AC138" s="157"/>
    </row>
    <row r="139" spans="3:29" ht="17.25" hidden="1">
      <c r="C139" s="184" t="str">
        <f>IF(ISBLANK('5. Pp (3 años)'!B171),"",'5. Pp (3 años)'!B171)</f>
        <v/>
      </c>
      <c r="D139" s="91" t="str">
        <f>IF(ISBLANK('5. Pp (3 años)'!C171),"",'5. Pp (3 años)'!C171)</f>
        <v/>
      </c>
      <c r="E139" s="180" t="str">
        <f>IF(ISBLANK('5. Pp (3 años)'!D171),"",'5. Pp (3 años)'!D171)</f>
        <v/>
      </c>
      <c r="F139" s="180" t="str">
        <f>IF(ISBLANK('5. Pp (3 años)'!E171),"",'5. Pp (3 años)'!E171)</f>
        <v/>
      </c>
      <c r="G139" s="187" t="str">
        <f>IF(ISBLANK('5. Pp (3 años)'!H171),"",'5. Pp (3 años)'!H171)</f>
        <v/>
      </c>
      <c r="H139" s="79" t="str">
        <f>IF(ISBLANK('5. Pp (3 años)'!J171),"",'5. Pp (3 años)'!J171)</f>
        <v/>
      </c>
      <c r="I139" s="142" t="str">
        <f>IF(ISBLANK('9. METAS'!K145),"",'9. METAS'!K145)</f>
        <v/>
      </c>
      <c r="J139" s="143" t="str">
        <f>IF(ISBLANK('9. METAS'!Q145),"",'9. METAS'!Q145)</f>
        <v/>
      </c>
      <c r="K139" s="135" t="str">
        <f>IF(ISBLANK('9. METAS'!R145),"",'9. METAS'!R145)</f>
        <v/>
      </c>
      <c r="L139" s="135" t="str">
        <f>IF(ISBLANK('9. METAS'!S145),"",'9. METAS'!S145)</f>
        <v/>
      </c>
      <c r="M139" s="136" t="str">
        <f>IF(ISBLANK('9. METAS'!T145),"",'9. METAS'!T145)</f>
        <v/>
      </c>
      <c r="N139" s="323"/>
      <c r="O139" s="324"/>
      <c r="P139" s="324"/>
      <c r="Q139" s="325"/>
      <c r="R139" s="133" t="str">
        <f t="shared" si="6"/>
        <v>100%</v>
      </c>
      <c r="S139" s="134" t="str">
        <f t="shared" si="6"/>
        <v>100%</v>
      </c>
      <c r="T139" s="134" t="str">
        <f t="shared" si="6"/>
        <v>100%</v>
      </c>
      <c r="U139" s="148" t="str">
        <f t="shared" si="5"/>
        <v>100%</v>
      </c>
      <c r="V139" s="137" t="str">
        <f t="shared" si="7"/>
        <v>No Programado</v>
      </c>
      <c r="W139" s="134" t="str">
        <f t="shared" si="8"/>
        <v>No Programado</v>
      </c>
      <c r="X139" s="134" t="str">
        <f t="shared" si="9"/>
        <v>No Programado</v>
      </c>
      <c r="Y139" s="153" t="str">
        <f t="shared" si="10"/>
        <v>No Programado</v>
      </c>
      <c r="Z139" s="155"/>
      <c r="AA139" s="156"/>
      <c r="AB139" s="156"/>
      <c r="AC139" s="157"/>
    </row>
    <row r="140" spans="3:29" ht="17.25" hidden="1">
      <c r="C140" s="184" t="str">
        <f>IF(ISBLANK('5. Pp (3 años)'!B172),"",'5. Pp (3 años)'!B172)</f>
        <v/>
      </c>
      <c r="D140" s="91" t="str">
        <f>IF(ISBLANK('5. Pp (3 años)'!C172),"",'5. Pp (3 años)'!C172)</f>
        <v/>
      </c>
      <c r="E140" s="180" t="str">
        <f>IF(ISBLANK('5. Pp (3 años)'!D172),"",'5. Pp (3 años)'!D172)</f>
        <v/>
      </c>
      <c r="F140" s="180" t="str">
        <f>IF(ISBLANK('5. Pp (3 años)'!E172),"",'5. Pp (3 años)'!E172)</f>
        <v/>
      </c>
      <c r="G140" s="187" t="str">
        <f>IF(ISBLANK('5. Pp (3 años)'!H172),"",'5. Pp (3 años)'!H172)</f>
        <v/>
      </c>
      <c r="H140" s="79" t="str">
        <f>IF(ISBLANK('5. Pp (3 años)'!J172),"",'5. Pp (3 años)'!J172)</f>
        <v/>
      </c>
      <c r="I140" s="142" t="str">
        <f>IF(ISBLANK('9. METAS'!K146),"",'9. METAS'!K146)</f>
        <v/>
      </c>
      <c r="J140" s="143" t="str">
        <f>IF(ISBLANK('9. METAS'!Q146),"",'9. METAS'!Q146)</f>
        <v/>
      </c>
      <c r="K140" s="135" t="str">
        <f>IF(ISBLANK('9. METAS'!R146),"",'9. METAS'!R146)</f>
        <v/>
      </c>
      <c r="L140" s="135" t="str">
        <f>IF(ISBLANK('9. METAS'!S146),"",'9. METAS'!S146)</f>
        <v/>
      </c>
      <c r="M140" s="136" t="str">
        <f>IF(ISBLANK('9. METAS'!T146),"",'9. METAS'!T146)</f>
        <v/>
      </c>
      <c r="N140" s="323"/>
      <c r="O140" s="324"/>
      <c r="P140" s="324"/>
      <c r="Q140" s="325"/>
      <c r="R140" s="133" t="str">
        <f t="shared" si="6"/>
        <v>100%</v>
      </c>
      <c r="S140" s="134" t="str">
        <f t="shared" si="6"/>
        <v>100%</v>
      </c>
      <c r="T140" s="134" t="str">
        <f t="shared" si="6"/>
        <v>100%</v>
      </c>
      <c r="U140" s="148" t="str">
        <f t="shared" si="5"/>
        <v>100%</v>
      </c>
      <c r="V140" s="137" t="str">
        <f t="shared" si="7"/>
        <v>No Programado</v>
      </c>
      <c r="W140" s="134" t="str">
        <f t="shared" si="8"/>
        <v>No Programado</v>
      </c>
      <c r="X140" s="134" t="str">
        <f t="shared" si="9"/>
        <v>No Programado</v>
      </c>
      <c r="Y140" s="153" t="str">
        <f t="shared" si="10"/>
        <v>No Programado</v>
      </c>
      <c r="Z140" s="155"/>
      <c r="AA140" s="156"/>
      <c r="AB140" s="156"/>
      <c r="AC140" s="157"/>
    </row>
    <row r="141" spans="3:29" ht="17.25" hidden="1">
      <c r="C141" s="184" t="str">
        <f>IF(ISBLANK('5. Pp (3 años)'!B173),"",'5. Pp (3 años)'!B173)</f>
        <v/>
      </c>
      <c r="D141" s="91" t="str">
        <f>IF(ISBLANK('5. Pp (3 años)'!C173),"",'5. Pp (3 años)'!C173)</f>
        <v/>
      </c>
      <c r="E141" s="180" t="str">
        <f>IF(ISBLANK('5. Pp (3 años)'!D173),"",'5. Pp (3 años)'!D173)</f>
        <v/>
      </c>
      <c r="F141" s="180" t="str">
        <f>IF(ISBLANK('5. Pp (3 años)'!E173),"",'5. Pp (3 años)'!E173)</f>
        <v/>
      </c>
      <c r="G141" s="490" t="str">
        <f>IF(ISBLANK('5. Pp (3 años)'!H173),"",'5. Pp (3 años)'!H173)</f>
        <v/>
      </c>
      <c r="H141" s="79" t="str">
        <f>IF(ISBLANK('5. Pp (3 años)'!J173),"",'5. Pp (3 años)'!J173)</f>
        <v/>
      </c>
      <c r="I141" s="142" t="str">
        <f>IF(ISBLANK('9. METAS'!K147),"",'9. METAS'!K147)</f>
        <v/>
      </c>
      <c r="J141" s="143" t="str">
        <f>IF(ISBLANK('9. METAS'!Q147),"",'9. METAS'!Q147)</f>
        <v/>
      </c>
      <c r="K141" s="135" t="str">
        <f>IF(ISBLANK('9. METAS'!R147),"",'9. METAS'!R147)</f>
        <v/>
      </c>
      <c r="L141" s="135" t="str">
        <f>IF(ISBLANK('9. METAS'!S147),"",'9. METAS'!S147)</f>
        <v/>
      </c>
      <c r="M141" s="136" t="str">
        <f>IF(ISBLANK('9. METAS'!T147),"",'9. METAS'!T147)</f>
        <v/>
      </c>
      <c r="N141" s="323"/>
      <c r="O141" s="324"/>
      <c r="P141" s="324"/>
      <c r="Q141" s="325"/>
      <c r="R141" s="133" t="str">
        <f t="shared" si="6"/>
        <v>100%</v>
      </c>
      <c r="S141" s="134" t="str">
        <f t="shared" si="6"/>
        <v>100%</v>
      </c>
      <c r="T141" s="134" t="str">
        <f t="shared" si="6"/>
        <v>100%</v>
      </c>
      <c r="U141" s="148" t="str">
        <f t="shared" si="5"/>
        <v>100%</v>
      </c>
      <c r="V141" s="137" t="str">
        <f t="shared" si="7"/>
        <v>No Programado</v>
      </c>
      <c r="W141" s="134" t="str">
        <f t="shared" si="8"/>
        <v>No Programado</v>
      </c>
      <c r="X141" s="134" t="str">
        <f t="shared" si="9"/>
        <v>No Programado</v>
      </c>
      <c r="Y141" s="153" t="str">
        <f t="shared" si="10"/>
        <v>No Programado</v>
      </c>
      <c r="Z141" s="155"/>
      <c r="AA141" s="156"/>
      <c r="AB141" s="156"/>
      <c r="AC141" s="157"/>
    </row>
    <row r="142" spans="3:29" ht="17.25" hidden="1">
      <c r="C142" s="486" t="str">
        <f>IF(ISBLANK('5. Pp (3 años)'!B174),"",'5. Pp (3 años)'!B174)</f>
        <v/>
      </c>
      <c r="D142" s="487" t="str">
        <f>IF(ISBLANK('5. Pp (3 años)'!C174),"",'5. Pp (3 años)'!C174)</f>
        <v/>
      </c>
      <c r="E142" s="471" t="str">
        <f>IF(ISBLANK('5. Pp (3 años)'!D174),"",'5. Pp (3 años)'!D174)</f>
        <v/>
      </c>
      <c r="F142" s="471" t="str">
        <f>IF(ISBLANK('5. Pp (3 años)'!E174),"",'5. Pp (3 años)'!E174)</f>
        <v/>
      </c>
      <c r="G142" s="466" t="str">
        <f>IF(ISBLANK('5. Pp (3 años)'!H174),"",'5. Pp (3 años)'!H174)</f>
        <v/>
      </c>
      <c r="H142" s="488" t="str">
        <f>IF(ISBLANK('5. Pp (3 años)'!J174),"",'5. Pp (3 años)'!J174)</f>
        <v/>
      </c>
      <c r="I142" s="142" t="str">
        <f>IF(ISBLANK('9. METAS'!K148),"",'9. METAS'!K148)</f>
        <v/>
      </c>
      <c r="J142" s="143" t="str">
        <f>IF(ISBLANK('9. METAS'!Q148),"",'9. METAS'!Q148)</f>
        <v/>
      </c>
      <c r="K142" s="135" t="str">
        <f>IF(ISBLANK('9. METAS'!R148),"",'9. METAS'!R148)</f>
        <v/>
      </c>
      <c r="L142" s="135" t="str">
        <f>IF(ISBLANK('9. METAS'!S148),"",'9. METAS'!S148)</f>
        <v/>
      </c>
      <c r="M142" s="136" t="str">
        <f>IF(ISBLANK('9. METAS'!T148),"",'9. METAS'!T148)</f>
        <v/>
      </c>
      <c r="N142" s="323"/>
      <c r="O142" s="324"/>
      <c r="P142" s="324"/>
      <c r="Q142" s="325"/>
      <c r="R142" s="133" t="str">
        <f t="shared" si="6"/>
        <v>100%</v>
      </c>
      <c r="S142" s="134" t="str">
        <f t="shared" si="6"/>
        <v>100%</v>
      </c>
      <c r="T142" s="134" t="str">
        <f t="shared" si="6"/>
        <v>100%</v>
      </c>
      <c r="U142" s="148" t="str">
        <f t="shared" si="6"/>
        <v>100%</v>
      </c>
      <c r="V142" s="137" t="str">
        <f t="shared" si="7"/>
        <v>No Programado</v>
      </c>
      <c r="W142" s="134" t="str">
        <f t="shared" si="8"/>
        <v>No Programado</v>
      </c>
      <c r="X142" s="134" t="str">
        <f t="shared" si="9"/>
        <v>No Programado</v>
      </c>
      <c r="Y142" s="153" t="str">
        <f t="shared" si="10"/>
        <v>No Programado</v>
      </c>
      <c r="Z142" s="155"/>
      <c r="AA142" s="156"/>
      <c r="AB142" s="156"/>
      <c r="AC142" s="157"/>
    </row>
    <row r="143" spans="3:29" ht="17.25" hidden="1">
      <c r="C143" s="184" t="str">
        <f>IF(ISBLANK('5. Pp (3 años)'!B175),"",'5. Pp (3 años)'!B175)</f>
        <v/>
      </c>
      <c r="D143" s="91" t="str">
        <f>IF(ISBLANK('5. Pp (3 años)'!C175),"",'5. Pp (3 años)'!C175)</f>
        <v/>
      </c>
      <c r="E143" s="180" t="str">
        <f>IF(ISBLANK('5. Pp (3 años)'!D175),"",'5. Pp (3 años)'!D175)</f>
        <v/>
      </c>
      <c r="F143" s="180" t="str">
        <f>IF(ISBLANK('5. Pp (3 años)'!E175),"",'5. Pp (3 años)'!E175)</f>
        <v/>
      </c>
      <c r="G143" s="491" t="str">
        <f>IF(ISBLANK('5. Pp (3 años)'!H175),"",'5. Pp (3 años)'!H175)</f>
        <v/>
      </c>
      <c r="H143" s="79" t="str">
        <f>IF(ISBLANK('5. Pp (3 años)'!J175),"",'5. Pp (3 años)'!J175)</f>
        <v/>
      </c>
      <c r="I143" s="142" t="str">
        <f>IF(ISBLANK('9. METAS'!K149),"",'9. METAS'!K149)</f>
        <v/>
      </c>
      <c r="J143" s="143" t="str">
        <f>IF(ISBLANK('9. METAS'!Q149),"",'9. METAS'!Q149)</f>
        <v/>
      </c>
      <c r="K143" s="135" t="str">
        <f>IF(ISBLANK('9. METAS'!R149),"",'9. METAS'!R149)</f>
        <v/>
      </c>
      <c r="L143" s="135" t="str">
        <f>IF(ISBLANK('9. METAS'!S149),"",'9. METAS'!S149)</f>
        <v/>
      </c>
      <c r="M143" s="136" t="str">
        <f>IF(ISBLANK('9. METAS'!T149),"",'9. METAS'!T149)</f>
        <v/>
      </c>
      <c r="N143" s="323"/>
      <c r="O143" s="324"/>
      <c r="P143" s="324"/>
      <c r="Q143" s="325"/>
      <c r="R143" s="133" t="str">
        <f t="shared" si="6"/>
        <v>100%</v>
      </c>
      <c r="S143" s="134" t="str">
        <f t="shared" si="6"/>
        <v>100%</v>
      </c>
      <c r="T143" s="134" t="str">
        <f t="shared" si="6"/>
        <v>100%</v>
      </c>
      <c r="U143" s="148" t="str">
        <f t="shared" si="6"/>
        <v>100%</v>
      </c>
      <c r="V143" s="137" t="str">
        <f t="shared" ref="V143:V206" si="11">IFERROR((N143/I143),"No Programado")</f>
        <v>No Programado</v>
      </c>
      <c r="W143" s="134" t="str">
        <f t="shared" ref="W143:W206" si="12">IFERROR((N143+O143)/I143, "No Programado")</f>
        <v>No Programado</v>
      </c>
      <c r="X143" s="134" t="str">
        <f t="shared" ref="X143:X206" si="13">IFERROR((O143+P143)/I143, "No Programado")</f>
        <v>No Programado</v>
      </c>
      <c r="Y143" s="153" t="str">
        <f t="shared" ref="Y143:Y206" si="14">IFERROR((P143+Q143)/I143, "No Programado")</f>
        <v>No Programado</v>
      </c>
      <c r="Z143" s="155"/>
      <c r="AA143" s="156"/>
      <c r="AB143" s="156"/>
      <c r="AC143" s="157"/>
    </row>
    <row r="144" spans="3:29" ht="17.25" hidden="1">
      <c r="C144" s="184" t="str">
        <f>IF(ISBLANK('5. Pp (3 años)'!B176),"",'5. Pp (3 años)'!B176)</f>
        <v/>
      </c>
      <c r="D144" s="91" t="str">
        <f>IF(ISBLANK('5. Pp (3 años)'!C176),"",'5. Pp (3 años)'!C176)</f>
        <v/>
      </c>
      <c r="E144" s="180" t="str">
        <f>IF(ISBLANK('5. Pp (3 años)'!D176),"",'5. Pp (3 años)'!D176)</f>
        <v/>
      </c>
      <c r="F144" s="180" t="str">
        <f>IF(ISBLANK('5. Pp (3 años)'!E176),"",'5. Pp (3 años)'!E176)</f>
        <v/>
      </c>
      <c r="G144" s="187" t="str">
        <f>IF(ISBLANK('5. Pp (3 años)'!H176),"",'5. Pp (3 años)'!H176)</f>
        <v/>
      </c>
      <c r="H144" s="79" t="str">
        <f>IF(ISBLANK('5. Pp (3 años)'!J176),"",'5. Pp (3 años)'!J176)</f>
        <v/>
      </c>
      <c r="I144" s="142" t="str">
        <f>IF(ISBLANK('9. METAS'!K150),"",'9. METAS'!K150)</f>
        <v/>
      </c>
      <c r="J144" s="143" t="str">
        <f>IF(ISBLANK('9. METAS'!Q150),"",'9. METAS'!Q150)</f>
        <v/>
      </c>
      <c r="K144" s="135" t="str">
        <f>IF(ISBLANK('9. METAS'!R150),"",'9. METAS'!R150)</f>
        <v/>
      </c>
      <c r="L144" s="135" t="str">
        <f>IF(ISBLANK('9. METAS'!S150),"",'9. METAS'!S150)</f>
        <v/>
      </c>
      <c r="M144" s="136" t="str">
        <f>IF(ISBLANK('9. METAS'!T150),"",'9. METAS'!T150)</f>
        <v/>
      </c>
      <c r="N144" s="323"/>
      <c r="O144" s="324"/>
      <c r="P144" s="324"/>
      <c r="Q144" s="325"/>
      <c r="R144" s="133" t="str">
        <f t="shared" si="6"/>
        <v>100%</v>
      </c>
      <c r="S144" s="134" t="str">
        <f t="shared" si="6"/>
        <v>100%</v>
      </c>
      <c r="T144" s="134" t="str">
        <f t="shared" si="6"/>
        <v>100%</v>
      </c>
      <c r="U144" s="148" t="str">
        <f t="shared" si="6"/>
        <v>100%</v>
      </c>
      <c r="V144" s="137" t="str">
        <f t="shared" si="11"/>
        <v>No Programado</v>
      </c>
      <c r="W144" s="134" t="str">
        <f t="shared" si="12"/>
        <v>No Programado</v>
      </c>
      <c r="X144" s="134" t="str">
        <f t="shared" si="13"/>
        <v>No Programado</v>
      </c>
      <c r="Y144" s="153" t="str">
        <f t="shared" si="14"/>
        <v>No Programado</v>
      </c>
      <c r="Z144" s="155"/>
      <c r="AA144" s="156"/>
      <c r="AB144" s="156"/>
      <c r="AC144" s="157"/>
    </row>
    <row r="145" spans="3:29" ht="17.25" hidden="1">
      <c r="C145" s="184" t="str">
        <f>IF(ISBLANK('5. Pp (3 años)'!B177),"",'5. Pp (3 años)'!B177)</f>
        <v/>
      </c>
      <c r="D145" s="91" t="str">
        <f>IF(ISBLANK('5. Pp (3 años)'!C177),"",'5. Pp (3 años)'!C177)</f>
        <v/>
      </c>
      <c r="E145" s="180" t="str">
        <f>IF(ISBLANK('5. Pp (3 años)'!D177),"",'5. Pp (3 años)'!D177)</f>
        <v/>
      </c>
      <c r="F145" s="180" t="str">
        <f>IF(ISBLANK('5. Pp (3 años)'!E177),"",'5. Pp (3 años)'!E177)</f>
        <v/>
      </c>
      <c r="G145" s="187" t="str">
        <f>IF(ISBLANK('5. Pp (3 años)'!H177),"",'5. Pp (3 años)'!H177)</f>
        <v/>
      </c>
      <c r="H145" s="79" t="str">
        <f>IF(ISBLANK('5. Pp (3 años)'!J177),"",'5. Pp (3 años)'!J177)</f>
        <v/>
      </c>
      <c r="I145" s="142" t="str">
        <f>IF(ISBLANK('9. METAS'!K151),"",'9. METAS'!K151)</f>
        <v/>
      </c>
      <c r="J145" s="143" t="str">
        <f>IF(ISBLANK('9. METAS'!Q151),"",'9. METAS'!Q151)</f>
        <v/>
      </c>
      <c r="K145" s="135" t="str">
        <f>IF(ISBLANK('9. METAS'!R151),"",'9. METAS'!R151)</f>
        <v/>
      </c>
      <c r="L145" s="135" t="str">
        <f>IF(ISBLANK('9. METAS'!S151),"",'9. METAS'!S151)</f>
        <v/>
      </c>
      <c r="M145" s="136" t="str">
        <f>IF(ISBLANK('9. METAS'!T151),"",'9. METAS'!T151)</f>
        <v/>
      </c>
      <c r="N145" s="323"/>
      <c r="O145" s="324"/>
      <c r="P145" s="324"/>
      <c r="Q145" s="325"/>
      <c r="R145" s="133" t="str">
        <f t="shared" si="6"/>
        <v>100%</v>
      </c>
      <c r="S145" s="134" t="str">
        <f t="shared" si="6"/>
        <v>100%</v>
      </c>
      <c r="T145" s="134" t="str">
        <f t="shared" si="6"/>
        <v>100%</v>
      </c>
      <c r="U145" s="148" t="str">
        <f t="shared" si="6"/>
        <v>100%</v>
      </c>
      <c r="V145" s="137" t="str">
        <f t="shared" si="11"/>
        <v>No Programado</v>
      </c>
      <c r="W145" s="134" t="str">
        <f t="shared" si="12"/>
        <v>No Programado</v>
      </c>
      <c r="X145" s="134" t="str">
        <f t="shared" si="13"/>
        <v>No Programado</v>
      </c>
      <c r="Y145" s="153" t="str">
        <f t="shared" si="14"/>
        <v>No Programado</v>
      </c>
      <c r="Z145" s="155"/>
      <c r="AA145" s="156"/>
      <c r="AB145" s="156"/>
      <c r="AC145" s="157"/>
    </row>
    <row r="146" spans="3:29" ht="17.25" hidden="1">
      <c r="C146" s="184" t="str">
        <f>IF(ISBLANK('5. Pp (3 años)'!B178),"",'5. Pp (3 años)'!B178)</f>
        <v/>
      </c>
      <c r="D146" s="91" t="str">
        <f>IF(ISBLANK('5. Pp (3 años)'!C178),"",'5. Pp (3 años)'!C178)</f>
        <v/>
      </c>
      <c r="E146" s="180" t="str">
        <f>IF(ISBLANK('5. Pp (3 años)'!D178),"",'5. Pp (3 años)'!D178)</f>
        <v/>
      </c>
      <c r="F146" s="180" t="str">
        <f>IF(ISBLANK('5. Pp (3 años)'!E178),"",'5. Pp (3 años)'!E178)</f>
        <v/>
      </c>
      <c r="G146" s="187" t="str">
        <f>IF(ISBLANK('5. Pp (3 años)'!H178),"",'5. Pp (3 años)'!H178)</f>
        <v/>
      </c>
      <c r="H146" s="79" t="str">
        <f>IF(ISBLANK('5. Pp (3 años)'!J178),"",'5. Pp (3 años)'!J178)</f>
        <v/>
      </c>
      <c r="I146" s="142" t="str">
        <f>IF(ISBLANK('9. METAS'!K152),"",'9. METAS'!K152)</f>
        <v/>
      </c>
      <c r="J146" s="143" t="str">
        <f>IF(ISBLANK('9. METAS'!Q152),"",'9. METAS'!Q152)</f>
        <v/>
      </c>
      <c r="K146" s="135" t="str">
        <f>IF(ISBLANK('9. METAS'!R152),"",'9. METAS'!R152)</f>
        <v/>
      </c>
      <c r="L146" s="135" t="str">
        <f>IF(ISBLANK('9. METAS'!S152),"",'9. METAS'!S152)</f>
        <v/>
      </c>
      <c r="M146" s="136" t="str">
        <f>IF(ISBLANK('9. METAS'!T152),"",'9. METAS'!T152)</f>
        <v/>
      </c>
      <c r="N146" s="323"/>
      <c r="O146" s="324"/>
      <c r="P146" s="324"/>
      <c r="Q146" s="325"/>
      <c r="R146" s="133" t="str">
        <f t="shared" si="6"/>
        <v>100%</v>
      </c>
      <c r="S146" s="134" t="str">
        <f t="shared" si="6"/>
        <v>100%</v>
      </c>
      <c r="T146" s="134" t="str">
        <f t="shared" si="6"/>
        <v>100%</v>
      </c>
      <c r="U146" s="148" t="str">
        <f t="shared" si="6"/>
        <v>100%</v>
      </c>
      <c r="V146" s="137" t="str">
        <f t="shared" si="11"/>
        <v>No Programado</v>
      </c>
      <c r="W146" s="134" t="str">
        <f t="shared" si="12"/>
        <v>No Programado</v>
      </c>
      <c r="X146" s="134" t="str">
        <f t="shared" si="13"/>
        <v>No Programado</v>
      </c>
      <c r="Y146" s="153" t="str">
        <f t="shared" si="14"/>
        <v>No Programado</v>
      </c>
      <c r="Z146" s="155"/>
      <c r="AA146" s="156"/>
      <c r="AB146" s="156"/>
      <c r="AC146" s="157"/>
    </row>
    <row r="147" spans="3:29" ht="17.25" hidden="1">
      <c r="C147" s="184" t="str">
        <f>IF(ISBLANK('5. Pp (3 años)'!B179),"",'5. Pp (3 años)'!B179)</f>
        <v/>
      </c>
      <c r="D147" s="91" t="str">
        <f>IF(ISBLANK('5. Pp (3 años)'!C179),"",'5. Pp (3 años)'!C179)</f>
        <v/>
      </c>
      <c r="E147" s="180" t="str">
        <f>IF(ISBLANK('5. Pp (3 años)'!D179),"",'5. Pp (3 años)'!D179)</f>
        <v/>
      </c>
      <c r="F147" s="180" t="str">
        <f>IF(ISBLANK('5. Pp (3 años)'!E179),"",'5. Pp (3 años)'!E179)</f>
        <v/>
      </c>
      <c r="G147" s="490" t="str">
        <f>IF(ISBLANK('5. Pp (3 años)'!H179),"",'5. Pp (3 años)'!H179)</f>
        <v/>
      </c>
      <c r="H147" s="79" t="str">
        <f>IF(ISBLANK('5. Pp (3 años)'!J179),"",'5. Pp (3 años)'!J179)</f>
        <v/>
      </c>
      <c r="I147" s="142" t="str">
        <f>IF(ISBLANK('9. METAS'!K153),"",'9. METAS'!K153)</f>
        <v/>
      </c>
      <c r="J147" s="143" t="str">
        <f>IF(ISBLANK('9. METAS'!Q153),"",'9. METAS'!Q153)</f>
        <v/>
      </c>
      <c r="K147" s="135" t="str">
        <f>IF(ISBLANK('9. METAS'!R153),"",'9. METAS'!R153)</f>
        <v/>
      </c>
      <c r="L147" s="135" t="str">
        <f>IF(ISBLANK('9. METAS'!S153),"",'9. METAS'!S153)</f>
        <v/>
      </c>
      <c r="M147" s="136" t="str">
        <f>IF(ISBLANK('9. METAS'!T153),"",'9. METAS'!T153)</f>
        <v/>
      </c>
      <c r="N147" s="323"/>
      <c r="O147" s="324"/>
      <c r="P147" s="324"/>
      <c r="Q147" s="325"/>
      <c r="R147" s="133" t="str">
        <f t="shared" si="6"/>
        <v>100%</v>
      </c>
      <c r="S147" s="134" t="str">
        <f t="shared" si="6"/>
        <v>100%</v>
      </c>
      <c r="T147" s="134" t="str">
        <f t="shared" si="6"/>
        <v>100%</v>
      </c>
      <c r="U147" s="148" t="str">
        <f t="shared" si="6"/>
        <v>100%</v>
      </c>
      <c r="V147" s="137" t="str">
        <f t="shared" si="11"/>
        <v>No Programado</v>
      </c>
      <c r="W147" s="134" t="str">
        <f t="shared" si="12"/>
        <v>No Programado</v>
      </c>
      <c r="X147" s="134" t="str">
        <f t="shared" si="13"/>
        <v>No Programado</v>
      </c>
      <c r="Y147" s="153" t="str">
        <f t="shared" si="14"/>
        <v>No Programado</v>
      </c>
      <c r="Z147" s="155"/>
      <c r="AA147" s="156"/>
      <c r="AB147" s="156"/>
      <c r="AC147" s="157"/>
    </row>
    <row r="148" spans="3:29" ht="17.25" hidden="1">
      <c r="C148" s="486" t="str">
        <f>IF(ISBLANK('5. Pp (3 años)'!B180),"",'5. Pp (3 años)'!B180)</f>
        <v/>
      </c>
      <c r="D148" s="487" t="str">
        <f>IF(ISBLANK('5. Pp (3 años)'!C180),"",'5. Pp (3 años)'!C180)</f>
        <v/>
      </c>
      <c r="E148" s="471" t="str">
        <f>IF(ISBLANK('5. Pp (3 años)'!D180),"",'5. Pp (3 años)'!D180)</f>
        <v/>
      </c>
      <c r="F148" s="471" t="str">
        <f>IF(ISBLANK('5. Pp (3 años)'!E180),"",'5. Pp (3 años)'!E180)</f>
        <v/>
      </c>
      <c r="G148" s="466" t="str">
        <f>IF(ISBLANK('5. Pp (3 años)'!H180),"",'5. Pp (3 años)'!H180)</f>
        <v/>
      </c>
      <c r="H148" s="488" t="str">
        <f>IF(ISBLANK('5. Pp (3 años)'!J180),"",'5. Pp (3 años)'!J180)</f>
        <v/>
      </c>
      <c r="I148" s="142" t="str">
        <f>IF(ISBLANK('9. METAS'!K154),"",'9. METAS'!K154)</f>
        <v/>
      </c>
      <c r="J148" s="143" t="str">
        <f>IF(ISBLANK('9. METAS'!Q154),"",'9. METAS'!Q154)</f>
        <v/>
      </c>
      <c r="K148" s="135" t="str">
        <f>IF(ISBLANK('9. METAS'!R154),"",'9. METAS'!R154)</f>
        <v/>
      </c>
      <c r="L148" s="135" t="str">
        <f>IF(ISBLANK('9. METAS'!S154),"",'9. METAS'!S154)</f>
        <v/>
      </c>
      <c r="M148" s="136" t="str">
        <f>IF(ISBLANK('9. METAS'!T154),"",'9. METAS'!T154)</f>
        <v/>
      </c>
      <c r="N148" s="323"/>
      <c r="O148" s="324"/>
      <c r="P148" s="324"/>
      <c r="Q148" s="325"/>
      <c r="R148" s="133" t="str">
        <f t="shared" si="6"/>
        <v>100%</v>
      </c>
      <c r="S148" s="134" t="str">
        <f t="shared" si="6"/>
        <v>100%</v>
      </c>
      <c r="T148" s="134" t="str">
        <f t="shared" si="6"/>
        <v>100%</v>
      </c>
      <c r="U148" s="148" t="str">
        <f t="shared" si="6"/>
        <v>100%</v>
      </c>
      <c r="V148" s="137" t="str">
        <f t="shared" si="11"/>
        <v>No Programado</v>
      </c>
      <c r="W148" s="134" t="str">
        <f t="shared" si="12"/>
        <v>No Programado</v>
      </c>
      <c r="X148" s="134" t="str">
        <f t="shared" si="13"/>
        <v>No Programado</v>
      </c>
      <c r="Y148" s="153" t="str">
        <f t="shared" si="14"/>
        <v>No Programado</v>
      </c>
      <c r="Z148" s="155"/>
      <c r="AA148" s="156"/>
      <c r="AB148" s="156"/>
      <c r="AC148" s="157"/>
    </row>
    <row r="149" spans="3:29" ht="17.25" hidden="1">
      <c r="C149" s="184" t="str">
        <f>IF(ISBLANK('5. Pp (3 años)'!B181),"",'5. Pp (3 años)'!B181)</f>
        <v/>
      </c>
      <c r="D149" s="91" t="str">
        <f>IF(ISBLANK('5. Pp (3 años)'!C181),"",'5. Pp (3 años)'!C181)</f>
        <v/>
      </c>
      <c r="E149" s="180" t="str">
        <f>IF(ISBLANK('5. Pp (3 años)'!D181),"",'5. Pp (3 años)'!D181)</f>
        <v/>
      </c>
      <c r="F149" s="180" t="str">
        <f>IF(ISBLANK('5. Pp (3 años)'!E181),"",'5. Pp (3 años)'!E181)</f>
        <v/>
      </c>
      <c r="G149" s="491" t="str">
        <f>IF(ISBLANK('5. Pp (3 años)'!H181),"",'5. Pp (3 años)'!H181)</f>
        <v/>
      </c>
      <c r="H149" s="79" t="str">
        <f>IF(ISBLANK('5. Pp (3 años)'!J181),"",'5. Pp (3 años)'!J181)</f>
        <v/>
      </c>
      <c r="I149" s="142" t="str">
        <f>IF(ISBLANK('9. METAS'!K155),"",'9. METAS'!K155)</f>
        <v/>
      </c>
      <c r="J149" s="143" t="str">
        <f>IF(ISBLANK('9. METAS'!Q155),"",'9. METAS'!Q155)</f>
        <v/>
      </c>
      <c r="K149" s="135" t="str">
        <f>IF(ISBLANK('9. METAS'!R155),"",'9. METAS'!R155)</f>
        <v/>
      </c>
      <c r="L149" s="135" t="str">
        <f>IF(ISBLANK('9. METAS'!S155),"",'9. METAS'!S155)</f>
        <v/>
      </c>
      <c r="M149" s="136" t="str">
        <f>IF(ISBLANK('9. METAS'!T155),"",'9. METAS'!T155)</f>
        <v/>
      </c>
      <c r="N149" s="323"/>
      <c r="O149" s="324"/>
      <c r="P149" s="324"/>
      <c r="Q149" s="325"/>
      <c r="R149" s="133" t="str">
        <f t="shared" si="6"/>
        <v>100%</v>
      </c>
      <c r="S149" s="134" t="str">
        <f t="shared" si="6"/>
        <v>100%</v>
      </c>
      <c r="T149" s="134" t="str">
        <f t="shared" si="6"/>
        <v>100%</v>
      </c>
      <c r="U149" s="148" t="str">
        <f t="shared" si="6"/>
        <v>100%</v>
      </c>
      <c r="V149" s="137" t="str">
        <f t="shared" si="11"/>
        <v>No Programado</v>
      </c>
      <c r="W149" s="134" t="str">
        <f t="shared" si="12"/>
        <v>No Programado</v>
      </c>
      <c r="X149" s="134" t="str">
        <f t="shared" si="13"/>
        <v>No Programado</v>
      </c>
      <c r="Y149" s="153" t="str">
        <f t="shared" si="14"/>
        <v>No Programado</v>
      </c>
      <c r="Z149" s="155"/>
      <c r="AA149" s="156"/>
      <c r="AB149" s="156"/>
      <c r="AC149" s="157"/>
    </row>
    <row r="150" spans="3:29" ht="17.25" hidden="1">
      <c r="C150" s="184" t="str">
        <f>IF(ISBLANK('5. Pp (3 años)'!B182),"",'5. Pp (3 años)'!B182)</f>
        <v/>
      </c>
      <c r="D150" s="91" t="str">
        <f>IF(ISBLANK('5. Pp (3 años)'!C182),"",'5. Pp (3 años)'!C182)</f>
        <v/>
      </c>
      <c r="E150" s="180" t="str">
        <f>IF(ISBLANK('5. Pp (3 años)'!D182),"",'5. Pp (3 años)'!D182)</f>
        <v/>
      </c>
      <c r="F150" s="180" t="str">
        <f>IF(ISBLANK('5. Pp (3 años)'!E182),"",'5. Pp (3 años)'!E182)</f>
        <v/>
      </c>
      <c r="G150" s="187" t="str">
        <f>IF(ISBLANK('5. Pp (3 años)'!H182),"",'5. Pp (3 años)'!H182)</f>
        <v/>
      </c>
      <c r="H150" s="79" t="str">
        <f>IF(ISBLANK('5. Pp (3 años)'!J182),"",'5. Pp (3 años)'!J182)</f>
        <v/>
      </c>
      <c r="I150" s="142" t="str">
        <f>IF(ISBLANK('9. METAS'!K156),"",'9. METAS'!K156)</f>
        <v/>
      </c>
      <c r="J150" s="143" t="str">
        <f>IF(ISBLANK('9. METAS'!Q156),"",'9. METAS'!Q156)</f>
        <v/>
      </c>
      <c r="K150" s="135" t="str">
        <f>IF(ISBLANK('9. METAS'!R156),"",'9. METAS'!R156)</f>
        <v/>
      </c>
      <c r="L150" s="135" t="str">
        <f>IF(ISBLANK('9. METAS'!S156),"",'9. METAS'!S156)</f>
        <v/>
      </c>
      <c r="M150" s="136" t="str">
        <f>IF(ISBLANK('9. METAS'!T156),"",'9. METAS'!T156)</f>
        <v/>
      </c>
      <c r="N150" s="323"/>
      <c r="O150" s="324"/>
      <c r="P150" s="324"/>
      <c r="Q150" s="325"/>
      <c r="R150" s="133" t="str">
        <f t="shared" si="6"/>
        <v>100%</v>
      </c>
      <c r="S150" s="134" t="str">
        <f t="shared" si="6"/>
        <v>100%</v>
      </c>
      <c r="T150" s="134" t="str">
        <f t="shared" si="6"/>
        <v>100%</v>
      </c>
      <c r="U150" s="148" t="str">
        <f t="shared" si="6"/>
        <v>100%</v>
      </c>
      <c r="V150" s="137" t="str">
        <f t="shared" si="11"/>
        <v>No Programado</v>
      </c>
      <c r="W150" s="134" t="str">
        <f t="shared" si="12"/>
        <v>No Programado</v>
      </c>
      <c r="X150" s="134" t="str">
        <f t="shared" si="13"/>
        <v>No Programado</v>
      </c>
      <c r="Y150" s="153" t="str">
        <f t="shared" si="14"/>
        <v>No Programado</v>
      </c>
      <c r="Z150" s="155"/>
      <c r="AA150" s="156"/>
      <c r="AB150" s="156"/>
      <c r="AC150" s="157"/>
    </row>
    <row r="151" spans="3:29" ht="17.25" hidden="1">
      <c r="C151" s="184" t="str">
        <f>IF(ISBLANK('5. Pp (3 años)'!B183),"",'5. Pp (3 años)'!B183)</f>
        <v/>
      </c>
      <c r="D151" s="91" t="str">
        <f>IF(ISBLANK('5. Pp (3 años)'!C183),"",'5. Pp (3 años)'!C183)</f>
        <v/>
      </c>
      <c r="E151" s="180" t="str">
        <f>IF(ISBLANK('5. Pp (3 años)'!D183),"",'5. Pp (3 años)'!D183)</f>
        <v/>
      </c>
      <c r="F151" s="180" t="str">
        <f>IF(ISBLANK('5. Pp (3 años)'!E183),"",'5. Pp (3 años)'!E183)</f>
        <v/>
      </c>
      <c r="G151" s="187" t="str">
        <f>IF(ISBLANK('5. Pp (3 años)'!H183),"",'5. Pp (3 años)'!H183)</f>
        <v/>
      </c>
      <c r="H151" s="79" t="str">
        <f>IF(ISBLANK('5. Pp (3 años)'!J183),"",'5. Pp (3 años)'!J183)</f>
        <v/>
      </c>
      <c r="I151" s="142" t="str">
        <f>IF(ISBLANK('9. METAS'!K157),"",'9. METAS'!K157)</f>
        <v/>
      </c>
      <c r="J151" s="143" t="str">
        <f>IF(ISBLANK('9. METAS'!Q157),"",'9. METAS'!Q157)</f>
        <v/>
      </c>
      <c r="K151" s="135" t="str">
        <f>IF(ISBLANK('9. METAS'!R157),"",'9. METAS'!R157)</f>
        <v/>
      </c>
      <c r="L151" s="135" t="str">
        <f>IF(ISBLANK('9. METAS'!S157),"",'9. METAS'!S157)</f>
        <v/>
      </c>
      <c r="M151" s="136" t="str">
        <f>IF(ISBLANK('9. METAS'!T157),"",'9. METAS'!T157)</f>
        <v/>
      </c>
      <c r="N151" s="323"/>
      <c r="O151" s="324"/>
      <c r="P151" s="324"/>
      <c r="Q151" s="325"/>
      <c r="R151" s="133" t="str">
        <f t="shared" si="6"/>
        <v>100%</v>
      </c>
      <c r="S151" s="134" t="str">
        <f t="shared" si="6"/>
        <v>100%</v>
      </c>
      <c r="T151" s="134" t="str">
        <f t="shared" si="6"/>
        <v>100%</v>
      </c>
      <c r="U151" s="148" t="str">
        <f t="shared" si="6"/>
        <v>100%</v>
      </c>
      <c r="V151" s="137" t="str">
        <f t="shared" si="11"/>
        <v>No Programado</v>
      </c>
      <c r="W151" s="134" t="str">
        <f t="shared" si="12"/>
        <v>No Programado</v>
      </c>
      <c r="X151" s="134" t="str">
        <f t="shared" si="13"/>
        <v>No Programado</v>
      </c>
      <c r="Y151" s="153" t="str">
        <f t="shared" si="14"/>
        <v>No Programado</v>
      </c>
      <c r="Z151" s="155"/>
      <c r="AA151" s="156"/>
      <c r="AB151" s="156"/>
      <c r="AC151" s="157"/>
    </row>
    <row r="152" spans="3:29" ht="17.25" hidden="1">
      <c r="C152" s="184" t="str">
        <f>IF(ISBLANK('5. Pp (3 años)'!B184),"",'5. Pp (3 años)'!B184)</f>
        <v/>
      </c>
      <c r="D152" s="91" t="str">
        <f>IF(ISBLANK('5. Pp (3 años)'!C184),"",'5. Pp (3 años)'!C184)</f>
        <v/>
      </c>
      <c r="E152" s="180" t="str">
        <f>IF(ISBLANK('5. Pp (3 años)'!D184),"",'5. Pp (3 años)'!D184)</f>
        <v/>
      </c>
      <c r="F152" s="180" t="str">
        <f>IF(ISBLANK('5. Pp (3 años)'!E184),"",'5. Pp (3 años)'!E184)</f>
        <v/>
      </c>
      <c r="G152" s="187" t="str">
        <f>IF(ISBLANK('5. Pp (3 años)'!H184),"",'5. Pp (3 años)'!H184)</f>
        <v/>
      </c>
      <c r="H152" s="79" t="str">
        <f>IF(ISBLANK('5. Pp (3 años)'!J184),"",'5. Pp (3 años)'!J184)</f>
        <v/>
      </c>
      <c r="I152" s="142" t="str">
        <f>IF(ISBLANK('9. METAS'!K158),"",'9. METAS'!K158)</f>
        <v/>
      </c>
      <c r="J152" s="143" t="str">
        <f>IF(ISBLANK('9. METAS'!Q158),"",'9. METAS'!Q158)</f>
        <v/>
      </c>
      <c r="K152" s="135" t="str">
        <f>IF(ISBLANK('9. METAS'!R158),"",'9. METAS'!R158)</f>
        <v/>
      </c>
      <c r="L152" s="135" t="str">
        <f>IF(ISBLANK('9. METAS'!S158),"",'9. METAS'!S158)</f>
        <v/>
      </c>
      <c r="M152" s="136" t="str">
        <f>IF(ISBLANK('9. METAS'!T158),"",'9. METAS'!T158)</f>
        <v/>
      </c>
      <c r="N152" s="323"/>
      <c r="O152" s="324"/>
      <c r="P152" s="324"/>
      <c r="Q152" s="325"/>
      <c r="R152" s="133" t="str">
        <f t="shared" si="6"/>
        <v>100%</v>
      </c>
      <c r="S152" s="134" t="str">
        <f t="shared" si="6"/>
        <v>100%</v>
      </c>
      <c r="T152" s="134" t="str">
        <f t="shared" si="6"/>
        <v>100%</v>
      </c>
      <c r="U152" s="148" t="str">
        <f t="shared" si="6"/>
        <v>100%</v>
      </c>
      <c r="V152" s="137" t="str">
        <f t="shared" si="11"/>
        <v>No Programado</v>
      </c>
      <c r="W152" s="134" t="str">
        <f t="shared" si="12"/>
        <v>No Programado</v>
      </c>
      <c r="X152" s="134" t="str">
        <f t="shared" si="13"/>
        <v>No Programado</v>
      </c>
      <c r="Y152" s="153" t="str">
        <f t="shared" si="14"/>
        <v>No Programado</v>
      </c>
      <c r="Z152" s="155"/>
      <c r="AA152" s="156"/>
      <c r="AB152" s="156"/>
      <c r="AC152" s="157"/>
    </row>
    <row r="153" spans="3:29" ht="17.25" hidden="1">
      <c r="C153" s="184" t="str">
        <f>IF(ISBLANK('5. Pp (3 años)'!B185),"",'5. Pp (3 años)'!B185)</f>
        <v/>
      </c>
      <c r="D153" s="91" t="str">
        <f>IF(ISBLANK('5. Pp (3 años)'!C185),"",'5. Pp (3 años)'!C185)</f>
        <v/>
      </c>
      <c r="E153" s="180" t="str">
        <f>IF(ISBLANK('5. Pp (3 años)'!D185),"",'5. Pp (3 años)'!D185)</f>
        <v/>
      </c>
      <c r="F153" s="180" t="str">
        <f>IF(ISBLANK('5. Pp (3 años)'!E185),"",'5. Pp (3 años)'!E185)</f>
        <v/>
      </c>
      <c r="G153" s="490" t="str">
        <f>IF(ISBLANK('5. Pp (3 años)'!H185),"",'5. Pp (3 años)'!H185)</f>
        <v/>
      </c>
      <c r="H153" s="79" t="str">
        <f>IF(ISBLANK('5. Pp (3 años)'!J185),"",'5. Pp (3 años)'!J185)</f>
        <v/>
      </c>
      <c r="I153" s="142" t="str">
        <f>IF(ISBLANK('9. METAS'!K159),"",'9. METAS'!K159)</f>
        <v/>
      </c>
      <c r="J153" s="143" t="str">
        <f>IF(ISBLANK('9. METAS'!Q159),"",'9. METAS'!Q159)</f>
        <v/>
      </c>
      <c r="K153" s="135" t="str">
        <f>IF(ISBLANK('9. METAS'!R159),"",'9. METAS'!R159)</f>
        <v/>
      </c>
      <c r="L153" s="135" t="str">
        <f>IF(ISBLANK('9. METAS'!S159),"",'9. METAS'!S159)</f>
        <v/>
      </c>
      <c r="M153" s="136" t="str">
        <f>IF(ISBLANK('9. METAS'!T159),"",'9. METAS'!T159)</f>
        <v/>
      </c>
      <c r="N153" s="323"/>
      <c r="O153" s="324"/>
      <c r="P153" s="324"/>
      <c r="Q153" s="325"/>
      <c r="R153" s="133" t="str">
        <f t="shared" si="6"/>
        <v>100%</v>
      </c>
      <c r="S153" s="134" t="str">
        <f t="shared" si="6"/>
        <v>100%</v>
      </c>
      <c r="T153" s="134" t="str">
        <f t="shared" si="6"/>
        <v>100%</v>
      </c>
      <c r="U153" s="148" t="str">
        <f t="shared" si="6"/>
        <v>100%</v>
      </c>
      <c r="V153" s="137" t="str">
        <f t="shared" si="11"/>
        <v>No Programado</v>
      </c>
      <c r="W153" s="134" t="str">
        <f t="shared" si="12"/>
        <v>No Programado</v>
      </c>
      <c r="X153" s="134" t="str">
        <f t="shared" si="13"/>
        <v>No Programado</v>
      </c>
      <c r="Y153" s="153" t="str">
        <f t="shared" si="14"/>
        <v>No Programado</v>
      </c>
      <c r="Z153" s="155"/>
      <c r="AA153" s="156"/>
      <c r="AB153" s="156"/>
      <c r="AC153" s="157"/>
    </row>
    <row r="154" spans="3:29" ht="17.25" hidden="1">
      <c r="C154" s="486" t="str">
        <f>IF(ISBLANK('5. Pp (3 años)'!B186),"",'5. Pp (3 años)'!B186)</f>
        <v/>
      </c>
      <c r="D154" s="487" t="str">
        <f>IF(ISBLANK('5. Pp (3 años)'!C186),"",'5. Pp (3 años)'!C186)</f>
        <v/>
      </c>
      <c r="E154" s="471" t="str">
        <f>IF(ISBLANK('5. Pp (3 años)'!D186),"",'5. Pp (3 años)'!D186)</f>
        <v/>
      </c>
      <c r="F154" s="471" t="str">
        <f>IF(ISBLANK('5. Pp (3 años)'!E186),"",'5. Pp (3 años)'!E186)</f>
        <v/>
      </c>
      <c r="G154" s="466" t="str">
        <f>IF(ISBLANK('5. Pp (3 años)'!H186),"",'5. Pp (3 años)'!H186)</f>
        <v/>
      </c>
      <c r="H154" s="488" t="str">
        <f>IF(ISBLANK('5. Pp (3 años)'!J186),"",'5. Pp (3 años)'!J186)</f>
        <v/>
      </c>
      <c r="I154" s="142" t="str">
        <f>IF(ISBLANK('9. METAS'!K160),"",'9. METAS'!K160)</f>
        <v/>
      </c>
      <c r="J154" s="143" t="str">
        <f>IF(ISBLANK('9. METAS'!Q160),"",'9. METAS'!Q160)</f>
        <v/>
      </c>
      <c r="K154" s="135" t="str">
        <f>IF(ISBLANK('9. METAS'!R160),"",'9. METAS'!R160)</f>
        <v/>
      </c>
      <c r="L154" s="135" t="str">
        <f>IF(ISBLANK('9. METAS'!S160),"",'9. METAS'!S160)</f>
        <v/>
      </c>
      <c r="M154" s="136" t="str">
        <f>IF(ISBLANK('9. METAS'!T160),"",'9. METAS'!T160)</f>
        <v/>
      </c>
      <c r="N154" s="323"/>
      <c r="O154" s="324"/>
      <c r="P154" s="324"/>
      <c r="Q154" s="325"/>
      <c r="R154" s="133" t="str">
        <f t="shared" si="6"/>
        <v>100%</v>
      </c>
      <c r="S154" s="134" t="str">
        <f t="shared" si="6"/>
        <v>100%</v>
      </c>
      <c r="T154" s="134" t="str">
        <f t="shared" si="6"/>
        <v>100%</v>
      </c>
      <c r="U154" s="148" t="str">
        <f t="shared" si="6"/>
        <v>100%</v>
      </c>
      <c r="V154" s="137" t="str">
        <f t="shared" si="11"/>
        <v>No Programado</v>
      </c>
      <c r="W154" s="134" t="str">
        <f t="shared" si="12"/>
        <v>No Programado</v>
      </c>
      <c r="X154" s="134" t="str">
        <f t="shared" si="13"/>
        <v>No Programado</v>
      </c>
      <c r="Y154" s="153" t="str">
        <f t="shared" si="14"/>
        <v>No Programado</v>
      </c>
      <c r="Z154" s="155"/>
      <c r="AA154" s="156"/>
      <c r="AB154" s="156"/>
      <c r="AC154" s="157"/>
    </row>
    <row r="155" spans="3:29" ht="17.25" hidden="1">
      <c r="C155" s="184" t="str">
        <f>IF(ISBLANK('5. Pp (3 años)'!B187),"",'5. Pp (3 años)'!B187)</f>
        <v/>
      </c>
      <c r="D155" s="91" t="str">
        <f>IF(ISBLANK('5. Pp (3 años)'!C187),"",'5. Pp (3 años)'!C187)</f>
        <v/>
      </c>
      <c r="E155" s="180" t="str">
        <f>IF(ISBLANK('5. Pp (3 años)'!D187),"",'5. Pp (3 años)'!D187)</f>
        <v/>
      </c>
      <c r="F155" s="180" t="str">
        <f>IF(ISBLANK('5. Pp (3 años)'!E187),"",'5. Pp (3 años)'!E187)</f>
        <v/>
      </c>
      <c r="G155" s="491" t="str">
        <f>IF(ISBLANK('5. Pp (3 años)'!H187),"",'5. Pp (3 años)'!H187)</f>
        <v/>
      </c>
      <c r="H155" s="79" t="str">
        <f>IF(ISBLANK('5. Pp (3 años)'!J187),"",'5. Pp (3 años)'!J187)</f>
        <v/>
      </c>
      <c r="I155" s="142" t="str">
        <f>IF(ISBLANK('9. METAS'!K161),"",'9. METAS'!K161)</f>
        <v/>
      </c>
      <c r="J155" s="143" t="str">
        <f>IF(ISBLANK('9. METAS'!Q161),"",'9. METAS'!Q161)</f>
        <v/>
      </c>
      <c r="K155" s="135" t="str">
        <f>IF(ISBLANK('9. METAS'!R161),"",'9. METAS'!R161)</f>
        <v/>
      </c>
      <c r="L155" s="135" t="str">
        <f>IF(ISBLANK('9. METAS'!S161),"",'9. METAS'!S161)</f>
        <v/>
      </c>
      <c r="M155" s="136" t="str">
        <f>IF(ISBLANK('9. METAS'!T161),"",'9. METAS'!T161)</f>
        <v/>
      </c>
      <c r="N155" s="323"/>
      <c r="O155" s="324"/>
      <c r="P155" s="324"/>
      <c r="Q155" s="325"/>
      <c r="R155" s="133" t="str">
        <f t="shared" si="6"/>
        <v>100%</v>
      </c>
      <c r="S155" s="134" t="str">
        <f t="shared" si="6"/>
        <v>100%</v>
      </c>
      <c r="T155" s="134" t="str">
        <f t="shared" si="6"/>
        <v>100%</v>
      </c>
      <c r="U155" s="148" t="str">
        <f t="shared" si="6"/>
        <v>100%</v>
      </c>
      <c r="V155" s="137" t="str">
        <f t="shared" si="11"/>
        <v>No Programado</v>
      </c>
      <c r="W155" s="134" t="str">
        <f t="shared" si="12"/>
        <v>No Programado</v>
      </c>
      <c r="X155" s="134" t="str">
        <f t="shared" si="13"/>
        <v>No Programado</v>
      </c>
      <c r="Y155" s="153" t="str">
        <f t="shared" si="14"/>
        <v>No Programado</v>
      </c>
      <c r="Z155" s="155"/>
      <c r="AA155" s="156"/>
      <c r="AB155" s="156"/>
      <c r="AC155" s="157"/>
    </row>
    <row r="156" spans="3:29" ht="17.25" hidden="1">
      <c r="C156" s="184" t="str">
        <f>IF(ISBLANK('5. Pp (3 años)'!B188),"",'5. Pp (3 años)'!B188)</f>
        <v/>
      </c>
      <c r="D156" s="91" t="str">
        <f>IF(ISBLANK('5. Pp (3 años)'!C188),"",'5. Pp (3 años)'!C188)</f>
        <v/>
      </c>
      <c r="E156" s="180" t="str">
        <f>IF(ISBLANK('5. Pp (3 años)'!D188),"",'5. Pp (3 años)'!D188)</f>
        <v/>
      </c>
      <c r="F156" s="180" t="str">
        <f>IF(ISBLANK('5. Pp (3 años)'!E188),"",'5. Pp (3 años)'!E188)</f>
        <v/>
      </c>
      <c r="G156" s="187" t="str">
        <f>IF(ISBLANK('5. Pp (3 años)'!H188),"",'5. Pp (3 años)'!H188)</f>
        <v/>
      </c>
      <c r="H156" s="79" t="str">
        <f>IF(ISBLANK('5. Pp (3 años)'!J188),"",'5. Pp (3 años)'!J188)</f>
        <v/>
      </c>
      <c r="I156" s="142" t="str">
        <f>IF(ISBLANK('9. METAS'!K162),"",'9. METAS'!K162)</f>
        <v/>
      </c>
      <c r="J156" s="143" t="str">
        <f>IF(ISBLANK('9. METAS'!Q162),"",'9. METAS'!Q162)</f>
        <v/>
      </c>
      <c r="K156" s="135" t="str">
        <f>IF(ISBLANK('9. METAS'!R162),"",'9. METAS'!R162)</f>
        <v/>
      </c>
      <c r="L156" s="135" t="str">
        <f>IF(ISBLANK('9. METAS'!S162),"",'9. METAS'!S162)</f>
        <v/>
      </c>
      <c r="M156" s="136" t="str">
        <f>IF(ISBLANK('9. METAS'!T162),"",'9. METAS'!T162)</f>
        <v/>
      </c>
      <c r="N156" s="323"/>
      <c r="O156" s="324"/>
      <c r="P156" s="324"/>
      <c r="Q156" s="325"/>
      <c r="R156" s="133" t="str">
        <f t="shared" si="6"/>
        <v>100%</v>
      </c>
      <c r="S156" s="134" t="str">
        <f t="shared" si="6"/>
        <v>100%</v>
      </c>
      <c r="T156" s="134" t="str">
        <f t="shared" si="6"/>
        <v>100%</v>
      </c>
      <c r="U156" s="148" t="str">
        <f t="shared" si="6"/>
        <v>100%</v>
      </c>
      <c r="V156" s="137" t="str">
        <f t="shared" si="11"/>
        <v>No Programado</v>
      </c>
      <c r="W156" s="134" t="str">
        <f t="shared" si="12"/>
        <v>No Programado</v>
      </c>
      <c r="X156" s="134" t="str">
        <f t="shared" si="13"/>
        <v>No Programado</v>
      </c>
      <c r="Y156" s="153" t="str">
        <f t="shared" si="14"/>
        <v>No Programado</v>
      </c>
      <c r="Z156" s="155"/>
      <c r="AA156" s="156"/>
      <c r="AB156" s="156"/>
      <c r="AC156" s="157"/>
    </row>
    <row r="157" spans="3:29" ht="17.25" hidden="1">
      <c r="C157" s="184" t="str">
        <f>IF(ISBLANK('5. Pp (3 años)'!B189),"",'5. Pp (3 años)'!B189)</f>
        <v/>
      </c>
      <c r="D157" s="91" t="str">
        <f>IF(ISBLANK('5. Pp (3 años)'!C189),"",'5. Pp (3 años)'!C189)</f>
        <v/>
      </c>
      <c r="E157" s="180" t="str">
        <f>IF(ISBLANK('5. Pp (3 años)'!D189),"",'5. Pp (3 años)'!D189)</f>
        <v/>
      </c>
      <c r="F157" s="180" t="str">
        <f>IF(ISBLANK('5. Pp (3 años)'!E189),"",'5. Pp (3 años)'!E189)</f>
        <v/>
      </c>
      <c r="G157" s="187" t="str">
        <f>IF(ISBLANK('5. Pp (3 años)'!H189),"",'5. Pp (3 años)'!H189)</f>
        <v/>
      </c>
      <c r="H157" s="79" t="str">
        <f>IF(ISBLANK('5. Pp (3 años)'!J189),"",'5. Pp (3 años)'!J189)</f>
        <v/>
      </c>
      <c r="I157" s="142" t="str">
        <f>IF(ISBLANK('9. METAS'!K163),"",'9. METAS'!K163)</f>
        <v/>
      </c>
      <c r="J157" s="143" t="str">
        <f>IF(ISBLANK('9. METAS'!Q163),"",'9. METAS'!Q163)</f>
        <v/>
      </c>
      <c r="K157" s="135" t="str">
        <f>IF(ISBLANK('9. METAS'!R163),"",'9. METAS'!R163)</f>
        <v/>
      </c>
      <c r="L157" s="135" t="str">
        <f>IF(ISBLANK('9. METAS'!S163),"",'9. METAS'!S163)</f>
        <v/>
      </c>
      <c r="M157" s="136" t="str">
        <f>IF(ISBLANK('9. METAS'!T163),"",'9. METAS'!T163)</f>
        <v/>
      </c>
      <c r="N157" s="323"/>
      <c r="O157" s="324"/>
      <c r="P157" s="324"/>
      <c r="Q157" s="325"/>
      <c r="R157" s="133" t="str">
        <f t="shared" si="6"/>
        <v>100%</v>
      </c>
      <c r="S157" s="134" t="str">
        <f t="shared" si="6"/>
        <v>100%</v>
      </c>
      <c r="T157" s="134" t="str">
        <f t="shared" si="6"/>
        <v>100%</v>
      </c>
      <c r="U157" s="148" t="str">
        <f t="shared" si="6"/>
        <v>100%</v>
      </c>
      <c r="V157" s="137" t="str">
        <f t="shared" si="11"/>
        <v>No Programado</v>
      </c>
      <c r="W157" s="134" t="str">
        <f t="shared" si="12"/>
        <v>No Programado</v>
      </c>
      <c r="X157" s="134" t="str">
        <f t="shared" si="13"/>
        <v>No Programado</v>
      </c>
      <c r="Y157" s="153" t="str">
        <f t="shared" si="14"/>
        <v>No Programado</v>
      </c>
      <c r="Z157" s="155"/>
      <c r="AA157" s="156"/>
      <c r="AB157" s="156"/>
      <c r="AC157" s="157"/>
    </row>
    <row r="158" spans="3:29" ht="17.25" hidden="1">
      <c r="C158" s="184" t="str">
        <f>IF(ISBLANK('5. Pp (3 años)'!B190),"",'5. Pp (3 años)'!B190)</f>
        <v/>
      </c>
      <c r="D158" s="91" t="str">
        <f>IF(ISBLANK('5. Pp (3 años)'!C190),"",'5. Pp (3 años)'!C190)</f>
        <v/>
      </c>
      <c r="E158" s="180" t="str">
        <f>IF(ISBLANK('5. Pp (3 años)'!D190),"",'5. Pp (3 años)'!D190)</f>
        <v/>
      </c>
      <c r="F158" s="180" t="str">
        <f>IF(ISBLANK('5. Pp (3 años)'!E190),"",'5. Pp (3 años)'!E190)</f>
        <v/>
      </c>
      <c r="G158" s="187" t="str">
        <f>IF(ISBLANK('5. Pp (3 años)'!H190),"",'5. Pp (3 años)'!H190)</f>
        <v/>
      </c>
      <c r="H158" s="79" t="str">
        <f>IF(ISBLANK('5. Pp (3 años)'!J190),"",'5. Pp (3 años)'!J190)</f>
        <v/>
      </c>
      <c r="I158" s="142" t="str">
        <f>IF(ISBLANK('9. METAS'!K164),"",'9. METAS'!K164)</f>
        <v/>
      </c>
      <c r="J158" s="143" t="str">
        <f>IF(ISBLANK('9. METAS'!Q164),"",'9. METAS'!Q164)</f>
        <v/>
      </c>
      <c r="K158" s="135" t="str">
        <f>IF(ISBLANK('9. METAS'!R164),"",'9. METAS'!R164)</f>
        <v/>
      </c>
      <c r="L158" s="135" t="str">
        <f>IF(ISBLANK('9. METAS'!S164),"",'9. METAS'!S164)</f>
        <v/>
      </c>
      <c r="M158" s="136" t="str">
        <f>IF(ISBLANK('9. METAS'!T164),"",'9. METAS'!T164)</f>
        <v/>
      </c>
      <c r="N158" s="323"/>
      <c r="O158" s="324"/>
      <c r="P158" s="324"/>
      <c r="Q158" s="325"/>
      <c r="R158" s="133" t="str">
        <f t="shared" si="6"/>
        <v>100%</v>
      </c>
      <c r="S158" s="134" t="str">
        <f t="shared" si="6"/>
        <v>100%</v>
      </c>
      <c r="T158" s="134" t="str">
        <f t="shared" ref="T158:U221" si="15">IFERROR((P158/L158),"100%")</f>
        <v>100%</v>
      </c>
      <c r="U158" s="148" t="str">
        <f t="shared" si="15"/>
        <v>100%</v>
      </c>
      <c r="V158" s="137" t="str">
        <f t="shared" si="11"/>
        <v>No Programado</v>
      </c>
      <c r="W158" s="134" t="str">
        <f t="shared" si="12"/>
        <v>No Programado</v>
      </c>
      <c r="X158" s="134" t="str">
        <f t="shared" si="13"/>
        <v>No Programado</v>
      </c>
      <c r="Y158" s="153" t="str">
        <f t="shared" si="14"/>
        <v>No Programado</v>
      </c>
      <c r="Z158" s="155"/>
      <c r="AA158" s="156"/>
      <c r="AB158" s="156"/>
      <c r="AC158" s="157"/>
    </row>
    <row r="159" spans="3:29" ht="17.25" hidden="1">
      <c r="C159" s="184" t="str">
        <f>IF(ISBLANK('5. Pp (3 años)'!B191),"",'5. Pp (3 años)'!B191)</f>
        <v/>
      </c>
      <c r="D159" s="91" t="str">
        <f>IF(ISBLANK('5. Pp (3 años)'!C191),"",'5. Pp (3 años)'!C191)</f>
        <v/>
      </c>
      <c r="E159" s="180" t="str">
        <f>IF(ISBLANK('5. Pp (3 años)'!D191),"",'5. Pp (3 años)'!D191)</f>
        <v/>
      </c>
      <c r="F159" s="180" t="str">
        <f>IF(ISBLANK('5. Pp (3 años)'!E191),"",'5. Pp (3 años)'!E191)</f>
        <v/>
      </c>
      <c r="G159" s="490" t="str">
        <f>IF(ISBLANK('5. Pp (3 años)'!H191),"",'5. Pp (3 años)'!H191)</f>
        <v/>
      </c>
      <c r="H159" s="79" t="str">
        <f>IF(ISBLANK('5. Pp (3 años)'!J191),"",'5. Pp (3 años)'!J191)</f>
        <v/>
      </c>
      <c r="I159" s="142" t="str">
        <f>IF(ISBLANK('9. METAS'!K165),"",'9. METAS'!K165)</f>
        <v/>
      </c>
      <c r="J159" s="143" t="str">
        <f>IF(ISBLANK('9. METAS'!Q165),"",'9. METAS'!Q165)</f>
        <v/>
      </c>
      <c r="K159" s="135" t="str">
        <f>IF(ISBLANK('9. METAS'!R165),"",'9. METAS'!R165)</f>
        <v/>
      </c>
      <c r="L159" s="135" t="str">
        <f>IF(ISBLANK('9. METAS'!S165),"",'9. METAS'!S165)</f>
        <v/>
      </c>
      <c r="M159" s="136" t="str">
        <f>IF(ISBLANK('9. METAS'!T165),"",'9. METAS'!T165)</f>
        <v/>
      </c>
      <c r="N159" s="323"/>
      <c r="O159" s="324"/>
      <c r="P159" s="324"/>
      <c r="Q159" s="325"/>
      <c r="R159" s="133" t="str">
        <f t="shared" ref="R159:U222" si="16">IFERROR((N159/J159),"100%")</f>
        <v>100%</v>
      </c>
      <c r="S159" s="134" t="str">
        <f t="shared" si="16"/>
        <v>100%</v>
      </c>
      <c r="T159" s="134" t="str">
        <f t="shared" si="15"/>
        <v>100%</v>
      </c>
      <c r="U159" s="148" t="str">
        <f t="shared" si="15"/>
        <v>100%</v>
      </c>
      <c r="V159" s="137" t="str">
        <f t="shared" si="11"/>
        <v>No Programado</v>
      </c>
      <c r="W159" s="134" t="str">
        <f t="shared" si="12"/>
        <v>No Programado</v>
      </c>
      <c r="X159" s="134" t="str">
        <f t="shared" si="13"/>
        <v>No Programado</v>
      </c>
      <c r="Y159" s="153" t="str">
        <f t="shared" si="14"/>
        <v>No Programado</v>
      </c>
      <c r="Z159" s="155"/>
      <c r="AA159" s="156"/>
      <c r="AB159" s="156"/>
      <c r="AC159" s="157"/>
    </row>
    <row r="160" spans="3:29" ht="17.25" hidden="1">
      <c r="C160" s="486" t="str">
        <f>IF(ISBLANK('5. Pp (3 años)'!B192),"",'5. Pp (3 años)'!B192)</f>
        <v/>
      </c>
      <c r="D160" s="487" t="str">
        <f>IF(ISBLANK('5. Pp (3 años)'!C192),"",'5. Pp (3 años)'!C192)</f>
        <v/>
      </c>
      <c r="E160" s="471" t="str">
        <f>IF(ISBLANK('5. Pp (3 años)'!D192),"",'5. Pp (3 años)'!D192)</f>
        <v/>
      </c>
      <c r="F160" s="471" t="str">
        <f>IF(ISBLANK('5. Pp (3 años)'!E192),"",'5. Pp (3 años)'!E192)</f>
        <v/>
      </c>
      <c r="G160" s="466" t="str">
        <f>IF(ISBLANK('5. Pp (3 años)'!H192),"",'5. Pp (3 años)'!H192)</f>
        <v/>
      </c>
      <c r="H160" s="488" t="str">
        <f>IF(ISBLANK('5. Pp (3 años)'!J192),"",'5. Pp (3 años)'!J192)</f>
        <v/>
      </c>
      <c r="I160" s="142" t="str">
        <f>IF(ISBLANK('9. METAS'!K166),"",'9. METAS'!K166)</f>
        <v/>
      </c>
      <c r="J160" s="143" t="str">
        <f>IF(ISBLANK('9. METAS'!Q166),"",'9. METAS'!Q166)</f>
        <v/>
      </c>
      <c r="K160" s="135" t="str">
        <f>IF(ISBLANK('9. METAS'!R166),"",'9. METAS'!R166)</f>
        <v/>
      </c>
      <c r="L160" s="135" t="str">
        <f>IF(ISBLANK('9. METAS'!S166),"",'9. METAS'!S166)</f>
        <v/>
      </c>
      <c r="M160" s="136" t="str">
        <f>IF(ISBLANK('9. METAS'!T166),"",'9. METAS'!T166)</f>
        <v/>
      </c>
      <c r="N160" s="323"/>
      <c r="O160" s="324"/>
      <c r="P160" s="324"/>
      <c r="Q160" s="325"/>
      <c r="R160" s="133" t="str">
        <f t="shared" si="16"/>
        <v>100%</v>
      </c>
      <c r="S160" s="134" t="str">
        <f t="shared" si="16"/>
        <v>100%</v>
      </c>
      <c r="T160" s="134" t="str">
        <f t="shared" si="15"/>
        <v>100%</v>
      </c>
      <c r="U160" s="148" t="str">
        <f t="shared" si="15"/>
        <v>100%</v>
      </c>
      <c r="V160" s="137" t="str">
        <f t="shared" si="11"/>
        <v>No Programado</v>
      </c>
      <c r="W160" s="134" t="str">
        <f t="shared" si="12"/>
        <v>No Programado</v>
      </c>
      <c r="X160" s="134" t="str">
        <f t="shared" si="13"/>
        <v>No Programado</v>
      </c>
      <c r="Y160" s="153" t="str">
        <f t="shared" si="14"/>
        <v>No Programado</v>
      </c>
      <c r="Z160" s="155"/>
      <c r="AA160" s="156"/>
      <c r="AB160" s="156"/>
      <c r="AC160" s="157"/>
    </row>
    <row r="161" spans="3:29" ht="17.25" hidden="1">
      <c r="C161" s="184" t="str">
        <f>IF(ISBLANK('5. Pp (3 años)'!B193),"",'5. Pp (3 años)'!B193)</f>
        <v/>
      </c>
      <c r="D161" s="91" t="str">
        <f>IF(ISBLANK('5. Pp (3 años)'!C193),"",'5. Pp (3 años)'!C193)</f>
        <v/>
      </c>
      <c r="E161" s="180" t="str">
        <f>IF(ISBLANK('5. Pp (3 años)'!D193),"",'5. Pp (3 años)'!D193)</f>
        <v/>
      </c>
      <c r="F161" s="180" t="str">
        <f>IF(ISBLANK('5. Pp (3 años)'!E193),"",'5. Pp (3 años)'!E193)</f>
        <v/>
      </c>
      <c r="G161" s="491" t="str">
        <f>IF(ISBLANK('5. Pp (3 años)'!H193),"",'5. Pp (3 años)'!H193)</f>
        <v/>
      </c>
      <c r="H161" s="79" t="str">
        <f>IF(ISBLANK('5. Pp (3 años)'!J193),"",'5. Pp (3 años)'!J193)</f>
        <v/>
      </c>
      <c r="I161" s="142" t="str">
        <f>IF(ISBLANK('9. METAS'!K167),"",'9. METAS'!K167)</f>
        <v/>
      </c>
      <c r="J161" s="143" t="str">
        <f>IF(ISBLANK('9. METAS'!Q167),"",'9. METAS'!Q167)</f>
        <v/>
      </c>
      <c r="K161" s="135" t="str">
        <f>IF(ISBLANK('9. METAS'!R167),"",'9. METAS'!R167)</f>
        <v/>
      </c>
      <c r="L161" s="135" t="str">
        <f>IF(ISBLANK('9. METAS'!S167),"",'9. METAS'!S167)</f>
        <v/>
      </c>
      <c r="M161" s="136" t="str">
        <f>IF(ISBLANK('9. METAS'!T167),"",'9. METAS'!T167)</f>
        <v/>
      </c>
      <c r="N161" s="323"/>
      <c r="O161" s="324"/>
      <c r="P161" s="324"/>
      <c r="Q161" s="325"/>
      <c r="R161" s="133" t="str">
        <f t="shared" si="16"/>
        <v>100%</v>
      </c>
      <c r="S161" s="134" t="str">
        <f t="shared" si="16"/>
        <v>100%</v>
      </c>
      <c r="T161" s="134" t="str">
        <f t="shared" si="15"/>
        <v>100%</v>
      </c>
      <c r="U161" s="148" t="str">
        <f t="shared" si="15"/>
        <v>100%</v>
      </c>
      <c r="V161" s="137" t="str">
        <f t="shared" si="11"/>
        <v>No Programado</v>
      </c>
      <c r="W161" s="134" t="str">
        <f t="shared" si="12"/>
        <v>No Programado</v>
      </c>
      <c r="X161" s="134" t="str">
        <f t="shared" si="13"/>
        <v>No Programado</v>
      </c>
      <c r="Y161" s="153" t="str">
        <f t="shared" si="14"/>
        <v>No Programado</v>
      </c>
      <c r="Z161" s="155"/>
      <c r="AA161" s="156"/>
      <c r="AB161" s="156"/>
      <c r="AC161" s="157"/>
    </row>
    <row r="162" spans="3:29" ht="17.25" hidden="1">
      <c r="C162" s="184" t="str">
        <f>IF(ISBLANK('5. Pp (3 años)'!B194),"",'5. Pp (3 años)'!B194)</f>
        <v/>
      </c>
      <c r="D162" s="91" t="str">
        <f>IF(ISBLANK('5. Pp (3 años)'!C194),"",'5. Pp (3 años)'!C194)</f>
        <v/>
      </c>
      <c r="E162" s="180" t="str">
        <f>IF(ISBLANK('5. Pp (3 años)'!D194),"",'5. Pp (3 años)'!D194)</f>
        <v/>
      </c>
      <c r="F162" s="180" t="str">
        <f>IF(ISBLANK('5. Pp (3 años)'!E194),"",'5. Pp (3 años)'!E194)</f>
        <v/>
      </c>
      <c r="G162" s="187" t="str">
        <f>IF(ISBLANK('5. Pp (3 años)'!H194),"",'5. Pp (3 años)'!H194)</f>
        <v/>
      </c>
      <c r="H162" s="79" t="str">
        <f>IF(ISBLANK('5. Pp (3 años)'!J194),"",'5. Pp (3 años)'!J194)</f>
        <v/>
      </c>
      <c r="I162" s="142" t="str">
        <f>IF(ISBLANK('9. METAS'!K168),"",'9. METAS'!K168)</f>
        <v/>
      </c>
      <c r="J162" s="143" t="str">
        <f>IF(ISBLANK('9. METAS'!Q168),"",'9. METAS'!Q168)</f>
        <v/>
      </c>
      <c r="K162" s="135" t="str">
        <f>IF(ISBLANK('9. METAS'!R168),"",'9. METAS'!R168)</f>
        <v/>
      </c>
      <c r="L162" s="135" t="str">
        <f>IF(ISBLANK('9. METAS'!S168),"",'9. METAS'!S168)</f>
        <v/>
      </c>
      <c r="M162" s="136" t="str">
        <f>IF(ISBLANK('9. METAS'!T168),"",'9. METAS'!T168)</f>
        <v/>
      </c>
      <c r="N162" s="323"/>
      <c r="O162" s="324"/>
      <c r="P162" s="324"/>
      <c r="Q162" s="325"/>
      <c r="R162" s="133" t="str">
        <f t="shared" si="16"/>
        <v>100%</v>
      </c>
      <c r="S162" s="134" t="str">
        <f t="shared" si="16"/>
        <v>100%</v>
      </c>
      <c r="T162" s="134" t="str">
        <f t="shared" si="15"/>
        <v>100%</v>
      </c>
      <c r="U162" s="148" t="str">
        <f t="shared" si="15"/>
        <v>100%</v>
      </c>
      <c r="V162" s="137" t="str">
        <f t="shared" si="11"/>
        <v>No Programado</v>
      </c>
      <c r="W162" s="134" t="str">
        <f t="shared" si="12"/>
        <v>No Programado</v>
      </c>
      <c r="X162" s="134" t="str">
        <f t="shared" si="13"/>
        <v>No Programado</v>
      </c>
      <c r="Y162" s="153" t="str">
        <f t="shared" si="14"/>
        <v>No Programado</v>
      </c>
      <c r="Z162" s="155"/>
      <c r="AA162" s="156"/>
      <c r="AB162" s="156"/>
      <c r="AC162" s="157"/>
    </row>
    <row r="163" spans="3:29" ht="17.25" hidden="1">
      <c r="C163" s="184" t="str">
        <f>IF(ISBLANK('5. Pp (3 años)'!B195),"",'5. Pp (3 años)'!B195)</f>
        <v/>
      </c>
      <c r="D163" s="91" t="str">
        <f>IF(ISBLANK('5. Pp (3 años)'!C195),"",'5. Pp (3 años)'!C195)</f>
        <v/>
      </c>
      <c r="E163" s="180" t="str">
        <f>IF(ISBLANK('5. Pp (3 años)'!D195),"",'5. Pp (3 años)'!D195)</f>
        <v/>
      </c>
      <c r="F163" s="180" t="str">
        <f>IF(ISBLANK('5. Pp (3 años)'!E195),"",'5. Pp (3 años)'!E195)</f>
        <v/>
      </c>
      <c r="G163" s="187" t="str">
        <f>IF(ISBLANK('5. Pp (3 años)'!H195),"",'5. Pp (3 años)'!H195)</f>
        <v/>
      </c>
      <c r="H163" s="79" t="str">
        <f>IF(ISBLANK('5. Pp (3 años)'!J195),"",'5. Pp (3 años)'!J195)</f>
        <v/>
      </c>
      <c r="I163" s="142" t="str">
        <f>IF(ISBLANK('9. METAS'!K169),"",'9. METAS'!K169)</f>
        <v/>
      </c>
      <c r="J163" s="143" t="str">
        <f>IF(ISBLANK('9. METAS'!Q169),"",'9. METAS'!Q169)</f>
        <v/>
      </c>
      <c r="K163" s="135" t="str">
        <f>IF(ISBLANK('9. METAS'!R169),"",'9. METAS'!R169)</f>
        <v/>
      </c>
      <c r="L163" s="135" t="str">
        <f>IF(ISBLANK('9. METAS'!S169),"",'9. METAS'!S169)</f>
        <v/>
      </c>
      <c r="M163" s="136" t="str">
        <f>IF(ISBLANK('9. METAS'!T169),"",'9. METAS'!T169)</f>
        <v/>
      </c>
      <c r="N163" s="323"/>
      <c r="O163" s="324"/>
      <c r="P163" s="324"/>
      <c r="Q163" s="325"/>
      <c r="R163" s="133" t="str">
        <f t="shared" si="16"/>
        <v>100%</v>
      </c>
      <c r="S163" s="134" t="str">
        <f t="shared" si="16"/>
        <v>100%</v>
      </c>
      <c r="T163" s="134" t="str">
        <f t="shared" si="15"/>
        <v>100%</v>
      </c>
      <c r="U163" s="148" t="str">
        <f t="shared" si="15"/>
        <v>100%</v>
      </c>
      <c r="V163" s="137" t="str">
        <f t="shared" si="11"/>
        <v>No Programado</v>
      </c>
      <c r="W163" s="134" t="str">
        <f t="shared" si="12"/>
        <v>No Programado</v>
      </c>
      <c r="X163" s="134" t="str">
        <f t="shared" si="13"/>
        <v>No Programado</v>
      </c>
      <c r="Y163" s="153" t="str">
        <f t="shared" si="14"/>
        <v>No Programado</v>
      </c>
      <c r="Z163" s="155"/>
      <c r="AA163" s="156"/>
      <c r="AB163" s="156"/>
      <c r="AC163" s="157"/>
    </row>
    <row r="164" spans="3:29" ht="17.25" hidden="1">
      <c r="C164" s="184" t="str">
        <f>IF(ISBLANK('5. Pp (3 años)'!B196),"",'5. Pp (3 años)'!B196)</f>
        <v/>
      </c>
      <c r="D164" s="91" t="str">
        <f>IF(ISBLANK('5. Pp (3 años)'!C196),"",'5. Pp (3 años)'!C196)</f>
        <v/>
      </c>
      <c r="E164" s="180" t="str">
        <f>IF(ISBLANK('5. Pp (3 años)'!D196),"",'5. Pp (3 años)'!D196)</f>
        <v/>
      </c>
      <c r="F164" s="180" t="str">
        <f>IF(ISBLANK('5. Pp (3 años)'!E196),"",'5. Pp (3 años)'!E196)</f>
        <v/>
      </c>
      <c r="G164" s="187" t="str">
        <f>IF(ISBLANK('5. Pp (3 años)'!H196),"",'5. Pp (3 años)'!H196)</f>
        <v/>
      </c>
      <c r="H164" s="79" t="str">
        <f>IF(ISBLANK('5. Pp (3 años)'!J196),"",'5. Pp (3 años)'!J196)</f>
        <v/>
      </c>
      <c r="I164" s="142" t="str">
        <f>IF(ISBLANK('9. METAS'!K170),"",'9. METAS'!K170)</f>
        <v/>
      </c>
      <c r="J164" s="143" t="str">
        <f>IF(ISBLANK('9. METAS'!Q170),"",'9. METAS'!Q170)</f>
        <v/>
      </c>
      <c r="K164" s="135" t="str">
        <f>IF(ISBLANK('9. METAS'!R170),"",'9. METAS'!R170)</f>
        <v/>
      </c>
      <c r="L164" s="135" t="str">
        <f>IF(ISBLANK('9. METAS'!S170),"",'9. METAS'!S170)</f>
        <v/>
      </c>
      <c r="M164" s="136" t="str">
        <f>IF(ISBLANK('9. METAS'!T170),"",'9. METAS'!T170)</f>
        <v/>
      </c>
      <c r="N164" s="323"/>
      <c r="O164" s="324"/>
      <c r="P164" s="324"/>
      <c r="Q164" s="325"/>
      <c r="R164" s="133" t="str">
        <f t="shared" si="16"/>
        <v>100%</v>
      </c>
      <c r="S164" s="134" t="str">
        <f t="shared" si="16"/>
        <v>100%</v>
      </c>
      <c r="T164" s="134" t="str">
        <f t="shared" si="15"/>
        <v>100%</v>
      </c>
      <c r="U164" s="148" t="str">
        <f t="shared" si="15"/>
        <v>100%</v>
      </c>
      <c r="V164" s="137" t="str">
        <f t="shared" si="11"/>
        <v>No Programado</v>
      </c>
      <c r="W164" s="134" t="str">
        <f t="shared" si="12"/>
        <v>No Programado</v>
      </c>
      <c r="X164" s="134" t="str">
        <f t="shared" si="13"/>
        <v>No Programado</v>
      </c>
      <c r="Y164" s="153" t="str">
        <f t="shared" si="14"/>
        <v>No Programado</v>
      </c>
      <c r="Z164" s="155"/>
      <c r="AA164" s="156"/>
      <c r="AB164" s="156"/>
      <c r="AC164" s="157"/>
    </row>
    <row r="165" spans="3:29" ht="17.25" hidden="1">
      <c r="C165" s="184" t="str">
        <f>IF(ISBLANK('5. Pp (3 años)'!B197),"",'5. Pp (3 años)'!B197)</f>
        <v/>
      </c>
      <c r="D165" s="91" t="str">
        <f>IF(ISBLANK('5. Pp (3 años)'!C197),"",'5. Pp (3 años)'!C197)</f>
        <v/>
      </c>
      <c r="E165" s="180" t="str">
        <f>IF(ISBLANK('5. Pp (3 años)'!D197),"",'5. Pp (3 años)'!D197)</f>
        <v/>
      </c>
      <c r="F165" s="180" t="str">
        <f>IF(ISBLANK('5. Pp (3 años)'!E197),"",'5. Pp (3 años)'!E197)</f>
        <v/>
      </c>
      <c r="G165" s="490" t="str">
        <f>IF(ISBLANK('5. Pp (3 años)'!H197),"",'5. Pp (3 años)'!H197)</f>
        <v/>
      </c>
      <c r="H165" s="79" t="str">
        <f>IF(ISBLANK('5. Pp (3 años)'!J197),"",'5. Pp (3 años)'!J197)</f>
        <v/>
      </c>
      <c r="I165" s="142" t="str">
        <f>IF(ISBLANK('9. METAS'!K171),"",'9. METAS'!K171)</f>
        <v/>
      </c>
      <c r="J165" s="143" t="str">
        <f>IF(ISBLANK('9. METAS'!Q171),"",'9. METAS'!Q171)</f>
        <v/>
      </c>
      <c r="K165" s="135" t="str">
        <f>IF(ISBLANK('9. METAS'!R171),"",'9. METAS'!R171)</f>
        <v/>
      </c>
      <c r="L165" s="135" t="str">
        <f>IF(ISBLANK('9. METAS'!S171),"",'9. METAS'!S171)</f>
        <v/>
      </c>
      <c r="M165" s="136" t="str">
        <f>IF(ISBLANK('9. METAS'!T171),"",'9. METAS'!T171)</f>
        <v/>
      </c>
      <c r="N165" s="323"/>
      <c r="O165" s="324"/>
      <c r="P165" s="324"/>
      <c r="Q165" s="325"/>
      <c r="R165" s="133" t="str">
        <f t="shared" si="16"/>
        <v>100%</v>
      </c>
      <c r="S165" s="134" t="str">
        <f t="shared" si="16"/>
        <v>100%</v>
      </c>
      <c r="T165" s="134" t="str">
        <f t="shared" si="15"/>
        <v>100%</v>
      </c>
      <c r="U165" s="148" t="str">
        <f t="shared" si="15"/>
        <v>100%</v>
      </c>
      <c r="V165" s="137" t="str">
        <f t="shared" si="11"/>
        <v>No Programado</v>
      </c>
      <c r="W165" s="134" t="str">
        <f t="shared" si="12"/>
        <v>No Programado</v>
      </c>
      <c r="X165" s="134" t="str">
        <f t="shared" si="13"/>
        <v>No Programado</v>
      </c>
      <c r="Y165" s="153" t="str">
        <f t="shared" si="14"/>
        <v>No Programado</v>
      </c>
      <c r="Z165" s="155"/>
      <c r="AA165" s="156"/>
      <c r="AB165" s="156"/>
      <c r="AC165" s="157"/>
    </row>
    <row r="166" spans="3:29" ht="17.25" hidden="1">
      <c r="C166" s="486" t="str">
        <f>IF(ISBLANK('5. Pp (3 años)'!B198),"",'5. Pp (3 años)'!B198)</f>
        <v/>
      </c>
      <c r="D166" s="487" t="str">
        <f>IF(ISBLANK('5. Pp (3 años)'!C198),"",'5. Pp (3 años)'!C198)</f>
        <v/>
      </c>
      <c r="E166" s="471" t="str">
        <f>IF(ISBLANK('5. Pp (3 años)'!D198),"",'5. Pp (3 años)'!D198)</f>
        <v/>
      </c>
      <c r="F166" s="471" t="str">
        <f>IF(ISBLANK('5. Pp (3 años)'!E198),"",'5. Pp (3 años)'!E198)</f>
        <v/>
      </c>
      <c r="G166" s="466" t="str">
        <f>IF(ISBLANK('5. Pp (3 años)'!H198),"",'5. Pp (3 años)'!H198)</f>
        <v/>
      </c>
      <c r="H166" s="488" t="str">
        <f>IF(ISBLANK('5. Pp (3 años)'!J198),"",'5. Pp (3 años)'!J198)</f>
        <v/>
      </c>
      <c r="I166" s="142" t="str">
        <f>IF(ISBLANK('9. METAS'!K172),"",'9. METAS'!K172)</f>
        <v/>
      </c>
      <c r="J166" s="143" t="str">
        <f>IF(ISBLANK('9. METAS'!Q172),"",'9. METAS'!Q172)</f>
        <v/>
      </c>
      <c r="K166" s="135" t="str">
        <f>IF(ISBLANK('9. METAS'!R172),"",'9. METAS'!R172)</f>
        <v/>
      </c>
      <c r="L166" s="135" t="str">
        <f>IF(ISBLANK('9. METAS'!S172),"",'9. METAS'!S172)</f>
        <v/>
      </c>
      <c r="M166" s="136" t="str">
        <f>IF(ISBLANK('9. METAS'!T172),"",'9. METAS'!T172)</f>
        <v/>
      </c>
      <c r="N166" s="323"/>
      <c r="O166" s="324"/>
      <c r="P166" s="324"/>
      <c r="Q166" s="325"/>
      <c r="R166" s="133" t="str">
        <f t="shared" si="16"/>
        <v>100%</v>
      </c>
      <c r="S166" s="134" t="str">
        <f t="shared" si="16"/>
        <v>100%</v>
      </c>
      <c r="T166" s="134" t="str">
        <f t="shared" si="15"/>
        <v>100%</v>
      </c>
      <c r="U166" s="148" t="str">
        <f t="shared" si="15"/>
        <v>100%</v>
      </c>
      <c r="V166" s="137" t="str">
        <f t="shared" si="11"/>
        <v>No Programado</v>
      </c>
      <c r="W166" s="134" t="str">
        <f t="shared" si="12"/>
        <v>No Programado</v>
      </c>
      <c r="X166" s="134" t="str">
        <f t="shared" si="13"/>
        <v>No Programado</v>
      </c>
      <c r="Y166" s="153" t="str">
        <f t="shared" si="14"/>
        <v>No Programado</v>
      </c>
      <c r="Z166" s="155"/>
      <c r="AA166" s="156"/>
      <c r="AB166" s="156"/>
      <c r="AC166" s="157"/>
    </row>
    <row r="167" spans="3:29" ht="17.25" hidden="1">
      <c r="C167" s="184" t="str">
        <f>IF(ISBLANK('5. Pp (3 años)'!B199),"",'5. Pp (3 años)'!B199)</f>
        <v/>
      </c>
      <c r="D167" s="91" t="str">
        <f>IF(ISBLANK('5. Pp (3 años)'!C199),"",'5. Pp (3 años)'!C199)</f>
        <v/>
      </c>
      <c r="E167" s="180" t="str">
        <f>IF(ISBLANK('5. Pp (3 años)'!D199),"",'5. Pp (3 años)'!D199)</f>
        <v/>
      </c>
      <c r="F167" s="180" t="str">
        <f>IF(ISBLANK('5. Pp (3 años)'!E199),"",'5. Pp (3 años)'!E199)</f>
        <v/>
      </c>
      <c r="G167" s="491" t="str">
        <f>IF(ISBLANK('5. Pp (3 años)'!H199),"",'5. Pp (3 años)'!H199)</f>
        <v/>
      </c>
      <c r="H167" s="79" t="str">
        <f>IF(ISBLANK('5. Pp (3 años)'!J199),"",'5. Pp (3 años)'!J199)</f>
        <v/>
      </c>
      <c r="I167" s="142" t="str">
        <f>IF(ISBLANK('9. METAS'!K173),"",'9. METAS'!K173)</f>
        <v/>
      </c>
      <c r="J167" s="143" t="str">
        <f>IF(ISBLANK('9. METAS'!Q173),"",'9. METAS'!Q173)</f>
        <v/>
      </c>
      <c r="K167" s="135" t="str">
        <f>IF(ISBLANK('9. METAS'!R173),"",'9. METAS'!R173)</f>
        <v/>
      </c>
      <c r="L167" s="135" t="str">
        <f>IF(ISBLANK('9. METAS'!S173),"",'9. METAS'!S173)</f>
        <v/>
      </c>
      <c r="M167" s="136" t="str">
        <f>IF(ISBLANK('9. METAS'!T173),"",'9. METAS'!T173)</f>
        <v/>
      </c>
      <c r="N167" s="323"/>
      <c r="O167" s="324"/>
      <c r="P167" s="324"/>
      <c r="Q167" s="325"/>
      <c r="R167" s="133" t="str">
        <f t="shared" si="16"/>
        <v>100%</v>
      </c>
      <c r="S167" s="134" t="str">
        <f t="shared" si="16"/>
        <v>100%</v>
      </c>
      <c r="T167" s="134" t="str">
        <f t="shared" si="15"/>
        <v>100%</v>
      </c>
      <c r="U167" s="148" t="str">
        <f t="shared" si="15"/>
        <v>100%</v>
      </c>
      <c r="V167" s="137" t="str">
        <f t="shared" si="11"/>
        <v>No Programado</v>
      </c>
      <c r="W167" s="134" t="str">
        <f t="shared" si="12"/>
        <v>No Programado</v>
      </c>
      <c r="X167" s="134" t="str">
        <f t="shared" si="13"/>
        <v>No Programado</v>
      </c>
      <c r="Y167" s="153" t="str">
        <f t="shared" si="14"/>
        <v>No Programado</v>
      </c>
      <c r="Z167" s="155"/>
      <c r="AA167" s="156"/>
      <c r="AB167" s="156"/>
      <c r="AC167" s="157"/>
    </row>
    <row r="168" spans="3:29" ht="17.25" hidden="1">
      <c r="C168" s="184" t="str">
        <f>IF(ISBLANK('5. Pp (3 años)'!B200),"",'5. Pp (3 años)'!B200)</f>
        <v/>
      </c>
      <c r="D168" s="91" t="str">
        <f>IF(ISBLANK('5. Pp (3 años)'!C200),"",'5. Pp (3 años)'!C200)</f>
        <v/>
      </c>
      <c r="E168" s="180" t="str">
        <f>IF(ISBLANK('5. Pp (3 años)'!D200),"",'5. Pp (3 años)'!D200)</f>
        <v/>
      </c>
      <c r="F168" s="180" t="str">
        <f>IF(ISBLANK('5. Pp (3 años)'!E200),"",'5. Pp (3 años)'!E200)</f>
        <v/>
      </c>
      <c r="G168" s="187" t="str">
        <f>IF(ISBLANK('5. Pp (3 años)'!H200),"",'5. Pp (3 años)'!H200)</f>
        <v/>
      </c>
      <c r="H168" s="79" t="str">
        <f>IF(ISBLANK('5. Pp (3 años)'!J200),"",'5. Pp (3 años)'!J200)</f>
        <v/>
      </c>
      <c r="I168" s="142" t="str">
        <f>IF(ISBLANK('9. METAS'!K174),"",'9. METAS'!K174)</f>
        <v/>
      </c>
      <c r="J168" s="143" t="str">
        <f>IF(ISBLANK('9. METAS'!Q174),"",'9. METAS'!Q174)</f>
        <v/>
      </c>
      <c r="K168" s="135" t="str">
        <f>IF(ISBLANK('9. METAS'!R174),"",'9. METAS'!R174)</f>
        <v/>
      </c>
      <c r="L168" s="135" t="str">
        <f>IF(ISBLANK('9. METAS'!S174),"",'9. METAS'!S174)</f>
        <v/>
      </c>
      <c r="M168" s="136" t="str">
        <f>IF(ISBLANK('9. METAS'!T174),"",'9. METAS'!T174)</f>
        <v/>
      </c>
      <c r="N168" s="323"/>
      <c r="O168" s="324"/>
      <c r="P168" s="324"/>
      <c r="Q168" s="325"/>
      <c r="R168" s="133" t="str">
        <f t="shared" si="16"/>
        <v>100%</v>
      </c>
      <c r="S168" s="134" t="str">
        <f t="shared" si="16"/>
        <v>100%</v>
      </c>
      <c r="T168" s="134" t="str">
        <f t="shared" si="15"/>
        <v>100%</v>
      </c>
      <c r="U168" s="148" t="str">
        <f t="shared" si="15"/>
        <v>100%</v>
      </c>
      <c r="V168" s="137" t="str">
        <f t="shared" si="11"/>
        <v>No Programado</v>
      </c>
      <c r="W168" s="134" t="str">
        <f t="shared" si="12"/>
        <v>No Programado</v>
      </c>
      <c r="X168" s="134" t="str">
        <f t="shared" si="13"/>
        <v>No Programado</v>
      </c>
      <c r="Y168" s="153" t="str">
        <f t="shared" si="14"/>
        <v>No Programado</v>
      </c>
      <c r="Z168" s="155"/>
      <c r="AA168" s="156"/>
      <c r="AB168" s="156"/>
      <c r="AC168" s="157"/>
    </row>
    <row r="169" spans="3:29" ht="17.25" hidden="1">
      <c r="C169" s="184" t="str">
        <f>IF(ISBLANK('5. Pp (3 años)'!B201),"",'5. Pp (3 años)'!B201)</f>
        <v/>
      </c>
      <c r="D169" s="91" t="str">
        <f>IF(ISBLANK('5. Pp (3 años)'!C201),"",'5. Pp (3 años)'!C201)</f>
        <v/>
      </c>
      <c r="E169" s="180" t="str">
        <f>IF(ISBLANK('5. Pp (3 años)'!D201),"",'5. Pp (3 años)'!D201)</f>
        <v/>
      </c>
      <c r="F169" s="180" t="str">
        <f>IF(ISBLANK('5. Pp (3 años)'!E201),"",'5. Pp (3 años)'!E201)</f>
        <v/>
      </c>
      <c r="G169" s="187" t="str">
        <f>IF(ISBLANK('5. Pp (3 años)'!H201),"",'5. Pp (3 años)'!H201)</f>
        <v/>
      </c>
      <c r="H169" s="79" t="str">
        <f>IF(ISBLANK('5. Pp (3 años)'!J201),"",'5. Pp (3 años)'!J201)</f>
        <v/>
      </c>
      <c r="I169" s="142" t="str">
        <f>IF(ISBLANK('9. METAS'!K175),"",'9. METAS'!K175)</f>
        <v/>
      </c>
      <c r="J169" s="143" t="str">
        <f>IF(ISBLANK('9. METAS'!Q175),"",'9. METAS'!Q175)</f>
        <v/>
      </c>
      <c r="K169" s="135" t="str">
        <f>IF(ISBLANK('9. METAS'!R175),"",'9. METAS'!R175)</f>
        <v/>
      </c>
      <c r="L169" s="135" t="str">
        <f>IF(ISBLANK('9. METAS'!S175),"",'9. METAS'!S175)</f>
        <v/>
      </c>
      <c r="M169" s="136" t="str">
        <f>IF(ISBLANK('9. METAS'!T175),"",'9. METAS'!T175)</f>
        <v/>
      </c>
      <c r="N169" s="323"/>
      <c r="O169" s="324"/>
      <c r="P169" s="324"/>
      <c r="Q169" s="325"/>
      <c r="R169" s="133" t="str">
        <f t="shared" si="16"/>
        <v>100%</v>
      </c>
      <c r="S169" s="134" t="str">
        <f t="shared" si="16"/>
        <v>100%</v>
      </c>
      <c r="T169" s="134" t="str">
        <f t="shared" si="15"/>
        <v>100%</v>
      </c>
      <c r="U169" s="148" t="str">
        <f t="shared" si="15"/>
        <v>100%</v>
      </c>
      <c r="V169" s="137" t="str">
        <f t="shared" si="11"/>
        <v>No Programado</v>
      </c>
      <c r="W169" s="134" t="str">
        <f t="shared" si="12"/>
        <v>No Programado</v>
      </c>
      <c r="X169" s="134" t="str">
        <f t="shared" si="13"/>
        <v>No Programado</v>
      </c>
      <c r="Y169" s="153" t="str">
        <f t="shared" si="14"/>
        <v>No Programado</v>
      </c>
      <c r="Z169" s="155"/>
      <c r="AA169" s="156"/>
      <c r="AB169" s="156"/>
      <c r="AC169" s="157"/>
    </row>
    <row r="170" spans="3:29" ht="17.25" hidden="1">
      <c r="C170" s="184" t="str">
        <f>IF(ISBLANK('5. Pp (3 años)'!B202),"",'5. Pp (3 años)'!B202)</f>
        <v/>
      </c>
      <c r="D170" s="91" t="str">
        <f>IF(ISBLANK('5. Pp (3 años)'!C202),"",'5. Pp (3 años)'!C202)</f>
        <v/>
      </c>
      <c r="E170" s="180" t="str">
        <f>IF(ISBLANK('5. Pp (3 años)'!D202),"",'5. Pp (3 años)'!D202)</f>
        <v/>
      </c>
      <c r="F170" s="180" t="str">
        <f>IF(ISBLANK('5. Pp (3 años)'!E202),"",'5. Pp (3 años)'!E202)</f>
        <v/>
      </c>
      <c r="G170" s="187" t="str">
        <f>IF(ISBLANK('5. Pp (3 años)'!H202),"",'5. Pp (3 años)'!H202)</f>
        <v/>
      </c>
      <c r="H170" s="79" t="str">
        <f>IF(ISBLANK('5. Pp (3 años)'!J202),"",'5. Pp (3 años)'!J202)</f>
        <v/>
      </c>
      <c r="I170" s="142" t="str">
        <f>IF(ISBLANK('9. METAS'!K176),"",'9. METAS'!K176)</f>
        <v/>
      </c>
      <c r="J170" s="143" t="str">
        <f>IF(ISBLANK('9. METAS'!Q176),"",'9. METAS'!Q176)</f>
        <v/>
      </c>
      <c r="K170" s="135" t="str">
        <f>IF(ISBLANK('9. METAS'!R176),"",'9. METAS'!R176)</f>
        <v/>
      </c>
      <c r="L170" s="135" t="str">
        <f>IF(ISBLANK('9. METAS'!S176),"",'9. METAS'!S176)</f>
        <v/>
      </c>
      <c r="M170" s="136" t="str">
        <f>IF(ISBLANK('9. METAS'!T176),"",'9. METAS'!T176)</f>
        <v/>
      </c>
      <c r="N170" s="323"/>
      <c r="O170" s="324"/>
      <c r="P170" s="324"/>
      <c r="Q170" s="325"/>
      <c r="R170" s="133" t="str">
        <f t="shared" si="16"/>
        <v>100%</v>
      </c>
      <c r="S170" s="134" t="str">
        <f t="shared" si="16"/>
        <v>100%</v>
      </c>
      <c r="T170" s="134" t="str">
        <f t="shared" si="15"/>
        <v>100%</v>
      </c>
      <c r="U170" s="148" t="str">
        <f t="shared" si="15"/>
        <v>100%</v>
      </c>
      <c r="V170" s="137" t="str">
        <f t="shared" si="11"/>
        <v>No Programado</v>
      </c>
      <c r="W170" s="134" t="str">
        <f t="shared" si="12"/>
        <v>No Programado</v>
      </c>
      <c r="X170" s="134" t="str">
        <f t="shared" si="13"/>
        <v>No Programado</v>
      </c>
      <c r="Y170" s="153" t="str">
        <f t="shared" si="14"/>
        <v>No Programado</v>
      </c>
      <c r="Z170" s="155"/>
      <c r="AA170" s="156"/>
      <c r="AB170" s="156"/>
      <c r="AC170" s="157"/>
    </row>
    <row r="171" spans="3:29" ht="17.25" hidden="1">
      <c r="C171" s="184" t="str">
        <f>IF(ISBLANK('5. Pp (3 años)'!B203),"",'5. Pp (3 años)'!B203)</f>
        <v/>
      </c>
      <c r="D171" s="91" t="str">
        <f>IF(ISBLANK('5. Pp (3 años)'!C203),"",'5. Pp (3 años)'!C203)</f>
        <v/>
      </c>
      <c r="E171" s="180" t="str">
        <f>IF(ISBLANK('5. Pp (3 años)'!D203),"",'5. Pp (3 años)'!D203)</f>
        <v/>
      </c>
      <c r="F171" s="180" t="str">
        <f>IF(ISBLANK('5. Pp (3 años)'!E203),"",'5. Pp (3 años)'!E203)</f>
        <v/>
      </c>
      <c r="G171" s="490" t="str">
        <f>IF(ISBLANK('5. Pp (3 años)'!H203),"",'5. Pp (3 años)'!H203)</f>
        <v/>
      </c>
      <c r="H171" s="79" t="str">
        <f>IF(ISBLANK('5. Pp (3 años)'!J203),"",'5. Pp (3 años)'!J203)</f>
        <v/>
      </c>
      <c r="I171" s="142" t="str">
        <f>IF(ISBLANK('9. METAS'!K177),"",'9. METAS'!K177)</f>
        <v/>
      </c>
      <c r="J171" s="143" t="str">
        <f>IF(ISBLANK('9. METAS'!Q177),"",'9. METAS'!Q177)</f>
        <v/>
      </c>
      <c r="K171" s="135" t="str">
        <f>IF(ISBLANK('9. METAS'!R177),"",'9. METAS'!R177)</f>
        <v/>
      </c>
      <c r="L171" s="135" t="str">
        <f>IF(ISBLANK('9. METAS'!S177),"",'9. METAS'!S177)</f>
        <v/>
      </c>
      <c r="M171" s="136" t="str">
        <f>IF(ISBLANK('9. METAS'!T177),"",'9. METAS'!T177)</f>
        <v/>
      </c>
      <c r="N171" s="323"/>
      <c r="O171" s="324"/>
      <c r="P171" s="324"/>
      <c r="Q171" s="325"/>
      <c r="R171" s="133" t="str">
        <f t="shared" si="16"/>
        <v>100%</v>
      </c>
      <c r="S171" s="134" t="str">
        <f t="shared" si="16"/>
        <v>100%</v>
      </c>
      <c r="T171" s="134" t="str">
        <f t="shared" si="15"/>
        <v>100%</v>
      </c>
      <c r="U171" s="148" t="str">
        <f t="shared" si="15"/>
        <v>100%</v>
      </c>
      <c r="V171" s="137" t="str">
        <f t="shared" si="11"/>
        <v>No Programado</v>
      </c>
      <c r="W171" s="134" t="str">
        <f t="shared" si="12"/>
        <v>No Programado</v>
      </c>
      <c r="X171" s="134" t="str">
        <f t="shared" si="13"/>
        <v>No Programado</v>
      </c>
      <c r="Y171" s="153" t="str">
        <f t="shared" si="14"/>
        <v>No Programado</v>
      </c>
      <c r="Z171" s="155"/>
      <c r="AA171" s="156"/>
      <c r="AB171" s="156"/>
      <c r="AC171" s="157"/>
    </row>
    <row r="172" spans="3:29" ht="17.25" hidden="1">
      <c r="C172" s="486" t="str">
        <f>IF(ISBLANK('5. Pp (3 años)'!B204),"",'5. Pp (3 años)'!B204)</f>
        <v/>
      </c>
      <c r="D172" s="487" t="str">
        <f>IF(ISBLANK('5. Pp (3 años)'!C204),"",'5. Pp (3 años)'!C204)</f>
        <v/>
      </c>
      <c r="E172" s="471" t="str">
        <f>IF(ISBLANK('5. Pp (3 años)'!D204),"",'5. Pp (3 años)'!D204)</f>
        <v/>
      </c>
      <c r="F172" s="471" t="str">
        <f>IF(ISBLANK('5. Pp (3 años)'!E204),"",'5. Pp (3 años)'!E204)</f>
        <v/>
      </c>
      <c r="G172" s="466" t="str">
        <f>IF(ISBLANK('5. Pp (3 años)'!H204),"",'5. Pp (3 años)'!H204)</f>
        <v/>
      </c>
      <c r="H172" s="488" t="str">
        <f>IF(ISBLANK('5. Pp (3 años)'!J204),"",'5. Pp (3 años)'!J204)</f>
        <v/>
      </c>
      <c r="I172" s="142" t="str">
        <f>IF(ISBLANK('9. METAS'!K178),"",'9. METAS'!K178)</f>
        <v/>
      </c>
      <c r="J172" s="143" t="str">
        <f>IF(ISBLANK('9. METAS'!Q178),"",'9. METAS'!Q178)</f>
        <v/>
      </c>
      <c r="K172" s="135" t="str">
        <f>IF(ISBLANK('9. METAS'!R178),"",'9. METAS'!R178)</f>
        <v/>
      </c>
      <c r="L172" s="135" t="str">
        <f>IF(ISBLANK('9. METAS'!S178),"",'9. METAS'!S178)</f>
        <v/>
      </c>
      <c r="M172" s="136" t="str">
        <f>IF(ISBLANK('9. METAS'!T178),"",'9. METAS'!T178)</f>
        <v/>
      </c>
      <c r="N172" s="323"/>
      <c r="O172" s="324"/>
      <c r="P172" s="324"/>
      <c r="Q172" s="325"/>
      <c r="R172" s="133" t="str">
        <f t="shared" si="16"/>
        <v>100%</v>
      </c>
      <c r="S172" s="134" t="str">
        <f t="shared" si="16"/>
        <v>100%</v>
      </c>
      <c r="T172" s="134" t="str">
        <f t="shared" si="15"/>
        <v>100%</v>
      </c>
      <c r="U172" s="148" t="str">
        <f t="shared" si="15"/>
        <v>100%</v>
      </c>
      <c r="V172" s="137" t="str">
        <f t="shared" si="11"/>
        <v>No Programado</v>
      </c>
      <c r="W172" s="134" t="str">
        <f t="shared" si="12"/>
        <v>No Programado</v>
      </c>
      <c r="X172" s="134" t="str">
        <f t="shared" si="13"/>
        <v>No Programado</v>
      </c>
      <c r="Y172" s="153" t="str">
        <f t="shared" si="14"/>
        <v>No Programado</v>
      </c>
      <c r="Z172" s="155"/>
      <c r="AA172" s="156"/>
      <c r="AB172" s="156"/>
      <c r="AC172" s="157"/>
    </row>
    <row r="173" spans="3:29" ht="17.25" hidden="1">
      <c r="C173" s="184" t="str">
        <f>IF(ISBLANK('5. Pp (3 años)'!B205),"",'5. Pp (3 años)'!B205)</f>
        <v/>
      </c>
      <c r="D173" s="91" t="str">
        <f>IF(ISBLANK('5. Pp (3 años)'!C205),"",'5. Pp (3 años)'!C205)</f>
        <v/>
      </c>
      <c r="E173" s="180" t="str">
        <f>IF(ISBLANK('5. Pp (3 años)'!D205),"",'5. Pp (3 años)'!D205)</f>
        <v/>
      </c>
      <c r="F173" s="180" t="str">
        <f>IF(ISBLANK('5. Pp (3 años)'!E205),"",'5. Pp (3 años)'!E205)</f>
        <v/>
      </c>
      <c r="G173" s="491" t="str">
        <f>IF(ISBLANK('5. Pp (3 años)'!H205),"",'5. Pp (3 años)'!H205)</f>
        <v/>
      </c>
      <c r="H173" s="79" t="str">
        <f>IF(ISBLANK('5. Pp (3 años)'!J205),"",'5. Pp (3 años)'!J205)</f>
        <v/>
      </c>
      <c r="I173" s="142" t="str">
        <f>IF(ISBLANK('9. METAS'!K179),"",'9. METAS'!K179)</f>
        <v/>
      </c>
      <c r="J173" s="143" t="str">
        <f>IF(ISBLANK('9. METAS'!Q179),"",'9. METAS'!Q179)</f>
        <v/>
      </c>
      <c r="K173" s="135" t="str">
        <f>IF(ISBLANK('9. METAS'!R179),"",'9. METAS'!R179)</f>
        <v/>
      </c>
      <c r="L173" s="135" t="str">
        <f>IF(ISBLANK('9. METAS'!S179),"",'9. METAS'!S179)</f>
        <v/>
      </c>
      <c r="M173" s="136" t="str">
        <f>IF(ISBLANK('9. METAS'!T179),"",'9. METAS'!T179)</f>
        <v/>
      </c>
      <c r="N173" s="323"/>
      <c r="O173" s="324"/>
      <c r="P173" s="324"/>
      <c r="Q173" s="325"/>
      <c r="R173" s="133" t="str">
        <f t="shared" si="16"/>
        <v>100%</v>
      </c>
      <c r="S173" s="134" t="str">
        <f t="shared" si="16"/>
        <v>100%</v>
      </c>
      <c r="T173" s="134" t="str">
        <f t="shared" si="15"/>
        <v>100%</v>
      </c>
      <c r="U173" s="148" t="str">
        <f t="shared" si="15"/>
        <v>100%</v>
      </c>
      <c r="V173" s="137" t="str">
        <f t="shared" si="11"/>
        <v>No Programado</v>
      </c>
      <c r="W173" s="134" t="str">
        <f t="shared" si="12"/>
        <v>No Programado</v>
      </c>
      <c r="X173" s="134" t="str">
        <f t="shared" si="13"/>
        <v>No Programado</v>
      </c>
      <c r="Y173" s="153" t="str">
        <f t="shared" si="14"/>
        <v>No Programado</v>
      </c>
      <c r="Z173" s="155"/>
      <c r="AA173" s="156"/>
      <c r="AB173" s="156"/>
      <c r="AC173" s="157"/>
    </row>
    <row r="174" spans="3:29" ht="17.25" hidden="1">
      <c r="C174" s="184" t="str">
        <f>IF(ISBLANK('5. Pp (3 años)'!B206),"",'5. Pp (3 años)'!B206)</f>
        <v/>
      </c>
      <c r="D174" s="91" t="str">
        <f>IF(ISBLANK('5. Pp (3 años)'!C206),"",'5. Pp (3 años)'!C206)</f>
        <v/>
      </c>
      <c r="E174" s="180" t="str">
        <f>IF(ISBLANK('5. Pp (3 años)'!D206),"",'5. Pp (3 años)'!D206)</f>
        <v/>
      </c>
      <c r="F174" s="180" t="str">
        <f>IF(ISBLANK('5. Pp (3 años)'!E206),"",'5. Pp (3 años)'!E206)</f>
        <v/>
      </c>
      <c r="G174" s="187" t="str">
        <f>IF(ISBLANK('5. Pp (3 años)'!H206),"",'5. Pp (3 años)'!H206)</f>
        <v/>
      </c>
      <c r="H174" s="79" t="str">
        <f>IF(ISBLANK('5. Pp (3 años)'!J206),"",'5. Pp (3 años)'!J206)</f>
        <v/>
      </c>
      <c r="I174" s="142" t="str">
        <f>IF(ISBLANK('9. METAS'!K180),"",'9. METAS'!K180)</f>
        <v/>
      </c>
      <c r="J174" s="143" t="str">
        <f>IF(ISBLANK('9. METAS'!Q180),"",'9. METAS'!Q180)</f>
        <v/>
      </c>
      <c r="K174" s="135" t="str">
        <f>IF(ISBLANK('9. METAS'!R180),"",'9. METAS'!R180)</f>
        <v/>
      </c>
      <c r="L174" s="135" t="str">
        <f>IF(ISBLANK('9. METAS'!S180),"",'9. METAS'!S180)</f>
        <v/>
      </c>
      <c r="M174" s="136" t="str">
        <f>IF(ISBLANK('9. METAS'!T180),"",'9. METAS'!T180)</f>
        <v/>
      </c>
      <c r="N174" s="323"/>
      <c r="O174" s="324"/>
      <c r="P174" s="324"/>
      <c r="Q174" s="325"/>
      <c r="R174" s="133" t="str">
        <f t="shared" si="16"/>
        <v>100%</v>
      </c>
      <c r="S174" s="134" t="str">
        <f t="shared" si="16"/>
        <v>100%</v>
      </c>
      <c r="T174" s="134" t="str">
        <f t="shared" si="15"/>
        <v>100%</v>
      </c>
      <c r="U174" s="148" t="str">
        <f t="shared" si="15"/>
        <v>100%</v>
      </c>
      <c r="V174" s="137" t="str">
        <f t="shared" si="11"/>
        <v>No Programado</v>
      </c>
      <c r="W174" s="134" t="str">
        <f t="shared" si="12"/>
        <v>No Programado</v>
      </c>
      <c r="X174" s="134" t="str">
        <f t="shared" si="13"/>
        <v>No Programado</v>
      </c>
      <c r="Y174" s="153" t="str">
        <f t="shared" si="14"/>
        <v>No Programado</v>
      </c>
      <c r="Z174" s="155"/>
      <c r="AA174" s="156"/>
      <c r="AB174" s="156"/>
      <c r="AC174" s="157"/>
    </row>
    <row r="175" spans="3:29" ht="17.25" hidden="1">
      <c r="C175" s="184" t="str">
        <f>IF(ISBLANK('5. Pp (3 años)'!B207),"",'5. Pp (3 años)'!B207)</f>
        <v/>
      </c>
      <c r="D175" s="91" t="str">
        <f>IF(ISBLANK('5. Pp (3 años)'!C207),"",'5. Pp (3 años)'!C207)</f>
        <v/>
      </c>
      <c r="E175" s="180" t="str">
        <f>IF(ISBLANK('5. Pp (3 años)'!D207),"",'5. Pp (3 años)'!D207)</f>
        <v/>
      </c>
      <c r="F175" s="180" t="str">
        <f>IF(ISBLANK('5. Pp (3 años)'!E207),"",'5. Pp (3 años)'!E207)</f>
        <v/>
      </c>
      <c r="G175" s="187" t="str">
        <f>IF(ISBLANK('5. Pp (3 años)'!H207),"",'5. Pp (3 años)'!H207)</f>
        <v/>
      </c>
      <c r="H175" s="79" t="str">
        <f>IF(ISBLANK('5. Pp (3 años)'!J207),"",'5. Pp (3 años)'!J207)</f>
        <v/>
      </c>
      <c r="I175" s="142" t="str">
        <f>IF(ISBLANK('9. METAS'!K181),"",'9. METAS'!K181)</f>
        <v/>
      </c>
      <c r="J175" s="143" t="str">
        <f>IF(ISBLANK('9. METAS'!Q181),"",'9. METAS'!Q181)</f>
        <v/>
      </c>
      <c r="K175" s="135" t="str">
        <f>IF(ISBLANK('9. METAS'!R181),"",'9. METAS'!R181)</f>
        <v/>
      </c>
      <c r="L175" s="135" t="str">
        <f>IF(ISBLANK('9. METAS'!S181),"",'9. METAS'!S181)</f>
        <v/>
      </c>
      <c r="M175" s="136" t="str">
        <f>IF(ISBLANK('9. METAS'!T181),"",'9. METAS'!T181)</f>
        <v/>
      </c>
      <c r="N175" s="323"/>
      <c r="O175" s="324"/>
      <c r="P175" s="324"/>
      <c r="Q175" s="325"/>
      <c r="R175" s="133" t="str">
        <f t="shared" si="16"/>
        <v>100%</v>
      </c>
      <c r="S175" s="134" t="str">
        <f t="shared" si="16"/>
        <v>100%</v>
      </c>
      <c r="T175" s="134" t="str">
        <f t="shared" si="15"/>
        <v>100%</v>
      </c>
      <c r="U175" s="148" t="str">
        <f t="shared" si="15"/>
        <v>100%</v>
      </c>
      <c r="V175" s="137" t="str">
        <f t="shared" si="11"/>
        <v>No Programado</v>
      </c>
      <c r="W175" s="134" t="str">
        <f t="shared" si="12"/>
        <v>No Programado</v>
      </c>
      <c r="X175" s="134" t="str">
        <f t="shared" si="13"/>
        <v>No Programado</v>
      </c>
      <c r="Y175" s="153" t="str">
        <f t="shared" si="14"/>
        <v>No Programado</v>
      </c>
      <c r="Z175" s="155"/>
      <c r="AA175" s="156"/>
      <c r="AB175" s="156"/>
      <c r="AC175" s="157"/>
    </row>
    <row r="176" spans="3:29" ht="17.25" hidden="1">
      <c r="C176" s="184" t="str">
        <f>IF(ISBLANK('5. Pp (3 años)'!B208),"",'5. Pp (3 años)'!B208)</f>
        <v/>
      </c>
      <c r="D176" s="91" t="str">
        <f>IF(ISBLANK('5. Pp (3 años)'!C208),"",'5. Pp (3 años)'!C208)</f>
        <v/>
      </c>
      <c r="E176" s="180" t="str">
        <f>IF(ISBLANK('5. Pp (3 años)'!D208),"",'5. Pp (3 años)'!D208)</f>
        <v/>
      </c>
      <c r="F176" s="180" t="str">
        <f>IF(ISBLANK('5. Pp (3 años)'!E208),"",'5. Pp (3 años)'!E208)</f>
        <v/>
      </c>
      <c r="G176" s="187" t="str">
        <f>IF(ISBLANK('5. Pp (3 años)'!H208),"",'5. Pp (3 años)'!H208)</f>
        <v/>
      </c>
      <c r="H176" s="79" t="str">
        <f>IF(ISBLANK('5. Pp (3 años)'!J208),"",'5. Pp (3 años)'!J208)</f>
        <v/>
      </c>
      <c r="I176" s="142" t="str">
        <f>IF(ISBLANK('9. METAS'!K182),"",'9. METAS'!K182)</f>
        <v/>
      </c>
      <c r="J176" s="143" t="str">
        <f>IF(ISBLANK('9. METAS'!Q182),"",'9. METAS'!Q182)</f>
        <v/>
      </c>
      <c r="K176" s="135" t="str">
        <f>IF(ISBLANK('9. METAS'!R182),"",'9. METAS'!R182)</f>
        <v/>
      </c>
      <c r="L176" s="135" t="str">
        <f>IF(ISBLANK('9. METAS'!S182),"",'9. METAS'!S182)</f>
        <v/>
      </c>
      <c r="M176" s="136" t="str">
        <f>IF(ISBLANK('9. METAS'!T182),"",'9. METAS'!T182)</f>
        <v/>
      </c>
      <c r="N176" s="323"/>
      <c r="O176" s="324"/>
      <c r="P176" s="324"/>
      <c r="Q176" s="325"/>
      <c r="R176" s="133" t="str">
        <f t="shared" si="16"/>
        <v>100%</v>
      </c>
      <c r="S176" s="134" t="str">
        <f t="shared" si="16"/>
        <v>100%</v>
      </c>
      <c r="T176" s="134" t="str">
        <f t="shared" si="15"/>
        <v>100%</v>
      </c>
      <c r="U176" s="148" t="str">
        <f t="shared" si="15"/>
        <v>100%</v>
      </c>
      <c r="V176" s="137" t="str">
        <f t="shared" si="11"/>
        <v>No Programado</v>
      </c>
      <c r="W176" s="134" t="str">
        <f t="shared" si="12"/>
        <v>No Programado</v>
      </c>
      <c r="X176" s="134" t="str">
        <f t="shared" si="13"/>
        <v>No Programado</v>
      </c>
      <c r="Y176" s="153" t="str">
        <f t="shared" si="14"/>
        <v>No Programado</v>
      </c>
      <c r="Z176" s="155"/>
      <c r="AA176" s="156"/>
      <c r="AB176" s="156"/>
      <c r="AC176" s="157"/>
    </row>
    <row r="177" spans="3:29" ht="17.25" hidden="1">
      <c r="C177" s="184" t="str">
        <f>IF(ISBLANK('5. Pp (3 años)'!B209),"",'5. Pp (3 años)'!B209)</f>
        <v/>
      </c>
      <c r="D177" s="91" t="str">
        <f>IF(ISBLANK('5. Pp (3 años)'!C209),"",'5. Pp (3 años)'!C209)</f>
        <v/>
      </c>
      <c r="E177" s="180" t="str">
        <f>IF(ISBLANK('5. Pp (3 años)'!D209),"",'5. Pp (3 años)'!D209)</f>
        <v/>
      </c>
      <c r="F177" s="180" t="str">
        <f>IF(ISBLANK('5. Pp (3 años)'!E209),"",'5. Pp (3 años)'!E209)</f>
        <v/>
      </c>
      <c r="G177" s="490" t="str">
        <f>IF(ISBLANK('5. Pp (3 años)'!H209),"",'5. Pp (3 años)'!H209)</f>
        <v/>
      </c>
      <c r="H177" s="79" t="str">
        <f>IF(ISBLANK('5. Pp (3 años)'!J209),"",'5. Pp (3 años)'!J209)</f>
        <v/>
      </c>
      <c r="I177" s="142" t="str">
        <f>IF(ISBLANK('9. METAS'!K183),"",'9. METAS'!K183)</f>
        <v/>
      </c>
      <c r="J177" s="143" t="str">
        <f>IF(ISBLANK('9. METAS'!Q183),"",'9. METAS'!Q183)</f>
        <v/>
      </c>
      <c r="K177" s="135" t="str">
        <f>IF(ISBLANK('9. METAS'!R183),"",'9. METAS'!R183)</f>
        <v/>
      </c>
      <c r="L177" s="135" t="str">
        <f>IF(ISBLANK('9. METAS'!S183),"",'9. METAS'!S183)</f>
        <v/>
      </c>
      <c r="M177" s="136" t="str">
        <f>IF(ISBLANK('9. METAS'!T183),"",'9. METAS'!T183)</f>
        <v/>
      </c>
      <c r="N177" s="323"/>
      <c r="O177" s="324"/>
      <c r="P177" s="324"/>
      <c r="Q177" s="325"/>
      <c r="R177" s="133" t="str">
        <f t="shared" si="16"/>
        <v>100%</v>
      </c>
      <c r="S177" s="134" t="str">
        <f t="shared" si="16"/>
        <v>100%</v>
      </c>
      <c r="T177" s="134" t="str">
        <f t="shared" si="15"/>
        <v>100%</v>
      </c>
      <c r="U177" s="148" t="str">
        <f t="shared" si="15"/>
        <v>100%</v>
      </c>
      <c r="V177" s="137" t="str">
        <f t="shared" si="11"/>
        <v>No Programado</v>
      </c>
      <c r="W177" s="134" t="str">
        <f t="shared" si="12"/>
        <v>No Programado</v>
      </c>
      <c r="X177" s="134" t="str">
        <f t="shared" si="13"/>
        <v>No Programado</v>
      </c>
      <c r="Y177" s="153" t="str">
        <f t="shared" si="14"/>
        <v>No Programado</v>
      </c>
      <c r="Z177" s="155"/>
      <c r="AA177" s="156"/>
      <c r="AB177" s="156"/>
      <c r="AC177" s="157"/>
    </row>
    <row r="178" spans="3:29" ht="17.25" hidden="1">
      <c r="C178" s="486" t="str">
        <f>IF(ISBLANK('5. Pp (3 años)'!B210),"",'5. Pp (3 años)'!B210)</f>
        <v/>
      </c>
      <c r="D178" s="487" t="str">
        <f>IF(ISBLANK('5. Pp (3 años)'!C210),"",'5. Pp (3 años)'!C210)</f>
        <v/>
      </c>
      <c r="E178" s="471" t="str">
        <f>IF(ISBLANK('5. Pp (3 años)'!D210),"",'5. Pp (3 años)'!D210)</f>
        <v/>
      </c>
      <c r="F178" s="471" t="str">
        <f>IF(ISBLANK('5. Pp (3 años)'!E210),"",'5. Pp (3 años)'!E210)</f>
        <v/>
      </c>
      <c r="G178" s="466" t="str">
        <f>IF(ISBLANK('5. Pp (3 años)'!H210),"",'5. Pp (3 años)'!H210)</f>
        <v/>
      </c>
      <c r="H178" s="488" t="str">
        <f>IF(ISBLANK('5. Pp (3 años)'!J210),"",'5. Pp (3 años)'!J210)</f>
        <v/>
      </c>
      <c r="I178" s="142" t="str">
        <f>IF(ISBLANK('9. METAS'!K184),"",'9. METAS'!K184)</f>
        <v/>
      </c>
      <c r="J178" s="143" t="str">
        <f>IF(ISBLANK('9. METAS'!Q184),"",'9. METAS'!Q184)</f>
        <v/>
      </c>
      <c r="K178" s="135" t="str">
        <f>IF(ISBLANK('9. METAS'!R184),"",'9. METAS'!R184)</f>
        <v/>
      </c>
      <c r="L178" s="135" t="str">
        <f>IF(ISBLANK('9. METAS'!S184),"",'9. METAS'!S184)</f>
        <v/>
      </c>
      <c r="M178" s="136" t="str">
        <f>IF(ISBLANK('9. METAS'!T184),"",'9. METAS'!T184)</f>
        <v/>
      </c>
      <c r="N178" s="323"/>
      <c r="O178" s="324"/>
      <c r="P178" s="324"/>
      <c r="Q178" s="325"/>
      <c r="R178" s="133" t="str">
        <f t="shared" si="16"/>
        <v>100%</v>
      </c>
      <c r="S178" s="134" t="str">
        <f t="shared" si="16"/>
        <v>100%</v>
      </c>
      <c r="T178" s="134" t="str">
        <f t="shared" si="15"/>
        <v>100%</v>
      </c>
      <c r="U178" s="148" t="str">
        <f t="shared" si="15"/>
        <v>100%</v>
      </c>
      <c r="V178" s="137" t="str">
        <f t="shared" si="11"/>
        <v>No Programado</v>
      </c>
      <c r="W178" s="134" t="str">
        <f t="shared" si="12"/>
        <v>No Programado</v>
      </c>
      <c r="X178" s="134" t="str">
        <f t="shared" si="13"/>
        <v>No Programado</v>
      </c>
      <c r="Y178" s="153" t="str">
        <f t="shared" si="14"/>
        <v>No Programado</v>
      </c>
      <c r="Z178" s="155"/>
      <c r="AA178" s="156"/>
      <c r="AB178" s="156"/>
      <c r="AC178" s="157"/>
    </row>
    <row r="179" spans="3:29" ht="17.25" hidden="1">
      <c r="C179" s="184" t="str">
        <f>IF(ISBLANK('5. Pp (3 años)'!B211),"",'5. Pp (3 años)'!B211)</f>
        <v/>
      </c>
      <c r="D179" s="91" t="str">
        <f>IF(ISBLANK('5. Pp (3 años)'!C211),"",'5. Pp (3 años)'!C211)</f>
        <v/>
      </c>
      <c r="E179" s="180" t="str">
        <f>IF(ISBLANK('5. Pp (3 años)'!D211),"",'5. Pp (3 años)'!D211)</f>
        <v/>
      </c>
      <c r="F179" s="180" t="str">
        <f>IF(ISBLANK('5. Pp (3 años)'!E211),"",'5. Pp (3 años)'!E211)</f>
        <v/>
      </c>
      <c r="G179" s="491" t="str">
        <f>IF(ISBLANK('5. Pp (3 años)'!H211),"",'5. Pp (3 años)'!H211)</f>
        <v/>
      </c>
      <c r="H179" s="79" t="str">
        <f>IF(ISBLANK('5. Pp (3 años)'!J211),"",'5. Pp (3 años)'!J211)</f>
        <v/>
      </c>
      <c r="I179" s="142" t="str">
        <f>IF(ISBLANK('9. METAS'!K185),"",'9. METAS'!K185)</f>
        <v/>
      </c>
      <c r="J179" s="143" t="str">
        <f>IF(ISBLANK('9. METAS'!Q185),"",'9. METAS'!Q185)</f>
        <v/>
      </c>
      <c r="K179" s="135" t="str">
        <f>IF(ISBLANK('9. METAS'!R185),"",'9. METAS'!R185)</f>
        <v/>
      </c>
      <c r="L179" s="135" t="str">
        <f>IF(ISBLANK('9. METAS'!S185),"",'9. METAS'!S185)</f>
        <v/>
      </c>
      <c r="M179" s="136" t="str">
        <f>IF(ISBLANK('9. METAS'!T185),"",'9. METAS'!T185)</f>
        <v/>
      </c>
      <c r="N179" s="323"/>
      <c r="O179" s="324"/>
      <c r="P179" s="324"/>
      <c r="Q179" s="325"/>
      <c r="R179" s="133" t="str">
        <f t="shared" si="16"/>
        <v>100%</v>
      </c>
      <c r="S179" s="134" t="str">
        <f t="shared" si="16"/>
        <v>100%</v>
      </c>
      <c r="T179" s="134" t="str">
        <f t="shared" si="15"/>
        <v>100%</v>
      </c>
      <c r="U179" s="148" t="str">
        <f t="shared" si="15"/>
        <v>100%</v>
      </c>
      <c r="V179" s="137" t="str">
        <f t="shared" si="11"/>
        <v>No Programado</v>
      </c>
      <c r="W179" s="134" t="str">
        <f t="shared" si="12"/>
        <v>No Programado</v>
      </c>
      <c r="X179" s="134" t="str">
        <f t="shared" si="13"/>
        <v>No Programado</v>
      </c>
      <c r="Y179" s="153" t="str">
        <f t="shared" si="14"/>
        <v>No Programado</v>
      </c>
      <c r="Z179" s="155"/>
      <c r="AA179" s="156"/>
      <c r="AB179" s="156"/>
      <c r="AC179" s="157"/>
    </row>
    <row r="180" spans="3:29" ht="17.25" hidden="1">
      <c r="C180" s="184" t="str">
        <f>IF(ISBLANK('5. Pp (3 años)'!B212),"",'5. Pp (3 años)'!B212)</f>
        <v/>
      </c>
      <c r="D180" s="91" t="str">
        <f>IF(ISBLANK('5. Pp (3 años)'!C212),"",'5. Pp (3 años)'!C212)</f>
        <v/>
      </c>
      <c r="E180" s="180" t="str">
        <f>IF(ISBLANK('5. Pp (3 años)'!D212),"",'5. Pp (3 años)'!D212)</f>
        <v/>
      </c>
      <c r="F180" s="180" t="str">
        <f>IF(ISBLANK('5. Pp (3 años)'!E212),"",'5. Pp (3 años)'!E212)</f>
        <v/>
      </c>
      <c r="G180" s="187" t="str">
        <f>IF(ISBLANK('5. Pp (3 años)'!H212),"",'5. Pp (3 años)'!H212)</f>
        <v/>
      </c>
      <c r="H180" s="79" t="str">
        <f>IF(ISBLANK('5. Pp (3 años)'!J212),"",'5. Pp (3 años)'!J212)</f>
        <v/>
      </c>
      <c r="I180" s="142" t="str">
        <f>IF(ISBLANK('9. METAS'!K186),"",'9. METAS'!K186)</f>
        <v/>
      </c>
      <c r="J180" s="143" t="str">
        <f>IF(ISBLANK('9. METAS'!Q186),"",'9. METAS'!Q186)</f>
        <v/>
      </c>
      <c r="K180" s="135" t="str">
        <f>IF(ISBLANK('9. METAS'!R186),"",'9. METAS'!R186)</f>
        <v/>
      </c>
      <c r="L180" s="135" t="str">
        <f>IF(ISBLANK('9. METAS'!S186),"",'9. METAS'!S186)</f>
        <v/>
      </c>
      <c r="M180" s="136" t="str">
        <f>IF(ISBLANK('9. METAS'!T186),"",'9. METAS'!T186)</f>
        <v/>
      </c>
      <c r="N180" s="323"/>
      <c r="O180" s="324"/>
      <c r="P180" s="324"/>
      <c r="Q180" s="325"/>
      <c r="R180" s="133" t="str">
        <f t="shared" si="16"/>
        <v>100%</v>
      </c>
      <c r="S180" s="134" t="str">
        <f t="shared" si="16"/>
        <v>100%</v>
      </c>
      <c r="T180" s="134" t="str">
        <f t="shared" si="15"/>
        <v>100%</v>
      </c>
      <c r="U180" s="148" t="str">
        <f t="shared" si="15"/>
        <v>100%</v>
      </c>
      <c r="V180" s="137" t="str">
        <f t="shared" si="11"/>
        <v>No Programado</v>
      </c>
      <c r="W180" s="134" t="str">
        <f t="shared" si="12"/>
        <v>No Programado</v>
      </c>
      <c r="X180" s="134" t="str">
        <f t="shared" si="13"/>
        <v>No Programado</v>
      </c>
      <c r="Y180" s="153" t="str">
        <f t="shared" si="14"/>
        <v>No Programado</v>
      </c>
      <c r="Z180" s="155"/>
      <c r="AA180" s="156"/>
      <c r="AB180" s="156"/>
      <c r="AC180" s="157"/>
    </row>
    <row r="181" spans="3:29" ht="17.25" hidden="1">
      <c r="C181" s="184" t="str">
        <f>IF(ISBLANK('5. Pp (3 años)'!B213),"",'5. Pp (3 años)'!B213)</f>
        <v/>
      </c>
      <c r="D181" s="91" t="str">
        <f>IF(ISBLANK('5. Pp (3 años)'!C213),"",'5. Pp (3 años)'!C213)</f>
        <v/>
      </c>
      <c r="E181" s="180" t="str">
        <f>IF(ISBLANK('5. Pp (3 años)'!D213),"",'5. Pp (3 años)'!D213)</f>
        <v/>
      </c>
      <c r="F181" s="180" t="str">
        <f>IF(ISBLANK('5. Pp (3 años)'!E213),"",'5. Pp (3 años)'!E213)</f>
        <v/>
      </c>
      <c r="G181" s="187" t="str">
        <f>IF(ISBLANK('5. Pp (3 años)'!H213),"",'5. Pp (3 años)'!H213)</f>
        <v/>
      </c>
      <c r="H181" s="79" t="str">
        <f>IF(ISBLANK('5. Pp (3 años)'!J213),"",'5. Pp (3 años)'!J213)</f>
        <v/>
      </c>
      <c r="I181" s="142" t="str">
        <f>IF(ISBLANK('9. METAS'!K187),"",'9. METAS'!K187)</f>
        <v/>
      </c>
      <c r="J181" s="143" t="str">
        <f>IF(ISBLANK('9. METAS'!Q187),"",'9. METAS'!Q187)</f>
        <v/>
      </c>
      <c r="K181" s="135" t="str">
        <f>IF(ISBLANK('9. METAS'!R187),"",'9. METAS'!R187)</f>
        <v/>
      </c>
      <c r="L181" s="135" t="str">
        <f>IF(ISBLANK('9. METAS'!S187),"",'9. METAS'!S187)</f>
        <v/>
      </c>
      <c r="M181" s="136" t="str">
        <f>IF(ISBLANK('9. METAS'!T187),"",'9. METAS'!T187)</f>
        <v/>
      </c>
      <c r="N181" s="323"/>
      <c r="O181" s="324"/>
      <c r="P181" s="324"/>
      <c r="Q181" s="325"/>
      <c r="R181" s="133" t="str">
        <f t="shared" si="16"/>
        <v>100%</v>
      </c>
      <c r="S181" s="134" t="str">
        <f t="shared" si="16"/>
        <v>100%</v>
      </c>
      <c r="T181" s="134" t="str">
        <f t="shared" si="15"/>
        <v>100%</v>
      </c>
      <c r="U181" s="148" t="str">
        <f t="shared" si="15"/>
        <v>100%</v>
      </c>
      <c r="V181" s="137" t="str">
        <f t="shared" si="11"/>
        <v>No Programado</v>
      </c>
      <c r="W181" s="134" t="str">
        <f t="shared" si="12"/>
        <v>No Programado</v>
      </c>
      <c r="X181" s="134" t="str">
        <f t="shared" si="13"/>
        <v>No Programado</v>
      </c>
      <c r="Y181" s="153" t="str">
        <f t="shared" si="14"/>
        <v>No Programado</v>
      </c>
      <c r="Z181" s="155"/>
      <c r="AA181" s="156"/>
      <c r="AB181" s="156"/>
      <c r="AC181" s="157"/>
    </row>
    <row r="182" spans="3:29" ht="17.25" hidden="1">
      <c r="C182" s="184" t="str">
        <f>IF(ISBLANK('5. Pp (3 años)'!B214),"",'5. Pp (3 años)'!B214)</f>
        <v/>
      </c>
      <c r="D182" s="91" t="str">
        <f>IF(ISBLANK('5. Pp (3 años)'!C214),"",'5. Pp (3 años)'!C214)</f>
        <v/>
      </c>
      <c r="E182" s="180" t="str">
        <f>IF(ISBLANK('5. Pp (3 años)'!D214),"",'5. Pp (3 años)'!D214)</f>
        <v/>
      </c>
      <c r="F182" s="180" t="str">
        <f>IF(ISBLANK('5. Pp (3 años)'!E214),"",'5. Pp (3 años)'!E214)</f>
        <v/>
      </c>
      <c r="G182" s="187" t="str">
        <f>IF(ISBLANK('5. Pp (3 años)'!H214),"",'5. Pp (3 años)'!H214)</f>
        <v/>
      </c>
      <c r="H182" s="79" t="str">
        <f>IF(ISBLANK('5. Pp (3 años)'!J214),"",'5. Pp (3 años)'!J214)</f>
        <v/>
      </c>
      <c r="I182" s="142" t="str">
        <f>IF(ISBLANK('9. METAS'!K188),"",'9. METAS'!K188)</f>
        <v/>
      </c>
      <c r="J182" s="143" t="str">
        <f>IF(ISBLANK('9. METAS'!Q188),"",'9. METAS'!Q188)</f>
        <v/>
      </c>
      <c r="K182" s="135" t="str">
        <f>IF(ISBLANK('9. METAS'!R188),"",'9. METAS'!R188)</f>
        <v/>
      </c>
      <c r="L182" s="135" t="str">
        <f>IF(ISBLANK('9. METAS'!S188),"",'9. METAS'!S188)</f>
        <v/>
      </c>
      <c r="M182" s="136" t="str">
        <f>IF(ISBLANK('9. METAS'!T188),"",'9. METAS'!T188)</f>
        <v/>
      </c>
      <c r="N182" s="323"/>
      <c r="O182" s="324"/>
      <c r="P182" s="324"/>
      <c r="Q182" s="325"/>
      <c r="R182" s="133" t="str">
        <f t="shared" si="16"/>
        <v>100%</v>
      </c>
      <c r="S182" s="134" t="str">
        <f t="shared" si="16"/>
        <v>100%</v>
      </c>
      <c r="T182" s="134" t="str">
        <f t="shared" si="15"/>
        <v>100%</v>
      </c>
      <c r="U182" s="148" t="str">
        <f t="shared" si="15"/>
        <v>100%</v>
      </c>
      <c r="V182" s="137" t="str">
        <f t="shared" si="11"/>
        <v>No Programado</v>
      </c>
      <c r="W182" s="134" t="str">
        <f t="shared" si="12"/>
        <v>No Programado</v>
      </c>
      <c r="X182" s="134" t="str">
        <f t="shared" si="13"/>
        <v>No Programado</v>
      </c>
      <c r="Y182" s="153" t="str">
        <f t="shared" si="14"/>
        <v>No Programado</v>
      </c>
      <c r="Z182" s="155"/>
      <c r="AA182" s="156"/>
      <c r="AB182" s="156"/>
      <c r="AC182" s="157"/>
    </row>
    <row r="183" spans="3:29" ht="17.25" hidden="1">
      <c r="C183" s="184" t="str">
        <f>IF(ISBLANK('5. Pp (3 años)'!B215),"",'5. Pp (3 años)'!B215)</f>
        <v/>
      </c>
      <c r="D183" s="91" t="str">
        <f>IF(ISBLANK('5. Pp (3 años)'!C215),"",'5. Pp (3 años)'!C215)</f>
        <v/>
      </c>
      <c r="E183" s="180" t="str">
        <f>IF(ISBLANK('5. Pp (3 años)'!D215),"",'5. Pp (3 años)'!D215)</f>
        <v/>
      </c>
      <c r="F183" s="180" t="str">
        <f>IF(ISBLANK('5. Pp (3 años)'!E215),"",'5. Pp (3 años)'!E215)</f>
        <v/>
      </c>
      <c r="G183" s="490" t="str">
        <f>IF(ISBLANK('5. Pp (3 años)'!H215),"",'5. Pp (3 años)'!H215)</f>
        <v/>
      </c>
      <c r="H183" s="79" t="str">
        <f>IF(ISBLANK('5. Pp (3 años)'!J215),"",'5. Pp (3 años)'!J215)</f>
        <v/>
      </c>
      <c r="I183" s="142" t="str">
        <f>IF(ISBLANK('9. METAS'!K189),"",'9. METAS'!K189)</f>
        <v/>
      </c>
      <c r="J183" s="143" t="str">
        <f>IF(ISBLANK('9. METAS'!Q189),"",'9. METAS'!Q189)</f>
        <v/>
      </c>
      <c r="K183" s="135" t="str">
        <f>IF(ISBLANK('9. METAS'!R189),"",'9. METAS'!R189)</f>
        <v/>
      </c>
      <c r="L183" s="135" t="str">
        <f>IF(ISBLANK('9. METAS'!S189),"",'9. METAS'!S189)</f>
        <v/>
      </c>
      <c r="M183" s="136" t="str">
        <f>IF(ISBLANK('9. METAS'!T189),"",'9. METAS'!T189)</f>
        <v/>
      </c>
      <c r="N183" s="323"/>
      <c r="O183" s="324"/>
      <c r="P183" s="324"/>
      <c r="Q183" s="325"/>
      <c r="R183" s="133" t="str">
        <f t="shared" si="16"/>
        <v>100%</v>
      </c>
      <c r="S183" s="134" t="str">
        <f t="shared" si="16"/>
        <v>100%</v>
      </c>
      <c r="T183" s="134" t="str">
        <f t="shared" si="15"/>
        <v>100%</v>
      </c>
      <c r="U183" s="148" t="str">
        <f t="shared" si="15"/>
        <v>100%</v>
      </c>
      <c r="V183" s="137" t="str">
        <f t="shared" si="11"/>
        <v>No Programado</v>
      </c>
      <c r="W183" s="134" t="str">
        <f t="shared" si="12"/>
        <v>No Programado</v>
      </c>
      <c r="X183" s="134" t="str">
        <f t="shared" si="13"/>
        <v>No Programado</v>
      </c>
      <c r="Y183" s="153" t="str">
        <f t="shared" si="14"/>
        <v>No Programado</v>
      </c>
      <c r="Z183" s="155"/>
      <c r="AA183" s="156"/>
      <c r="AB183" s="156"/>
      <c r="AC183" s="157"/>
    </row>
    <row r="184" spans="3:29" ht="17.25" hidden="1">
      <c r="C184" s="486" t="str">
        <f>IF(ISBLANK('5. Pp (3 años)'!B216),"",'5. Pp (3 años)'!B216)</f>
        <v/>
      </c>
      <c r="D184" s="487" t="str">
        <f>IF(ISBLANK('5. Pp (3 años)'!C216),"",'5. Pp (3 años)'!C216)</f>
        <v/>
      </c>
      <c r="E184" s="471" t="str">
        <f>IF(ISBLANK('5. Pp (3 años)'!D216),"",'5. Pp (3 años)'!D216)</f>
        <v/>
      </c>
      <c r="F184" s="471" t="str">
        <f>IF(ISBLANK('5. Pp (3 años)'!E216),"",'5. Pp (3 años)'!E216)</f>
        <v/>
      </c>
      <c r="G184" s="466" t="str">
        <f>IF(ISBLANK('5. Pp (3 años)'!H216),"",'5. Pp (3 años)'!H216)</f>
        <v/>
      </c>
      <c r="H184" s="488" t="str">
        <f>IF(ISBLANK('5. Pp (3 años)'!J216),"",'5. Pp (3 años)'!J216)</f>
        <v/>
      </c>
      <c r="I184" s="142" t="str">
        <f>IF(ISBLANK('9. METAS'!K190),"",'9. METAS'!K190)</f>
        <v/>
      </c>
      <c r="J184" s="143" t="str">
        <f>IF(ISBLANK('9. METAS'!Q190),"",'9. METAS'!Q190)</f>
        <v/>
      </c>
      <c r="K184" s="135" t="str">
        <f>IF(ISBLANK('9. METAS'!R190),"",'9. METAS'!R190)</f>
        <v/>
      </c>
      <c r="L184" s="135" t="str">
        <f>IF(ISBLANK('9. METAS'!S190),"",'9. METAS'!S190)</f>
        <v/>
      </c>
      <c r="M184" s="136" t="str">
        <f>IF(ISBLANK('9. METAS'!T190),"",'9. METAS'!T190)</f>
        <v/>
      </c>
      <c r="N184" s="323"/>
      <c r="O184" s="324"/>
      <c r="P184" s="324"/>
      <c r="Q184" s="325"/>
      <c r="R184" s="133" t="str">
        <f t="shared" si="16"/>
        <v>100%</v>
      </c>
      <c r="S184" s="134" t="str">
        <f t="shared" si="16"/>
        <v>100%</v>
      </c>
      <c r="T184" s="134" t="str">
        <f t="shared" si="15"/>
        <v>100%</v>
      </c>
      <c r="U184" s="148" t="str">
        <f t="shared" si="15"/>
        <v>100%</v>
      </c>
      <c r="V184" s="137" t="str">
        <f t="shared" si="11"/>
        <v>No Programado</v>
      </c>
      <c r="W184" s="134" t="str">
        <f t="shared" si="12"/>
        <v>No Programado</v>
      </c>
      <c r="X184" s="134" t="str">
        <f t="shared" si="13"/>
        <v>No Programado</v>
      </c>
      <c r="Y184" s="153" t="str">
        <f t="shared" si="14"/>
        <v>No Programado</v>
      </c>
      <c r="Z184" s="155"/>
      <c r="AA184" s="156"/>
      <c r="AB184" s="156"/>
      <c r="AC184" s="157"/>
    </row>
    <row r="185" spans="3:29" ht="17.25" hidden="1">
      <c r="C185" s="184" t="str">
        <f>IF(ISBLANK('5. Pp (3 años)'!B217),"",'5. Pp (3 años)'!B217)</f>
        <v/>
      </c>
      <c r="D185" s="91" t="str">
        <f>IF(ISBLANK('5. Pp (3 años)'!C217),"",'5. Pp (3 años)'!C217)</f>
        <v/>
      </c>
      <c r="E185" s="180" t="str">
        <f>IF(ISBLANK('5. Pp (3 años)'!D217),"",'5. Pp (3 años)'!D217)</f>
        <v/>
      </c>
      <c r="F185" s="180" t="str">
        <f>IF(ISBLANK('5. Pp (3 años)'!E217),"",'5. Pp (3 años)'!E217)</f>
        <v/>
      </c>
      <c r="G185" s="491" t="str">
        <f>IF(ISBLANK('5. Pp (3 años)'!H217),"",'5. Pp (3 años)'!H217)</f>
        <v/>
      </c>
      <c r="H185" s="79" t="str">
        <f>IF(ISBLANK('5. Pp (3 años)'!J217),"",'5. Pp (3 años)'!J217)</f>
        <v/>
      </c>
      <c r="I185" s="142" t="str">
        <f>IF(ISBLANK('9. METAS'!K191),"",'9. METAS'!K191)</f>
        <v/>
      </c>
      <c r="J185" s="143" t="str">
        <f>IF(ISBLANK('9. METAS'!Q191),"",'9. METAS'!Q191)</f>
        <v/>
      </c>
      <c r="K185" s="135" t="str">
        <f>IF(ISBLANK('9. METAS'!R191),"",'9. METAS'!R191)</f>
        <v/>
      </c>
      <c r="L185" s="135" t="str">
        <f>IF(ISBLANK('9. METAS'!S191),"",'9. METAS'!S191)</f>
        <v/>
      </c>
      <c r="M185" s="136" t="str">
        <f>IF(ISBLANK('9. METAS'!T191),"",'9. METAS'!T191)</f>
        <v/>
      </c>
      <c r="N185" s="323"/>
      <c r="O185" s="324"/>
      <c r="P185" s="324"/>
      <c r="Q185" s="325"/>
      <c r="R185" s="133" t="str">
        <f t="shared" si="16"/>
        <v>100%</v>
      </c>
      <c r="S185" s="134" t="str">
        <f t="shared" si="16"/>
        <v>100%</v>
      </c>
      <c r="T185" s="134" t="str">
        <f t="shared" si="15"/>
        <v>100%</v>
      </c>
      <c r="U185" s="148" t="str">
        <f t="shared" si="15"/>
        <v>100%</v>
      </c>
      <c r="V185" s="137" t="str">
        <f t="shared" si="11"/>
        <v>No Programado</v>
      </c>
      <c r="W185" s="134" t="str">
        <f t="shared" si="12"/>
        <v>No Programado</v>
      </c>
      <c r="X185" s="134" t="str">
        <f t="shared" si="13"/>
        <v>No Programado</v>
      </c>
      <c r="Y185" s="153" t="str">
        <f t="shared" si="14"/>
        <v>No Programado</v>
      </c>
      <c r="Z185" s="155"/>
      <c r="AA185" s="156"/>
      <c r="AB185" s="156"/>
      <c r="AC185" s="157"/>
    </row>
    <row r="186" spans="3:29" ht="17.25" hidden="1">
      <c r="C186" s="184" t="str">
        <f>IF(ISBLANK('5. Pp (3 años)'!B218),"",'5. Pp (3 años)'!B218)</f>
        <v/>
      </c>
      <c r="D186" s="91" t="str">
        <f>IF(ISBLANK('5. Pp (3 años)'!C218),"",'5. Pp (3 años)'!C218)</f>
        <v/>
      </c>
      <c r="E186" s="180" t="str">
        <f>IF(ISBLANK('5. Pp (3 años)'!D218),"",'5. Pp (3 años)'!D218)</f>
        <v/>
      </c>
      <c r="F186" s="180" t="str">
        <f>IF(ISBLANK('5. Pp (3 años)'!E218),"",'5. Pp (3 años)'!E218)</f>
        <v/>
      </c>
      <c r="G186" s="187" t="str">
        <f>IF(ISBLANK('5. Pp (3 años)'!H218),"",'5. Pp (3 años)'!H218)</f>
        <v/>
      </c>
      <c r="H186" s="79" t="str">
        <f>IF(ISBLANK('5. Pp (3 años)'!J218),"",'5. Pp (3 años)'!J218)</f>
        <v/>
      </c>
      <c r="I186" s="142" t="str">
        <f>IF(ISBLANK('9. METAS'!K192),"",'9. METAS'!K192)</f>
        <v/>
      </c>
      <c r="J186" s="143" t="str">
        <f>IF(ISBLANK('9. METAS'!Q192),"",'9. METAS'!Q192)</f>
        <v/>
      </c>
      <c r="K186" s="135" t="str">
        <f>IF(ISBLANK('9. METAS'!R192),"",'9. METAS'!R192)</f>
        <v/>
      </c>
      <c r="L186" s="135" t="str">
        <f>IF(ISBLANK('9. METAS'!S192),"",'9. METAS'!S192)</f>
        <v/>
      </c>
      <c r="M186" s="136" t="str">
        <f>IF(ISBLANK('9. METAS'!T192),"",'9. METAS'!T192)</f>
        <v/>
      </c>
      <c r="N186" s="323"/>
      <c r="O186" s="324"/>
      <c r="P186" s="324"/>
      <c r="Q186" s="325"/>
      <c r="R186" s="133" t="str">
        <f t="shared" si="16"/>
        <v>100%</v>
      </c>
      <c r="S186" s="134" t="str">
        <f t="shared" si="16"/>
        <v>100%</v>
      </c>
      <c r="T186" s="134" t="str">
        <f t="shared" si="15"/>
        <v>100%</v>
      </c>
      <c r="U186" s="148" t="str">
        <f t="shared" si="15"/>
        <v>100%</v>
      </c>
      <c r="V186" s="137" t="str">
        <f t="shared" si="11"/>
        <v>No Programado</v>
      </c>
      <c r="W186" s="134" t="str">
        <f t="shared" si="12"/>
        <v>No Programado</v>
      </c>
      <c r="X186" s="134" t="str">
        <f t="shared" si="13"/>
        <v>No Programado</v>
      </c>
      <c r="Y186" s="153" t="str">
        <f t="shared" si="14"/>
        <v>No Programado</v>
      </c>
      <c r="Z186" s="155"/>
      <c r="AA186" s="156"/>
      <c r="AB186" s="156"/>
      <c r="AC186" s="157"/>
    </row>
    <row r="187" spans="3:29" ht="17.25" hidden="1">
      <c r="C187" s="184" t="str">
        <f>IF(ISBLANK('5. Pp (3 años)'!B219),"",'5. Pp (3 años)'!B219)</f>
        <v/>
      </c>
      <c r="D187" s="91" t="str">
        <f>IF(ISBLANK('5. Pp (3 años)'!C219),"",'5. Pp (3 años)'!C219)</f>
        <v/>
      </c>
      <c r="E187" s="180" t="str">
        <f>IF(ISBLANK('5. Pp (3 años)'!D219),"",'5. Pp (3 años)'!D219)</f>
        <v/>
      </c>
      <c r="F187" s="180" t="str">
        <f>IF(ISBLANK('5. Pp (3 años)'!E219),"",'5. Pp (3 años)'!E219)</f>
        <v/>
      </c>
      <c r="G187" s="187" t="str">
        <f>IF(ISBLANK('5. Pp (3 años)'!H219),"",'5. Pp (3 años)'!H219)</f>
        <v/>
      </c>
      <c r="H187" s="79" t="str">
        <f>IF(ISBLANK('5. Pp (3 años)'!J219),"",'5. Pp (3 años)'!J219)</f>
        <v/>
      </c>
      <c r="I187" s="142" t="str">
        <f>IF(ISBLANK('9. METAS'!K193),"",'9. METAS'!K193)</f>
        <v/>
      </c>
      <c r="J187" s="143" t="str">
        <f>IF(ISBLANK('9. METAS'!Q193),"",'9. METAS'!Q193)</f>
        <v/>
      </c>
      <c r="K187" s="135" t="str">
        <f>IF(ISBLANK('9. METAS'!R193),"",'9. METAS'!R193)</f>
        <v/>
      </c>
      <c r="L187" s="135" t="str">
        <f>IF(ISBLANK('9. METAS'!S193),"",'9. METAS'!S193)</f>
        <v/>
      </c>
      <c r="M187" s="136" t="str">
        <f>IF(ISBLANK('9. METAS'!T193),"",'9. METAS'!T193)</f>
        <v/>
      </c>
      <c r="N187" s="323"/>
      <c r="O187" s="324"/>
      <c r="P187" s="324"/>
      <c r="Q187" s="325"/>
      <c r="R187" s="133" t="str">
        <f t="shared" si="16"/>
        <v>100%</v>
      </c>
      <c r="S187" s="134" t="str">
        <f t="shared" si="16"/>
        <v>100%</v>
      </c>
      <c r="T187" s="134" t="str">
        <f t="shared" si="15"/>
        <v>100%</v>
      </c>
      <c r="U187" s="148" t="str">
        <f t="shared" si="15"/>
        <v>100%</v>
      </c>
      <c r="V187" s="137" t="str">
        <f t="shared" si="11"/>
        <v>No Programado</v>
      </c>
      <c r="W187" s="134" t="str">
        <f t="shared" si="12"/>
        <v>No Programado</v>
      </c>
      <c r="X187" s="134" t="str">
        <f t="shared" si="13"/>
        <v>No Programado</v>
      </c>
      <c r="Y187" s="153" t="str">
        <f t="shared" si="14"/>
        <v>No Programado</v>
      </c>
      <c r="Z187" s="155"/>
      <c r="AA187" s="156"/>
      <c r="AB187" s="156"/>
      <c r="AC187" s="157"/>
    </row>
    <row r="188" spans="3:29" ht="17.25" hidden="1">
      <c r="C188" s="184" t="str">
        <f>IF(ISBLANK('5. Pp (3 años)'!B220),"",'5. Pp (3 años)'!B220)</f>
        <v/>
      </c>
      <c r="D188" s="91" t="str">
        <f>IF(ISBLANK('5. Pp (3 años)'!C220),"",'5. Pp (3 años)'!C220)</f>
        <v/>
      </c>
      <c r="E188" s="180" t="str">
        <f>IF(ISBLANK('5. Pp (3 años)'!D220),"",'5. Pp (3 años)'!D220)</f>
        <v/>
      </c>
      <c r="F188" s="180" t="str">
        <f>IF(ISBLANK('5. Pp (3 años)'!E220),"",'5. Pp (3 años)'!E220)</f>
        <v/>
      </c>
      <c r="G188" s="187" t="str">
        <f>IF(ISBLANK('5. Pp (3 años)'!H220),"",'5. Pp (3 años)'!H220)</f>
        <v/>
      </c>
      <c r="H188" s="79" t="str">
        <f>IF(ISBLANK('5. Pp (3 años)'!J220),"",'5. Pp (3 años)'!J220)</f>
        <v/>
      </c>
      <c r="I188" s="142" t="str">
        <f>IF(ISBLANK('9. METAS'!K194),"",'9. METAS'!K194)</f>
        <v/>
      </c>
      <c r="J188" s="143" t="str">
        <f>IF(ISBLANK('9. METAS'!Q194),"",'9. METAS'!Q194)</f>
        <v/>
      </c>
      <c r="K188" s="135" t="str">
        <f>IF(ISBLANK('9. METAS'!R194),"",'9. METAS'!R194)</f>
        <v/>
      </c>
      <c r="L188" s="135" t="str">
        <f>IF(ISBLANK('9. METAS'!S194),"",'9. METAS'!S194)</f>
        <v/>
      </c>
      <c r="M188" s="136" t="str">
        <f>IF(ISBLANK('9. METAS'!T194),"",'9. METAS'!T194)</f>
        <v/>
      </c>
      <c r="N188" s="323"/>
      <c r="O188" s="324"/>
      <c r="P188" s="324"/>
      <c r="Q188" s="325"/>
      <c r="R188" s="133" t="str">
        <f t="shared" si="16"/>
        <v>100%</v>
      </c>
      <c r="S188" s="134" t="str">
        <f t="shared" si="16"/>
        <v>100%</v>
      </c>
      <c r="T188" s="134" t="str">
        <f t="shared" si="15"/>
        <v>100%</v>
      </c>
      <c r="U188" s="148" t="str">
        <f t="shared" si="15"/>
        <v>100%</v>
      </c>
      <c r="V188" s="137" t="str">
        <f t="shared" si="11"/>
        <v>No Programado</v>
      </c>
      <c r="W188" s="134" t="str">
        <f t="shared" si="12"/>
        <v>No Programado</v>
      </c>
      <c r="X188" s="134" t="str">
        <f t="shared" si="13"/>
        <v>No Programado</v>
      </c>
      <c r="Y188" s="153" t="str">
        <f t="shared" si="14"/>
        <v>No Programado</v>
      </c>
      <c r="Z188" s="155"/>
      <c r="AA188" s="156"/>
      <c r="AB188" s="156"/>
      <c r="AC188" s="157"/>
    </row>
    <row r="189" spans="3:29" ht="17.25" hidden="1">
      <c r="C189" s="184" t="str">
        <f>IF(ISBLANK('5. Pp (3 años)'!B221),"",'5. Pp (3 años)'!B221)</f>
        <v/>
      </c>
      <c r="D189" s="91" t="str">
        <f>IF(ISBLANK('5. Pp (3 años)'!C221),"",'5. Pp (3 años)'!C221)</f>
        <v/>
      </c>
      <c r="E189" s="180" t="str">
        <f>IF(ISBLANK('5. Pp (3 años)'!D221),"",'5. Pp (3 años)'!D221)</f>
        <v/>
      </c>
      <c r="F189" s="180" t="str">
        <f>IF(ISBLANK('5. Pp (3 años)'!E221),"",'5. Pp (3 años)'!E221)</f>
        <v/>
      </c>
      <c r="G189" s="490" t="str">
        <f>IF(ISBLANK('5. Pp (3 años)'!H221),"",'5. Pp (3 años)'!H221)</f>
        <v/>
      </c>
      <c r="H189" s="79" t="str">
        <f>IF(ISBLANK('5. Pp (3 años)'!J221),"",'5. Pp (3 años)'!J221)</f>
        <v/>
      </c>
      <c r="I189" s="142" t="str">
        <f>IF(ISBLANK('9. METAS'!K195),"",'9. METAS'!K195)</f>
        <v/>
      </c>
      <c r="J189" s="143" t="str">
        <f>IF(ISBLANK('9. METAS'!Q195),"",'9. METAS'!Q195)</f>
        <v/>
      </c>
      <c r="K189" s="135" t="str">
        <f>IF(ISBLANK('9. METAS'!R195),"",'9. METAS'!R195)</f>
        <v/>
      </c>
      <c r="L189" s="135" t="str">
        <f>IF(ISBLANK('9. METAS'!S195),"",'9. METAS'!S195)</f>
        <v/>
      </c>
      <c r="M189" s="136" t="str">
        <f>IF(ISBLANK('9. METAS'!T195),"",'9. METAS'!T195)</f>
        <v/>
      </c>
      <c r="N189" s="323"/>
      <c r="O189" s="324"/>
      <c r="P189" s="324"/>
      <c r="Q189" s="325"/>
      <c r="R189" s="133" t="str">
        <f t="shared" si="16"/>
        <v>100%</v>
      </c>
      <c r="S189" s="134" t="str">
        <f t="shared" si="16"/>
        <v>100%</v>
      </c>
      <c r="T189" s="134" t="str">
        <f t="shared" si="15"/>
        <v>100%</v>
      </c>
      <c r="U189" s="148" t="str">
        <f t="shared" si="15"/>
        <v>100%</v>
      </c>
      <c r="V189" s="137" t="str">
        <f t="shared" si="11"/>
        <v>No Programado</v>
      </c>
      <c r="W189" s="134" t="str">
        <f t="shared" si="12"/>
        <v>No Programado</v>
      </c>
      <c r="X189" s="134" t="str">
        <f t="shared" si="13"/>
        <v>No Programado</v>
      </c>
      <c r="Y189" s="153" t="str">
        <f t="shared" si="14"/>
        <v>No Programado</v>
      </c>
      <c r="Z189" s="155"/>
      <c r="AA189" s="156"/>
      <c r="AB189" s="156"/>
      <c r="AC189" s="157"/>
    </row>
    <row r="190" spans="3:29" ht="17.25" hidden="1">
      <c r="C190" s="486" t="str">
        <f>IF(ISBLANK('5. Pp (3 años)'!B222),"",'5. Pp (3 años)'!B222)</f>
        <v/>
      </c>
      <c r="D190" s="487" t="str">
        <f>IF(ISBLANK('5. Pp (3 años)'!C222),"",'5. Pp (3 años)'!C222)</f>
        <v/>
      </c>
      <c r="E190" s="471" t="str">
        <f>IF(ISBLANK('5. Pp (3 años)'!D222),"",'5. Pp (3 años)'!D222)</f>
        <v/>
      </c>
      <c r="F190" s="471" t="str">
        <f>IF(ISBLANK('5. Pp (3 años)'!E222),"",'5. Pp (3 años)'!E222)</f>
        <v/>
      </c>
      <c r="G190" s="466" t="str">
        <f>IF(ISBLANK('5. Pp (3 años)'!H222),"",'5. Pp (3 años)'!H222)</f>
        <v/>
      </c>
      <c r="H190" s="488" t="str">
        <f>IF(ISBLANK('5. Pp (3 años)'!J222),"",'5. Pp (3 años)'!J222)</f>
        <v/>
      </c>
      <c r="I190" s="142" t="str">
        <f>IF(ISBLANK('9. METAS'!K196),"",'9. METAS'!K196)</f>
        <v/>
      </c>
      <c r="J190" s="143" t="str">
        <f>IF(ISBLANK('9. METAS'!Q196),"",'9. METAS'!Q196)</f>
        <v/>
      </c>
      <c r="K190" s="135" t="str">
        <f>IF(ISBLANK('9. METAS'!R196),"",'9. METAS'!R196)</f>
        <v/>
      </c>
      <c r="L190" s="135" t="str">
        <f>IF(ISBLANK('9. METAS'!S196),"",'9. METAS'!S196)</f>
        <v/>
      </c>
      <c r="M190" s="136" t="str">
        <f>IF(ISBLANK('9. METAS'!T196),"",'9. METAS'!T196)</f>
        <v/>
      </c>
      <c r="N190" s="323"/>
      <c r="O190" s="324"/>
      <c r="P190" s="324"/>
      <c r="Q190" s="325"/>
      <c r="R190" s="133" t="str">
        <f t="shared" si="16"/>
        <v>100%</v>
      </c>
      <c r="S190" s="134" t="str">
        <f t="shared" si="16"/>
        <v>100%</v>
      </c>
      <c r="T190" s="134" t="str">
        <f t="shared" si="15"/>
        <v>100%</v>
      </c>
      <c r="U190" s="148" t="str">
        <f t="shared" si="15"/>
        <v>100%</v>
      </c>
      <c r="V190" s="137" t="str">
        <f t="shared" si="11"/>
        <v>No Programado</v>
      </c>
      <c r="W190" s="134" t="str">
        <f t="shared" si="12"/>
        <v>No Programado</v>
      </c>
      <c r="X190" s="134" t="str">
        <f t="shared" si="13"/>
        <v>No Programado</v>
      </c>
      <c r="Y190" s="153" t="str">
        <f t="shared" si="14"/>
        <v>No Programado</v>
      </c>
      <c r="Z190" s="155"/>
      <c r="AA190" s="156"/>
      <c r="AB190" s="156"/>
      <c r="AC190" s="157"/>
    </row>
    <row r="191" spans="3:29" ht="17.25" hidden="1">
      <c r="C191" s="184" t="str">
        <f>IF(ISBLANK('5. Pp (3 años)'!B223),"",'5. Pp (3 años)'!B223)</f>
        <v/>
      </c>
      <c r="D191" s="91" t="str">
        <f>IF(ISBLANK('5. Pp (3 años)'!C223),"",'5. Pp (3 años)'!C223)</f>
        <v/>
      </c>
      <c r="E191" s="180" t="str">
        <f>IF(ISBLANK('5. Pp (3 años)'!D223),"",'5. Pp (3 años)'!D223)</f>
        <v/>
      </c>
      <c r="F191" s="180" t="str">
        <f>IF(ISBLANK('5. Pp (3 años)'!E223),"",'5. Pp (3 años)'!E223)</f>
        <v/>
      </c>
      <c r="G191" s="491" t="str">
        <f>IF(ISBLANK('5. Pp (3 años)'!H223),"",'5. Pp (3 años)'!H223)</f>
        <v/>
      </c>
      <c r="H191" s="79" t="str">
        <f>IF(ISBLANK('5. Pp (3 años)'!J223),"",'5. Pp (3 años)'!J223)</f>
        <v/>
      </c>
      <c r="I191" s="142" t="str">
        <f>IF(ISBLANK('9. METAS'!K197),"",'9. METAS'!K197)</f>
        <v/>
      </c>
      <c r="J191" s="143" t="str">
        <f>IF(ISBLANK('9. METAS'!Q197),"",'9. METAS'!Q197)</f>
        <v/>
      </c>
      <c r="K191" s="135" t="str">
        <f>IF(ISBLANK('9. METAS'!R197),"",'9. METAS'!R197)</f>
        <v/>
      </c>
      <c r="L191" s="135" t="str">
        <f>IF(ISBLANK('9. METAS'!S197),"",'9. METAS'!S197)</f>
        <v/>
      </c>
      <c r="M191" s="136" t="str">
        <f>IF(ISBLANK('9. METAS'!T197),"",'9. METAS'!T197)</f>
        <v/>
      </c>
      <c r="N191" s="323"/>
      <c r="O191" s="324"/>
      <c r="P191" s="324"/>
      <c r="Q191" s="325"/>
      <c r="R191" s="133" t="str">
        <f t="shared" si="16"/>
        <v>100%</v>
      </c>
      <c r="S191" s="134" t="str">
        <f t="shared" si="16"/>
        <v>100%</v>
      </c>
      <c r="T191" s="134" t="str">
        <f t="shared" si="15"/>
        <v>100%</v>
      </c>
      <c r="U191" s="148" t="str">
        <f t="shared" si="15"/>
        <v>100%</v>
      </c>
      <c r="V191" s="137" t="str">
        <f t="shared" si="11"/>
        <v>No Programado</v>
      </c>
      <c r="W191" s="134" t="str">
        <f t="shared" si="12"/>
        <v>No Programado</v>
      </c>
      <c r="X191" s="134" t="str">
        <f t="shared" si="13"/>
        <v>No Programado</v>
      </c>
      <c r="Y191" s="153" t="str">
        <f t="shared" si="14"/>
        <v>No Programado</v>
      </c>
      <c r="Z191" s="155"/>
      <c r="AA191" s="156"/>
      <c r="AB191" s="156"/>
      <c r="AC191" s="157"/>
    </row>
    <row r="192" spans="3:29" ht="17.25" hidden="1">
      <c r="C192" s="184" t="str">
        <f>IF(ISBLANK('5. Pp (3 años)'!B224),"",'5. Pp (3 años)'!B224)</f>
        <v/>
      </c>
      <c r="D192" s="91" t="str">
        <f>IF(ISBLANK('5. Pp (3 años)'!C224),"",'5. Pp (3 años)'!C224)</f>
        <v/>
      </c>
      <c r="E192" s="180" t="str">
        <f>IF(ISBLANK('5. Pp (3 años)'!D224),"",'5. Pp (3 años)'!D224)</f>
        <v/>
      </c>
      <c r="F192" s="180" t="str">
        <f>IF(ISBLANK('5. Pp (3 años)'!E224),"",'5. Pp (3 años)'!E224)</f>
        <v/>
      </c>
      <c r="G192" s="187" t="str">
        <f>IF(ISBLANK('5. Pp (3 años)'!H224),"",'5. Pp (3 años)'!H224)</f>
        <v/>
      </c>
      <c r="H192" s="79" t="str">
        <f>IF(ISBLANK('5. Pp (3 años)'!J224),"",'5. Pp (3 años)'!J224)</f>
        <v/>
      </c>
      <c r="I192" s="142" t="str">
        <f>IF(ISBLANK('9. METAS'!K198),"",'9. METAS'!K198)</f>
        <v/>
      </c>
      <c r="J192" s="143" t="str">
        <f>IF(ISBLANK('9. METAS'!Q198),"",'9. METAS'!Q198)</f>
        <v/>
      </c>
      <c r="K192" s="135" t="str">
        <f>IF(ISBLANK('9. METAS'!R198),"",'9. METAS'!R198)</f>
        <v/>
      </c>
      <c r="L192" s="135" t="str">
        <f>IF(ISBLANK('9. METAS'!S198),"",'9. METAS'!S198)</f>
        <v/>
      </c>
      <c r="M192" s="136" t="str">
        <f>IF(ISBLANK('9. METAS'!T198),"",'9. METAS'!T198)</f>
        <v/>
      </c>
      <c r="N192" s="323"/>
      <c r="O192" s="324"/>
      <c r="P192" s="324"/>
      <c r="Q192" s="325"/>
      <c r="R192" s="133" t="str">
        <f t="shared" si="16"/>
        <v>100%</v>
      </c>
      <c r="S192" s="134" t="str">
        <f t="shared" si="16"/>
        <v>100%</v>
      </c>
      <c r="T192" s="134" t="str">
        <f t="shared" si="15"/>
        <v>100%</v>
      </c>
      <c r="U192" s="148" t="str">
        <f t="shared" si="15"/>
        <v>100%</v>
      </c>
      <c r="V192" s="137" t="str">
        <f t="shared" si="11"/>
        <v>No Programado</v>
      </c>
      <c r="W192" s="134" t="str">
        <f t="shared" si="12"/>
        <v>No Programado</v>
      </c>
      <c r="X192" s="134" t="str">
        <f t="shared" si="13"/>
        <v>No Programado</v>
      </c>
      <c r="Y192" s="153" t="str">
        <f t="shared" si="14"/>
        <v>No Programado</v>
      </c>
      <c r="Z192" s="155"/>
      <c r="AA192" s="156"/>
      <c r="AB192" s="156"/>
      <c r="AC192" s="157"/>
    </row>
    <row r="193" spans="3:29" ht="17.25" hidden="1">
      <c r="C193" s="184" t="str">
        <f>IF(ISBLANK('5. Pp (3 años)'!B225),"",'5. Pp (3 años)'!B225)</f>
        <v/>
      </c>
      <c r="D193" s="91" t="str">
        <f>IF(ISBLANK('5. Pp (3 años)'!C225),"",'5. Pp (3 años)'!C225)</f>
        <v/>
      </c>
      <c r="E193" s="180" t="str">
        <f>IF(ISBLANK('5. Pp (3 años)'!D225),"",'5. Pp (3 años)'!D225)</f>
        <v/>
      </c>
      <c r="F193" s="180" t="str">
        <f>IF(ISBLANK('5. Pp (3 años)'!E225),"",'5. Pp (3 años)'!E225)</f>
        <v/>
      </c>
      <c r="G193" s="187" t="str">
        <f>IF(ISBLANK('5. Pp (3 años)'!H225),"",'5. Pp (3 años)'!H225)</f>
        <v/>
      </c>
      <c r="H193" s="79" t="str">
        <f>IF(ISBLANK('5. Pp (3 años)'!J225),"",'5. Pp (3 años)'!J225)</f>
        <v/>
      </c>
      <c r="I193" s="142" t="str">
        <f>IF(ISBLANK('9. METAS'!K199),"",'9. METAS'!K199)</f>
        <v/>
      </c>
      <c r="J193" s="143" t="str">
        <f>IF(ISBLANK('9. METAS'!Q199),"",'9. METAS'!Q199)</f>
        <v/>
      </c>
      <c r="K193" s="135" t="str">
        <f>IF(ISBLANK('9. METAS'!R199),"",'9. METAS'!R199)</f>
        <v/>
      </c>
      <c r="L193" s="135" t="str">
        <f>IF(ISBLANK('9. METAS'!S199),"",'9. METAS'!S199)</f>
        <v/>
      </c>
      <c r="M193" s="136" t="str">
        <f>IF(ISBLANK('9. METAS'!T199),"",'9. METAS'!T199)</f>
        <v/>
      </c>
      <c r="N193" s="323"/>
      <c r="O193" s="324"/>
      <c r="P193" s="324"/>
      <c r="Q193" s="325"/>
      <c r="R193" s="133" t="str">
        <f t="shared" si="16"/>
        <v>100%</v>
      </c>
      <c r="S193" s="134" t="str">
        <f t="shared" si="16"/>
        <v>100%</v>
      </c>
      <c r="T193" s="134" t="str">
        <f t="shared" si="15"/>
        <v>100%</v>
      </c>
      <c r="U193" s="148" t="str">
        <f t="shared" si="15"/>
        <v>100%</v>
      </c>
      <c r="V193" s="137" t="str">
        <f t="shared" si="11"/>
        <v>No Programado</v>
      </c>
      <c r="W193" s="134" t="str">
        <f t="shared" si="12"/>
        <v>No Programado</v>
      </c>
      <c r="X193" s="134" t="str">
        <f t="shared" si="13"/>
        <v>No Programado</v>
      </c>
      <c r="Y193" s="153" t="str">
        <f t="shared" si="14"/>
        <v>No Programado</v>
      </c>
      <c r="Z193" s="155"/>
      <c r="AA193" s="156"/>
      <c r="AB193" s="156"/>
      <c r="AC193" s="157"/>
    </row>
    <row r="194" spans="3:29" ht="17.25" hidden="1">
      <c r="C194" s="184" t="str">
        <f>IF(ISBLANK('5. Pp (3 años)'!B226),"",'5. Pp (3 años)'!B226)</f>
        <v/>
      </c>
      <c r="D194" s="91" t="str">
        <f>IF(ISBLANK('5. Pp (3 años)'!C226),"",'5. Pp (3 años)'!C226)</f>
        <v/>
      </c>
      <c r="E194" s="180" t="str">
        <f>IF(ISBLANK('5. Pp (3 años)'!D226),"",'5. Pp (3 años)'!D226)</f>
        <v/>
      </c>
      <c r="F194" s="180" t="str">
        <f>IF(ISBLANK('5. Pp (3 años)'!E226),"",'5. Pp (3 años)'!E226)</f>
        <v/>
      </c>
      <c r="G194" s="187" t="str">
        <f>IF(ISBLANK('5. Pp (3 años)'!H226),"",'5. Pp (3 años)'!H226)</f>
        <v/>
      </c>
      <c r="H194" s="79" t="str">
        <f>IF(ISBLANK('5. Pp (3 años)'!J226),"",'5. Pp (3 años)'!J226)</f>
        <v/>
      </c>
      <c r="I194" s="142" t="str">
        <f>IF(ISBLANK('9. METAS'!K200),"",'9. METAS'!K200)</f>
        <v/>
      </c>
      <c r="J194" s="143" t="str">
        <f>IF(ISBLANK('9. METAS'!Q200),"",'9. METAS'!Q200)</f>
        <v/>
      </c>
      <c r="K194" s="135" t="str">
        <f>IF(ISBLANK('9. METAS'!R200),"",'9. METAS'!R200)</f>
        <v/>
      </c>
      <c r="L194" s="135" t="str">
        <f>IF(ISBLANK('9. METAS'!S200),"",'9. METAS'!S200)</f>
        <v/>
      </c>
      <c r="M194" s="136" t="str">
        <f>IF(ISBLANK('9. METAS'!T200),"",'9. METAS'!T200)</f>
        <v/>
      </c>
      <c r="N194" s="323"/>
      <c r="O194" s="324"/>
      <c r="P194" s="324"/>
      <c r="Q194" s="325"/>
      <c r="R194" s="133" t="str">
        <f t="shared" si="16"/>
        <v>100%</v>
      </c>
      <c r="S194" s="134" t="str">
        <f t="shared" si="16"/>
        <v>100%</v>
      </c>
      <c r="T194" s="134" t="str">
        <f t="shared" si="15"/>
        <v>100%</v>
      </c>
      <c r="U194" s="148" t="str">
        <f t="shared" si="15"/>
        <v>100%</v>
      </c>
      <c r="V194" s="137" t="str">
        <f t="shared" si="11"/>
        <v>No Programado</v>
      </c>
      <c r="W194" s="134" t="str">
        <f t="shared" si="12"/>
        <v>No Programado</v>
      </c>
      <c r="X194" s="134" t="str">
        <f t="shared" si="13"/>
        <v>No Programado</v>
      </c>
      <c r="Y194" s="153" t="str">
        <f t="shared" si="14"/>
        <v>No Programado</v>
      </c>
      <c r="Z194" s="155"/>
      <c r="AA194" s="156"/>
      <c r="AB194" s="156"/>
      <c r="AC194" s="157"/>
    </row>
    <row r="195" spans="3:29" ht="17.25" hidden="1">
      <c r="C195" s="184" t="str">
        <f>IF(ISBLANK('5. Pp (3 años)'!B227),"",'5. Pp (3 años)'!B227)</f>
        <v/>
      </c>
      <c r="D195" s="91" t="str">
        <f>IF(ISBLANK('5. Pp (3 años)'!C227),"",'5. Pp (3 años)'!C227)</f>
        <v/>
      </c>
      <c r="E195" s="180" t="str">
        <f>IF(ISBLANK('5. Pp (3 años)'!D227),"",'5. Pp (3 años)'!D227)</f>
        <v/>
      </c>
      <c r="F195" s="180" t="str">
        <f>IF(ISBLANK('5. Pp (3 años)'!E227),"",'5. Pp (3 años)'!E227)</f>
        <v/>
      </c>
      <c r="G195" s="490" t="str">
        <f>IF(ISBLANK('5. Pp (3 años)'!H227),"",'5. Pp (3 años)'!H227)</f>
        <v/>
      </c>
      <c r="H195" s="79" t="str">
        <f>IF(ISBLANK('5. Pp (3 años)'!J227),"",'5. Pp (3 años)'!J227)</f>
        <v/>
      </c>
      <c r="I195" s="142" t="str">
        <f>IF(ISBLANK('9. METAS'!K201),"",'9. METAS'!K201)</f>
        <v/>
      </c>
      <c r="J195" s="143" t="str">
        <f>IF(ISBLANK('9. METAS'!Q201),"",'9. METAS'!Q201)</f>
        <v/>
      </c>
      <c r="K195" s="135" t="str">
        <f>IF(ISBLANK('9. METAS'!R201),"",'9. METAS'!R201)</f>
        <v/>
      </c>
      <c r="L195" s="135" t="str">
        <f>IF(ISBLANK('9. METAS'!S201),"",'9. METAS'!S201)</f>
        <v/>
      </c>
      <c r="M195" s="136" t="str">
        <f>IF(ISBLANK('9. METAS'!T201),"",'9. METAS'!T201)</f>
        <v/>
      </c>
      <c r="N195" s="323"/>
      <c r="O195" s="324"/>
      <c r="P195" s="324"/>
      <c r="Q195" s="325"/>
      <c r="R195" s="133" t="str">
        <f t="shared" si="16"/>
        <v>100%</v>
      </c>
      <c r="S195" s="134" t="str">
        <f t="shared" si="16"/>
        <v>100%</v>
      </c>
      <c r="T195" s="134" t="str">
        <f t="shared" si="15"/>
        <v>100%</v>
      </c>
      <c r="U195" s="148" t="str">
        <f t="shared" si="15"/>
        <v>100%</v>
      </c>
      <c r="V195" s="137" t="str">
        <f t="shared" si="11"/>
        <v>No Programado</v>
      </c>
      <c r="W195" s="134" t="str">
        <f t="shared" si="12"/>
        <v>No Programado</v>
      </c>
      <c r="X195" s="134" t="str">
        <f t="shared" si="13"/>
        <v>No Programado</v>
      </c>
      <c r="Y195" s="153" t="str">
        <f t="shared" si="14"/>
        <v>No Programado</v>
      </c>
      <c r="Z195" s="155"/>
      <c r="AA195" s="156"/>
      <c r="AB195" s="156"/>
      <c r="AC195" s="157"/>
    </row>
    <row r="196" spans="3:29" ht="17.25" hidden="1">
      <c r="C196" s="486" t="str">
        <f>IF(ISBLANK('5. Pp (3 años)'!B228),"",'5. Pp (3 años)'!B228)</f>
        <v/>
      </c>
      <c r="D196" s="487" t="str">
        <f>IF(ISBLANK('5. Pp (3 años)'!C228),"",'5. Pp (3 años)'!C228)</f>
        <v/>
      </c>
      <c r="E196" s="471" t="str">
        <f>IF(ISBLANK('5. Pp (3 años)'!D228),"",'5. Pp (3 años)'!D228)</f>
        <v/>
      </c>
      <c r="F196" s="471" t="str">
        <f>IF(ISBLANK('5. Pp (3 años)'!E228),"",'5. Pp (3 años)'!E228)</f>
        <v/>
      </c>
      <c r="G196" s="466" t="str">
        <f>IF(ISBLANK('5. Pp (3 años)'!H228),"",'5. Pp (3 años)'!H228)</f>
        <v/>
      </c>
      <c r="H196" s="488" t="str">
        <f>IF(ISBLANK('5. Pp (3 años)'!J228),"",'5. Pp (3 años)'!J228)</f>
        <v/>
      </c>
      <c r="I196" s="142" t="str">
        <f>IF(ISBLANK('9. METAS'!K202),"",'9. METAS'!K202)</f>
        <v/>
      </c>
      <c r="J196" s="143" t="str">
        <f>IF(ISBLANK('9. METAS'!Q202),"",'9. METAS'!Q202)</f>
        <v/>
      </c>
      <c r="K196" s="135" t="str">
        <f>IF(ISBLANK('9. METAS'!R202),"",'9. METAS'!R202)</f>
        <v/>
      </c>
      <c r="L196" s="135" t="str">
        <f>IF(ISBLANK('9. METAS'!S202),"",'9. METAS'!S202)</f>
        <v/>
      </c>
      <c r="M196" s="136" t="str">
        <f>IF(ISBLANK('9. METAS'!T202),"",'9. METAS'!T202)</f>
        <v/>
      </c>
      <c r="N196" s="323"/>
      <c r="O196" s="324"/>
      <c r="P196" s="324"/>
      <c r="Q196" s="325"/>
      <c r="R196" s="133" t="str">
        <f t="shared" si="16"/>
        <v>100%</v>
      </c>
      <c r="S196" s="134" t="str">
        <f t="shared" si="16"/>
        <v>100%</v>
      </c>
      <c r="T196" s="134" t="str">
        <f t="shared" si="15"/>
        <v>100%</v>
      </c>
      <c r="U196" s="148" t="str">
        <f t="shared" si="15"/>
        <v>100%</v>
      </c>
      <c r="V196" s="137" t="str">
        <f t="shared" si="11"/>
        <v>No Programado</v>
      </c>
      <c r="W196" s="134" t="str">
        <f t="shared" si="12"/>
        <v>No Programado</v>
      </c>
      <c r="X196" s="134" t="str">
        <f t="shared" si="13"/>
        <v>No Programado</v>
      </c>
      <c r="Y196" s="153" t="str">
        <f t="shared" si="14"/>
        <v>No Programado</v>
      </c>
      <c r="Z196" s="155"/>
      <c r="AA196" s="156"/>
      <c r="AB196" s="156"/>
      <c r="AC196" s="157"/>
    </row>
    <row r="197" spans="3:29" ht="17.25" hidden="1">
      <c r="C197" s="184" t="str">
        <f>IF(ISBLANK('5. Pp (3 años)'!B229),"",'5. Pp (3 años)'!B229)</f>
        <v/>
      </c>
      <c r="D197" s="91" t="str">
        <f>IF(ISBLANK('5. Pp (3 años)'!C229),"",'5. Pp (3 años)'!C229)</f>
        <v/>
      </c>
      <c r="E197" s="180" t="str">
        <f>IF(ISBLANK('5. Pp (3 años)'!D229),"",'5. Pp (3 años)'!D229)</f>
        <v/>
      </c>
      <c r="F197" s="180" t="str">
        <f>IF(ISBLANK('5. Pp (3 años)'!E229),"",'5. Pp (3 años)'!E229)</f>
        <v/>
      </c>
      <c r="G197" s="491" t="str">
        <f>IF(ISBLANK('5. Pp (3 años)'!H229),"",'5. Pp (3 años)'!H229)</f>
        <v/>
      </c>
      <c r="H197" s="79" t="str">
        <f>IF(ISBLANK('5. Pp (3 años)'!J229),"",'5. Pp (3 años)'!J229)</f>
        <v/>
      </c>
      <c r="I197" s="142" t="str">
        <f>IF(ISBLANK('9. METAS'!K203),"",'9. METAS'!K203)</f>
        <v/>
      </c>
      <c r="J197" s="143" t="str">
        <f>IF(ISBLANK('9. METAS'!Q203),"",'9. METAS'!Q203)</f>
        <v/>
      </c>
      <c r="K197" s="135" t="str">
        <f>IF(ISBLANK('9. METAS'!R203),"",'9. METAS'!R203)</f>
        <v/>
      </c>
      <c r="L197" s="135" t="str">
        <f>IF(ISBLANK('9. METAS'!S203),"",'9. METAS'!S203)</f>
        <v/>
      </c>
      <c r="M197" s="136" t="str">
        <f>IF(ISBLANK('9. METAS'!T203),"",'9. METAS'!T203)</f>
        <v/>
      </c>
      <c r="N197" s="323"/>
      <c r="O197" s="324"/>
      <c r="P197" s="324"/>
      <c r="Q197" s="325"/>
      <c r="R197" s="133" t="str">
        <f t="shared" si="16"/>
        <v>100%</v>
      </c>
      <c r="S197" s="134" t="str">
        <f t="shared" si="16"/>
        <v>100%</v>
      </c>
      <c r="T197" s="134" t="str">
        <f t="shared" si="15"/>
        <v>100%</v>
      </c>
      <c r="U197" s="148" t="str">
        <f t="shared" si="15"/>
        <v>100%</v>
      </c>
      <c r="V197" s="137" t="str">
        <f t="shared" si="11"/>
        <v>No Programado</v>
      </c>
      <c r="W197" s="134" t="str">
        <f t="shared" si="12"/>
        <v>No Programado</v>
      </c>
      <c r="X197" s="134" t="str">
        <f t="shared" si="13"/>
        <v>No Programado</v>
      </c>
      <c r="Y197" s="153" t="str">
        <f t="shared" si="14"/>
        <v>No Programado</v>
      </c>
      <c r="Z197" s="155"/>
      <c r="AA197" s="156"/>
      <c r="AB197" s="156"/>
      <c r="AC197" s="157"/>
    </row>
    <row r="198" spans="3:29" ht="17.25" hidden="1">
      <c r="C198" s="184" t="str">
        <f>IF(ISBLANK('5. Pp (3 años)'!B230),"",'5. Pp (3 años)'!B230)</f>
        <v/>
      </c>
      <c r="D198" s="91" t="str">
        <f>IF(ISBLANK('5. Pp (3 años)'!C230),"",'5. Pp (3 años)'!C230)</f>
        <v/>
      </c>
      <c r="E198" s="180" t="str">
        <f>IF(ISBLANK('5. Pp (3 años)'!D230),"",'5. Pp (3 años)'!D230)</f>
        <v/>
      </c>
      <c r="F198" s="180" t="str">
        <f>IF(ISBLANK('5. Pp (3 años)'!E230),"",'5. Pp (3 años)'!E230)</f>
        <v/>
      </c>
      <c r="G198" s="187" t="str">
        <f>IF(ISBLANK('5. Pp (3 años)'!H230),"",'5. Pp (3 años)'!H230)</f>
        <v/>
      </c>
      <c r="H198" s="79" t="str">
        <f>IF(ISBLANK('5. Pp (3 años)'!J230),"",'5. Pp (3 años)'!J230)</f>
        <v/>
      </c>
      <c r="I198" s="142" t="str">
        <f>IF(ISBLANK('9. METAS'!K204),"",'9. METAS'!K204)</f>
        <v/>
      </c>
      <c r="J198" s="143" t="str">
        <f>IF(ISBLANK('9. METAS'!Q204),"",'9. METAS'!Q204)</f>
        <v/>
      </c>
      <c r="K198" s="135" t="str">
        <f>IF(ISBLANK('9. METAS'!R204),"",'9. METAS'!R204)</f>
        <v/>
      </c>
      <c r="L198" s="135" t="str">
        <f>IF(ISBLANK('9. METAS'!S204),"",'9. METAS'!S204)</f>
        <v/>
      </c>
      <c r="M198" s="136" t="str">
        <f>IF(ISBLANK('9. METAS'!T204),"",'9. METAS'!T204)</f>
        <v/>
      </c>
      <c r="N198" s="323"/>
      <c r="O198" s="324"/>
      <c r="P198" s="324"/>
      <c r="Q198" s="325"/>
      <c r="R198" s="133" t="str">
        <f t="shared" si="16"/>
        <v>100%</v>
      </c>
      <c r="S198" s="134" t="str">
        <f t="shared" si="16"/>
        <v>100%</v>
      </c>
      <c r="T198" s="134" t="str">
        <f t="shared" si="15"/>
        <v>100%</v>
      </c>
      <c r="U198" s="148" t="str">
        <f t="shared" si="15"/>
        <v>100%</v>
      </c>
      <c r="V198" s="137" t="str">
        <f t="shared" si="11"/>
        <v>No Programado</v>
      </c>
      <c r="W198" s="134" t="str">
        <f t="shared" si="12"/>
        <v>No Programado</v>
      </c>
      <c r="X198" s="134" t="str">
        <f t="shared" si="13"/>
        <v>No Programado</v>
      </c>
      <c r="Y198" s="153" t="str">
        <f t="shared" si="14"/>
        <v>No Programado</v>
      </c>
      <c r="Z198" s="155"/>
      <c r="AA198" s="156"/>
      <c r="AB198" s="156"/>
      <c r="AC198" s="157"/>
    </row>
    <row r="199" spans="3:29" ht="17.25" hidden="1">
      <c r="C199" s="184" t="str">
        <f>IF(ISBLANK('5. Pp (3 años)'!B231),"",'5. Pp (3 años)'!B231)</f>
        <v/>
      </c>
      <c r="D199" s="91" t="str">
        <f>IF(ISBLANK('5. Pp (3 años)'!C231),"",'5. Pp (3 años)'!C231)</f>
        <v/>
      </c>
      <c r="E199" s="180" t="str">
        <f>IF(ISBLANK('5. Pp (3 años)'!D231),"",'5. Pp (3 años)'!D231)</f>
        <v/>
      </c>
      <c r="F199" s="180" t="str">
        <f>IF(ISBLANK('5. Pp (3 años)'!E231),"",'5. Pp (3 años)'!E231)</f>
        <v/>
      </c>
      <c r="G199" s="187" t="str">
        <f>IF(ISBLANK('5. Pp (3 años)'!H231),"",'5. Pp (3 años)'!H231)</f>
        <v/>
      </c>
      <c r="H199" s="79" t="str">
        <f>IF(ISBLANK('5. Pp (3 años)'!J231),"",'5. Pp (3 años)'!J231)</f>
        <v/>
      </c>
      <c r="I199" s="142" t="str">
        <f>IF(ISBLANK('9. METAS'!K205),"",'9. METAS'!K205)</f>
        <v/>
      </c>
      <c r="J199" s="143" t="str">
        <f>IF(ISBLANK('9. METAS'!Q205),"",'9. METAS'!Q205)</f>
        <v/>
      </c>
      <c r="K199" s="135" t="str">
        <f>IF(ISBLANK('9. METAS'!R205),"",'9. METAS'!R205)</f>
        <v/>
      </c>
      <c r="L199" s="135" t="str">
        <f>IF(ISBLANK('9. METAS'!S205),"",'9. METAS'!S205)</f>
        <v/>
      </c>
      <c r="M199" s="136" t="str">
        <f>IF(ISBLANK('9. METAS'!T205),"",'9. METAS'!T205)</f>
        <v/>
      </c>
      <c r="N199" s="323"/>
      <c r="O199" s="324"/>
      <c r="P199" s="324"/>
      <c r="Q199" s="325"/>
      <c r="R199" s="133" t="str">
        <f t="shared" si="16"/>
        <v>100%</v>
      </c>
      <c r="S199" s="134" t="str">
        <f t="shared" si="16"/>
        <v>100%</v>
      </c>
      <c r="T199" s="134" t="str">
        <f t="shared" si="15"/>
        <v>100%</v>
      </c>
      <c r="U199" s="148" t="str">
        <f t="shared" si="15"/>
        <v>100%</v>
      </c>
      <c r="V199" s="137" t="str">
        <f t="shared" si="11"/>
        <v>No Programado</v>
      </c>
      <c r="W199" s="134" t="str">
        <f t="shared" si="12"/>
        <v>No Programado</v>
      </c>
      <c r="X199" s="134" t="str">
        <f t="shared" si="13"/>
        <v>No Programado</v>
      </c>
      <c r="Y199" s="153" t="str">
        <f t="shared" si="14"/>
        <v>No Programado</v>
      </c>
      <c r="Z199" s="155"/>
      <c r="AA199" s="156"/>
      <c r="AB199" s="156"/>
      <c r="AC199" s="157"/>
    </row>
    <row r="200" spans="3:29" ht="17.25" hidden="1">
      <c r="C200" s="184" t="str">
        <f>IF(ISBLANK('5. Pp (3 años)'!B232),"",'5. Pp (3 años)'!B232)</f>
        <v/>
      </c>
      <c r="D200" s="91" t="str">
        <f>IF(ISBLANK('5. Pp (3 años)'!C232),"",'5. Pp (3 años)'!C232)</f>
        <v/>
      </c>
      <c r="E200" s="180" t="str">
        <f>IF(ISBLANK('5. Pp (3 años)'!D232),"",'5. Pp (3 años)'!D232)</f>
        <v/>
      </c>
      <c r="F200" s="180" t="str">
        <f>IF(ISBLANK('5. Pp (3 años)'!E232),"",'5. Pp (3 años)'!E232)</f>
        <v/>
      </c>
      <c r="G200" s="187" t="str">
        <f>IF(ISBLANK('5. Pp (3 años)'!H232),"",'5. Pp (3 años)'!H232)</f>
        <v/>
      </c>
      <c r="H200" s="79" t="str">
        <f>IF(ISBLANK('5. Pp (3 años)'!J232),"",'5. Pp (3 años)'!J232)</f>
        <v/>
      </c>
      <c r="I200" s="142" t="str">
        <f>IF(ISBLANK('9. METAS'!K206),"",'9. METAS'!K206)</f>
        <v/>
      </c>
      <c r="J200" s="143" t="str">
        <f>IF(ISBLANK('9. METAS'!Q206),"",'9. METAS'!Q206)</f>
        <v/>
      </c>
      <c r="K200" s="135" t="str">
        <f>IF(ISBLANK('9. METAS'!R206),"",'9. METAS'!R206)</f>
        <v/>
      </c>
      <c r="L200" s="135" t="str">
        <f>IF(ISBLANK('9. METAS'!S206),"",'9. METAS'!S206)</f>
        <v/>
      </c>
      <c r="M200" s="136" t="str">
        <f>IF(ISBLANK('9. METAS'!T206),"",'9. METAS'!T206)</f>
        <v/>
      </c>
      <c r="N200" s="323"/>
      <c r="O200" s="324"/>
      <c r="P200" s="324"/>
      <c r="Q200" s="325"/>
      <c r="R200" s="133" t="str">
        <f t="shared" si="16"/>
        <v>100%</v>
      </c>
      <c r="S200" s="134" t="str">
        <f t="shared" si="16"/>
        <v>100%</v>
      </c>
      <c r="T200" s="134" t="str">
        <f t="shared" si="15"/>
        <v>100%</v>
      </c>
      <c r="U200" s="148" t="str">
        <f t="shared" si="15"/>
        <v>100%</v>
      </c>
      <c r="V200" s="137" t="str">
        <f t="shared" si="11"/>
        <v>No Programado</v>
      </c>
      <c r="W200" s="134" t="str">
        <f t="shared" si="12"/>
        <v>No Programado</v>
      </c>
      <c r="X200" s="134" t="str">
        <f t="shared" si="13"/>
        <v>No Programado</v>
      </c>
      <c r="Y200" s="153" t="str">
        <f t="shared" si="14"/>
        <v>No Programado</v>
      </c>
      <c r="Z200" s="155"/>
      <c r="AA200" s="156"/>
      <c r="AB200" s="156"/>
      <c r="AC200" s="157"/>
    </row>
    <row r="201" spans="3:29" ht="17.25" hidden="1">
      <c r="C201" s="184" t="str">
        <f>IF(ISBLANK('5. Pp (3 años)'!B233),"",'5. Pp (3 años)'!B233)</f>
        <v/>
      </c>
      <c r="D201" s="91" t="str">
        <f>IF(ISBLANK('5. Pp (3 años)'!C233),"",'5. Pp (3 años)'!C233)</f>
        <v/>
      </c>
      <c r="E201" s="180" t="str">
        <f>IF(ISBLANK('5. Pp (3 años)'!D233),"",'5. Pp (3 años)'!D233)</f>
        <v/>
      </c>
      <c r="F201" s="180" t="str">
        <f>IF(ISBLANK('5. Pp (3 años)'!E233),"",'5. Pp (3 años)'!E233)</f>
        <v/>
      </c>
      <c r="G201" s="490" t="str">
        <f>IF(ISBLANK('5. Pp (3 años)'!H233),"",'5. Pp (3 años)'!H233)</f>
        <v/>
      </c>
      <c r="H201" s="79" t="str">
        <f>IF(ISBLANK('5. Pp (3 años)'!J233),"",'5. Pp (3 años)'!J233)</f>
        <v/>
      </c>
      <c r="I201" s="142" t="str">
        <f>IF(ISBLANK('9. METAS'!K207),"",'9. METAS'!K207)</f>
        <v/>
      </c>
      <c r="J201" s="143" t="str">
        <f>IF(ISBLANK('9. METAS'!Q207),"",'9. METAS'!Q207)</f>
        <v/>
      </c>
      <c r="K201" s="135" t="str">
        <f>IF(ISBLANK('9. METAS'!R207),"",'9. METAS'!R207)</f>
        <v/>
      </c>
      <c r="L201" s="135" t="str">
        <f>IF(ISBLANK('9. METAS'!S207),"",'9. METAS'!S207)</f>
        <v/>
      </c>
      <c r="M201" s="136" t="str">
        <f>IF(ISBLANK('9. METAS'!T207),"",'9. METAS'!T207)</f>
        <v/>
      </c>
      <c r="N201" s="323"/>
      <c r="O201" s="324"/>
      <c r="P201" s="324"/>
      <c r="Q201" s="325"/>
      <c r="R201" s="133" t="str">
        <f t="shared" si="16"/>
        <v>100%</v>
      </c>
      <c r="S201" s="134" t="str">
        <f t="shared" si="16"/>
        <v>100%</v>
      </c>
      <c r="T201" s="134" t="str">
        <f t="shared" si="15"/>
        <v>100%</v>
      </c>
      <c r="U201" s="148" t="str">
        <f t="shared" si="15"/>
        <v>100%</v>
      </c>
      <c r="V201" s="137" t="str">
        <f t="shared" si="11"/>
        <v>No Programado</v>
      </c>
      <c r="W201" s="134" t="str">
        <f t="shared" si="12"/>
        <v>No Programado</v>
      </c>
      <c r="X201" s="134" t="str">
        <f t="shared" si="13"/>
        <v>No Programado</v>
      </c>
      <c r="Y201" s="153" t="str">
        <f t="shared" si="14"/>
        <v>No Programado</v>
      </c>
      <c r="Z201" s="155"/>
      <c r="AA201" s="156"/>
      <c r="AB201" s="156"/>
      <c r="AC201" s="157"/>
    </row>
    <row r="202" spans="3:29" ht="17.25" hidden="1">
      <c r="C202" s="486" t="str">
        <f>IF(ISBLANK('5. Pp (3 años)'!B234),"",'5. Pp (3 años)'!B234)</f>
        <v/>
      </c>
      <c r="D202" s="487" t="str">
        <f>IF(ISBLANK('5. Pp (3 años)'!C234),"",'5. Pp (3 años)'!C234)</f>
        <v/>
      </c>
      <c r="E202" s="471" t="str">
        <f>IF(ISBLANK('5. Pp (3 años)'!D234),"",'5. Pp (3 años)'!D234)</f>
        <v/>
      </c>
      <c r="F202" s="471" t="str">
        <f>IF(ISBLANK('5. Pp (3 años)'!E234),"",'5. Pp (3 años)'!E234)</f>
        <v/>
      </c>
      <c r="G202" s="466" t="str">
        <f>IF(ISBLANK('5. Pp (3 años)'!H234),"",'5. Pp (3 años)'!H234)</f>
        <v/>
      </c>
      <c r="H202" s="488" t="str">
        <f>IF(ISBLANK('5. Pp (3 años)'!J234),"",'5. Pp (3 años)'!J234)</f>
        <v/>
      </c>
      <c r="I202" s="142" t="str">
        <f>IF(ISBLANK('9. METAS'!K208),"",'9. METAS'!K208)</f>
        <v/>
      </c>
      <c r="J202" s="143" t="str">
        <f>IF(ISBLANK('9. METAS'!Q208),"",'9. METAS'!Q208)</f>
        <v/>
      </c>
      <c r="K202" s="135" t="str">
        <f>IF(ISBLANK('9. METAS'!R208),"",'9. METAS'!R208)</f>
        <v/>
      </c>
      <c r="L202" s="135" t="str">
        <f>IF(ISBLANK('9. METAS'!S208),"",'9. METAS'!S208)</f>
        <v/>
      </c>
      <c r="M202" s="136" t="str">
        <f>IF(ISBLANK('9. METAS'!T208),"",'9. METAS'!T208)</f>
        <v/>
      </c>
      <c r="N202" s="323"/>
      <c r="O202" s="324"/>
      <c r="P202" s="324"/>
      <c r="Q202" s="325"/>
      <c r="R202" s="133" t="str">
        <f t="shared" si="16"/>
        <v>100%</v>
      </c>
      <c r="S202" s="134" t="str">
        <f t="shared" si="16"/>
        <v>100%</v>
      </c>
      <c r="T202" s="134" t="str">
        <f t="shared" si="15"/>
        <v>100%</v>
      </c>
      <c r="U202" s="148" t="str">
        <f t="shared" si="15"/>
        <v>100%</v>
      </c>
      <c r="V202" s="137" t="str">
        <f t="shared" si="11"/>
        <v>No Programado</v>
      </c>
      <c r="W202" s="134" t="str">
        <f t="shared" si="12"/>
        <v>No Programado</v>
      </c>
      <c r="X202" s="134" t="str">
        <f t="shared" si="13"/>
        <v>No Programado</v>
      </c>
      <c r="Y202" s="153" t="str">
        <f t="shared" si="14"/>
        <v>No Programado</v>
      </c>
      <c r="Z202" s="155"/>
      <c r="AA202" s="156"/>
      <c r="AB202" s="156"/>
      <c r="AC202" s="157"/>
    </row>
    <row r="203" spans="3:29" ht="17.25" hidden="1">
      <c r="C203" s="184" t="str">
        <f>IF(ISBLANK('5. Pp (3 años)'!B235),"",'5. Pp (3 años)'!B235)</f>
        <v/>
      </c>
      <c r="D203" s="91" t="str">
        <f>IF(ISBLANK('5. Pp (3 años)'!C235),"",'5. Pp (3 años)'!C235)</f>
        <v/>
      </c>
      <c r="E203" s="180" t="str">
        <f>IF(ISBLANK('5. Pp (3 años)'!D235),"",'5. Pp (3 años)'!D235)</f>
        <v/>
      </c>
      <c r="F203" s="180" t="str">
        <f>IF(ISBLANK('5. Pp (3 años)'!E235),"",'5. Pp (3 años)'!E235)</f>
        <v/>
      </c>
      <c r="G203" s="491" t="str">
        <f>IF(ISBLANK('5. Pp (3 años)'!H235),"",'5. Pp (3 años)'!H235)</f>
        <v/>
      </c>
      <c r="H203" s="79" t="str">
        <f>IF(ISBLANK('5. Pp (3 años)'!J235),"",'5. Pp (3 años)'!J235)</f>
        <v/>
      </c>
      <c r="I203" s="142" t="str">
        <f>IF(ISBLANK('9. METAS'!K209),"",'9. METAS'!K209)</f>
        <v/>
      </c>
      <c r="J203" s="143" t="str">
        <f>IF(ISBLANK('9. METAS'!Q209),"",'9. METAS'!Q209)</f>
        <v/>
      </c>
      <c r="K203" s="135" t="str">
        <f>IF(ISBLANK('9. METAS'!R209),"",'9. METAS'!R209)</f>
        <v/>
      </c>
      <c r="L203" s="135" t="str">
        <f>IF(ISBLANK('9. METAS'!S209),"",'9. METAS'!S209)</f>
        <v/>
      </c>
      <c r="M203" s="136" t="str">
        <f>IF(ISBLANK('9. METAS'!T209),"",'9. METAS'!T209)</f>
        <v/>
      </c>
      <c r="N203" s="323"/>
      <c r="O203" s="324"/>
      <c r="P203" s="324"/>
      <c r="Q203" s="325"/>
      <c r="R203" s="133" t="str">
        <f t="shared" si="16"/>
        <v>100%</v>
      </c>
      <c r="S203" s="134" t="str">
        <f t="shared" si="16"/>
        <v>100%</v>
      </c>
      <c r="T203" s="134" t="str">
        <f t="shared" si="15"/>
        <v>100%</v>
      </c>
      <c r="U203" s="148" t="str">
        <f t="shared" si="15"/>
        <v>100%</v>
      </c>
      <c r="V203" s="137" t="str">
        <f t="shared" si="11"/>
        <v>No Programado</v>
      </c>
      <c r="W203" s="134" t="str">
        <f t="shared" si="12"/>
        <v>No Programado</v>
      </c>
      <c r="X203" s="134" t="str">
        <f t="shared" si="13"/>
        <v>No Programado</v>
      </c>
      <c r="Y203" s="153" t="str">
        <f t="shared" si="14"/>
        <v>No Programado</v>
      </c>
      <c r="Z203" s="155"/>
      <c r="AA203" s="156"/>
      <c r="AB203" s="156"/>
      <c r="AC203" s="157"/>
    </row>
    <row r="204" spans="3:29" ht="17.25" hidden="1">
      <c r="C204" s="184" t="str">
        <f>IF(ISBLANK('5. Pp (3 años)'!B236),"",'5. Pp (3 años)'!B236)</f>
        <v/>
      </c>
      <c r="D204" s="91" t="str">
        <f>IF(ISBLANK('5. Pp (3 años)'!C236),"",'5. Pp (3 años)'!C236)</f>
        <v/>
      </c>
      <c r="E204" s="180" t="str">
        <f>IF(ISBLANK('5. Pp (3 años)'!D236),"",'5. Pp (3 años)'!D236)</f>
        <v/>
      </c>
      <c r="F204" s="180" t="str">
        <f>IF(ISBLANK('5. Pp (3 años)'!E236),"",'5. Pp (3 años)'!E236)</f>
        <v/>
      </c>
      <c r="G204" s="187" t="str">
        <f>IF(ISBLANK('5. Pp (3 años)'!H236),"",'5. Pp (3 años)'!H236)</f>
        <v/>
      </c>
      <c r="H204" s="79" t="str">
        <f>IF(ISBLANK('5. Pp (3 años)'!J236),"",'5. Pp (3 años)'!J236)</f>
        <v/>
      </c>
      <c r="I204" s="142" t="str">
        <f>IF(ISBLANK('9. METAS'!K210),"",'9. METAS'!K210)</f>
        <v/>
      </c>
      <c r="J204" s="143" t="str">
        <f>IF(ISBLANK('9. METAS'!Q210),"",'9. METAS'!Q210)</f>
        <v/>
      </c>
      <c r="K204" s="135" t="str">
        <f>IF(ISBLANK('9. METAS'!R210),"",'9. METAS'!R210)</f>
        <v/>
      </c>
      <c r="L204" s="135" t="str">
        <f>IF(ISBLANK('9. METAS'!S210),"",'9. METAS'!S210)</f>
        <v/>
      </c>
      <c r="M204" s="136" t="str">
        <f>IF(ISBLANK('9. METAS'!T210),"",'9. METAS'!T210)</f>
        <v/>
      </c>
      <c r="N204" s="323"/>
      <c r="O204" s="324"/>
      <c r="P204" s="324"/>
      <c r="Q204" s="325"/>
      <c r="R204" s="133" t="str">
        <f t="shared" si="16"/>
        <v>100%</v>
      </c>
      <c r="S204" s="134" t="str">
        <f t="shared" si="16"/>
        <v>100%</v>
      </c>
      <c r="T204" s="134" t="str">
        <f t="shared" si="15"/>
        <v>100%</v>
      </c>
      <c r="U204" s="148" t="str">
        <f t="shared" si="15"/>
        <v>100%</v>
      </c>
      <c r="V204" s="137" t="str">
        <f t="shared" si="11"/>
        <v>No Programado</v>
      </c>
      <c r="W204" s="134" t="str">
        <f t="shared" si="12"/>
        <v>No Programado</v>
      </c>
      <c r="X204" s="134" t="str">
        <f t="shared" si="13"/>
        <v>No Programado</v>
      </c>
      <c r="Y204" s="153" t="str">
        <f t="shared" si="14"/>
        <v>No Programado</v>
      </c>
      <c r="Z204" s="155"/>
      <c r="AA204" s="156"/>
      <c r="AB204" s="156"/>
      <c r="AC204" s="157"/>
    </row>
    <row r="205" spans="3:29" ht="17.25" hidden="1">
      <c r="C205" s="184" t="str">
        <f>IF(ISBLANK('5. Pp (3 años)'!B237),"",'5. Pp (3 años)'!B237)</f>
        <v/>
      </c>
      <c r="D205" s="91" t="str">
        <f>IF(ISBLANK('5. Pp (3 años)'!C237),"",'5. Pp (3 años)'!C237)</f>
        <v/>
      </c>
      <c r="E205" s="180" t="str">
        <f>IF(ISBLANK('5. Pp (3 años)'!D237),"",'5. Pp (3 años)'!D237)</f>
        <v/>
      </c>
      <c r="F205" s="180" t="str">
        <f>IF(ISBLANK('5. Pp (3 años)'!E237),"",'5. Pp (3 años)'!E237)</f>
        <v/>
      </c>
      <c r="G205" s="187" t="str">
        <f>IF(ISBLANK('5. Pp (3 años)'!H237),"",'5. Pp (3 años)'!H237)</f>
        <v/>
      </c>
      <c r="H205" s="79" t="str">
        <f>IF(ISBLANK('5. Pp (3 años)'!J237),"",'5. Pp (3 años)'!J237)</f>
        <v/>
      </c>
      <c r="I205" s="142" t="str">
        <f>IF(ISBLANK('9. METAS'!K211),"",'9. METAS'!K211)</f>
        <v/>
      </c>
      <c r="J205" s="143" t="str">
        <f>IF(ISBLANK('9. METAS'!Q211),"",'9. METAS'!Q211)</f>
        <v/>
      </c>
      <c r="K205" s="135" t="str">
        <f>IF(ISBLANK('9. METAS'!R211),"",'9. METAS'!R211)</f>
        <v/>
      </c>
      <c r="L205" s="135" t="str">
        <f>IF(ISBLANK('9. METAS'!S211),"",'9. METAS'!S211)</f>
        <v/>
      </c>
      <c r="M205" s="136" t="str">
        <f>IF(ISBLANK('9. METAS'!T211),"",'9. METAS'!T211)</f>
        <v/>
      </c>
      <c r="N205" s="323"/>
      <c r="O205" s="324"/>
      <c r="P205" s="324"/>
      <c r="Q205" s="325"/>
      <c r="R205" s="133" t="str">
        <f t="shared" si="16"/>
        <v>100%</v>
      </c>
      <c r="S205" s="134" t="str">
        <f t="shared" si="16"/>
        <v>100%</v>
      </c>
      <c r="T205" s="134" t="str">
        <f t="shared" si="15"/>
        <v>100%</v>
      </c>
      <c r="U205" s="148" t="str">
        <f t="shared" si="15"/>
        <v>100%</v>
      </c>
      <c r="V205" s="137" t="str">
        <f t="shared" si="11"/>
        <v>No Programado</v>
      </c>
      <c r="W205" s="134" t="str">
        <f t="shared" si="12"/>
        <v>No Programado</v>
      </c>
      <c r="X205" s="134" t="str">
        <f t="shared" si="13"/>
        <v>No Programado</v>
      </c>
      <c r="Y205" s="153" t="str">
        <f t="shared" si="14"/>
        <v>No Programado</v>
      </c>
      <c r="Z205" s="155"/>
      <c r="AA205" s="156"/>
      <c r="AB205" s="156"/>
      <c r="AC205" s="157"/>
    </row>
    <row r="206" spans="3:29" ht="17.25" hidden="1">
      <c r="C206" s="184" t="str">
        <f>IF(ISBLANK('5. Pp (3 años)'!B238),"",'5. Pp (3 años)'!B238)</f>
        <v/>
      </c>
      <c r="D206" s="91" t="str">
        <f>IF(ISBLANK('5. Pp (3 años)'!C238),"",'5. Pp (3 años)'!C238)</f>
        <v/>
      </c>
      <c r="E206" s="180" t="str">
        <f>IF(ISBLANK('5. Pp (3 años)'!D238),"",'5. Pp (3 años)'!D238)</f>
        <v/>
      </c>
      <c r="F206" s="180" t="str">
        <f>IF(ISBLANK('5. Pp (3 años)'!E238),"",'5. Pp (3 años)'!E238)</f>
        <v/>
      </c>
      <c r="G206" s="187" t="str">
        <f>IF(ISBLANK('5. Pp (3 años)'!H238),"",'5. Pp (3 años)'!H238)</f>
        <v/>
      </c>
      <c r="H206" s="79" t="str">
        <f>IF(ISBLANK('5. Pp (3 años)'!J238),"",'5. Pp (3 años)'!J238)</f>
        <v/>
      </c>
      <c r="I206" s="142" t="str">
        <f>IF(ISBLANK('9. METAS'!K212),"",'9. METAS'!K212)</f>
        <v/>
      </c>
      <c r="J206" s="143" t="str">
        <f>IF(ISBLANK('9. METAS'!Q212),"",'9. METAS'!Q212)</f>
        <v/>
      </c>
      <c r="K206" s="135" t="str">
        <f>IF(ISBLANK('9. METAS'!R212),"",'9. METAS'!R212)</f>
        <v/>
      </c>
      <c r="L206" s="135" t="str">
        <f>IF(ISBLANK('9. METAS'!S212),"",'9. METAS'!S212)</f>
        <v/>
      </c>
      <c r="M206" s="136" t="str">
        <f>IF(ISBLANK('9. METAS'!T212),"",'9. METAS'!T212)</f>
        <v/>
      </c>
      <c r="N206" s="323"/>
      <c r="O206" s="324"/>
      <c r="P206" s="324"/>
      <c r="Q206" s="325"/>
      <c r="R206" s="133" t="str">
        <f t="shared" si="16"/>
        <v>100%</v>
      </c>
      <c r="S206" s="134" t="str">
        <f t="shared" si="16"/>
        <v>100%</v>
      </c>
      <c r="T206" s="134" t="str">
        <f t="shared" si="15"/>
        <v>100%</v>
      </c>
      <c r="U206" s="148" t="str">
        <f t="shared" si="15"/>
        <v>100%</v>
      </c>
      <c r="V206" s="137" t="str">
        <f t="shared" si="11"/>
        <v>No Programado</v>
      </c>
      <c r="W206" s="134" t="str">
        <f t="shared" si="12"/>
        <v>No Programado</v>
      </c>
      <c r="X206" s="134" t="str">
        <f t="shared" si="13"/>
        <v>No Programado</v>
      </c>
      <c r="Y206" s="153" t="str">
        <f t="shared" si="14"/>
        <v>No Programado</v>
      </c>
      <c r="Z206" s="155"/>
      <c r="AA206" s="156"/>
      <c r="AB206" s="156"/>
      <c r="AC206" s="157"/>
    </row>
    <row r="207" spans="3:29" ht="17.25" hidden="1">
      <c r="C207" s="184" t="str">
        <f>IF(ISBLANK('5. Pp (3 años)'!B239),"",'5. Pp (3 años)'!B239)</f>
        <v/>
      </c>
      <c r="D207" s="91" t="str">
        <f>IF(ISBLANK('5. Pp (3 años)'!C239),"",'5. Pp (3 años)'!C239)</f>
        <v/>
      </c>
      <c r="E207" s="180" t="str">
        <f>IF(ISBLANK('5. Pp (3 años)'!D239),"",'5. Pp (3 años)'!D239)</f>
        <v/>
      </c>
      <c r="F207" s="180" t="str">
        <f>IF(ISBLANK('5. Pp (3 años)'!E239),"",'5. Pp (3 años)'!E239)</f>
        <v/>
      </c>
      <c r="G207" s="490" t="str">
        <f>IF(ISBLANK('5. Pp (3 años)'!H239),"",'5. Pp (3 años)'!H239)</f>
        <v/>
      </c>
      <c r="H207" s="79" t="str">
        <f>IF(ISBLANK('5. Pp (3 años)'!J239),"",'5. Pp (3 años)'!J239)</f>
        <v/>
      </c>
      <c r="I207" s="142" t="str">
        <f>IF(ISBLANK('9. METAS'!K213),"",'9. METAS'!K213)</f>
        <v/>
      </c>
      <c r="J207" s="143" t="str">
        <f>IF(ISBLANK('9. METAS'!Q213),"",'9. METAS'!Q213)</f>
        <v/>
      </c>
      <c r="K207" s="135" t="str">
        <f>IF(ISBLANK('9. METAS'!R213),"",'9. METAS'!R213)</f>
        <v/>
      </c>
      <c r="L207" s="135" t="str">
        <f>IF(ISBLANK('9. METAS'!S213),"",'9. METAS'!S213)</f>
        <v/>
      </c>
      <c r="M207" s="136" t="str">
        <f>IF(ISBLANK('9. METAS'!T213),"",'9. METAS'!T213)</f>
        <v/>
      </c>
      <c r="N207" s="323"/>
      <c r="O207" s="324"/>
      <c r="P207" s="324"/>
      <c r="Q207" s="325"/>
      <c r="R207" s="133" t="str">
        <f t="shared" si="16"/>
        <v>100%</v>
      </c>
      <c r="S207" s="134" t="str">
        <f t="shared" si="16"/>
        <v>100%</v>
      </c>
      <c r="T207" s="134" t="str">
        <f t="shared" si="15"/>
        <v>100%</v>
      </c>
      <c r="U207" s="148" t="str">
        <f t="shared" si="15"/>
        <v>100%</v>
      </c>
      <c r="V207" s="137" t="str">
        <f t="shared" ref="V207:V244" si="17">IFERROR((N207/I207),"No Programado")</f>
        <v>No Programado</v>
      </c>
      <c r="W207" s="134" t="str">
        <f t="shared" ref="W207:W244" si="18">IFERROR((N207+O207)/I207, "No Programado")</f>
        <v>No Programado</v>
      </c>
      <c r="X207" s="134" t="str">
        <f t="shared" ref="X207:X244" si="19">IFERROR((O207+P207)/I207, "No Programado")</f>
        <v>No Programado</v>
      </c>
      <c r="Y207" s="153" t="str">
        <f t="shared" ref="Y207:Y244" si="20">IFERROR((P207+Q207)/I207, "No Programado")</f>
        <v>No Programado</v>
      </c>
      <c r="Z207" s="155"/>
      <c r="AA207" s="156"/>
      <c r="AB207" s="156"/>
      <c r="AC207" s="157"/>
    </row>
    <row r="208" spans="3:29" ht="17.25" hidden="1">
      <c r="C208" s="486" t="str">
        <f>IF(ISBLANK('5. Pp (3 años)'!B240),"",'5. Pp (3 años)'!B240)</f>
        <v/>
      </c>
      <c r="D208" s="487" t="str">
        <f>IF(ISBLANK('5. Pp (3 años)'!C240),"",'5. Pp (3 años)'!C240)</f>
        <v/>
      </c>
      <c r="E208" s="471" t="str">
        <f>IF(ISBLANK('5. Pp (3 años)'!D240),"",'5. Pp (3 años)'!D240)</f>
        <v/>
      </c>
      <c r="F208" s="471" t="str">
        <f>IF(ISBLANK('5. Pp (3 años)'!E240),"",'5. Pp (3 años)'!E240)</f>
        <v/>
      </c>
      <c r="G208" s="466" t="str">
        <f>IF(ISBLANK('5. Pp (3 años)'!H240),"",'5. Pp (3 años)'!H240)</f>
        <v/>
      </c>
      <c r="H208" s="488" t="str">
        <f>IF(ISBLANK('5. Pp (3 años)'!J240),"",'5. Pp (3 años)'!J240)</f>
        <v/>
      </c>
      <c r="I208" s="142" t="str">
        <f>IF(ISBLANK('9. METAS'!K214),"",'9. METAS'!K214)</f>
        <v/>
      </c>
      <c r="J208" s="143" t="str">
        <f>IF(ISBLANK('9. METAS'!Q214),"",'9. METAS'!Q214)</f>
        <v/>
      </c>
      <c r="K208" s="135" t="str">
        <f>IF(ISBLANK('9. METAS'!R214),"",'9. METAS'!R214)</f>
        <v/>
      </c>
      <c r="L208" s="135" t="str">
        <f>IF(ISBLANK('9. METAS'!S214),"",'9. METAS'!S214)</f>
        <v/>
      </c>
      <c r="M208" s="136" t="str">
        <f>IF(ISBLANK('9. METAS'!T214),"",'9. METAS'!T214)</f>
        <v/>
      </c>
      <c r="N208" s="323"/>
      <c r="O208" s="324"/>
      <c r="P208" s="324"/>
      <c r="Q208" s="325"/>
      <c r="R208" s="133" t="str">
        <f t="shared" si="16"/>
        <v>100%</v>
      </c>
      <c r="S208" s="134" t="str">
        <f t="shared" si="16"/>
        <v>100%</v>
      </c>
      <c r="T208" s="134" t="str">
        <f t="shared" si="15"/>
        <v>100%</v>
      </c>
      <c r="U208" s="148" t="str">
        <f t="shared" si="15"/>
        <v>100%</v>
      </c>
      <c r="V208" s="137" t="str">
        <f t="shared" si="17"/>
        <v>No Programado</v>
      </c>
      <c r="W208" s="134" t="str">
        <f t="shared" si="18"/>
        <v>No Programado</v>
      </c>
      <c r="X208" s="134" t="str">
        <f t="shared" si="19"/>
        <v>No Programado</v>
      </c>
      <c r="Y208" s="153" t="str">
        <f t="shared" si="20"/>
        <v>No Programado</v>
      </c>
      <c r="Z208" s="155"/>
      <c r="AA208" s="156"/>
      <c r="AB208" s="156"/>
      <c r="AC208" s="157"/>
    </row>
    <row r="209" spans="3:29" ht="17.25" hidden="1">
      <c r="C209" s="184" t="str">
        <f>IF(ISBLANK('5. Pp (3 años)'!B241),"",'5. Pp (3 años)'!B241)</f>
        <v/>
      </c>
      <c r="D209" s="91" t="str">
        <f>IF(ISBLANK('5. Pp (3 años)'!C241),"",'5. Pp (3 años)'!C241)</f>
        <v/>
      </c>
      <c r="E209" s="180" t="str">
        <f>IF(ISBLANK('5. Pp (3 años)'!D241),"",'5. Pp (3 años)'!D241)</f>
        <v/>
      </c>
      <c r="F209" s="180" t="str">
        <f>IF(ISBLANK('5. Pp (3 años)'!E241),"",'5. Pp (3 años)'!E241)</f>
        <v/>
      </c>
      <c r="G209" s="491" t="str">
        <f>IF(ISBLANK('5. Pp (3 años)'!H241),"",'5. Pp (3 años)'!H241)</f>
        <v/>
      </c>
      <c r="H209" s="79" t="str">
        <f>IF(ISBLANK('5. Pp (3 años)'!J241),"",'5. Pp (3 años)'!J241)</f>
        <v/>
      </c>
      <c r="I209" s="142" t="str">
        <f>IF(ISBLANK('9. METAS'!K215),"",'9. METAS'!K215)</f>
        <v/>
      </c>
      <c r="J209" s="143" t="str">
        <f>IF(ISBLANK('9. METAS'!Q215),"",'9. METAS'!Q215)</f>
        <v/>
      </c>
      <c r="K209" s="135" t="str">
        <f>IF(ISBLANK('9. METAS'!R215),"",'9. METAS'!R215)</f>
        <v/>
      </c>
      <c r="L209" s="135" t="str">
        <f>IF(ISBLANK('9. METAS'!S215),"",'9. METAS'!S215)</f>
        <v/>
      </c>
      <c r="M209" s="136" t="str">
        <f>IF(ISBLANK('9. METAS'!T215),"",'9. METAS'!T215)</f>
        <v/>
      </c>
      <c r="N209" s="323"/>
      <c r="O209" s="324"/>
      <c r="P209" s="324"/>
      <c r="Q209" s="325"/>
      <c r="R209" s="133" t="str">
        <f t="shared" si="16"/>
        <v>100%</v>
      </c>
      <c r="S209" s="134" t="str">
        <f t="shared" si="16"/>
        <v>100%</v>
      </c>
      <c r="T209" s="134" t="str">
        <f t="shared" si="15"/>
        <v>100%</v>
      </c>
      <c r="U209" s="148" t="str">
        <f t="shared" si="15"/>
        <v>100%</v>
      </c>
      <c r="V209" s="137" t="str">
        <f t="shared" si="17"/>
        <v>No Programado</v>
      </c>
      <c r="W209" s="134" t="str">
        <f t="shared" si="18"/>
        <v>No Programado</v>
      </c>
      <c r="X209" s="134" t="str">
        <f t="shared" si="19"/>
        <v>No Programado</v>
      </c>
      <c r="Y209" s="153" t="str">
        <f t="shared" si="20"/>
        <v>No Programado</v>
      </c>
      <c r="Z209" s="155"/>
      <c r="AA209" s="156"/>
      <c r="AB209" s="156"/>
      <c r="AC209" s="157"/>
    </row>
    <row r="210" spans="3:29" ht="17.25" hidden="1">
      <c r="C210" s="184" t="str">
        <f>IF(ISBLANK('5. Pp (3 años)'!B242),"",'5. Pp (3 años)'!B242)</f>
        <v/>
      </c>
      <c r="D210" s="91" t="str">
        <f>IF(ISBLANK('5. Pp (3 años)'!C242),"",'5. Pp (3 años)'!C242)</f>
        <v/>
      </c>
      <c r="E210" s="180" t="str">
        <f>IF(ISBLANK('5. Pp (3 años)'!D242),"",'5. Pp (3 años)'!D242)</f>
        <v/>
      </c>
      <c r="F210" s="180" t="str">
        <f>IF(ISBLANK('5. Pp (3 años)'!E242),"",'5. Pp (3 años)'!E242)</f>
        <v/>
      </c>
      <c r="G210" s="187" t="str">
        <f>IF(ISBLANK('5. Pp (3 años)'!H242),"",'5. Pp (3 años)'!H242)</f>
        <v/>
      </c>
      <c r="H210" s="79" t="str">
        <f>IF(ISBLANK('5. Pp (3 años)'!J242),"",'5. Pp (3 años)'!J242)</f>
        <v/>
      </c>
      <c r="I210" s="142" t="str">
        <f>IF(ISBLANK('9. METAS'!K216),"",'9. METAS'!K216)</f>
        <v/>
      </c>
      <c r="J210" s="143" t="str">
        <f>IF(ISBLANK('9. METAS'!Q216),"",'9. METAS'!Q216)</f>
        <v/>
      </c>
      <c r="K210" s="135" t="str">
        <f>IF(ISBLANK('9. METAS'!R216),"",'9. METAS'!R216)</f>
        <v/>
      </c>
      <c r="L210" s="135" t="str">
        <f>IF(ISBLANK('9. METAS'!S216),"",'9. METAS'!S216)</f>
        <v/>
      </c>
      <c r="M210" s="136" t="str">
        <f>IF(ISBLANK('9. METAS'!T216),"",'9. METAS'!T216)</f>
        <v/>
      </c>
      <c r="N210" s="323"/>
      <c r="O210" s="324"/>
      <c r="P210" s="324"/>
      <c r="Q210" s="325"/>
      <c r="R210" s="133" t="str">
        <f t="shared" si="16"/>
        <v>100%</v>
      </c>
      <c r="S210" s="134" t="str">
        <f t="shared" si="16"/>
        <v>100%</v>
      </c>
      <c r="T210" s="134" t="str">
        <f t="shared" si="15"/>
        <v>100%</v>
      </c>
      <c r="U210" s="148" t="str">
        <f t="shared" si="15"/>
        <v>100%</v>
      </c>
      <c r="V210" s="137" t="str">
        <f t="shared" si="17"/>
        <v>No Programado</v>
      </c>
      <c r="W210" s="134" t="str">
        <f t="shared" si="18"/>
        <v>No Programado</v>
      </c>
      <c r="X210" s="134" t="str">
        <f t="shared" si="19"/>
        <v>No Programado</v>
      </c>
      <c r="Y210" s="153" t="str">
        <f t="shared" si="20"/>
        <v>No Programado</v>
      </c>
      <c r="Z210" s="155"/>
      <c r="AA210" s="156"/>
      <c r="AB210" s="156"/>
      <c r="AC210" s="157"/>
    </row>
    <row r="211" spans="3:29" ht="17.25" hidden="1">
      <c r="C211" s="184" t="str">
        <f>IF(ISBLANK('5. Pp (3 años)'!B243),"",'5. Pp (3 años)'!B243)</f>
        <v/>
      </c>
      <c r="D211" s="91" t="str">
        <f>IF(ISBLANK('5. Pp (3 años)'!C243),"",'5. Pp (3 años)'!C243)</f>
        <v/>
      </c>
      <c r="E211" s="180" t="str">
        <f>IF(ISBLANK('5. Pp (3 años)'!D243),"",'5. Pp (3 años)'!D243)</f>
        <v/>
      </c>
      <c r="F211" s="180" t="str">
        <f>IF(ISBLANK('5. Pp (3 años)'!E243),"",'5. Pp (3 años)'!E243)</f>
        <v/>
      </c>
      <c r="G211" s="187" t="str">
        <f>IF(ISBLANK('5. Pp (3 años)'!H243),"",'5. Pp (3 años)'!H243)</f>
        <v/>
      </c>
      <c r="H211" s="79" t="str">
        <f>IF(ISBLANK('5. Pp (3 años)'!J243),"",'5. Pp (3 años)'!J243)</f>
        <v/>
      </c>
      <c r="I211" s="142" t="str">
        <f>IF(ISBLANK('9. METAS'!K217),"",'9. METAS'!K217)</f>
        <v/>
      </c>
      <c r="J211" s="143" t="str">
        <f>IF(ISBLANK('9. METAS'!Q217),"",'9. METAS'!Q217)</f>
        <v/>
      </c>
      <c r="K211" s="135" t="str">
        <f>IF(ISBLANK('9. METAS'!R217),"",'9. METAS'!R217)</f>
        <v/>
      </c>
      <c r="L211" s="135" t="str">
        <f>IF(ISBLANK('9. METAS'!S217),"",'9. METAS'!S217)</f>
        <v/>
      </c>
      <c r="M211" s="136" t="str">
        <f>IF(ISBLANK('9. METAS'!T217),"",'9. METAS'!T217)</f>
        <v/>
      </c>
      <c r="N211" s="323"/>
      <c r="O211" s="324"/>
      <c r="P211" s="324"/>
      <c r="Q211" s="325"/>
      <c r="R211" s="133" t="str">
        <f t="shared" si="16"/>
        <v>100%</v>
      </c>
      <c r="S211" s="134" t="str">
        <f t="shared" si="16"/>
        <v>100%</v>
      </c>
      <c r="T211" s="134" t="str">
        <f t="shared" si="15"/>
        <v>100%</v>
      </c>
      <c r="U211" s="148" t="str">
        <f t="shared" si="15"/>
        <v>100%</v>
      </c>
      <c r="V211" s="137" t="str">
        <f t="shared" si="17"/>
        <v>No Programado</v>
      </c>
      <c r="W211" s="134" t="str">
        <f t="shared" si="18"/>
        <v>No Programado</v>
      </c>
      <c r="X211" s="134" t="str">
        <f t="shared" si="19"/>
        <v>No Programado</v>
      </c>
      <c r="Y211" s="153" t="str">
        <f t="shared" si="20"/>
        <v>No Programado</v>
      </c>
      <c r="Z211" s="155"/>
      <c r="AA211" s="156"/>
      <c r="AB211" s="156"/>
      <c r="AC211" s="157"/>
    </row>
    <row r="212" spans="3:29" ht="17.25" hidden="1">
      <c r="C212" s="184" t="str">
        <f>IF(ISBLANK('5. Pp (3 años)'!B244),"",'5. Pp (3 años)'!B244)</f>
        <v/>
      </c>
      <c r="D212" s="91" t="str">
        <f>IF(ISBLANK('5. Pp (3 años)'!C244),"",'5. Pp (3 años)'!C244)</f>
        <v/>
      </c>
      <c r="E212" s="180" t="str">
        <f>IF(ISBLANK('5. Pp (3 años)'!D244),"",'5. Pp (3 años)'!D244)</f>
        <v/>
      </c>
      <c r="F212" s="180" t="str">
        <f>IF(ISBLANK('5. Pp (3 años)'!E244),"",'5. Pp (3 años)'!E244)</f>
        <v/>
      </c>
      <c r="G212" s="187" t="str">
        <f>IF(ISBLANK('5. Pp (3 años)'!H244),"",'5. Pp (3 años)'!H244)</f>
        <v/>
      </c>
      <c r="H212" s="79" t="str">
        <f>IF(ISBLANK('5. Pp (3 años)'!J244),"",'5. Pp (3 años)'!J244)</f>
        <v/>
      </c>
      <c r="I212" s="142" t="str">
        <f>IF(ISBLANK('9. METAS'!K218),"",'9. METAS'!K218)</f>
        <v/>
      </c>
      <c r="J212" s="143" t="str">
        <f>IF(ISBLANK('9. METAS'!Q218),"",'9. METAS'!Q218)</f>
        <v/>
      </c>
      <c r="K212" s="135" t="str">
        <f>IF(ISBLANK('9. METAS'!R218),"",'9. METAS'!R218)</f>
        <v/>
      </c>
      <c r="L212" s="135" t="str">
        <f>IF(ISBLANK('9. METAS'!S218),"",'9. METAS'!S218)</f>
        <v/>
      </c>
      <c r="M212" s="136" t="str">
        <f>IF(ISBLANK('9. METAS'!T218),"",'9. METAS'!T218)</f>
        <v/>
      </c>
      <c r="N212" s="323"/>
      <c r="O212" s="324"/>
      <c r="P212" s="324"/>
      <c r="Q212" s="325"/>
      <c r="R212" s="133" t="str">
        <f t="shared" si="16"/>
        <v>100%</v>
      </c>
      <c r="S212" s="134" t="str">
        <f t="shared" si="16"/>
        <v>100%</v>
      </c>
      <c r="T212" s="134" t="str">
        <f t="shared" si="15"/>
        <v>100%</v>
      </c>
      <c r="U212" s="148" t="str">
        <f t="shared" si="15"/>
        <v>100%</v>
      </c>
      <c r="V212" s="137" t="str">
        <f t="shared" si="17"/>
        <v>No Programado</v>
      </c>
      <c r="W212" s="134" t="str">
        <f t="shared" si="18"/>
        <v>No Programado</v>
      </c>
      <c r="X212" s="134" t="str">
        <f t="shared" si="19"/>
        <v>No Programado</v>
      </c>
      <c r="Y212" s="153" t="str">
        <f t="shared" si="20"/>
        <v>No Programado</v>
      </c>
      <c r="Z212" s="155"/>
      <c r="AA212" s="156"/>
      <c r="AB212" s="156"/>
      <c r="AC212" s="157"/>
    </row>
    <row r="213" spans="3:29" ht="17.25" hidden="1">
      <c r="C213" s="184" t="str">
        <f>IF(ISBLANK('5. Pp (3 años)'!B245),"",'5. Pp (3 años)'!B245)</f>
        <v/>
      </c>
      <c r="D213" s="91" t="str">
        <f>IF(ISBLANK('5. Pp (3 años)'!C245),"",'5. Pp (3 años)'!C245)</f>
        <v/>
      </c>
      <c r="E213" s="180" t="str">
        <f>IF(ISBLANK('5. Pp (3 años)'!D245),"",'5. Pp (3 años)'!D245)</f>
        <v/>
      </c>
      <c r="F213" s="180" t="str">
        <f>IF(ISBLANK('5. Pp (3 años)'!E245),"",'5. Pp (3 años)'!E245)</f>
        <v/>
      </c>
      <c r="G213" s="187" t="str">
        <f>IF(ISBLANK('5. Pp (3 años)'!H245),"",'5. Pp (3 años)'!H245)</f>
        <v/>
      </c>
      <c r="H213" s="79" t="str">
        <f>IF(ISBLANK('5. Pp (3 años)'!J245),"",'5. Pp (3 años)'!J245)</f>
        <v/>
      </c>
      <c r="I213" s="142" t="str">
        <f>IF(ISBLANK('9. METAS'!K219),"",'9. METAS'!K219)</f>
        <v/>
      </c>
      <c r="J213" s="143" t="str">
        <f>IF(ISBLANK('9. METAS'!Q219),"",'9. METAS'!Q219)</f>
        <v/>
      </c>
      <c r="K213" s="135" t="str">
        <f>IF(ISBLANK('9. METAS'!R219),"",'9. METAS'!R219)</f>
        <v/>
      </c>
      <c r="L213" s="135" t="str">
        <f>IF(ISBLANK('9. METAS'!S219),"",'9. METAS'!S219)</f>
        <v/>
      </c>
      <c r="M213" s="136" t="str">
        <f>IF(ISBLANK('9. METAS'!T219),"",'9. METAS'!T219)</f>
        <v/>
      </c>
      <c r="N213" s="323"/>
      <c r="O213" s="324"/>
      <c r="P213" s="324"/>
      <c r="Q213" s="325"/>
      <c r="R213" s="133" t="str">
        <f t="shared" si="16"/>
        <v>100%</v>
      </c>
      <c r="S213" s="134" t="str">
        <f t="shared" si="16"/>
        <v>100%</v>
      </c>
      <c r="T213" s="134" t="str">
        <f t="shared" si="15"/>
        <v>100%</v>
      </c>
      <c r="U213" s="148" t="str">
        <f t="shared" si="15"/>
        <v>100%</v>
      </c>
      <c r="V213" s="137" t="str">
        <f t="shared" si="17"/>
        <v>No Programado</v>
      </c>
      <c r="W213" s="134" t="str">
        <f t="shared" si="18"/>
        <v>No Programado</v>
      </c>
      <c r="X213" s="134" t="str">
        <f t="shared" si="19"/>
        <v>No Programado</v>
      </c>
      <c r="Y213" s="153" t="str">
        <f t="shared" si="20"/>
        <v>No Programado</v>
      </c>
      <c r="Z213" s="155"/>
      <c r="AA213" s="156"/>
      <c r="AB213" s="156"/>
      <c r="AC213" s="157"/>
    </row>
    <row r="214" spans="3:29" ht="17.25" hidden="1">
      <c r="C214" s="184" t="str">
        <f>IF(ISBLANK('5. Pp (3 años)'!B246),"",'5. Pp (3 años)'!B246)</f>
        <v/>
      </c>
      <c r="D214" s="91" t="str">
        <f>IF(ISBLANK('5. Pp (3 años)'!C246),"",'5. Pp (3 años)'!C246)</f>
        <v/>
      </c>
      <c r="E214" s="180" t="str">
        <f>IF(ISBLANK('5. Pp (3 años)'!D246),"",'5. Pp (3 años)'!D246)</f>
        <v/>
      </c>
      <c r="F214" s="180" t="str">
        <f>IF(ISBLANK('5. Pp (3 años)'!E246),"",'5. Pp (3 años)'!E246)</f>
        <v/>
      </c>
      <c r="G214" s="187" t="str">
        <f>IF(ISBLANK('5. Pp (3 años)'!H246),"",'5. Pp (3 años)'!H246)</f>
        <v/>
      </c>
      <c r="H214" s="79" t="str">
        <f>IF(ISBLANK('5. Pp (3 años)'!J246),"",'5. Pp (3 años)'!J246)</f>
        <v/>
      </c>
      <c r="I214" s="142" t="str">
        <f>IF(ISBLANK('9. METAS'!K220),"",'9. METAS'!K220)</f>
        <v/>
      </c>
      <c r="J214" s="143" t="str">
        <f>IF(ISBLANK('9. METAS'!Q220),"",'9. METAS'!Q220)</f>
        <v/>
      </c>
      <c r="K214" s="135" t="str">
        <f>IF(ISBLANK('9. METAS'!R220),"",'9. METAS'!R220)</f>
        <v/>
      </c>
      <c r="L214" s="135" t="str">
        <f>IF(ISBLANK('9. METAS'!S220),"",'9. METAS'!S220)</f>
        <v/>
      </c>
      <c r="M214" s="136" t="str">
        <f>IF(ISBLANK('9. METAS'!T220),"",'9. METAS'!T220)</f>
        <v/>
      </c>
      <c r="N214" s="323"/>
      <c r="O214" s="324"/>
      <c r="P214" s="324"/>
      <c r="Q214" s="325"/>
      <c r="R214" s="133" t="str">
        <f t="shared" si="16"/>
        <v>100%</v>
      </c>
      <c r="S214" s="134" t="str">
        <f t="shared" si="16"/>
        <v>100%</v>
      </c>
      <c r="T214" s="134" t="str">
        <f t="shared" si="15"/>
        <v>100%</v>
      </c>
      <c r="U214" s="148" t="str">
        <f t="shared" si="15"/>
        <v>100%</v>
      </c>
      <c r="V214" s="137" t="str">
        <f t="shared" si="17"/>
        <v>No Programado</v>
      </c>
      <c r="W214" s="134" t="str">
        <f t="shared" si="18"/>
        <v>No Programado</v>
      </c>
      <c r="X214" s="134" t="str">
        <f t="shared" si="19"/>
        <v>No Programado</v>
      </c>
      <c r="Y214" s="153" t="str">
        <f t="shared" si="20"/>
        <v>No Programado</v>
      </c>
      <c r="Z214" s="155"/>
      <c r="AA214" s="156"/>
      <c r="AB214" s="156"/>
      <c r="AC214" s="157"/>
    </row>
    <row r="215" spans="3:29" ht="17.25" hidden="1">
      <c r="C215" s="184" t="str">
        <f>IF(ISBLANK('5. Pp (3 años)'!B247),"",'5. Pp (3 años)'!B247)</f>
        <v/>
      </c>
      <c r="D215" s="91" t="str">
        <f>IF(ISBLANK('5. Pp (3 años)'!C247),"",'5. Pp (3 años)'!C247)</f>
        <v/>
      </c>
      <c r="E215" s="180" t="str">
        <f>IF(ISBLANK('5. Pp (3 años)'!D247),"",'5. Pp (3 años)'!D247)</f>
        <v/>
      </c>
      <c r="F215" s="180" t="str">
        <f>IF(ISBLANK('5. Pp (3 años)'!E247),"",'5. Pp (3 años)'!E247)</f>
        <v/>
      </c>
      <c r="G215" s="490" t="str">
        <f>IF(ISBLANK('5. Pp (3 años)'!H247),"",'5. Pp (3 años)'!H247)</f>
        <v/>
      </c>
      <c r="H215" s="79" t="str">
        <f>IF(ISBLANK('5. Pp (3 años)'!J247),"",'5. Pp (3 años)'!J247)</f>
        <v/>
      </c>
      <c r="I215" s="142" t="str">
        <f>IF(ISBLANK('9. METAS'!K221),"",'9. METAS'!K221)</f>
        <v/>
      </c>
      <c r="J215" s="143" t="str">
        <f>IF(ISBLANK('9. METAS'!Q221),"",'9. METAS'!Q221)</f>
        <v/>
      </c>
      <c r="K215" s="135" t="str">
        <f>IF(ISBLANK('9. METAS'!R221),"",'9. METAS'!R221)</f>
        <v/>
      </c>
      <c r="L215" s="135" t="str">
        <f>IF(ISBLANK('9. METAS'!S221),"",'9. METAS'!S221)</f>
        <v/>
      </c>
      <c r="M215" s="136" t="str">
        <f>IF(ISBLANK('9. METAS'!T221),"",'9. METAS'!T221)</f>
        <v/>
      </c>
      <c r="N215" s="323"/>
      <c r="O215" s="324"/>
      <c r="P215" s="324"/>
      <c r="Q215" s="325"/>
      <c r="R215" s="133" t="str">
        <f t="shared" si="16"/>
        <v>100%</v>
      </c>
      <c r="S215" s="134" t="str">
        <f t="shared" si="16"/>
        <v>100%</v>
      </c>
      <c r="T215" s="134" t="str">
        <f t="shared" si="15"/>
        <v>100%</v>
      </c>
      <c r="U215" s="148" t="str">
        <f t="shared" si="15"/>
        <v>100%</v>
      </c>
      <c r="V215" s="137" t="str">
        <f t="shared" si="17"/>
        <v>No Programado</v>
      </c>
      <c r="W215" s="134" t="str">
        <f t="shared" si="18"/>
        <v>No Programado</v>
      </c>
      <c r="X215" s="134" t="str">
        <f t="shared" si="19"/>
        <v>No Programado</v>
      </c>
      <c r="Y215" s="153" t="str">
        <f t="shared" si="20"/>
        <v>No Programado</v>
      </c>
      <c r="Z215" s="155"/>
      <c r="AA215" s="156"/>
      <c r="AB215" s="156"/>
      <c r="AC215" s="157"/>
    </row>
    <row r="216" spans="3:29" ht="17.25" hidden="1">
      <c r="C216" s="486" t="str">
        <f>IF(ISBLANK('5. Pp (3 años)'!B248),"",'5. Pp (3 años)'!B248)</f>
        <v/>
      </c>
      <c r="D216" s="487" t="str">
        <f>IF(ISBLANK('5. Pp (3 años)'!C248),"",'5. Pp (3 años)'!C248)</f>
        <v/>
      </c>
      <c r="E216" s="471" t="str">
        <f>IF(ISBLANK('5. Pp (3 años)'!D248),"",'5. Pp (3 años)'!D248)</f>
        <v/>
      </c>
      <c r="F216" s="471" t="str">
        <f>IF(ISBLANK('5. Pp (3 años)'!E248),"",'5. Pp (3 años)'!E248)</f>
        <v/>
      </c>
      <c r="G216" s="466" t="str">
        <f>IF(ISBLANK('5. Pp (3 años)'!H248),"",'5. Pp (3 años)'!H248)</f>
        <v/>
      </c>
      <c r="H216" s="488" t="str">
        <f>IF(ISBLANK('5. Pp (3 años)'!J248),"",'5. Pp (3 años)'!J248)</f>
        <v/>
      </c>
      <c r="I216" s="142" t="str">
        <f>IF(ISBLANK('9. METAS'!K222),"",'9. METAS'!K222)</f>
        <v/>
      </c>
      <c r="J216" s="143" t="str">
        <f>IF(ISBLANK('9. METAS'!Q222),"",'9. METAS'!Q222)</f>
        <v/>
      </c>
      <c r="K216" s="135" t="str">
        <f>IF(ISBLANK('9. METAS'!R222),"",'9. METAS'!R222)</f>
        <v/>
      </c>
      <c r="L216" s="135" t="str">
        <f>IF(ISBLANK('9. METAS'!S222),"",'9. METAS'!S222)</f>
        <v/>
      </c>
      <c r="M216" s="136" t="str">
        <f>IF(ISBLANK('9. METAS'!T222),"",'9. METAS'!T222)</f>
        <v/>
      </c>
      <c r="N216" s="323"/>
      <c r="O216" s="324"/>
      <c r="P216" s="324"/>
      <c r="Q216" s="325"/>
      <c r="R216" s="133" t="str">
        <f t="shared" si="16"/>
        <v>100%</v>
      </c>
      <c r="S216" s="134" t="str">
        <f t="shared" si="16"/>
        <v>100%</v>
      </c>
      <c r="T216" s="134" t="str">
        <f t="shared" si="15"/>
        <v>100%</v>
      </c>
      <c r="U216" s="148" t="str">
        <f t="shared" si="15"/>
        <v>100%</v>
      </c>
      <c r="V216" s="137" t="str">
        <f t="shared" si="17"/>
        <v>No Programado</v>
      </c>
      <c r="W216" s="134" t="str">
        <f t="shared" si="18"/>
        <v>No Programado</v>
      </c>
      <c r="X216" s="134" t="str">
        <f t="shared" si="19"/>
        <v>No Programado</v>
      </c>
      <c r="Y216" s="153" t="str">
        <f t="shared" si="20"/>
        <v>No Programado</v>
      </c>
      <c r="Z216" s="155"/>
      <c r="AA216" s="156"/>
      <c r="AB216" s="156"/>
      <c r="AC216" s="157"/>
    </row>
    <row r="217" spans="3:29" ht="17.25" hidden="1">
      <c r="C217" s="184" t="str">
        <f>IF(ISBLANK('5. Pp (3 años)'!B249),"",'5. Pp (3 años)'!B249)</f>
        <v/>
      </c>
      <c r="D217" s="91" t="str">
        <f>IF(ISBLANK('5. Pp (3 años)'!C249),"",'5. Pp (3 años)'!C249)</f>
        <v/>
      </c>
      <c r="E217" s="180" t="str">
        <f>IF(ISBLANK('5. Pp (3 años)'!D249),"",'5. Pp (3 años)'!D249)</f>
        <v/>
      </c>
      <c r="F217" s="180" t="str">
        <f>IF(ISBLANK('5. Pp (3 años)'!E249),"",'5. Pp (3 años)'!E249)</f>
        <v/>
      </c>
      <c r="G217" s="491" t="str">
        <f>IF(ISBLANK('5. Pp (3 años)'!H249),"",'5. Pp (3 años)'!H249)</f>
        <v/>
      </c>
      <c r="H217" s="79" t="str">
        <f>IF(ISBLANK('5. Pp (3 años)'!J249),"",'5. Pp (3 años)'!J249)</f>
        <v/>
      </c>
      <c r="I217" s="142" t="str">
        <f>IF(ISBLANK('9. METAS'!K223),"",'9. METAS'!K223)</f>
        <v/>
      </c>
      <c r="J217" s="143" t="str">
        <f>IF(ISBLANK('9. METAS'!Q223),"",'9. METAS'!Q223)</f>
        <v/>
      </c>
      <c r="K217" s="135" t="str">
        <f>IF(ISBLANK('9. METAS'!R223),"",'9. METAS'!R223)</f>
        <v/>
      </c>
      <c r="L217" s="135" t="str">
        <f>IF(ISBLANK('9. METAS'!S223),"",'9. METAS'!S223)</f>
        <v/>
      </c>
      <c r="M217" s="136" t="str">
        <f>IF(ISBLANK('9. METAS'!T223),"",'9. METAS'!T223)</f>
        <v/>
      </c>
      <c r="N217" s="323"/>
      <c r="O217" s="324"/>
      <c r="P217" s="324"/>
      <c r="Q217" s="325"/>
      <c r="R217" s="133" t="str">
        <f t="shared" si="16"/>
        <v>100%</v>
      </c>
      <c r="S217" s="134" t="str">
        <f t="shared" si="16"/>
        <v>100%</v>
      </c>
      <c r="T217" s="134" t="str">
        <f t="shared" si="15"/>
        <v>100%</v>
      </c>
      <c r="U217" s="148" t="str">
        <f t="shared" si="15"/>
        <v>100%</v>
      </c>
      <c r="V217" s="137" t="str">
        <f t="shared" si="17"/>
        <v>No Programado</v>
      </c>
      <c r="W217" s="134" t="str">
        <f t="shared" si="18"/>
        <v>No Programado</v>
      </c>
      <c r="X217" s="134" t="str">
        <f t="shared" si="19"/>
        <v>No Programado</v>
      </c>
      <c r="Y217" s="153" t="str">
        <f t="shared" si="20"/>
        <v>No Programado</v>
      </c>
      <c r="Z217" s="155"/>
      <c r="AA217" s="156"/>
      <c r="AB217" s="156"/>
      <c r="AC217" s="157"/>
    </row>
    <row r="218" spans="3:29" ht="17.25" hidden="1">
      <c r="C218" s="184" t="str">
        <f>IF(ISBLANK('5. Pp (3 años)'!B250),"",'5. Pp (3 años)'!B250)</f>
        <v/>
      </c>
      <c r="D218" s="91" t="str">
        <f>IF(ISBLANK('5. Pp (3 años)'!C250),"",'5. Pp (3 años)'!C250)</f>
        <v/>
      </c>
      <c r="E218" s="180" t="str">
        <f>IF(ISBLANK('5. Pp (3 años)'!D250),"",'5. Pp (3 años)'!D250)</f>
        <v/>
      </c>
      <c r="F218" s="180" t="str">
        <f>IF(ISBLANK('5. Pp (3 años)'!E250),"",'5. Pp (3 años)'!E250)</f>
        <v/>
      </c>
      <c r="G218" s="187" t="str">
        <f>IF(ISBLANK('5. Pp (3 años)'!H250),"",'5. Pp (3 años)'!H250)</f>
        <v/>
      </c>
      <c r="H218" s="79" t="str">
        <f>IF(ISBLANK('5. Pp (3 años)'!J250),"",'5. Pp (3 años)'!J250)</f>
        <v/>
      </c>
      <c r="I218" s="142" t="str">
        <f>IF(ISBLANK('9. METAS'!K224),"",'9. METAS'!K224)</f>
        <v/>
      </c>
      <c r="J218" s="143" t="str">
        <f>IF(ISBLANK('9. METAS'!Q224),"",'9. METAS'!Q224)</f>
        <v/>
      </c>
      <c r="K218" s="135" t="str">
        <f>IF(ISBLANK('9. METAS'!R224),"",'9. METAS'!R224)</f>
        <v/>
      </c>
      <c r="L218" s="135" t="str">
        <f>IF(ISBLANK('9. METAS'!S224),"",'9. METAS'!S224)</f>
        <v/>
      </c>
      <c r="M218" s="136" t="str">
        <f>IF(ISBLANK('9. METAS'!T224),"",'9. METAS'!T224)</f>
        <v/>
      </c>
      <c r="N218" s="323"/>
      <c r="O218" s="324"/>
      <c r="P218" s="324"/>
      <c r="Q218" s="325"/>
      <c r="R218" s="133" t="str">
        <f t="shared" si="16"/>
        <v>100%</v>
      </c>
      <c r="S218" s="134" t="str">
        <f t="shared" si="16"/>
        <v>100%</v>
      </c>
      <c r="T218" s="134" t="str">
        <f t="shared" si="15"/>
        <v>100%</v>
      </c>
      <c r="U218" s="148" t="str">
        <f t="shared" si="15"/>
        <v>100%</v>
      </c>
      <c r="V218" s="137" t="str">
        <f t="shared" si="17"/>
        <v>No Programado</v>
      </c>
      <c r="W218" s="134" t="str">
        <f t="shared" si="18"/>
        <v>No Programado</v>
      </c>
      <c r="X218" s="134" t="str">
        <f t="shared" si="19"/>
        <v>No Programado</v>
      </c>
      <c r="Y218" s="153" t="str">
        <f t="shared" si="20"/>
        <v>No Programado</v>
      </c>
      <c r="Z218" s="155"/>
      <c r="AA218" s="156"/>
      <c r="AB218" s="156"/>
      <c r="AC218" s="157"/>
    </row>
    <row r="219" spans="3:29" ht="17.25" hidden="1">
      <c r="C219" s="184" t="str">
        <f>IF(ISBLANK('5. Pp (3 años)'!B251),"",'5. Pp (3 años)'!B251)</f>
        <v/>
      </c>
      <c r="D219" s="91" t="str">
        <f>IF(ISBLANK('5. Pp (3 años)'!C251),"",'5. Pp (3 años)'!C251)</f>
        <v/>
      </c>
      <c r="E219" s="180" t="str">
        <f>IF(ISBLANK('5. Pp (3 años)'!D251),"",'5. Pp (3 años)'!D251)</f>
        <v/>
      </c>
      <c r="F219" s="180" t="str">
        <f>IF(ISBLANK('5. Pp (3 años)'!E251),"",'5. Pp (3 años)'!E251)</f>
        <v/>
      </c>
      <c r="G219" s="187" t="str">
        <f>IF(ISBLANK('5. Pp (3 años)'!H251),"",'5. Pp (3 años)'!H251)</f>
        <v/>
      </c>
      <c r="H219" s="79" t="str">
        <f>IF(ISBLANK('5. Pp (3 años)'!J251),"",'5. Pp (3 años)'!J251)</f>
        <v/>
      </c>
      <c r="I219" s="142" t="str">
        <f>IF(ISBLANK('9. METAS'!K225),"",'9. METAS'!K225)</f>
        <v/>
      </c>
      <c r="J219" s="143" t="str">
        <f>IF(ISBLANK('9. METAS'!Q225),"",'9. METAS'!Q225)</f>
        <v/>
      </c>
      <c r="K219" s="135" t="str">
        <f>IF(ISBLANK('9. METAS'!R225),"",'9. METAS'!R225)</f>
        <v/>
      </c>
      <c r="L219" s="135" t="str">
        <f>IF(ISBLANK('9. METAS'!S225),"",'9. METAS'!S225)</f>
        <v/>
      </c>
      <c r="M219" s="136" t="str">
        <f>IF(ISBLANK('9. METAS'!T225),"",'9. METAS'!T225)</f>
        <v/>
      </c>
      <c r="N219" s="323"/>
      <c r="O219" s="324"/>
      <c r="P219" s="324"/>
      <c r="Q219" s="325"/>
      <c r="R219" s="133" t="str">
        <f t="shared" si="16"/>
        <v>100%</v>
      </c>
      <c r="S219" s="134" t="str">
        <f t="shared" si="16"/>
        <v>100%</v>
      </c>
      <c r="T219" s="134" t="str">
        <f t="shared" si="15"/>
        <v>100%</v>
      </c>
      <c r="U219" s="148" t="str">
        <f t="shared" si="15"/>
        <v>100%</v>
      </c>
      <c r="V219" s="137" t="str">
        <f t="shared" si="17"/>
        <v>No Programado</v>
      </c>
      <c r="W219" s="134" t="str">
        <f t="shared" si="18"/>
        <v>No Programado</v>
      </c>
      <c r="X219" s="134" t="str">
        <f t="shared" si="19"/>
        <v>No Programado</v>
      </c>
      <c r="Y219" s="153" t="str">
        <f t="shared" si="20"/>
        <v>No Programado</v>
      </c>
      <c r="Z219" s="155"/>
      <c r="AA219" s="156"/>
      <c r="AB219" s="156"/>
      <c r="AC219" s="157"/>
    </row>
    <row r="220" spans="3:29" ht="17.25" hidden="1">
      <c r="C220" s="184" t="str">
        <f>IF(ISBLANK('5. Pp (3 años)'!B252),"",'5. Pp (3 años)'!B252)</f>
        <v/>
      </c>
      <c r="D220" s="91" t="str">
        <f>IF(ISBLANK('5. Pp (3 años)'!C252),"",'5. Pp (3 años)'!C252)</f>
        <v/>
      </c>
      <c r="E220" s="180" t="str">
        <f>IF(ISBLANK('5. Pp (3 años)'!D252),"",'5. Pp (3 años)'!D252)</f>
        <v/>
      </c>
      <c r="F220" s="180" t="str">
        <f>IF(ISBLANK('5. Pp (3 años)'!E252),"",'5. Pp (3 años)'!E252)</f>
        <v/>
      </c>
      <c r="G220" s="187" t="str">
        <f>IF(ISBLANK('5. Pp (3 años)'!H252),"",'5. Pp (3 años)'!H252)</f>
        <v/>
      </c>
      <c r="H220" s="79" t="str">
        <f>IF(ISBLANK('5. Pp (3 años)'!J252),"",'5. Pp (3 años)'!J252)</f>
        <v/>
      </c>
      <c r="I220" s="142" t="str">
        <f>IF(ISBLANK('9. METAS'!K226),"",'9. METAS'!K226)</f>
        <v/>
      </c>
      <c r="J220" s="143" t="str">
        <f>IF(ISBLANK('9. METAS'!Q226),"",'9. METAS'!Q226)</f>
        <v/>
      </c>
      <c r="K220" s="135" t="str">
        <f>IF(ISBLANK('9. METAS'!R226),"",'9. METAS'!R226)</f>
        <v/>
      </c>
      <c r="L220" s="135" t="str">
        <f>IF(ISBLANK('9. METAS'!S226),"",'9. METAS'!S226)</f>
        <v/>
      </c>
      <c r="M220" s="136" t="str">
        <f>IF(ISBLANK('9. METAS'!T226),"",'9. METAS'!T226)</f>
        <v/>
      </c>
      <c r="N220" s="323"/>
      <c r="O220" s="324"/>
      <c r="P220" s="324"/>
      <c r="Q220" s="325"/>
      <c r="R220" s="133" t="str">
        <f t="shared" si="16"/>
        <v>100%</v>
      </c>
      <c r="S220" s="134" t="str">
        <f t="shared" si="16"/>
        <v>100%</v>
      </c>
      <c r="T220" s="134" t="str">
        <f t="shared" si="15"/>
        <v>100%</v>
      </c>
      <c r="U220" s="148" t="str">
        <f t="shared" si="15"/>
        <v>100%</v>
      </c>
      <c r="V220" s="137" t="str">
        <f t="shared" si="17"/>
        <v>No Programado</v>
      </c>
      <c r="W220" s="134" t="str">
        <f t="shared" si="18"/>
        <v>No Programado</v>
      </c>
      <c r="X220" s="134" t="str">
        <f t="shared" si="19"/>
        <v>No Programado</v>
      </c>
      <c r="Y220" s="153" t="str">
        <f t="shared" si="20"/>
        <v>No Programado</v>
      </c>
      <c r="Z220" s="155"/>
      <c r="AA220" s="156"/>
      <c r="AB220" s="156"/>
      <c r="AC220" s="157"/>
    </row>
    <row r="221" spans="3:29" ht="17.25" hidden="1">
      <c r="C221" s="184" t="str">
        <f>IF(ISBLANK('5. Pp (3 años)'!B253),"",'5. Pp (3 años)'!B253)</f>
        <v/>
      </c>
      <c r="D221" s="91" t="str">
        <f>IF(ISBLANK('5. Pp (3 años)'!C253),"",'5. Pp (3 años)'!C253)</f>
        <v/>
      </c>
      <c r="E221" s="180" t="str">
        <f>IF(ISBLANK('5. Pp (3 años)'!D253),"",'5. Pp (3 años)'!D253)</f>
        <v/>
      </c>
      <c r="F221" s="180" t="str">
        <f>IF(ISBLANK('5. Pp (3 años)'!E253),"",'5. Pp (3 años)'!E253)</f>
        <v/>
      </c>
      <c r="G221" s="490" t="str">
        <f>IF(ISBLANK('5. Pp (3 años)'!H253),"",'5. Pp (3 años)'!H253)</f>
        <v/>
      </c>
      <c r="H221" s="79" t="str">
        <f>IF(ISBLANK('5. Pp (3 años)'!J253),"",'5. Pp (3 años)'!J253)</f>
        <v/>
      </c>
      <c r="I221" s="142" t="str">
        <f>IF(ISBLANK('9. METAS'!K227),"",'9. METAS'!K227)</f>
        <v/>
      </c>
      <c r="J221" s="143" t="str">
        <f>IF(ISBLANK('9. METAS'!Q227),"",'9. METAS'!Q227)</f>
        <v/>
      </c>
      <c r="K221" s="135" t="str">
        <f>IF(ISBLANK('9. METAS'!R227),"",'9. METAS'!R227)</f>
        <v/>
      </c>
      <c r="L221" s="135" t="str">
        <f>IF(ISBLANK('9. METAS'!S227),"",'9. METAS'!S227)</f>
        <v/>
      </c>
      <c r="M221" s="136" t="str">
        <f>IF(ISBLANK('9. METAS'!T227),"",'9. METAS'!T227)</f>
        <v/>
      </c>
      <c r="N221" s="323"/>
      <c r="O221" s="324"/>
      <c r="P221" s="324"/>
      <c r="Q221" s="325"/>
      <c r="R221" s="133" t="str">
        <f t="shared" si="16"/>
        <v>100%</v>
      </c>
      <c r="S221" s="134" t="str">
        <f t="shared" si="16"/>
        <v>100%</v>
      </c>
      <c r="T221" s="134" t="str">
        <f t="shared" si="15"/>
        <v>100%</v>
      </c>
      <c r="U221" s="148" t="str">
        <f t="shared" si="15"/>
        <v>100%</v>
      </c>
      <c r="V221" s="137" t="str">
        <f t="shared" si="17"/>
        <v>No Programado</v>
      </c>
      <c r="W221" s="134" t="str">
        <f t="shared" si="18"/>
        <v>No Programado</v>
      </c>
      <c r="X221" s="134" t="str">
        <f t="shared" si="19"/>
        <v>No Programado</v>
      </c>
      <c r="Y221" s="153" t="str">
        <f t="shared" si="20"/>
        <v>No Programado</v>
      </c>
      <c r="Z221" s="155"/>
      <c r="AA221" s="156"/>
      <c r="AB221" s="156"/>
      <c r="AC221" s="157"/>
    </row>
    <row r="222" spans="3:29" ht="17.25" hidden="1">
      <c r="C222" s="486" t="str">
        <f>IF(ISBLANK('5. Pp (3 años)'!B254),"",'5. Pp (3 años)'!B254)</f>
        <v/>
      </c>
      <c r="D222" s="487" t="str">
        <f>IF(ISBLANK('5. Pp (3 años)'!C254),"",'5. Pp (3 años)'!C254)</f>
        <v/>
      </c>
      <c r="E222" s="471" t="str">
        <f>IF(ISBLANK('5. Pp (3 años)'!D254),"",'5. Pp (3 años)'!D254)</f>
        <v/>
      </c>
      <c r="F222" s="471" t="str">
        <f>IF(ISBLANK('5. Pp (3 años)'!E254),"",'5. Pp (3 años)'!E254)</f>
        <v/>
      </c>
      <c r="G222" s="466" t="str">
        <f>IF(ISBLANK('5. Pp (3 años)'!H254),"",'5. Pp (3 años)'!H254)</f>
        <v/>
      </c>
      <c r="H222" s="488" t="str">
        <f>IF(ISBLANK('5. Pp (3 años)'!J254),"",'5. Pp (3 años)'!J254)</f>
        <v/>
      </c>
      <c r="I222" s="142" t="str">
        <f>IF(ISBLANK('9. METAS'!K228),"",'9. METAS'!K228)</f>
        <v/>
      </c>
      <c r="J222" s="143" t="str">
        <f>IF(ISBLANK('9. METAS'!Q228),"",'9. METAS'!Q228)</f>
        <v/>
      </c>
      <c r="K222" s="135" t="str">
        <f>IF(ISBLANK('9. METAS'!R228),"",'9. METAS'!R228)</f>
        <v/>
      </c>
      <c r="L222" s="135" t="str">
        <f>IF(ISBLANK('9. METAS'!S228),"",'9. METAS'!S228)</f>
        <v/>
      </c>
      <c r="M222" s="136" t="str">
        <f>IF(ISBLANK('9. METAS'!T228),"",'9. METAS'!T228)</f>
        <v/>
      </c>
      <c r="N222" s="323"/>
      <c r="O222" s="324"/>
      <c r="P222" s="324"/>
      <c r="Q222" s="325"/>
      <c r="R222" s="133" t="str">
        <f t="shared" si="16"/>
        <v>100%</v>
      </c>
      <c r="S222" s="134" t="str">
        <f t="shared" si="16"/>
        <v>100%</v>
      </c>
      <c r="T222" s="134" t="str">
        <f t="shared" si="16"/>
        <v>100%</v>
      </c>
      <c r="U222" s="148" t="str">
        <f t="shared" si="16"/>
        <v>100%</v>
      </c>
      <c r="V222" s="137" t="str">
        <f t="shared" si="17"/>
        <v>No Programado</v>
      </c>
      <c r="W222" s="134" t="str">
        <f t="shared" si="18"/>
        <v>No Programado</v>
      </c>
      <c r="X222" s="134" t="str">
        <f t="shared" si="19"/>
        <v>No Programado</v>
      </c>
      <c r="Y222" s="153" t="str">
        <f t="shared" si="20"/>
        <v>No Programado</v>
      </c>
      <c r="Z222" s="155"/>
      <c r="AA222" s="156"/>
      <c r="AB222" s="156"/>
      <c r="AC222" s="157"/>
    </row>
    <row r="223" spans="3:29" ht="17.25" hidden="1">
      <c r="C223" s="184" t="str">
        <f>IF(ISBLANK('5. Pp (3 años)'!B255),"",'5. Pp (3 años)'!B255)</f>
        <v/>
      </c>
      <c r="D223" s="91" t="str">
        <f>IF(ISBLANK('5. Pp (3 años)'!C255),"",'5. Pp (3 años)'!C255)</f>
        <v/>
      </c>
      <c r="E223" s="180" t="str">
        <f>IF(ISBLANK('5. Pp (3 años)'!D255),"",'5. Pp (3 años)'!D255)</f>
        <v/>
      </c>
      <c r="F223" s="180" t="str">
        <f>IF(ISBLANK('5. Pp (3 años)'!E255),"",'5. Pp (3 años)'!E255)</f>
        <v/>
      </c>
      <c r="G223" s="491" t="str">
        <f>IF(ISBLANK('5. Pp (3 años)'!H255),"",'5. Pp (3 años)'!H255)</f>
        <v/>
      </c>
      <c r="H223" s="79" t="str">
        <f>IF(ISBLANK('5. Pp (3 años)'!J255),"",'5. Pp (3 años)'!J255)</f>
        <v/>
      </c>
      <c r="I223" s="142" t="str">
        <f>IF(ISBLANK('9. METAS'!K229),"",'9. METAS'!K229)</f>
        <v/>
      </c>
      <c r="J223" s="143" t="str">
        <f>IF(ISBLANK('9. METAS'!Q229),"",'9. METAS'!Q229)</f>
        <v/>
      </c>
      <c r="K223" s="135" t="str">
        <f>IF(ISBLANK('9. METAS'!R229),"",'9. METAS'!R229)</f>
        <v/>
      </c>
      <c r="L223" s="135" t="str">
        <f>IF(ISBLANK('9. METAS'!S229),"",'9. METAS'!S229)</f>
        <v/>
      </c>
      <c r="M223" s="136" t="str">
        <f>IF(ISBLANK('9. METAS'!T229),"",'9. METAS'!T229)</f>
        <v/>
      </c>
      <c r="N223" s="323"/>
      <c r="O223" s="324"/>
      <c r="P223" s="324"/>
      <c r="Q223" s="325"/>
      <c r="R223" s="133" t="str">
        <f t="shared" ref="R223:U244" si="21">IFERROR((N223/J223),"100%")</f>
        <v>100%</v>
      </c>
      <c r="S223" s="134" t="str">
        <f t="shared" si="21"/>
        <v>100%</v>
      </c>
      <c r="T223" s="134" t="str">
        <f t="shared" si="21"/>
        <v>100%</v>
      </c>
      <c r="U223" s="148" t="str">
        <f t="shared" si="21"/>
        <v>100%</v>
      </c>
      <c r="V223" s="137" t="str">
        <f t="shared" si="17"/>
        <v>No Programado</v>
      </c>
      <c r="W223" s="134" t="str">
        <f t="shared" si="18"/>
        <v>No Programado</v>
      </c>
      <c r="X223" s="134" t="str">
        <f t="shared" si="19"/>
        <v>No Programado</v>
      </c>
      <c r="Y223" s="153" t="str">
        <f t="shared" si="20"/>
        <v>No Programado</v>
      </c>
      <c r="Z223" s="155"/>
      <c r="AA223" s="156"/>
      <c r="AB223" s="156"/>
      <c r="AC223" s="157"/>
    </row>
    <row r="224" spans="3:29" ht="17.25" hidden="1">
      <c r="C224" s="184" t="str">
        <f>IF(ISBLANK('5. Pp (3 años)'!B256),"",'5. Pp (3 años)'!B256)</f>
        <v/>
      </c>
      <c r="D224" s="91" t="str">
        <f>IF(ISBLANK('5. Pp (3 años)'!C256),"",'5. Pp (3 años)'!C256)</f>
        <v/>
      </c>
      <c r="E224" s="180" t="str">
        <f>IF(ISBLANK('5. Pp (3 años)'!D256),"",'5. Pp (3 años)'!D256)</f>
        <v/>
      </c>
      <c r="F224" s="180" t="str">
        <f>IF(ISBLANK('5. Pp (3 años)'!E256),"",'5. Pp (3 años)'!E256)</f>
        <v/>
      </c>
      <c r="G224" s="187" t="str">
        <f>IF(ISBLANK('5. Pp (3 años)'!H256),"",'5. Pp (3 años)'!H256)</f>
        <v/>
      </c>
      <c r="H224" s="79" t="str">
        <f>IF(ISBLANK('5. Pp (3 años)'!J256),"",'5. Pp (3 años)'!J256)</f>
        <v/>
      </c>
      <c r="I224" s="142" t="str">
        <f>IF(ISBLANK('9. METAS'!K230),"",'9. METAS'!K230)</f>
        <v/>
      </c>
      <c r="J224" s="143" t="str">
        <f>IF(ISBLANK('9. METAS'!Q230),"",'9. METAS'!Q230)</f>
        <v/>
      </c>
      <c r="K224" s="135" t="str">
        <f>IF(ISBLANK('9. METAS'!R230),"",'9. METAS'!R230)</f>
        <v/>
      </c>
      <c r="L224" s="135" t="str">
        <f>IF(ISBLANK('9. METAS'!S230),"",'9. METAS'!S230)</f>
        <v/>
      </c>
      <c r="M224" s="136" t="str">
        <f>IF(ISBLANK('9. METAS'!T230),"",'9. METAS'!T230)</f>
        <v/>
      </c>
      <c r="N224" s="323"/>
      <c r="O224" s="324"/>
      <c r="P224" s="324"/>
      <c r="Q224" s="325"/>
      <c r="R224" s="133" t="str">
        <f t="shared" si="21"/>
        <v>100%</v>
      </c>
      <c r="S224" s="134" t="str">
        <f t="shared" si="21"/>
        <v>100%</v>
      </c>
      <c r="T224" s="134" t="str">
        <f t="shared" si="21"/>
        <v>100%</v>
      </c>
      <c r="U224" s="148" t="str">
        <f t="shared" si="21"/>
        <v>100%</v>
      </c>
      <c r="V224" s="137" t="str">
        <f t="shared" si="17"/>
        <v>No Programado</v>
      </c>
      <c r="W224" s="134" t="str">
        <f t="shared" si="18"/>
        <v>No Programado</v>
      </c>
      <c r="X224" s="134" t="str">
        <f t="shared" si="19"/>
        <v>No Programado</v>
      </c>
      <c r="Y224" s="153" t="str">
        <f t="shared" si="20"/>
        <v>No Programado</v>
      </c>
      <c r="Z224" s="155"/>
      <c r="AA224" s="156"/>
      <c r="AB224" s="156"/>
      <c r="AC224" s="157"/>
    </row>
    <row r="225" spans="3:29" ht="17.25" hidden="1">
      <c r="C225" s="184" t="str">
        <f>IF(ISBLANK('5. Pp (3 años)'!B257),"",'5. Pp (3 años)'!B257)</f>
        <v/>
      </c>
      <c r="D225" s="91" t="str">
        <f>IF(ISBLANK('5. Pp (3 años)'!C257),"",'5. Pp (3 años)'!C257)</f>
        <v/>
      </c>
      <c r="E225" s="180" t="str">
        <f>IF(ISBLANK('5. Pp (3 años)'!D257),"",'5. Pp (3 años)'!D257)</f>
        <v/>
      </c>
      <c r="F225" s="180" t="str">
        <f>IF(ISBLANK('5. Pp (3 años)'!E257),"",'5. Pp (3 años)'!E257)</f>
        <v/>
      </c>
      <c r="G225" s="187" t="str">
        <f>IF(ISBLANK('5. Pp (3 años)'!H257),"",'5. Pp (3 años)'!H257)</f>
        <v/>
      </c>
      <c r="H225" s="79" t="str">
        <f>IF(ISBLANK('5. Pp (3 años)'!J257),"",'5. Pp (3 años)'!J257)</f>
        <v/>
      </c>
      <c r="I225" s="142" t="str">
        <f>IF(ISBLANK('9. METAS'!K231),"",'9. METAS'!K231)</f>
        <v/>
      </c>
      <c r="J225" s="143" t="str">
        <f>IF(ISBLANK('9. METAS'!Q231),"",'9. METAS'!Q231)</f>
        <v/>
      </c>
      <c r="K225" s="135" t="str">
        <f>IF(ISBLANK('9. METAS'!R231),"",'9. METAS'!R231)</f>
        <v/>
      </c>
      <c r="L225" s="135" t="str">
        <f>IF(ISBLANK('9. METAS'!S231),"",'9. METAS'!S231)</f>
        <v/>
      </c>
      <c r="M225" s="136" t="str">
        <f>IF(ISBLANK('9. METAS'!T231),"",'9. METAS'!T231)</f>
        <v/>
      </c>
      <c r="N225" s="323"/>
      <c r="O225" s="324"/>
      <c r="P225" s="324"/>
      <c r="Q225" s="325"/>
      <c r="R225" s="133" t="str">
        <f t="shared" si="21"/>
        <v>100%</v>
      </c>
      <c r="S225" s="134" t="str">
        <f t="shared" si="21"/>
        <v>100%</v>
      </c>
      <c r="T225" s="134" t="str">
        <f t="shared" si="21"/>
        <v>100%</v>
      </c>
      <c r="U225" s="148" t="str">
        <f t="shared" si="21"/>
        <v>100%</v>
      </c>
      <c r="V225" s="137" t="str">
        <f t="shared" si="17"/>
        <v>No Programado</v>
      </c>
      <c r="W225" s="134" t="str">
        <f t="shared" si="18"/>
        <v>No Programado</v>
      </c>
      <c r="X225" s="134" t="str">
        <f t="shared" si="19"/>
        <v>No Programado</v>
      </c>
      <c r="Y225" s="153" t="str">
        <f t="shared" si="20"/>
        <v>No Programado</v>
      </c>
      <c r="Z225" s="155"/>
      <c r="AA225" s="156"/>
      <c r="AB225" s="156"/>
      <c r="AC225" s="157"/>
    </row>
    <row r="226" spans="3:29" ht="17.25" hidden="1">
      <c r="C226" s="184" t="str">
        <f>IF(ISBLANK('5. Pp (3 años)'!B258),"",'5. Pp (3 años)'!B258)</f>
        <v/>
      </c>
      <c r="D226" s="91" t="str">
        <f>IF(ISBLANK('5. Pp (3 años)'!C258),"",'5. Pp (3 años)'!C258)</f>
        <v/>
      </c>
      <c r="E226" s="180" t="str">
        <f>IF(ISBLANK('5. Pp (3 años)'!D258),"",'5. Pp (3 años)'!D258)</f>
        <v/>
      </c>
      <c r="F226" s="180" t="str">
        <f>IF(ISBLANK('5. Pp (3 años)'!E258),"",'5. Pp (3 años)'!E258)</f>
        <v/>
      </c>
      <c r="G226" s="187" t="str">
        <f>IF(ISBLANK('5. Pp (3 años)'!H258),"",'5. Pp (3 años)'!H258)</f>
        <v/>
      </c>
      <c r="H226" s="79" t="str">
        <f>IF(ISBLANK('5. Pp (3 años)'!J258),"",'5. Pp (3 años)'!J258)</f>
        <v/>
      </c>
      <c r="I226" s="142" t="str">
        <f>IF(ISBLANK('9. METAS'!K232),"",'9. METAS'!K232)</f>
        <v/>
      </c>
      <c r="J226" s="143" t="str">
        <f>IF(ISBLANK('9. METAS'!Q232),"",'9. METAS'!Q232)</f>
        <v/>
      </c>
      <c r="K226" s="135" t="str">
        <f>IF(ISBLANK('9. METAS'!R232),"",'9. METAS'!R232)</f>
        <v/>
      </c>
      <c r="L226" s="135" t="str">
        <f>IF(ISBLANK('9. METAS'!S232),"",'9. METAS'!S232)</f>
        <v/>
      </c>
      <c r="M226" s="136" t="str">
        <f>IF(ISBLANK('9. METAS'!T232),"",'9. METAS'!T232)</f>
        <v/>
      </c>
      <c r="N226" s="323"/>
      <c r="O226" s="324"/>
      <c r="P226" s="324"/>
      <c r="Q226" s="325"/>
      <c r="R226" s="133" t="str">
        <f t="shared" si="21"/>
        <v>100%</v>
      </c>
      <c r="S226" s="134" t="str">
        <f t="shared" si="21"/>
        <v>100%</v>
      </c>
      <c r="T226" s="134" t="str">
        <f t="shared" si="21"/>
        <v>100%</v>
      </c>
      <c r="U226" s="148" t="str">
        <f t="shared" si="21"/>
        <v>100%</v>
      </c>
      <c r="V226" s="137" t="str">
        <f t="shared" si="17"/>
        <v>No Programado</v>
      </c>
      <c r="W226" s="134" t="str">
        <f t="shared" si="18"/>
        <v>No Programado</v>
      </c>
      <c r="X226" s="134" t="str">
        <f t="shared" si="19"/>
        <v>No Programado</v>
      </c>
      <c r="Y226" s="153" t="str">
        <f t="shared" si="20"/>
        <v>No Programado</v>
      </c>
      <c r="Z226" s="155"/>
      <c r="AA226" s="156"/>
      <c r="AB226" s="156"/>
      <c r="AC226" s="157"/>
    </row>
    <row r="227" spans="3:29" ht="17.25" hidden="1">
      <c r="C227" s="184" t="str">
        <f>IF(ISBLANK('5. Pp (3 años)'!B259),"",'5. Pp (3 años)'!B259)</f>
        <v/>
      </c>
      <c r="D227" s="91" t="str">
        <f>IF(ISBLANK('5. Pp (3 años)'!C259),"",'5. Pp (3 años)'!C259)</f>
        <v/>
      </c>
      <c r="E227" s="180" t="str">
        <f>IF(ISBLANK('5. Pp (3 años)'!D259),"",'5. Pp (3 años)'!D259)</f>
        <v/>
      </c>
      <c r="F227" s="180" t="str">
        <f>IF(ISBLANK('5. Pp (3 años)'!E259),"",'5. Pp (3 años)'!E259)</f>
        <v/>
      </c>
      <c r="G227" s="490" t="str">
        <f>IF(ISBLANK('5. Pp (3 años)'!H259),"",'5. Pp (3 años)'!H259)</f>
        <v/>
      </c>
      <c r="H227" s="79" t="str">
        <f>IF(ISBLANK('5. Pp (3 años)'!J259),"",'5. Pp (3 años)'!J259)</f>
        <v/>
      </c>
      <c r="I227" s="142" t="str">
        <f>IF(ISBLANK('9. METAS'!K233),"",'9. METAS'!K233)</f>
        <v/>
      </c>
      <c r="J227" s="143" t="str">
        <f>IF(ISBLANK('9. METAS'!Q233),"",'9. METAS'!Q233)</f>
        <v/>
      </c>
      <c r="K227" s="135" t="str">
        <f>IF(ISBLANK('9. METAS'!R233),"",'9. METAS'!R233)</f>
        <v/>
      </c>
      <c r="L227" s="135" t="str">
        <f>IF(ISBLANK('9. METAS'!S233),"",'9. METAS'!S233)</f>
        <v/>
      </c>
      <c r="M227" s="136" t="str">
        <f>IF(ISBLANK('9. METAS'!T233),"",'9. METAS'!T233)</f>
        <v/>
      </c>
      <c r="N227" s="323"/>
      <c r="O227" s="324"/>
      <c r="P227" s="324"/>
      <c r="Q227" s="325"/>
      <c r="R227" s="133" t="str">
        <f t="shared" si="21"/>
        <v>100%</v>
      </c>
      <c r="S227" s="134" t="str">
        <f t="shared" si="21"/>
        <v>100%</v>
      </c>
      <c r="T227" s="134" t="str">
        <f t="shared" si="21"/>
        <v>100%</v>
      </c>
      <c r="U227" s="148" t="str">
        <f t="shared" si="21"/>
        <v>100%</v>
      </c>
      <c r="V227" s="137" t="str">
        <f t="shared" si="17"/>
        <v>No Programado</v>
      </c>
      <c r="W227" s="134" t="str">
        <f t="shared" si="18"/>
        <v>No Programado</v>
      </c>
      <c r="X227" s="134" t="str">
        <f t="shared" si="19"/>
        <v>No Programado</v>
      </c>
      <c r="Y227" s="153" t="str">
        <f t="shared" si="20"/>
        <v>No Programado</v>
      </c>
      <c r="Z227" s="155"/>
      <c r="AA227" s="156"/>
      <c r="AB227" s="156"/>
      <c r="AC227" s="157"/>
    </row>
    <row r="228" spans="3:29" ht="17.25" hidden="1">
      <c r="C228" s="486" t="str">
        <f>IF(ISBLANK('5. Pp (3 años)'!B260),"",'5. Pp (3 años)'!B260)</f>
        <v/>
      </c>
      <c r="D228" s="487" t="str">
        <f>IF(ISBLANK('5. Pp (3 años)'!C260),"",'5. Pp (3 años)'!C260)</f>
        <v/>
      </c>
      <c r="E228" s="471" t="str">
        <f>IF(ISBLANK('5. Pp (3 años)'!D260),"",'5. Pp (3 años)'!D260)</f>
        <v/>
      </c>
      <c r="F228" s="471" t="str">
        <f>IF(ISBLANK('5. Pp (3 años)'!E260),"",'5. Pp (3 años)'!E260)</f>
        <v/>
      </c>
      <c r="G228" s="466" t="str">
        <f>IF(ISBLANK('5. Pp (3 años)'!H260),"",'5. Pp (3 años)'!H260)</f>
        <v/>
      </c>
      <c r="H228" s="488" t="str">
        <f>IF(ISBLANK('5. Pp (3 años)'!J260),"",'5. Pp (3 años)'!J260)</f>
        <v/>
      </c>
      <c r="I228" s="142" t="str">
        <f>IF(ISBLANK('9. METAS'!K234),"",'9. METAS'!K234)</f>
        <v/>
      </c>
      <c r="J228" s="143" t="str">
        <f>IF(ISBLANK('9. METAS'!Q234),"",'9. METAS'!Q234)</f>
        <v/>
      </c>
      <c r="K228" s="135" t="str">
        <f>IF(ISBLANK('9. METAS'!R234),"",'9. METAS'!R234)</f>
        <v/>
      </c>
      <c r="L228" s="135" t="str">
        <f>IF(ISBLANK('9. METAS'!S234),"",'9. METAS'!S234)</f>
        <v/>
      </c>
      <c r="M228" s="136" t="str">
        <f>IF(ISBLANK('9. METAS'!T234),"",'9. METAS'!T234)</f>
        <v/>
      </c>
      <c r="N228" s="323"/>
      <c r="O228" s="324"/>
      <c r="P228" s="324"/>
      <c r="Q228" s="325"/>
      <c r="R228" s="133" t="str">
        <f t="shared" si="21"/>
        <v>100%</v>
      </c>
      <c r="S228" s="134" t="str">
        <f t="shared" si="21"/>
        <v>100%</v>
      </c>
      <c r="T228" s="134" t="str">
        <f t="shared" si="21"/>
        <v>100%</v>
      </c>
      <c r="U228" s="148" t="str">
        <f t="shared" si="21"/>
        <v>100%</v>
      </c>
      <c r="V228" s="137" t="str">
        <f t="shared" si="17"/>
        <v>No Programado</v>
      </c>
      <c r="W228" s="134" t="str">
        <f t="shared" si="18"/>
        <v>No Programado</v>
      </c>
      <c r="X228" s="134" t="str">
        <f t="shared" si="19"/>
        <v>No Programado</v>
      </c>
      <c r="Y228" s="153" t="str">
        <f t="shared" si="20"/>
        <v>No Programado</v>
      </c>
      <c r="Z228" s="155"/>
      <c r="AA228" s="156"/>
      <c r="AB228" s="156"/>
      <c r="AC228" s="157"/>
    </row>
    <row r="229" spans="3:29" ht="17.25" hidden="1">
      <c r="C229" s="184" t="str">
        <f>IF(ISBLANK('5. Pp (3 años)'!B261),"",'5. Pp (3 años)'!B261)</f>
        <v/>
      </c>
      <c r="D229" s="91" t="str">
        <f>IF(ISBLANK('5. Pp (3 años)'!C261),"",'5. Pp (3 años)'!C261)</f>
        <v/>
      </c>
      <c r="E229" s="180" t="str">
        <f>IF(ISBLANK('5. Pp (3 años)'!D261),"",'5. Pp (3 años)'!D261)</f>
        <v/>
      </c>
      <c r="F229" s="180" t="str">
        <f>IF(ISBLANK('5. Pp (3 años)'!E261),"",'5. Pp (3 años)'!E261)</f>
        <v/>
      </c>
      <c r="G229" s="491" t="str">
        <f>IF(ISBLANK('5. Pp (3 años)'!H261),"",'5. Pp (3 años)'!H261)</f>
        <v/>
      </c>
      <c r="H229" s="79" t="str">
        <f>IF(ISBLANK('5. Pp (3 años)'!J261),"",'5. Pp (3 años)'!J261)</f>
        <v/>
      </c>
      <c r="I229" s="142" t="str">
        <f>IF(ISBLANK('9. METAS'!K235),"",'9. METAS'!K235)</f>
        <v/>
      </c>
      <c r="J229" s="143" t="str">
        <f>IF(ISBLANK('9. METAS'!Q235),"",'9. METAS'!Q235)</f>
        <v/>
      </c>
      <c r="K229" s="135" t="str">
        <f>IF(ISBLANK('9. METAS'!R235),"",'9. METAS'!R235)</f>
        <v/>
      </c>
      <c r="L229" s="135" t="str">
        <f>IF(ISBLANK('9. METAS'!S235),"",'9. METAS'!S235)</f>
        <v/>
      </c>
      <c r="M229" s="136" t="str">
        <f>IF(ISBLANK('9. METAS'!T235),"",'9. METAS'!T235)</f>
        <v/>
      </c>
      <c r="N229" s="323"/>
      <c r="O229" s="324"/>
      <c r="P229" s="324"/>
      <c r="Q229" s="325"/>
      <c r="R229" s="133" t="str">
        <f t="shared" si="21"/>
        <v>100%</v>
      </c>
      <c r="S229" s="134" t="str">
        <f t="shared" si="21"/>
        <v>100%</v>
      </c>
      <c r="T229" s="134" t="str">
        <f t="shared" si="21"/>
        <v>100%</v>
      </c>
      <c r="U229" s="148" t="str">
        <f t="shared" si="21"/>
        <v>100%</v>
      </c>
      <c r="V229" s="137" t="str">
        <f t="shared" si="17"/>
        <v>No Programado</v>
      </c>
      <c r="W229" s="134" t="str">
        <f t="shared" si="18"/>
        <v>No Programado</v>
      </c>
      <c r="X229" s="134" t="str">
        <f t="shared" si="19"/>
        <v>No Programado</v>
      </c>
      <c r="Y229" s="153" t="str">
        <f t="shared" si="20"/>
        <v>No Programado</v>
      </c>
      <c r="Z229" s="155"/>
      <c r="AA229" s="156"/>
      <c r="AB229" s="156"/>
      <c r="AC229" s="157"/>
    </row>
    <row r="230" spans="3:29" ht="17.25" hidden="1">
      <c r="C230" s="184" t="str">
        <f>IF(ISBLANK('5. Pp (3 años)'!B262),"",'5. Pp (3 años)'!B262)</f>
        <v/>
      </c>
      <c r="D230" s="91" t="str">
        <f>IF(ISBLANK('5. Pp (3 años)'!C262),"",'5. Pp (3 años)'!C262)</f>
        <v/>
      </c>
      <c r="E230" s="180" t="str">
        <f>IF(ISBLANK('5. Pp (3 años)'!D262),"",'5. Pp (3 años)'!D262)</f>
        <v/>
      </c>
      <c r="F230" s="180" t="str">
        <f>IF(ISBLANK('5. Pp (3 años)'!E262),"",'5. Pp (3 años)'!E262)</f>
        <v/>
      </c>
      <c r="G230" s="187" t="str">
        <f>IF(ISBLANK('5. Pp (3 años)'!H262),"",'5. Pp (3 años)'!H262)</f>
        <v/>
      </c>
      <c r="H230" s="79" t="str">
        <f>IF(ISBLANK('5. Pp (3 años)'!J262),"",'5. Pp (3 años)'!J262)</f>
        <v/>
      </c>
      <c r="I230" s="142" t="str">
        <f>IF(ISBLANK('9. METAS'!K236),"",'9. METAS'!K236)</f>
        <v/>
      </c>
      <c r="J230" s="143" t="str">
        <f>IF(ISBLANK('9. METAS'!Q236),"",'9. METAS'!Q236)</f>
        <v/>
      </c>
      <c r="K230" s="135" t="str">
        <f>IF(ISBLANK('9. METAS'!R236),"",'9. METAS'!R236)</f>
        <v/>
      </c>
      <c r="L230" s="135" t="str">
        <f>IF(ISBLANK('9. METAS'!S236),"",'9. METAS'!S236)</f>
        <v/>
      </c>
      <c r="M230" s="136" t="str">
        <f>IF(ISBLANK('9. METAS'!T236),"",'9. METAS'!T236)</f>
        <v/>
      </c>
      <c r="N230" s="323"/>
      <c r="O230" s="324"/>
      <c r="P230" s="324"/>
      <c r="Q230" s="325"/>
      <c r="R230" s="133" t="str">
        <f t="shared" si="21"/>
        <v>100%</v>
      </c>
      <c r="S230" s="134" t="str">
        <f t="shared" si="21"/>
        <v>100%</v>
      </c>
      <c r="T230" s="134" t="str">
        <f t="shared" si="21"/>
        <v>100%</v>
      </c>
      <c r="U230" s="148" t="str">
        <f t="shared" si="21"/>
        <v>100%</v>
      </c>
      <c r="V230" s="137" t="str">
        <f t="shared" si="17"/>
        <v>No Programado</v>
      </c>
      <c r="W230" s="134" t="str">
        <f t="shared" si="18"/>
        <v>No Programado</v>
      </c>
      <c r="X230" s="134" t="str">
        <f t="shared" si="19"/>
        <v>No Programado</v>
      </c>
      <c r="Y230" s="153" t="str">
        <f t="shared" si="20"/>
        <v>No Programado</v>
      </c>
      <c r="Z230" s="155"/>
      <c r="AA230" s="156"/>
      <c r="AB230" s="156"/>
      <c r="AC230" s="157"/>
    </row>
    <row r="231" spans="3:29" ht="17.25" hidden="1">
      <c r="C231" s="184" t="str">
        <f>IF(ISBLANK('5. Pp (3 años)'!B263),"",'5. Pp (3 años)'!B263)</f>
        <v/>
      </c>
      <c r="D231" s="91" t="str">
        <f>IF(ISBLANK('5. Pp (3 años)'!C263),"",'5. Pp (3 años)'!C263)</f>
        <v/>
      </c>
      <c r="E231" s="180" t="str">
        <f>IF(ISBLANK('5. Pp (3 años)'!D263),"",'5. Pp (3 años)'!D263)</f>
        <v/>
      </c>
      <c r="F231" s="180" t="str">
        <f>IF(ISBLANK('5. Pp (3 años)'!E263),"",'5. Pp (3 años)'!E263)</f>
        <v/>
      </c>
      <c r="G231" s="187" t="str">
        <f>IF(ISBLANK('5. Pp (3 años)'!H263),"",'5. Pp (3 años)'!H263)</f>
        <v/>
      </c>
      <c r="H231" s="79" t="str">
        <f>IF(ISBLANK('5. Pp (3 años)'!J263),"",'5. Pp (3 años)'!J263)</f>
        <v/>
      </c>
      <c r="I231" s="142" t="str">
        <f>IF(ISBLANK('9. METAS'!K237),"",'9. METAS'!K237)</f>
        <v/>
      </c>
      <c r="J231" s="143" t="str">
        <f>IF(ISBLANK('9. METAS'!Q237),"",'9. METAS'!Q237)</f>
        <v/>
      </c>
      <c r="K231" s="135" t="str">
        <f>IF(ISBLANK('9. METAS'!R237),"",'9. METAS'!R237)</f>
        <v/>
      </c>
      <c r="L231" s="135" t="str">
        <f>IF(ISBLANK('9. METAS'!S237),"",'9. METAS'!S237)</f>
        <v/>
      </c>
      <c r="M231" s="136" t="str">
        <f>IF(ISBLANK('9. METAS'!T237),"",'9. METAS'!T237)</f>
        <v/>
      </c>
      <c r="N231" s="323"/>
      <c r="O231" s="324"/>
      <c r="P231" s="324"/>
      <c r="Q231" s="325"/>
      <c r="R231" s="133" t="str">
        <f t="shared" si="21"/>
        <v>100%</v>
      </c>
      <c r="S231" s="134" t="str">
        <f t="shared" si="21"/>
        <v>100%</v>
      </c>
      <c r="T231" s="134" t="str">
        <f t="shared" si="21"/>
        <v>100%</v>
      </c>
      <c r="U231" s="148" t="str">
        <f t="shared" si="21"/>
        <v>100%</v>
      </c>
      <c r="V231" s="137" t="str">
        <f t="shared" si="17"/>
        <v>No Programado</v>
      </c>
      <c r="W231" s="134" t="str">
        <f t="shared" si="18"/>
        <v>No Programado</v>
      </c>
      <c r="X231" s="134" t="str">
        <f t="shared" si="19"/>
        <v>No Programado</v>
      </c>
      <c r="Y231" s="153" t="str">
        <f t="shared" si="20"/>
        <v>No Programado</v>
      </c>
      <c r="Z231" s="155"/>
      <c r="AA231" s="156"/>
      <c r="AB231" s="156"/>
      <c r="AC231" s="157"/>
    </row>
    <row r="232" spans="3:29" ht="17.25" hidden="1">
      <c r="C232" s="184" t="str">
        <f>IF(ISBLANK('5. Pp (3 años)'!B264),"",'5. Pp (3 años)'!B264)</f>
        <v/>
      </c>
      <c r="D232" s="91" t="str">
        <f>IF(ISBLANK('5. Pp (3 años)'!C264),"",'5. Pp (3 años)'!C264)</f>
        <v/>
      </c>
      <c r="E232" s="180" t="str">
        <f>IF(ISBLANK('5. Pp (3 años)'!D264),"",'5. Pp (3 años)'!D264)</f>
        <v/>
      </c>
      <c r="F232" s="180" t="str">
        <f>IF(ISBLANK('5. Pp (3 años)'!E264),"",'5. Pp (3 años)'!E264)</f>
        <v/>
      </c>
      <c r="G232" s="187" t="str">
        <f>IF(ISBLANK('5. Pp (3 años)'!H264),"",'5. Pp (3 años)'!H264)</f>
        <v/>
      </c>
      <c r="H232" s="79" t="str">
        <f>IF(ISBLANK('5. Pp (3 años)'!J264),"",'5. Pp (3 años)'!J264)</f>
        <v/>
      </c>
      <c r="I232" s="142" t="str">
        <f>IF(ISBLANK('9. METAS'!K238),"",'9. METAS'!K238)</f>
        <v/>
      </c>
      <c r="J232" s="143" t="str">
        <f>IF(ISBLANK('9. METAS'!Q238),"",'9. METAS'!Q238)</f>
        <v/>
      </c>
      <c r="K232" s="135" t="str">
        <f>IF(ISBLANK('9. METAS'!R238),"",'9. METAS'!R238)</f>
        <v/>
      </c>
      <c r="L232" s="135" t="str">
        <f>IF(ISBLANK('9. METAS'!S238),"",'9. METAS'!S238)</f>
        <v/>
      </c>
      <c r="M232" s="136" t="str">
        <f>IF(ISBLANK('9. METAS'!T238),"",'9. METAS'!T238)</f>
        <v/>
      </c>
      <c r="N232" s="323"/>
      <c r="O232" s="324"/>
      <c r="P232" s="324"/>
      <c r="Q232" s="325"/>
      <c r="R232" s="133" t="str">
        <f t="shared" si="21"/>
        <v>100%</v>
      </c>
      <c r="S232" s="134" t="str">
        <f t="shared" si="21"/>
        <v>100%</v>
      </c>
      <c r="T232" s="134" t="str">
        <f t="shared" si="21"/>
        <v>100%</v>
      </c>
      <c r="U232" s="148" t="str">
        <f t="shared" si="21"/>
        <v>100%</v>
      </c>
      <c r="V232" s="137" t="str">
        <f t="shared" si="17"/>
        <v>No Programado</v>
      </c>
      <c r="W232" s="134" t="str">
        <f t="shared" si="18"/>
        <v>No Programado</v>
      </c>
      <c r="X232" s="134" t="str">
        <f t="shared" si="19"/>
        <v>No Programado</v>
      </c>
      <c r="Y232" s="153" t="str">
        <f t="shared" si="20"/>
        <v>No Programado</v>
      </c>
      <c r="Z232" s="155"/>
      <c r="AA232" s="156"/>
      <c r="AB232" s="156"/>
      <c r="AC232" s="157"/>
    </row>
    <row r="233" spans="3:29" ht="17.25" hidden="1">
      <c r="C233" s="184" t="str">
        <f>IF(ISBLANK('5. Pp (3 años)'!B265),"",'5. Pp (3 años)'!B265)</f>
        <v/>
      </c>
      <c r="D233" s="91" t="str">
        <f>IF(ISBLANK('5. Pp (3 años)'!C265),"",'5. Pp (3 años)'!C265)</f>
        <v/>
      </c>
      <c r="E233" s="180" t="str">
        <f>IF(ISBLANK('5. Pp (3 años)'!D265),"",'5. Pp (3 años)'!D265)</f>
        <v/>
      </c>
      <c r="F233" s="180" t="str">
        <f>IF(ISBLANK('5. Pp (3 años)'!E265),"",'5. Pp (3 años)'!E265)</f>
        <v/>
      </c>
      <c r="G233" s="490" t="str">
        <f>IF(ISBLANK('5. Pp (3 años)'!H265),"",'5. Pp (3 años)'!H265)</f>
        <v/>
      </c>
      <c r="H233" s="79" t="str">
        <f>IF(ISBLANK('5. Pp (3 años)'!J265),"",'5. Pp (3 años)'!J265)</f>
        <v/>
      </c>
      <c r="I233" s="142" t="str">
        <f>IF(ISBLANK('9. METAS'!K239),"",'9. METAS'!K239)</f>
        <v/>
      </c>
      <c r="J233" s="143" t="str">
        <f>IF(ISBLANK('9. METAS'!Q239),"",'9. METAS'!Q239)</f>
        <v/>
      </c>
      <c r="K233" s="135" t="str">
        <f>IF(ISBLANK('9. METAS'!R239),"",'9. METAS'!R239)</f>
        <v/>
      </c>
      <c r="L233" s="135" t="str">
        <f>IF(ISBLANK('9. METAS'!S239),"",'9. METAS'!S239)</f>
        <v/>
      </c>
      <c r="M233" s="136" t="str">
        <f>IF(ISBLANK('9. METAS'!T239),"",'9. METAS'!T239)</f>
        <v/>
      </c>
      <c r="N233" s="323"/>
      <c r="O233" s="324"/>
      <c r="P233" s="324"/>
      <c r="Q233" s="325"/>
      <c r="R233" s="133" t="str">
        <f t="shared" si="21"/>
        <v>100%</v>
      </c>
      <c r="S233" s="134" t="str">
        <f t="shared" si="21"/>
        <v>100%</v>
      </c>
      <c r="T233" s="134" t="str">
        <f t="shared" si="21"/>
        <v>100%</v>
      </c>
      <c r="U233" s="148" t="str">
        <f t="shared" si="21"/>
        <v>100%</v>
      </c>
      <c r="V233" s="137" t="str">
        <f t="shared" si="17"/>
        <v>No Programado</v>
      </c>
      <c r="W233" s="134" t="str">
        <f t="shared" si="18"/>
        <v>No Programado</v>
      </c>
      <c r="X233" s="134" t="str">
        <f t="shared" si="19"/>
        <v>No Programado</v>
      </c>
      <c r="Y233" s="153" t="str">
        <f t="shared" si="20"/>
        <v>No Programado</v>
      </c>
      <c r="Z233" s="155"/>
      <c r="AA233" s="156"/>
      <c r="AB233" s="156"/>
      <c r="AC233" s="157"/>
    </row>
    <row r="234" spans="3:29" ht="17.25" hidden="1">
      <c r="C234" s="486" t="str">
        <f>IF(ISBLANK('5. Pp (3 años)'!B266),"",'5. Pp (3 años)'!B266)</f>
        <v/>
      </c>
      <c r="D234" s="487" t="str">
        <f>IF(ISBLANK('5. Pp (3 años)'!C266),"",'5. Pp (3 años)'!C266)</f>
        <v/>
      </c>
      <c r="E234" s="471" t="str">
        <f>IF(ISBLANK('5. Pp (3 años)'!D266),"",'5. Pp (3 años)'!D266)</f>
        <v/>
      </c>
      <c r="F234" s="471" t="str">
        <f>IF(ISBLANK('5. Pp (3 años)'!E266),"",'5. Pp (3 años)'!E266)</f>
        <v/>
      </c>
      <c r="G234" s="466" t="str">
        <f>IF(ISBLANK('5. Pp (3 años)'!H266),"",'5. Pp (3 años)'!H266)</f>
        <v/>
      </c>
      <c r="H234" s="488" t="str">
        <f>IF(ISBLANK('5. Pp (3 años)'!J266),"",'5. Pp (3 años)'!J266)</f>
        <v/>
      </c>
      <c r="I234" s="142" t="str">
        <f>IF(ISBLANK('9. METAS'!K240),"",'9. METAS'!K240)</f>
        <v/>
      </c>
      <c r="J234" s="143" t="str">
        <f>IF(ISBLANK('9. METAS'!Q240),"",'9. METAS'!Q240)</f>
        <v/>
      </c>
      <c r="K234" s="135" t="str">
        <f>IF(ISBLANK('9. METAS'!R240),"",'9. METAS'!R240)</f>
        <v/>
      </c>
      <c r="L234" s="135" t="str">
        <f>IF(ISBLANK('9. METAS'!S240),"",'9. METAS'!S240)</f>
        <v/>
      </c>
      <c r="M234" s="136" t="str">
        <f>IF(ISBLANK('9. METAS'!T240),"",'9. METAS'!T240)</f>
        <v/>
      </c>
      <c r="N234" s="323"/>
      <c r="O234" s="324"/>
      <c r="P234" s="324"/>
      <c r="Q234" s="325"/>
      <c r="R234" s="133" t="str">
        <f t="shared" si="21"/>
        <v>100%</v>
      </c>
      <c r="S234" s="134" t="str">
        <f t="shared" si="21"/>
        <v>100%</v>
      </c>
      <c r="T234" s="134" t="str">
        <f t="shared" si="21"/>
        <v>100%</v>
      </c>
      <c r="U234" s="148" t="str">
        <f t="shared" si="21"/>
        <v>100%</v>
      </c>
      <c r="V234" s="137" t="str">
        <f t="shared" si="17"/>
        <v>No Programado</v>
      </c>
      <c r="W234" s="134" t="str">
        <f t="shared" si="18"/>
        <v>No Programado</v>
      </c>
      <c r="X234" s="134" t="str">
        <f t="shared" si="19"/>
        <v>No Programado</v>
      </c>
      <c r="Y234" s="153" t="str">
        <f t="shared" si="20"/>
        <v>No Programado</v>
      </c>
      <c r="Z234" s="155"/>
      <c r="AA234" s="156"/>
      <c r="AB234" s="156"/>
      <c r="AC234" s="157"/>
    </row>
    <row r="235" spans="3:29" ht="17.25" hidden="1">
      <c r="C235" s="184" t="str">
        <f>IF(ISBLANK('5. Pp (3 años)'!B267),"",'5. Pp (3 años)'!B267)</f>
        <v/>
      </c>
      <c r="D235" s="91" t="str">
        <f>IF(ISBLANK('5. Pp (3 años)'!C267),"",'5. Pp (3 años)'!C267)</f>
        <v/>
      </c>
      <c r="E235" s="180" t="str">
        <f>IF(ISBLANK('5. Pp (3 años)'!D267),"",'5. Pp (3 años)'!D267)</f>
        <v/>
      </c>
      <c r="F235" s="180" t="str">
        <f>IF(ISBLANK('5. Pp (3 años)'!E267),"",'5. Pp (3 años)'!E267)</f>
        <v/>
      </c>
      <c r="G235" s="491" t="str">
        <f>IF(ISBLANK('5. Pp (3 años)'!H267),"",'5. Pp (3 años)'!H267)</f>
        <v/>
      </c>
      <c r="H235" s="79" t="str">
        <f>IF(ISBLANK('5. Pp (3 años)'!J267),"",'5. Pp (3 años)'!J267)</f>
        <v/>
      </c>
      <c r="I235" s="142" t="str">
        <f>IF(ISBLANK('9. METAS'!K241),"",'9. METAS'!K241)</f>
        <v/>
      </c>
      <c r="J235" s="143" t="str">
        <f>IF(ISBLANK('9. METAS'!Q241),"",'9. METAS'!Q241)</f>
        <v/>
      </c>
      <c r="K235" s="135" t="str">
        <f>IF(ISBLANK('9. METAS'!R241),"",'9. METAS'!R241)</f>
        <v/>
      </c>
      <c r="L235" s="135" t="str">
        <f>IF(ISBLANK('9. METAS'!S241),"",'9. METAS'!S241)</f>
        <v/>
      </c>
      <c r="M235" s="136" t="str">
        <f>IF(ISBLANK('9. METAS'!T241),"",'9. METAS'!T241)</f>
        <v/>
      </c>
      <c r="N235" s="323"/>
      <c r="O235" s="324"/>
      <c r="P235" s="324"/>
      <c r="Q235" s="325"/>
      <c r="R235" s="133" t="str">
        <f t="shared" si="21"/>
        <v>100%</v>
      </c>
      <c r="S235" s="134" t="str">
        <f t="shared" si="21"/>
        <v>100%</v>
      </c>
      <c r="T235" s="134" t="str">
        <f t="shared" si="21"/>
        <v>100%</v>
      </c>
      <c r="U235" s="148" t="str">
        <f t="shared" si="21"/>
        <v>100%</v>
      </c>
      <c r="V235" s="137" t="str">
        <f t="shared" si="17"/>
        <v>No Programado</v>
      </c>
      <c r="W235" s="134" t="str">
        <f t="shared" si="18"/>
        <v>No Programado</v>
      </c>
      <c r="X235" s="134" t="str">
        <f t="shared" si="19"/>
        <v>No Programado</v>
      </c>
      <c r="Y235" s="153" t="str">
        <f t="shared" si="20"/>
        <v>No Programado</v>
      </c>
      <c r="Z235" s="155"/>
      <c r="AA235" s="156"/>
      <c r="AB235" s="156"/>
      <c r="AC235" s="157"/>
    </row>
    <row r="236" spans="3:29" ht="17.25" hidden="1">
      <c r="C236" s="184" t="str">
        <f>IF(ISBLANK('5. Pp (3 años)'!B268),"",'5. Pp (3 años)'!B268)</f>
        <v/>
      </c>
      <c r="D236" s="91" t="str">
        <f>IF(ISBLANK('5. Pp (3 años)'!C268),"",'5. Pp (3 años)'!C268)</f>
        <v/>
      </c>
      <c r="E236" s="180" t="str">
        <f>IF(ISBLANK('5. Pp (3 años)'!D268),"",'5. Pp (3 años)'!D268)</f>
        <v/>
      </c>
      <c r="F236" s="180" t="str">
        <f>IF(ISBLANK('5. Pp (3 años)'!E268),"",'5. Pp (3 años)'!E268)</f>
        <v/>
      </c>
      <c r="G236" s="187" t="str">
        <f>IF(ISBLANK('5. Pp (3 años)'!H268),"",'5. Pp (3 años)'!H268)</f>
        <v/>
      </c>
      <c r="H236" s="79" t="str">
        <f>IF(ISBLANK('5. Pp (3 años)'!J268),"",'5. Pp (3 años)'!J268)</f>
        <v/>
      </c>
      <c r="I236" s="142" t="str">
        <f>IF(ISBLANK('9. METAS'!K242),"",'9. METAS'!K242)</f>
        <v/>
      </c>
      <c r="J236" s="143" t="str">
        <f>IF(ISBLANK('9. METAS'!Q242),"",'9. METAS'!Q242)</f>
        <v/>
      </c>
      <c r="K236" s="135" t="str">
        <f>IF(ISBLANK('9. METAS'!R242),"",'9. METAS'!R242)</f>
        <v/>
      </c>
      <c r="L236" s="135" t="str">
        <f>IF(ISBLANK('9. METAS'!S242),"",'9. METAS'!S242)</f>
        <v/>
      </c>
      <c r="M236" s="136" t="str">
        <f>IF(ISBLANK('9. METAS'!T242),"",'9. METAS'!T242)</f>
        <v/>
      </c>
      <c r="N236" s="323"/>
      <c r="O236" s="324"/>
      <c r="P236" s="324"/>
      <c r="Q236" s="325"/>
      <c r="R236" s="133" t="str">
        <f t="shared" si="21"/>
        <v>100%</v>
      </c>
      <c r="S236" s="134" t="str">
        <f t="shared" si="21"/>
        <v>100%</v>
      </c>
      <c r="T236" s="134" t="str">
        <f t="shared" si="21"/>
        <v>100%</v>
      </c>
      <c r="U236" s="148" t="str">
        <f t="shared" si="21"/>
        <v>100%</v>
      </c>
      <c r="V236" s="137" t="str">
        <f t="shared" si="17"/>
        <v>No Programado</v>
      </c>
      <c r="W236" s="134" t="str">
        <f t="shared" si="18"/>
        <v>No Programado</v>
      </c>
      <c r="X236" s="134" t="str">
        <f t="shared" si="19"/>
        <v>No Programado</v>
      </c>
      <c r="Y236" s="153" t="str">
        <f t="shared" si="20"/>
        <v>No Programado</v>
      </c>
      <c r="Z236" s="155"/>
      <c r="AA236" s="156"/>
      <c r="AB236" s="156"/>
      <c r="AC236" s="157"/>
    </row>
    <row r="237" spans="3:29" ht="17.25" hidden="1">
      <c r="C237" s="184" t="str">
        <f>IF(ISBLANK('5. Pp (3 años)'!B269),"",'5. Pp (3 años)'!B269)</f>
        <v/>
      </c>
      <c r="D237" s="91" t="str">
        <f>IF(ISBLANK('5. Pp (3 años)'!C269),"",'5. Pp (3 años)'!C269)</f>
        <v/>
      </c>
      <c r="E237" s="180" t="str">
        <f>IF(ISBLANK('5. Pp (3 años)'!D269),"",'5. Pp (3 años)'!D269)</f>
        <v/>
      </c>
      <c r="F237" s="180" t="str">
        <f>IF(ISBLANK('5. Pp (3 años)'!E269),"",'5. Pp (3 años)'!E269)</f>
        <v/>
      </c>
      <c r="G237" s="187" t="str">
        <f>IF(ISBLANK('5. Pp (3 años)'!H269),"",'5. Pp (3 años)'!H269)</f>
        <v/>
      </c>
      <c r="H237" s="79" t="str">
        <f>IF(ISBLANK('5. Pp (3 años)'!J269),"",'5. Pp (3 años)'!J269)</f>
        <v/>
      </c>
      <c r="I237" s="142" t="str">
        <f>IF(ISBLANK('9. METAS'!K243),"",'9. METAS'!K243)</f>
        <v/>
      </c>
      <c r="J237" s="143" t="str">
        <f>IF(ISBLANK('9. METAS'!Q243),"",'9. METAS'!Q243)</f>
        <v/>
      </c>
      <c r="K237" s="135" t="str">
        <f>IF(ISBLANK('9. METAS'!R243),"",'9. METAS'!R243)</f>
        <v/>
      </c>
      <c r="L237" s="135" t="str">
        <f>IF(ISBLANK('9. METAS'!S243),"",'9. METAS'!S243)</f>
        <v/>
      </c>
      <c r="M237" s="136" t="str">
        <f>IF(ISBLANK('9. METAS'!T243),"",'9. METAS'!T243)</f>
        <v/>
      </c>
      <c r="N237" s="323"/>
      <c r="O237" s="324"/>
      <c r="P237" s="324"/>
      <c r="Q237" s="325"/>
      <c r="R237" s="133" t="str">
        <f t="shared" si="21"/>
        <v>100%</v>
      </c>
      <c r="S237" s="134" t="str">
        <f t="shared" si="21"/>
        <v>100%</v>
      </c>
      <c r="T237" s="134" t="str">
        <f t="shared" si="21"/>
        <v>100%</v>
      </c>
      <c r="U237" s="148" t="str">
        <f t="shared" si="21"/>
        <v>100%</v>
      </c>
      <c r="V237" s="137" t="str">
        <f t="shared" si="17"/>
        <v>No Programado</v>
      </c>
      <c r="W237" s="134" t="str">
        <f t="shared" si="18"/>
        <v>No Programado</v>
      </c>
      <c r="X237" s="134" t="str">
        <f t="shared" si="19"/>
        <v>No Programado</v>
      </c>
      <c r="Y237" s="153" t="str">
        <f t="shared" si="20"/>
        <v>No Programado</v>
      </c>
      <c r="Z237" s="155"/>
      <c r="AA237" s="156"/>
      <c r="AB237" s="156"/>
      <c r="AC237" s="157"/>
    </row>
    <row r="238" spans="3:29" ht="17.25" hidden="1">
      <c r="C238" s="184" t="str">
        <f>IF(ISBLANK('5. Pp (3 años)'!B270),"",'5. Pp (3 años)'!B270)</f>
        <v/>
      </c>
      <c r="D238" s="91" t="str">
        <f>IF(ISBLANK('5. Pp (3 años)'!C270),"",'5. Pp (3 años)'!C270)</f>
        <v/>
      </c>
      <c r="E238" s="180" t="str">
        <f>IF(ISBLANK('5. Pp (3 años)'!D270),"",'5. Pp (3 años)'!D270)</f>
        <v/>
      </c>
      <c r="F238" s="180" t="str">
        <f>IF(ISBLANK('5. Pp (3 años)'!E270),"",'5. Pp (3 años)'!E270)</f>
        <v/>
      </c>
      <c r="G238" s="187" t="str">
        <f>IF(ISBLANK('5. Pp (3 años)'!H270),"",'5. Pp (3 años)'!H270)</f>
        <v/>
      </c>
      <c r="H238" s="79" t="str">
        <f>IF(ISBLANK('5. Pp (3 años)'!J270),"",'5. Pp (3 años)'!J270)</f>
        <v/>
      </c>
      <c r="I238" s="142" t="str">
        <f>IF(ISBLANK('9. METAS'!K244),"",'9. METAS'!K244)</f>
        <v/>
      </c>
      <c r="J238" s="143" t="str">
        <f>IF(ISBLANK('9. METAS'!Q244),"",'9. METAS'!Q244)</f>
        <v/>
      </c>
      <c r="K238" s="135" t="str">
        <f>IF(ISBLANK('9. METAS'!R244),"",'9. METAS'!R244)</f>
        <v/>
      </c>
      <c r="L238" s="135" t="str">
        <f>IF(ISBLANK('9. METAS'!S244),"",'9. METAS'!S244)</f>
        <v/>
      </c>
      <c r="M238" s="136" t="str">
        <f>IF(ISBLANK('9. METAS'!T244),"",'9. METAS'!T244)</f>
        <v/>
      </c>
      <c r="N238" s="323"/>
      <c r="O238" s="324"/>
      <c r="P238" s="324"/>
      <c r="Q238" s="325"/>
      <c r="R238" s="133" t="str">
        <f t="shared" si="21"/>
        <v>100%</v>
      </c>
      <c r="S238" s="134" t="str">
        <f t="shared" si="21"/>
        <v>100%</v>
      </c>
      <c r="T238" s="134" t="str">
        <f t="shared" si="21"/>
        <v>100%</v>
      </c>
      <c r="U238" s="148" t="str">
        <f t="shared" si="21"/>
        <v>100%</v>
      </c>
      <c r="V238" s="137" t="str">
        <f t="shared" si="17"/>
        <v>No Programado</v>
      </c>
      <c r="W238" s="134" t="str">
        <f t="shared" si="18"/>
        <v>No Programado</v>
      </c>
      <c r="X238" s="134" t="str">
        <f t="shared" si="19"/>
        <v>No Programado</v>
      </c>
      <c r="Y238" s="153" t="str">
        <f t="shared" si="20"/>
        <v>No Programado</v>
      </c>
      <c r="Z238" s="155"/>
      <c r="AA238" s="156"/>
      <c r="AB238" s="156"/>
      <c r="AC238" s="157"/>
    </row>
    <row r="239" spans="3:29" ht="17.25" hidden="1">
      <c r="C239" s="184" t="str">
        <f>IF(ISBLANK('5. Pp (3 años)'!B271),"",'5. Pp (3 años)'!B271)</f>
        <v/>
      </c>
      <c r="D239" s="91" t="str">
        <f>IF(ISBLANK('5. Pp (3 años)'!C271),"",'5. Pp (3 años)'!C271)</f>
        <v/>
      </c>
      <c r="E239" s="180" t="str">
        <f>IF(ISBLANK('5. Pp (3 años)'!D271),"",'5. Pp (3 años)'!D271)</f>
        <v/>
      </c>
      <c r="F239" s="180" t="str">
        <f>IF(ISBLANK('5. Pp (3 años)'!E271),"",'5. Pp (3 años)'!E271)</f>
        <v/>
      </c>
      <c r="G239" s="187" t="str">
        <f>IF(ISBLANK('5. Pp (3 años)'!H271),"",'5. Pp (3 años)'!H271)</f>
        <v/>
      </c>
      <c r="H239" s="79" t="str">
        <f>IF(ISBLANK('5. Pp (3 años)'!J271),"",'5. Pp (3 años)'!J271)</f>
        <v/>
      </c>
      <c r="I239" s="142" t="str">
        <f>IF(ISBLANK('9. METAS'!K245),"",'9. METAS'!K245)</f>
        <v/>
      </c>
      <c r="J239" s="143" t="str">
        <f>IF(ISBLANK('9. METAS'!Q245),"",'9. METAS'!Q245)</f>
        <v/>
      </c>
      <c r="K239" s="135" t="str">
        <f>IF(ISBLANK('9. METAS'!R245),"",'9. METAS'!R245)</f>
        <v/>
      </c>
      <c r="L239" s="135" t="str">
        <f>IF(ISBLANK('9. METAS'!S245),"",'9. METAS'!S245)</f>
        <v/>
      </c>
      <c r="M239" s="136" t="str">
        <f>IF(ISBLANK('9. METAS'!T245),"",'9. METAS'!T245)</f>
        <v/>
      </c>
      <c r="N239" s="323"/>
      <c r="O239" s="324"/>
      <c r="P239" s="324"/>
      <c r="Q239" s="325"/>
      <c r="R239" s="133" t="str">
        <f t="shared" si="21"/>
        <v>100%</v>
      </c>
      <c r="S239" s="134" t="str">
        <f t="shared" si="21"/>
        <v>100%</v>
      </c>
      <c r="T239" s="134" t="str">
        <f t="shared" si="21"/>
        <v>100%</v>
      </c>
      <c r="U239" s="148" t="str">
        <f t="shared" si="21"/>
        <v>100%</v>
      </c>
      <c r="V239" s="137" t="str">
        <f t="shared" si="17"/>
        <v>No Programado</v>
      </c>
      <c r="W239" s="134" t="str">
        <f t="shared" si="18"/>
        <v>No Programado</v>
      </c>
      <c r="X239" s="134" t="str">
        <f t="shared" si="19"/>
        <v>No Programado</v>
      </c>
      <c r="Y239" s="153" t="str">
        <f t="shared" si="20"/>
        <v>No Programado</v>
      </c>
      <c r="Z239" s="155"/>
      <c r="AA239" s="156"/>
      <c r="AB239" s="156"/>
      <c r="AC239" s="157"/>
    </row>
    <row r="240" spans="3:29" ht="17.25" hidden="1">
      <c r="C240" s="184" t="str">
        <f>IF(ISBLANK('5. Pp (3 años)'!B272),"",'5. Pp (3 años)'!B272)</f>
        <v/>
      </c>
      <c r="D240" s="91" t="str">
        <f>IF(ISBLANK('5. Pp (3 años)'!C272),"",'5. Pp (3 años)'!C272)</f>
        <v/>
      </c>
      <c r="E240" s="180" t="str">
        <f>IF(ISBLANK('5. Pp (3 años)'!D272),"",'5. Pp (3 años)'!D272)</f>
        <v/>
      </c>
      <c r="F240" s="180" t="str">
        <f>IF(ISBLANK('5. Pp (3 años)'!E272),"",'5. Pp (3 años)'!E272)</f>
        <v/>
      </c>
      <c r="G240" s="187" t="str">
        <f>IF(ISBLANK('5. Pp (3 años)'!H272),"",'5. Pp (3 años)'!H272)</f>
        <v/>
      </c>
      <c r="H240" s="79" t="str">
        <f>IF(ISBLANK('5. Pp (3 años)'!J272),"",'5. Pp (3 años)'!J272)</f>
        <v/>
      </c>
      <c r="I240" s="142" t="str">
        <f>IF(ISBLANK('9. METAS'!K246),"",'9. METAS'!K246)</f>
        <v/>
      </c>
      <c r="J240" s="143" t="str">
        <f>IF(ISBLANK('9. METAS'!Q246),"",'9. METAS'!Q246)</f>
        <v/>
      </c>
      <c r="K240" s="135" t="str">
        <f>IF(ISBLANK('9. METAS'!R246),"",'9. METAS'!R246)</f>
        <v/>
      </c>
      <c r="L240" s="135" t="str">
        <f>IF(ISBLANK('9. METAS'!S246),"",'9. METAS'!S246)</f>
        <v/>
      </c>
      <c r="M240" s="136" t="str">
        <f>IF(ISBLANK('9. METAS'!T246),"",'9. METAS'!T246)</f>
        <v/>
      </c>
      <c r="N240" s="323"/>
      <c r="O240" s="324"/>
      <c r="P240" s="324"/>
      <c r="Q240" s="325"/>
      <c r="R240" s="133" t="str">
        <f t="shared" si="21"/>
        <v>100%</v>
      </c>
      <c r="S240" s="134" t="str">
        <f t="shared" si="21"/>
        <v>100%</v>
      </c>
      <c r="T240" s="134" t="str">
        <f t="shared" si="21"/>
        <v>100%</v>
      </c>
      <c r="U240" s="148" t="str">
        <f t="shared" si="21"/>
        <v>100%</v>
      </c>
      <c r="V240" s="137" t="str">
        <f t="shared" si="17"/>
        <v>No Programado</v>
      </c>
      <c r="W240" s="134" t="str">
        <f t="shared" si="18"/>
        <v>No Programado</v>
      </c>
      <c r="X240" s="134" t="str">
        <f t="shared" si="19"/>
        <v>No Programado</v>
      </c>
      <c r="Y240" s="153" t="str">
        <f t="shared" si="20"/>
        <v>No Programado</v>
      </c>
      <c r="Z240" s="155"/>
      <c r="AA240" s="156"/>
      <c r="AB240" s="156"/>
      <c r="AC240" s="157"/>
    </row>
    <row r="241" spans="3:29" ht="17.25" hidden="1">
      <c r="C241" s="183" t="str">
        <f>IF(ISBLANK('5. Pp (3 años)'!B273),"",'5. Pp (3 años)'!B273)</f>
        <v/>
      </c>
      <c r="D241" s="91" t="str">
        <f>IF(ISBLANK('5. Pp (3 años)'!C273),"",'5. Pp (3 años)'!C273)</f>
        <v/>
      </c>
      <c r="E241" s="180" t="str">
        <f>IF(ISBLANK('5. Pp (3 años)'!D273),"",'5. Pp (3 años)'!D273)</f>
        <v/>
      </c>
      <c r="F241" s="180" t="str">
        <f>IF(ISBLANK('5. Pp (3 años)'!E273),"",'5. Pp (3 años)'!E273)</f>
        <v/>
      </c>
      <c r="G241" s="187" t="str">
        <f>IF(ISBLANK('5. Pp (3 años)'!H273),"",'5. Pp (3 años)'!H273)</f>
        <v/>
      </c>
      <c r="H241" s="79" t="str">
        <f>IF(ISBLANK('5. Pp (3 años)'!J273),"",'5. Pp (3 años)'!J273)</f>
        <v/>
      </c>
      <c r="I241" s="142" t="str">
        <f>IF(ISBLANK('9. METAS'!K247),"",'9. METAS'!K247)</f>
        <v/>
      </c>
      <c r="J241" s="143" t="str">
        <f>IF(ISBLANK('9. METAS'!Q247),"",'9. METAS'!Q247)</f>
        <v/>
      </c>
      <c r="K241" s="135" t="str">
        <f>IF(ISBLANK('9. METAS'!R247),"",'9. METAS'!R247)</f>
        <v/>
      </c>
      <c r="L241" s="135" t="str">
        <f>IF(ISBLANK('9. METAS'!S247),"",'9. METAS'!S247)</f>
        <v/>
      </c>
      <c r="M241" s="136" t="str">
        <f>IF(ISBLANK('9. METAS'!T247),"",'9. METAS'!T247)</f>
        <v/>
      </c>
      <c r="N241" s="323"/>
      <c r="O241" s="324"/>
      <c r="P241" s="324"/>
      <c r="Q241" s="325"/>
      <c r="R241" s="133" t="str">
        <f t="shared" si="21"/>
        <v>100%</v>
      </c>
      <c r="S241" s="134" t="str">
        <f t="shared" si="21"/>
        <v>100%</v>
      </c>
      <c r="T241" s="134" t="str">
        <f t="shared" si="21"/>
        <v>100%</v>
      </c>
      <c r="U241" s="148" t="str">
        <f t="shared" si="21"/>
        <v>100%</v>
      </c>
      <c r="V241" s="137" t="str">
        <f t="shared" si="17"/>
        <v>No Programado</v>
      </c>
      <c r="W241" s="134" t="str">
        <f t="shared" si="18"/>
        <v>No Programado</v>
      </c>
      <c r="X241" s="134" t="str">
        <f t="shared" si="19"/>
        <v>No Programado</v>
      </c>
      <c r="Y241" s="153" t="str">
        <f t="shared" si="20"/>
        <v>No Programado</v>
      </c>
      <c r="Z241" s="155"/>
      <c r="AA241" s="156"/>
      <c r="AB241" s="156"/>
      <c r="AC241" s="157"/>
    </row>
    <row r="242" spans="3:29" ht="17.25" hidden="1">
      <c r="C242" s="184" t="str">
        <f>IF(ISBLANK('5. Pp (3 años)'!B274),"",'5. Pp (3 años)'!B274)</f>
        <v/>
      </c>
      <c r="D242" s="91" t="str">
        <f>IF(ISBLANK('5. Pp (3 años)'!C274),"",'5. Pp (3 años)'!C274)</f>
        <v/>
      </c>
      <c r="E242" s="180" t="str">
        <f>IF(ISBLANK('5. Pp (3 años)'!D274),"",'5. Pp (3 años)'!D274)</f>
        <v/>
      </c>
      <c r="F242" s="180" t="str">
        <f>IF(ISBLANK('5. Pp (3 años)'!E274),"",'5. Pp (3 años)'!E274)</f>
        <v/>
      </c>
      <c r="G242" s="187" t="str">
        <f>IF(ISBLANK('5. Pp (3 años)'!H274),"",'5. Pp (3 años)'!H274)</f>
        <v/>
      </c>
      <c r="H242" s="79" t="str">
        <f>IF(ISBLANK('5. Pp (3 años)'!J274),"",'5. Pp (3 años)'!J274)</f>
        <v/>
      </c>
      <c r="I242" s="142" t="str">
        <f>IF(ISBLANK('9. METAS'!K248),"",'9. METAS'!K248)</f>
        <v/>
      </c>
      <c r="J242" s="143" t="str">
        <f>IF(ISBLANK('9. METAS'!Q248),"",'9. METAS'!Q248)</f>
        <v/>
      </c>
      <c r="K242" s="135" t="str">
        <f>IF(ISBLANK('9. METAS'!R248),"",'9. METAS'!R248)</f>
        <v/>
      </c>
      <c r="L242" s="135" t="str">
        <f>IF(ISBLANK('9. METAS'!S248),"",'9. METAS'!S248)</f>
        <v/>
      </c>
      <c r="M242" s="136" t="str">
        <f>IF(ISBLANK('9. METAS'!T248),"",'9. METAS'!T248)</f>
        <v/>
      </c>
      <c r="N242" s="323"/>
      <c r="O242" s="324"/>
      <c r="P242" s="324"/>
      <c r="Q242" s="325"/>
      <c r="R242" s="133" t="str">
        <f t="shared" si="21"/>
        <v>100%</v>
      </c>
      <c r="S242" s="134" t="str">
        <f t="shared" si="21"/>
        <v>100%</v>
      </c>
      <c r="T242" s="134" t="str">
        <f t="shared" si="21"/>
        <v>100%</v>
      </c>
      <c r="U242" s="148" t="str">
        <f t="shared" si="21"/>
        <v>100%</v>
      </c>
      <c r="V242" s="137" t="str">
        <f t="shared" si="17"/>
        <v>No Programado</v>
      </c>
      <c r="W242" s="134" t="str">
        <f t="shared" si="18"/>
        <v>No Programado</v>
      </c>
      <c r="X242" s="134" t="str">
        <f t="shared" si="19"/>
        <v>No Programado</v>
      </c>
      <c r="Y242" s="153" t="str">
        <f t="shared" si="20"/>
        <v>No Programado</v>
      </c>
      <c r="Z242" s="155"/>
      <c r="AA242" s="156"/>
      <c r="AB242" s="156"/>
      <c r="AC242" s="157"/>
    </row>
    <row r="243" spans="3:29" ht="17.25" hidden="1">
      <c r="C243" s="183" t="str">
        <f>IF(ISBLANK('5. Pp (3 años)'!B275),"",'5. Pp (3 años)'!B275)</f>
        <v/>
      </c>
      <c r="D243" s="91" t="str">
        <f>IF(ISBLANK('5. Pp (3 años)'!C275),"",'5. Pp (3 años)'!C275)</f>
        <v/>
      </c>
      <c r="E243" s="180" t="str">
        <f>IF(ISBLANK('5. Pp (3 años)'!D275),"",'5. Pp (3 años)'!D275)</f>
        <v/>
      </c>
      <c r="F243" s="180" t="str">
        <f>IF(ISBLANK('5. Pp (3 años)'!E275),"",'5. Pp (3 años)'!E275)</f>
        <v/>
      </c>
      <c r="G243" s="187" t="str">
        <f>IF(ISBLANK('5. Pp (3 años)'!H275),"",'5. Pp (3 años)'!H275)</f>
        <v/>
      </c>
      <c r="H243" s="79" t="str">
        <f>IF(ISBLANK('5. Pp (3 años)'!J275),"",'5. Pp (3 años)'!J275)</f>
        <v/>
      </c>
      <c r="I243" s="142" t="str">
        <f>IF(ISBLANK('9. METAS'!K249),"",'9. METAS'!K249)</f>
        <v/>
      </c>
      <c r="J243" s="143" t="str">
        <f>IF(ISBLANK('9. METAS'!Q249),"",'9. METAS'!Q249)</f>
        <v/>
      </c>
      <c r="K243" s="135" t="str">
        <f>IF(ISBLANK('9. METAS'!R249),"",'9. METAS'!R249)</f>
        <v/>
      </c>
      <c r="L243" s="135" t="str">
        <f>IF(ISBLANK('9. METAS'!S249),"",'9. METAS'!S249)</f>
        <v/>
      </c>
      <c r="M243" s="136" t="str">
        <f>IF(ISBLANK('9. METAS'!T249),"",'9. METAS'!T249)</f>
        <v/>
      </c>
      <c r="N243" s="323"/>
      <c r="O243" s="324"/>
      <c r="P243" s="324"/>
      <c r="Q243" s="325"/>
      <c r="R243" s="133" t="str">
        <f t="shared" si="21"/>
        <v>100%</v>
      </c>
      <c r="S243" s="134" t="str">
        <f t="shared" si="21"/>
        <v>100%</v>
      </c>
      <c r="T243" s="134" t="str">
        <f t="shared" si="21"/>
        <v>100%</v>
      </c>
      <c r="U243" s="148" t="str">
        <f t="shared" si="21"/>
        <v>100%</v>
      </c>
      <c r="V243" s="137" t="str">
        <f t="shared" si="17"/>
        <v>No Programado</v>
      </c>
      <c r="W243" s="134" t="str">
        <f t="shared" si="18"/>
        <v>No Programado</v>
      </c>
      <c r="X243" s="134" t="str">
        <f t="shared" si="19"/>
        <v>No Programado</v>
      </c>
      <c r="Y243" s="153" t="str">
        <f t="shared" si="20"/>
        <v>No Programado</v>
      </c>
      <c r="Z243" s="155"/>
      <c r="AA243" s="156"/>
      <c r="AB243" s="156"/>
      <c r="AC243" s="157"/>
    </row>
    <row r="244" spans="3:29" ht="18" hidden="1" thickBot="1">
      <c r="C244" s="195" t="str">
        <f>IF(ISBLANK('5. Pp (3 años)'!B276),"",'5. Pp (3 años)'!B276)</f>
        <v/>
      </c>
      <c r="D244" s="196" t="str">
        <f>IF(ISBLANK('5. Pp (3 años)'!C276),"",'5. Pp (3 años)'!C276)</f>
        <v/>
      </c>
      <c r="E244" s="182" t="str">
        <f>IF(ISBLANK('5. Pp (3 años)'!D276),"",'5. Pp (3 años)'!D276)</f>
        <v/>
      </c>
      <c r="F244" s="182" t="str">
        <f>IF(ISBLANK('5. Pp (3 años)'!E276),"",'5. Pp (3 años)'!E276)</f>
        <v/>
      </c>
      <c r="G244" s="197" t="str">
        <f>IF(ISBLANK('5. Pp (3 años)'!H276),"",'5. Pp (3 años)'!H276)</f>
        <v/>
      </c>
      <c r="H244" s="82" t="str">
        <f>IF(ISBLANK('5. Pp (3 años)'!J276),"",'5. Pp (3 años)'!J276)</f>
        <v/>
      </c>
      <c r="I244" s="198" t="str">
        <f>IF(ISBLANK('9. METAS'!K250),"",'9. METAS'!K250)</f>
        <v/>
      </c>
      <c r="J244" s="144" t="str">
        <f>IF(ISBLANK('9. METAS'!Q250),"",'9. METAS'!Q250)</f>
        <v/>
      </c>
      <c r="K244" s="145" t="str">
        <f>IF(ISBLANK('9. METAS'!R250),"",'9. METAS'!R250)</f>
        <v/>
      </c>
      <c r="L244" s="145" t="str">
        <f>IF(ISBLANK('9. METAS'!S250),"",'9. METAS'!S250)</f>
        <v/>
      </c>
      <c r="M244" s="146" t="str">
        <f>IF(ISBLANK('9. METAS'!T250),"",'9. METAS'!T250)</f>
        <v/>
      </c>
      <c r="N244" s="147">
        <v>87</v>
      </c>
      <c r="O244" s="138">
        <v>87</v>
      </c>
      <c r="P244" s="138">
        <v>45</v>
      </c>
      <c r="Q244" s="139">
        <v>78</v>
      </c>
      <c r="R244" s="149" t="str">
        <f t="shared" si="21"/>
        <v>100%</v>
      </c>
      <c r="S244" s="150" t="str">
        <f t="shared" si="21"/>
        <v>100%</v>
      </c>
      <c r="T244" s="150" t="str">
        <f t="shared" si="21"/>
        <v>100%</v>
      </c>
      <c r="U244" s="151" t="str">
        <f t="shared" si="21"/>
        <v>100%</v>
      </c>
      <c r="V244" s="152" t="str">
        <f t="shared" si="17"/>
        <v>No Programado</v>
      </c>
      <c r="W244" s="150" t="str">
        <f t="shared" si="18"/>
        <v>No Programado</v>
      </c>
      <c r="X244" s="150" t="str">
        <f t="shared" si="19"/>
        <v>No Programado</v>
      </c>
      <c r="Y244" s="154" t="str">
        <f t="shared" si="20"/>
        <v>No Programado</v>
      </c>
      <c r="Z244" s="158"/>
      <c r="AA244" s="159"/>
      <c r="AB244" s="159"/>
      <c r="AC244" s="160"/>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1">
    <mergeCell ref="I11:Y11"/>
    <mergeCell ref="E5:Q6"/>
    <mergeCell ref="E7:Q7"/>
    <mergeCell ref="E8:Q8"/>
    <mergeCell ref="E9:Q9"/>
    <mergeCell ref="Z12:Z13"/>
    <mergeCell ref="C12:H12"/>
    <mergeCell ref="I12:M12"/>
    <mergeCell ref="N12:Q12"/>
    <mergeCell ref="R12:U12"/>
    <mergeCell ref="V12:Y12"/>
  </mergeCells>
  <conditionalFormatting sqref="J14:M244">
    <cfRule type="containsBlanks" dxfId="16" priority="2">
      <formula>LEN(TRIM(J14))=0</formula>
    </cfRule>
  </conditionalFormatting>
  <conditionalFormatting sqref="N15:N116">
    <cfRule type="containsBlanks" dxfId="15" priority="1">
      <formula>LEN(TRIM(N15))=0</formula>
    </cfRule>
  </conditionalFormatting>
  <conditionalFormatting sqref="N14:Q14 O15:Q116 N117:Q244">
    <cfRule type="containsBlanks" dxfId="14" priority="3">
      <formula>LEN(TRIM(N14))=0</formula>
    </cfRule>
  </conditionalFormatting>
  <conditionalFormatting sqref="R14:U244">
    <cfRule type="cellIs" dxfId="13" priority="4" stopIfTrue="1" operator="equal">
      <formula>"100%"</formula>
    </cfRule>
    <cfRule type="cellIs" dxfId="12" priority="5" stopIfTrue="1" operator="lessThan">
      <formula>0.5</formula>
    </cfRule>
    <cfRule type="cellIs" dxfId="11" priority="6" stopIfTrue="1" operator="between">
      <formula>0.5</formula>
      <formula>0.7</formula>
    </cfRule>
    <cfRule type="cellIs" dxfId="10" priority="7" stopIfTrue="1" operator="between">
      <formula>0.7</formula>
      <formula>1.2</formula>
    </cfRule>
    <cfRule type="cellIs" dxfId="9" priority="8" stopIfTrue="1" operator="greaterThanOrEqual">
      <formula>1.2</formula>
    </cfRule>
    <cfRule type="containsBlanks" dxfId="8" priority="9"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232"/>
  <sheetViews>
    <sheetView tabSelected="1" topLeftCell="D1" zoomScale="80" zoomScaleNormal="80" workbookViewId="0">
      <selection activeCell="E13" sqref="E13:E14"/>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6.25" style="1" customWidth="1"/>
    <col min="11" max="11" width="12.75" style="1" hidden="1" customWidth="1"/>
    <col min="12" max="13" width="12.75" style="36" hidden="1" customWidth="1"/>
    <col min="14" max="15" width="12.375" style="36" customWidth="1"/>
    <col min="16" max="16" width="72.875" style="36" customWidth="1"/>
    <col min="17" max="16384" width="11.375" style="36"/>
  </cols>
  <sheetData>
    <row r="4" spans="3:16" ht="15.75" thickBot="1"/>
    <row r="5" spans="3:16" ht="27" thickTop="1">
      <c r="C5" s="201"/>
      <c r="D5" s="994" t="s">
        <v>106</v>
      </c>
      <c r="E5" s="994"/>
      <c r="F5" s="994"/>
      <c r="G5" s="994"/>
      <c r="H5" s="994"/>
      <c r="I5" s="994"/>
      <c r="J5" s="994"/>
      <c r="K5" s="994"/>
      <c r="L5" s="994"/>
      <c r="M5" s="994"/>
      <c r="N5" s="202"/>
      <c r="O5" s="202"/>
      <c r="P5" s="203"/>
    </row>
    <row r="6" spans="3:16" ht="26.25">
      <c r="C6" s="204"/>
      <c r="D6" s="877" t="s">
        <v>107</v>
      </c>
      <c r="E6" s="877"/>
      <c r="F6" s="877"/>
      <c r="G6" s="877"/>
      <c r="H6" s="877"/>
      <c r="I6" s="877"/>
      <c r="J6" s="877"/>
      <c r="K6" s="877"/>
      <c r="L6" s="877"/>
      <c r="M6" s="877"/>
      <c r="N6" s="15"/>
      <c r="O6" s="15"/>
      <c r="P6" s="200"/>
    </row>
    <row r="7" spans="3:16" ht="26.25">
      <c r="C7" s="204"/>
      <c r="D7" s="877" t="s">
        <v>123</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16.5" thickBot="1">
      <c r="C9" s="995" t="s">
        <v>122</v>
      </c>
      <c r="D9" s="996"/>
      <c r="E9" s="997"/>
      <c r="F9" s="998" t="s">
        <v>1109</v>
      </c>
      <c r="G9" s="999"/>
      <c r="H9" s="999"/>
      <c r="I9" s="999"/>
      <c r="J9" s="999"/>
      <c r="K9" s="999"/>
      <c r="L9" s="999"/>
      <c r="M9" s="999"/>
      <c r="N9" s="999"/>
      <c r="O9" s="999"/>
      <c r="P9" s="1000"/>
    </row>
    <row r="10" spans="3:16" ht="20.25" thickTop="1" thickBot="1">
      <c r="C10" s="990" t="s">
        <v>74</v>
      </c>
      <c r="D10" s="992" t="s">
        <v>108</v>
      </c>
      <c r="E10" s="992" t="s">
        <v>109</v>
      </c>
      <c r="F10" s="992" t="s">
        <v>110</v>
      </c>
      <c r="G10" s="992" t="s">
        <v>111</v>
      </c>
      <c r="H10" s="993" t="s">
        <v>119</v>
      </c>
      <c r="I10" s="993"/>
      <c r="J10" s="993"/>
      <c r="K10" s="993"/>
      <c r="L10" s="993"/>
      <c r="M10" s="993"/>
      <c r="N10" s="993"/>
      <c r="O10" s="993"/>
      <c r="P10" s="978" t="s">
        <v>293</v>
      </c>
    </row>
    <row r="11" spans="3:16" ht="15.75" thickBot="1">
      <c r="C11" s="991"/>
      <c r="D11" s="981"/>
      <c r="E11" s="981"/>
      <c r="F11" s="981"/>
      <c r="G11" s="981"/>
      <c r="H11" s="981" t="s">
        <v>112</v>
      </c>
      <c r="I11" s="981" t="s">
        <v>113</v>
      </c>
      <c r="J11" s="981" t="s">
        <v>121</v>
      </c>
      <c r="K11" s="981"/>
      <c r="L11" s="981"/>
      <c r="M11" s="981"/>
      <c r="N11" s="981" t="s">
        <v>118</v>
      </c>
      <c r="O11" s="981"/>
      <c r="P11" s="979"/>
    </row>
    <row r="12" spans="3:16" ht="15.75" thickBot="1">
      <c r="C12" s="991"/>
      <c r="D12" s="981"/>
      <c r="E12" s="981"/>
      <c r="F12" s="981"/>
      <c r="G12" s="981"/>
      <c r="H12" s="981"/>
      <c r="I12" s="981"/>
      <c r="J12" s="199" t="s">
        <v>117</v>
      </c>
      <c r="K12" s="199" t="s">
        <v>114</v>
      </c>
      <c r="L12" s="199" t="s">
        <v>115</v>
      </c>
      <c r="M12" s="199" t="s">
        <v>116</v>
      </c>
      <c r="N12" s="199" t="s">
        <v>120</v>
      </c>
      <c r="O12" s="199" t="s">
        <v>91</v>
      </c>
      <c r="P12" s="980"/>
    </row>
    <row r="13" spans="3:16" ht="196.5" customHeight="1">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11">
        <f ca="1">IF(ISBLANK(OFFSET('9. METAS'!$K$20,INT((ROW()-13)/2),0)),"",OFFSET('9. METAS'!$K$20,INT((ROW()-13)/2),0))</f>
        <v>0.32</v>
      </c>
      <c r="I13" s="1013" t="s">
        <v>124</v>
      </c>
      <c r="J13" s="576">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1004">
        <f ca="1">IFERROR(J13/J14,"ND")</f>
        <v>1</v>
      </c>
      <c r="O13" s="1006">
        <f ca="1">IFERROR(((J13)/H13),"ND")</f>
        <v>0.25</v>
      </c>
      <c r="P13" s="1014" t="s">
        <v>1119</v>
      </c>
    </row>
    <row r="14" spans="3:16" ht="196.5" customHeight="1">
      <c r="C14" s="983"/>
      <c r="D14" s="985"/>
      <c r="E14" s="985"/>
      <c r="F14" s="987"/>
      <c r="G14" s="989"/>
      <c r="H14" s="1012"/>
      <c r="I14" s="1003"/>
      <c r="J14" s="577">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1005"/>
      <c r="O14" s="1007"/>
      <c r="P14" s="1015"/>
    </row>
    <row r="15" spans="3:16" ht="92.25" customHeight="1">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01">
        <f ca="1">IF(ISBLANK(OFFSET('9. METAS'!$K$20,INT((ROW()-13)/2),0)),"",OFFSET('9. METAS'!$K$20,INT((ROW()-13)/2),0))</f>
        <v>2400</v>
      </c>
      <c r="I15" s="1002" t="s">
        <v>1120</v>
      </c>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1004">
        <f ca="1">IFERROR(J15/J16,"ND")</f>
        <v>1</v>
      </c>
      <c r="O15" s="1006">
        <f ca="1">IFERROR(((J15)/H15),"ND")</f>
        <v>0.25</v>
      </c>
      <c r="P15" s="1008" t="s">
        <v>1475</v>
      </c>
    </row>
    <row r="16" spans="3:16" ht="92.25" customHeight="1">
      <c r="C16" s="983"/>
      <c r="D16" s="985"/>
      <c r="E16" s="985"/>
      <c r="F16" s="987"/>
      <c r="G16" s="989"/>
      <c r="H16" s="1001"/>
      <c r="I16" s="1003"/>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1005"/>
      <c r="O16" s="1007"/>
      <c r="P16" s="1009"/>
    </row>
    <row r="17" spans="3:16" ht="92.25" customHeight="1">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01">
        <f ca="1">IF(ISBLANK(OFFSET('9. METAS'!$K$20,INT((ROW()-13)/2),0)),"",OFFSET('9. METAS'!$K$20,INT((ROW()-13)/2),0))</f>
        <v>2500</v>
      </c>
      <c r="I17" s="1002" t="s">
        <v>1120</v>
      </c>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1004">
        <f t="shared" ref="N17" ca="1" si="0">IFERROR(J17/J18,"ND")</f>
        <v>1.2447999999999999</v>
      </c>
      <c r="O17" s="1006">
        <f t="shared" ref="O17" ca="1" si="1">IFERROR(((J17)/H17),"ND")</f>
        <v>0.31119999999999998</v>
      </c>
      <c r="P17" s="1008" t="s">
        <v>1476</v>
      </c>
    </row>
    <row r="18" spans="3:16" ht="92.25" customHeight="1">
      <c r="C18" s="983"/>
      <c r="D18" s="985"/>
      <c r="E18" s="985"/>
      <c r="F18" s="987"/>
      <c r="G18" s="989"/>
      <c r="H18" s="1001"/>
      <c r="I18" s="1003"/>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1005"/>
      <c r="O18" s="1007"/>
      <c r="P18" s="1009"/>
    </row>
    <row r="19" spans="3:16" ht="92.25" customHeight="1">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01">
        <f ca="1">IF(ISBLANK(OFFSET('9. METAS'!$K$20,INT((ROW()-13)/2),0)),"",OFFSET('9. METAS'!$K$20,INT((ROW()-13)/2),0))</f>
        <v>950</v>
      </c>
      <c r="I19" s="1002" t="s">
        <v>1120</v>
      </c>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1004">
        <f t="shared" ref="N19" ca="1" si="2">IFERROR(J19/J20,"ND")</f>
        <v>2.0506329113924049</v>
      </c>
      <c r="O19" s="1006">
        <f t="shared" ref="O19" ca="1" si="3">IFERROR(((J19)/H19),"ND")</f>
        <v>0.51157894736842102</v>
      </c>
      <c r="P19" s="1008" t="s">
        <v>1477</v>
      </c>
    </row>
    <row r="20" spans="3:16" ht="92.25" customHeight="1">
      <c r="C20" s="983"/>
      <c r="D20" s="985"/>
      <c r="E20" s="985"/>
      <c r="F20" s="987"/>
      <c r="G20" s="989"/>
      <c r="H20" s="1001"/>
      <c r="I20" s="1003"/>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1005"/>
      <c r="O20" s="1007"/>
      <c r="P20" s="1009"/>
    </row>
    <row r="21" spans="3:16" ht="92.25" customHeight="1">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01">
        <f ca="1">IF(ISBLANK(OFFSET('9. METAS'!$K$20,INT((ROW()-13)/2),0)),"",OFFSET('9. METAS'!$K$20,INT((ROW()-13)/2),0))</f>
        <v>100</v>
      </c>
      <c r="I21" s="1002" t="s">
        <v>1120</v>
      </c>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1004">
        <f t="shared" ref="N21" ca="1" si="4">IFERROR(J21/J22,"ND")</f>
        <v>0.32</v>
      </c>
      <c r="O21" s="1006">
        <f t="shared" ref="O21" ca="1" si="5">IFERROR(((J21)/H21),"ND")</f>
        <v>0.08</v>
      </c>
      <c r="P21" s="1008" t="s">
        <v>1478</v>
      </c>
    </row>
    <row r="22" spans="3:16" ht="92.25" customHeight="1">
      <c r="C22" s="983"/>
      <c r="D22" s="985"/>
      <c r="E22" s="985"/>
      <c r="F22" s="987"/>
      <c r="G22" s="989"/>
      <c r="H22" s="1001"/>
      <c r="I22" s="1003"/>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1005"/>
      <c r="O22" s="1007"/>
      <c r="P22" s="1009"/>
    </row>
    <row r="23" spans="3:16" ht="92.25" customHeight="1">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01">
        <f ca="1">IF(ISBLANK(OFFSET('9. METAS'!$K$20,INT((ROW()-13)/2),0)),"",OFFSET('9. METAS'!$K$20,INT((ROW()-13)/2),0))</f>
        <v>540</v>
      </c>
      <c r="I23" s="1002" t="s">
        <v>1120</v>
      </c>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1004">
        <f t="shared" ref="N23" ca="1" si="6">IFERROR(J23/J24,"ND")</f>
        <v>3.5407407407407407</v>
      </c>
      <c r="O23" s="1006">
        <f t="shared" ref="O23" ca="1" si="7">IFERROR(((J23)/H23),"ND")</f>
        <v>0.88518518518518519</v>
      </c>
      <c r="P23" s="1008" t="s">
        <v>1511</v>
      </c>
    </row>
    <row r="24" spans="3:16" ht="92.25" customHeight="1">
      <c r="C24" s="983"/>
      <c r="D24" s="985"/>
      <c r="E24" s="985"/>
      <c r="F24" s="987"/>
      <c r="G24" s="989"/>
      <c r="H24" s="1001"/>
      <c r="I24" s="1003"/>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1005"/>
      <c r="O24" s="1007"/>
      <c r="P24" s="1009"/>
    </row>
    <row r="25" spans="3:16" ht="92.25" customHeight="1">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01">
        <f ca="1">IF(ISBLANK(OFFSET('9. METAS'!$K$20,INT((ROW()-13)/2),0)),"",OFFSET('9. METAS'!$K$20,INT((ROW()-13)/2),0))</f>
        <v>200</v>
      </c>
      <c r="I25" s="1002" t="s">
        <v>1120</v>
      </c>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1004">
        <f t="shared" ref="N25" ca="1" si="8">IFERROR(J25/J26,"ND")</f>
        <v>6.5</v>
      </c>
      <c r="O25" s="1006">
        <f t="shared" ref="O25" ca="1" si="9">IFERROR(((J25)/H25),"ND")</f>
        <v>1.625</v>
      </c>
      <c r="P25" s="1008" t="s">
        <v>1479</v>
      </c>
    </row>
    <row r="26" spans="3:16" ht="92.25" customHeight="1">
      <c r="C26" s="983"/>
      <c r="D26" s="985"/>
      <c r="E26" s="985"/>
      <c r="F26" s="987"/>
      <c r="G26" s="989"/>
      <c r="H26" s="1001"/>
      <c r="I26" s="1003"/>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1005"/>
      <c r="O26" s="1007"/>
      <c r="P26" s="1009"/>
    </row>
    <row r="27" spans="3:16" ht="92.25" customHeight="1">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01">
        <f ca="1">IF(ISBLANK(OFFSET('9. METAS'!$K$20,INT((ROW()-13)/2),0)),"",OFFSET('9. METAS'!$K$20,INT((ROW()-13)/2),0))</f>
        <v>100</v>
      </c>
      <c r="I27" s="1002" t="s">
        <v>1120</v>
      </c>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1004">
        <f t="shared" ref="N27" ca="1" si="10">IFERROR(J27/J28,"ND")</f>
        <v>13</v>
      </c>
      <c r="O27" s="1006">
        <f t="shared" ref="O27" ca="1" si="11">IFERROR(((J27)/H27),"ND")</f>
        <v>3.25</v>
      </c>
      <c r="P27" s="1008" t="s">
        <v>1480</v>
      </c>
    </row>
    <row r="28" spans="3:16" ht="92.25" customHeight="1">
      <c r="C28" s="983"/>
      <c r="D28" s="985"/>
      <c r="E28" s="985"/>
      <c r="F28" s="987"/>
      <c r="G28" s="989"/>
      <c r="H28" s="1001"/>
      <c r="I28" s="1003"/>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1005"/>
      <c r="O28" s="1007"/>
      <c r="P28" s="1009"/>
    </row>
    <row r="29" spans="3:16" ht="92.25" customHeight="1">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01">
        <f ca="1">IF(ISBLANK(OFFSET('9. METAS'!$K$20,INT((ROW()-13)/2),0)),"",OFFSET('9. METAS'!$K$20,INT((ROW()-13)/2),0))</f>
        <v>100</v>
      </c>
      <c r="I29" s="1002" t="s">
        <v>1120</v>
      </c>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1004">
        <f t="shared" ref="N29" ca="1" si="12">IFERROR(J29/J30,"ND")</f>
        <v>13</v>
      </c>
      <c r="O29" s="1006">
        <f t="shared" ref="O29" ca="1" si="13">IFERROR(((J29)/H29),"ND")</f>
        <v>3.25</v>
      </c>
      <c r="P29" s="1008" t="s">
        <v>1481</v>
      </c>
    </row>
    <row r="30" spans="3:16" ht="92.25" customHeight="1">
      <c r="C30" s="983"/>
      <c r="D30" s="985"/>
      <c r="E30" s="985"/>
      <c r="F30" s="987"/>
      <c r="G30" s="989"/>
      <c r="H30" s="1001"/>
      <c r="I30" s="1003"/>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1005"/>
      <c r="O30" s="1007"/>
      <c r="P30" s="1009"/>
    </row>
    <row r="31" spans="3:16" ht="92.25" customHeight="1">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01">
        <f ca="1">IF(ISBLANK(OFFSET('9. METAS'!$K$20,INT((ROW()-13)/2),0)),"",OFFSET('9. METAS'!$K$20,INT((ROW()-13)/2),0))</f>
        <v>1155</v>
      </c>
      <c r="I31" s="1002" t="s">
        <v>1120</v>
      </c>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1004">
        <f t="shared" ref="N31" ca="1" si="14">IFERROR(J31/J32,"ND")</f>
        <v>1</v>
      </c>
      <c r="O31" s="1006">
        <f t="shared" ref="O31" ca="1" si="15">IFERROR(((J31)/H31),"ND")</f>
        <v>0.26060606060606062</v>
      </c>
      <c r="P31" s="1008" t="s">
        <v>1482</v>
      </c>
    </row>
    <row r="32" spans="3:16" ht="92.25" customHeight="1">
      <c r="C32" s="983"/>
      <c r="D32" s="985"/>
      <c r="E32" s="985"/>
      <c r="F32" s="987"/>
      <c r="G32" s="989"/>
      <c r="H32" s="1001"/>
      <c r="I32" s="1003"/>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1005"/>
      <c r="O32" s="1007"/>
      <c r="P32" s="1009"/>
    </row>
    <row r="33" spans="3:16" ht="92.25" customHeight="1">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01">
        <f ca="1">IF(ISBLANK(OFFSET('9. METAS'!$K$20,INT((ROW()-13)/2),0)),"",OFFSET('9. METAS'!$K$20,INT((ROW()-13)/2),0))</f>
        <v>170</v>
      </c>
      <c r="I33" s="1002" t="s">
        <v>1120</v>
      </c>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1004">
        <f t="shared" ref="N33" ca="1" si="16">IFERROR(J33/J34,"ND")</f>
        <v>1</v>
      </c>
      <c r="O33" s="1006">
        <f t="shared" ref="O33" ca="1" si="17">IFERROR(((J33)/H33),"ND")</f>
        <v>0.28823529411764703</v>
      </c>
      <c r="P33" s="1008" t="s">
        <v>1483</v>
      </c>
    </row>
    <row r="34" spans="3:16" ht="92.25" customHeight="1">
      <c r="C34" s="983"/>
      <c r="D34" s="985"/>
      <c r="E34" s="985"/>
      <c r="F34" s="987"/>
      <c r="G34" s="989"/>
      <c r="H34" s="1001"/>
      <c r="I34" s="1003"/>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1005"/>
      <c r="O34" s="1007"/>
      <c r="P34" s="1009"/>
    </row>
    <row r="35" spans="3:16" ht="92.25" customHeight="1">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01">
        <f ca="1">IF(ISBLANK(OFFSET('9. METAS'!$K$20,INT((ROW()-13)/2),0)),"",OFFSET('9. METAS'!$K$20,INT((ROW()-13)/2),0))</f>
        <v>417</v>
      </c>
      <c r="I35" s="1002" t="s">
        <v>1120</v>
      </c>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1004">
        <f t="shared" ref="N35" ca="1" si="18">IFERROR(J35/J36,"ND")</f>
        <v>1</v>
      </c>
      <c r="O35" s="1006">
        <f t="shared" ref="O35" ca="1" si="19">IFERROR(((J35)/H35),"ND")</f>
        <v>0.29496402877697842</v>
      </c>
      <c r="P35" s="1008" t="s">
        <v>1484</v>
      </c>
    </row>
    <row r="36" spans="3:16" ht="92.25" customHeight="1">
      <c r="C36" s="983"/>
      <c r="D36" s="985"/>
      <c r="E36" s="985"/>
      <c r="F36" s="987"/>
      <c r="G36" s="989"/>
      <c r="H36" s="1001"/>
      <c r="I36" s="1003"/>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1005"/>
      <c r="O36" s="1007"/>
      <c r="P36" s="1009"/>
    </row>
    <row r="37" spans="3:16" ht="92.25" customHeight="1">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01">
        <f ca="1">IF(ISBLANK(OFFSET('9. METAS'!$K$20,INT((ROW()-13)/2),0)),"",OFFSET('9. METAS'!$K$20,INT((ROW()-13)/2),0))</f>
        <v>568</v>
      </c>
      <c r="I37" s="1002" t="s">
        <v>1120</v>
      </c>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1004">
        <f t="shared" ref="N37" ca="1" si="20">IFERROR(J37/J38,"ND")</f>
        <v>1</v>
      </c>
      <c r="O37" s="1006">
        <f t="shared" ref="O37" ca="1" si="21">IFERROR(((J37)/H37),"ND")</f>
        <v>0.22711267605633803</v>
      </c>
      <c r="P37" s="1008" t="s">
        <v>1485</v>
      </c>
    </row>
    <row r="38" spans="3:16" ht="92.25" customHeight="1">
      <c r="C38" s="983"/>
      <c r="D38" s="985"/>
      <c r="E38" s="985"/>
      <c r="F38" s="987"/>
      <c r="G38" s="989"/>
      <c r="H38" s="1001"/>
      <c r="I38" s="1003"/>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1005"/>
      <c r="O38" s="1007"/>
      <c r="P38" s="1009"/>
    </row>
    <row r="39" spans="3:16" ht="92.25" customHeight="1">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01">
        <f ca="1">IF(ISBLANK(OFFSET('9. METAS'!$K$20,INT((ROW()-13)/2),0)),"",OFFSET('9. METAS'!$K$20,INT((ROW()-13)/2),0))</f>
        <v>74119</v>
      </c>
      <c r="I39" s="1002" t="s">
        <v>1120</v>
      </c>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1004">
        <f t="shared" ref="N39" ca="1" si="22">IFERROR(J39/J40,"ND")</f>
        <v>0.98548300053966542</v>
      </c>
      <c r="O39" s="1006">
        <f t="shared" ref="O39" ca="1" si="23">IFERROR(((J39)/H39),"ND")</f>
        <v>0.24637407412404377</v>
      </c>
      <c r="P39" s="1008" t="s">
        <v>1519</v>
      </c>
    </row>
    <row r="40" spans="3:16" ht="92.25" customHeight="1">
      <c r="C40" s="983"/>
      <c r="D40" s="985"/>
      <c r="E40" s="985"/>
      <c r="F40" s="987"/>
      <c r="G40" s="989"/>
      <c r="H40" s="1001"/>
      <c r="I40" s="1003"/>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1005"/>
      <c r="O40" s="1007"/>
      <c r="P40" s="1009"/>
    </row>
    <row r="41" spans="3:16" ht="92.25" customHeight="1">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01">
        <f ca="1">IF(ISBLANK(OFFSET('9. METAS'!$K$20,INT((ROW()-13)/2),0)),"",OFFSET('9. METAS'!$K$20,INT((ROW()-13)/2),0))</f>
        <v>3</v>
      </c>
      <c r="I41" s="1002" t="s">
        <v>1120</v>
      </c>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1004">
        <f t="shared" ref="N41" ca="1" si="24">IFERROR(J41/J42,"ND")</f>
        <v>5</v>
      </c>
      <c r="O41" s="1006">
        <f t="shared" ref="O41" ca="1" si="25">IFERROR(((J41)/H41),"ND")</f>
        <v>1.6666666666666667</v>
      </c>
      <c r="P41" s="1008" t="s">
        <v>1520</v>
      </c>
    </row>
    <row r="42" spans="3:16" ht="92.25" customHeight="1">
      <c r="C42" s="983"/>
      <c r="D42" s="985"/>
      <c r="E42" s="985"/>
      <c r="F42" s="987"/>
      <c r="G42" s="989"/>
      <c r="H42" s="1001"/>
      <c r="I42" s="1003"/>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1005"/>
      <c r="O42" s="1007"/>
      <c r="P42" s="1009"/>
    </row>
    <row r="43" spans="3:16" ht="92.25" customHeight="1">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01">
        <f ca="1">IF(ISBLANK(OFFSET('9. METAS'!$K$20,INT((ROW()-13)/2),0)),"",OFFSET('9. METAS'!$K$20,INT((ROW()-13)/2),0))</f>
        <v>89000</v>
      </c>
      <c r="I43" s="1002" t="s">
        <v>1120</v>
      </c>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1004">
        <f t="shared" ref="N43" ca="1" si="26">IFERROR(J43/J44,"ND")</f>
        <v>0.7640449438202247</v>
      </c>
      <c r="O43" s="1006">
        <f t="shared" ref="O43" ca="1" si="27">IFERROR(((J43)/H43),"ND")</f>
        <v>0.19101123595505617</v>
      </c>
      <c r="P43" s="1008" t="s">
        <v>1521</v>
      </c>
    </row>
    <row r="44" spans="3:16" ht="92.25" customHeight="1">
      <c r="C44" s="983"/>
      <c r="D44" s="985"/>
      <c r="E44" s="985"/>
      <c r="F44" s="987"/>
      <c r="G44" s="989"/>
      <c r="H44" s="1001"/>
      <c r="I44" s="1003"/>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1005"/>
      <c r="O44" s="1007"/>
      <c r="P44" s="1009"/>
    </row>
    <row r="45" spans="3:16" ht="92.25" customHeight="1">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01">
        <f ca="1">IF(ISBLANK(OFFSET('9. METAS'!$K$20,INT((ROW()-13)/2),0)),"",OFFSET('9. METAS'!$K$20,INT((ROW()-13)/2),0))</f>
        <v>40</v>
      </c>
      <c r="I45" s="1002" t="s">
        <v>1120</v>
      </c>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1004">
        <f t="shared" ref="N45" ca="1" si="28">IFERROR(J45/J46,"ND")</f>
        <v>0</v>
      </c>
      <c r="O45" s="1006">
        <f t="shared" ref="O45" ca="1" si="29">IFERROR(((J45)/H45),"ND")</f>
        <v>0</v>
      </c>
      <c r="P45" s="1008" t="s">
        <v>1522</v>
      </c>
    </row>
    <row r="46" spans="3:16" ht="92.25" customHeight="1">
      <c r="C46" s="983"/>
      <c r="D46" s="985"/>
      <c r="E46" s="985"/>
      <c r="F46" s="987"/>
      <c r="G46" s="989"/>
      <c r="H46" s="1001"/>
      <c r="I46" s="1003"/>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1005"/>
      <c r="O46" s="1007"/>
      <c r="P46" s="1009"/>
    </row>
    <row r="47" spans="3:16" ht="92.25" customHeight="1">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01">
        <f ca="1">IF(ISBLANK(OFFSET('9. METAS'!$K$20,INT((ROW()-13)/2),0)),"",OFFSET('9. METAS'!$K$20,INT((ROW()-13)/2),0))</f>
        <v>2</v>
      </c>
      <c r="I47" s="1002" t="s">
        <v>1120</v>
      </c>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1004" t="str">
        <f t="shared" ref="N47" ca="1" si="30">IFERROR(J47/J48,"ND")</f>
        <v>ND</v>
      </c>
      <c r="O47" s="1006">
        <f t="shared" ref="O47" ca="1" si="31">IFERROR(((J47)/H47),"ND")</f>
        <v>1</v>
      </c>
      <c r="P47" s="1008" t="s">
        <v>1523</v>
      </c>
    </row>
    <row r="48" spans="3:16" ht="92.25" customHeight="1">
      <c r="C48" s="983"/>
      <c r="D48" s="985"/>
      <c r="E48" s="985"/>
      <c r="F48" s="987"/>
      <c r="G48" s="989"/>
      <c r="H48" s="1001"/>
      <c r="I48" s="1003"/>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1005"/>
      <c r="O48" s="1007"/>
      <c r="P48" s="1009"/>
    </row>
    <row r="49" spans="3:16" ht="92.25" customHeight="1">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01">
        <f ca="1">IF(ISBLANK(OFFSET('9. METAS'!$K$20,INT((ROW()-13)/2),0)),"",OFFSET('9. METAS'!$K$20,INT((ROW()-13)/2),0))</f>
        <v>12</v>
      </c>
      <c r="I49" s="1002" t="s">
        <v>1120</v>
      </c>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1004">
        <f t="shared" ref="N49" ca="1" si="32">IFERROR(J49/J50,"ND")</f>
        <v>1</v>
      </c>
      <c r="O49" s="1006">
        <f t="shared" ref="O49" ca="1" si="33">IFERROR(((J49)/H49),"ND")</f>
        <v>0.25</v>
      </c>
      <c r="P49" s="1008" t="s">
        <v>1524</v>
      </c>
    </row>
    <row r="50" spans="3:16" ht="92.25" customHeight="1">
      <c r="C50" s="983"/>
      <c r="D50" s="985"/>
      <c r="E50" s="985"/>
      <c r="F50" s="987"/>
      <c r="G50" s="989"/>
      <c r="H50" s="1001"/>
      <c r="I50" s="1003"/>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1005"/>
      <c r="O50" s="1007"/>
      <c r="P50" s="1009"/>
    </row>
    <row r="51" spans="3:16" ht="92.25" customHeight="1">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01">
        <f ca="1">IF(ISBLANK(OFFSET('9. METAS'!$K$20,INT((ROW()-13)/2),0)),"",OFFSET('9. METAS'!$K$20,INT((ROW()-13)/2),0))</f>
        <v>60</v>
      </c>
      <c r="I51" s="1002" t="s">
        <v>1120</v>
      </c>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1004">
        <f t="shared" ref="N51" ca="1" si="34">IFERROR(J51/J52,"ND")</f>
        <v>1</v>
      </c>
      <c r="O51" s="1006">
        <f t="shared" ref="O51" ca="1" si="35">IFERROR(((J51)/H51),"ND")</f>
        <v>0.25</v>
      </c>
      <c r="P51" s="1008" t="s">
        <v>1525</v>
      </c>
    </row>
    <row r="52" spans="3:16" ht="92.25" customHeight="1">
      <c r="C52" s="983"/>
      <c r="D52" s="985"/>
      <c r="E52" s="985"/>
      <c r="F52" s="987"/>
      <c r="G52" s="989"/>
      <c r="H52" s="1001"/>
      <c r="I52" s="1003"/>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1005"/>
      <c r="O52" s="1007"/>
      <c r="P52" s="1009"/>
    </row>
    <row r="53" spans="3:16" ht="92.25" customHeight="1">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01">
        <f ca="1">IF(ISBLANK(OFFSET('9. METAS'!$K$20,INT((ROW()-13)/2),0)),"",OFFSET('9. METAS'!$K$20,INT((ROW()-13)/2),0))</f>
        <v>48</v>
      </c>
      <c r="I53" s="1002" t="s">
        <v>1120</v>
      </c>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1004">
        <f t="shared" ref="N53" ca="1" si="36">IFERROR(J53/J54,"ND")</f>
        <v>1</v>
      </c>
      <c r="O53" s="1006">
        <f t="shared" ref="O53" ca="1" si="37">IFERROR(((J53)/H53),"ND")</f>
        <v>0.25</v>
      </c>
      <c r="P53" s="1008" t="s">
        <v>1526</v>
      </c>
    </row>
    <row r="54" spans="3:16" ht="92.25" customHeight="1">
      <c r="C54" s="983"/>
      <c r="D54" s="985"/>
      <c r="E54" s="985"/>
      <c r="F54" s="987"/>
      <c r="G54" s="989"/>
      <c r="H54" s="1001"/>
      <c r="I54" s="1003"/>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1005"/>
      <c r="O54" s="1007"/>
      <c r="P54" s="1009"/>
    </row>
    <row r="55" spans="3:16" ht="92.25" customHeight="1">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01">
        <f ca="1">IF(ISBLANK(OFFSET('9. METAS'!$K$20,INT((ROW()-13)/2),0)),"",OFFSET('9. METAS'!$K$20,INT((ROW()-13)/2),0))</f>
        <v>12</v>
      </c>
      <c r="I55" s="1002" t="s">
        <v>1120</v>
      </c>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1004">
        <f t="shared" ref="N55" ca="1" si="38">IFERROR(J55/J56,"ND")</f>
        <v>1</v>
      </c>
      <c r="O55" s="1006">
        <f t="shared" ref="O55" ca="1" si="39">IFERROR(((J55)/H55),"ND")</f>
        <v>0.25</v>
      </c>
      <c r="P55" s="1008" t="s">
        <v>1527</v>
      </c>
    </row>
    <row r="56" spans="3:16" ht="92.25" customHeight="1">
      <c r="C56" s="983"/>
      <c r="D56" s="985"/>
      <c r="E56" s="985"/>
      <c r="F56" s="987"/>
      <c r="G56" s="989"/>
      <c r="H56" s="1001"/>
      <c r="I56" s="1003"/>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1005"/>
      <c r="O56" s="1007"/>
      <c r="P56" s="1009"/>
    </row>
    <row r="57" spans="3:16" ht="92.25" customHeight="1">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01">
        <f ca="1">IF(ISBLANK(OFFSET('9. METAS'!$K$20,INT((ROW()-13)/2),0)),"",OFFSET('9. METAS'!$K$20,INT((ROW()-13)/2),0))</f>
        <v>300</v>
      </c>
      <c r="I57" s="1002" t="s">
        <v>1120</v>
      </c>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1004">
        <f t="shared" ref="N57" ca="1" si="40">IFERROR(J57/J58,"ND")</f>
        <v>0.92</v>
      </c>
      <c r="O57" s="1006">
        <f t="shared" ref="O57" ca="1" si="41">IFERROR(((J57)/H57),"ND")</f>
        <v>0.23</v>
      </c>
      <c r="P57" s="721" t="s">
        <v>1528</v>
      </c>
    </row>
    <row r="58" spans="3:16" ht="92.25" customHeight="1">
      <c r="C58" s="983"/>
      <c r="D58" s="985"/>
      <c r="E58" s="985"/>
      <c r="F58" s="987"/>
      <c r="G58" s="989"/>
      <c r="H58" s="1001"/>
      <c r="I58" s="1003"/>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1005"/>
      <c r="O58" s="1007"/>
      <c r="P58" s="722" t="s">
        <v>1529</v>
      </c>
    </row>
    <row r="59" spans="3:16" ht="92.25" customHeight="1">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01">
        <f ca="1">IF(ISBLANK(OFFSET('9. METAS'!$K$20,INT((ROW()-13)/2),0)),"",OFFSET('9. METAS'!$K$20,INT((ROW()-13)/2),0))</f>
        <v>200</v>
      </c>
      <c r="I59" s="1002" t="s">
        <v>1120</v>
      </c>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1004">
        <f t="shared" ref="N59" ca="1" si="42">IFERROR(J59/J60,"ND")</f>
        <v>0.88</v>
      </c>
      <c r="O59" s="1006">
        <f t="shared" ref="O59" ca="1" si="43">IFERROR(((J59)/H59),"ND")</f>
        <v>0.22</v>
      </c>
      <c r="P59" s="721" t="s">
        <v>1530</v>
      </c>
    </row>
    <row r="60" spans="3:16" ht="92.25" customHeight="1">
      <c r="C60" s="983"/>
      <c r="D60" s="985"/>
      <c r="E60" s="985"/>
      <c r="F60" s="987"/>
      <c r="G60" s="989"/>
      <c r="H60" s="1001"/>
      <c r="I60" s="1003"/>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1005"/>
      <c r="O60" s="1007"/>
      <c r="P60" s="722" t="s">
        <v>1531</v>
      </c>
    </row>
    <row r="61" spans="3:16" ht="92.25" customHeight="1">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01">
        <f ca="1">IF(ISBLANK(OFFSET('9. METAS'!$K$20,INT((ROW()-13)/2),0)),"",OFFSET('9. METAS'!$K$20,INT((ROW()-13)/2),0))</f>
        <v>200</v>
      </c>
      <c r="I61" s="1002" t="s">
        <v>1120</v>
      </c>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1004">
        <f t="shared" ref="N61" ca="1" si="44">IFERROR(J61/J62,"ND")</f>
        <v>1.02</v>
      </c>
      <c r="O61" s="1006">
        <f t="shared" ref="O61" ca="1" si="45">IFERROR(((J61)/H61),"ND")</f>
        <v>0.255</v>
      </c>
      <c r="P61" s="721" t="s">
        <v>1532</v>
      </c>
    </row>
    <row r="62" spans="3:16" ht="92.25" customHeight="1">
      <c r="C62" s="983"/>
      <c r="D62" s="985"/>
      <c r="E62" s="985"/>
      <c r="F62" s="987"/>
      <c r="G62" s="989"/>
      <c r="H62" s="1001"/>
      <c r="I62" s="1003"/>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1005"/>
      <c r="O62" s="1007"/>
      <c r="P62" s="722" t="s">
        <v>1533</v>
      </c>
    </row>
    <row r="63" spans="3:16" ht="92.25" customHeight="1">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01">
        <f ca="1">IF(ISBLANK(OFFSET('9. METAS'!$K$20,INT((ROW()-13)/2),0)),"",OFFSET('9. METAS'!$K$20,INT((ROW()-13)/2),0))</f>
        <v>200</v>
      </c>
      <c r="I63" s="1002" t="s">
        <v>1120</v>
      </c>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1004">
        <f t="shared" ref="N63" ca="1" si="46">IFERROR(J63/J64,"ND")</f>
        <v>0.96</v>
      </c>
      <c r="O63" s="1006">
        <f t="shared" ref="O63" ca="1" si="47">IFERROR(((J63)/H63),"ND")</f>
        <v>0.24</v>
      </c>
      <c r="P63" s="1008" t="s">
        <v>1534</v>
      </c>
    </row>
    <row r="64" spans="3:16" ht="92.25" customHeight="1">
      <c r="C64" s="983"/>
      <c r="D64" s="985"/>
      <c r="E64" s="985"/>
      <c r="F64" s="987"/>
      <c r="G64" s="989"/>
      <c r="H64" s="1001"/>
      <c r="I64" s="1003"/>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1005"/>
      <c r="O64" s="1007"/>
      <c r="P64" s="1009"/>
    </row>
    <row r="65" spans="3:16" ht="92.25" customHeight="1">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01">
        <f ca="1">IF(ISBLANK(OFFSET('9. METAS'!$K$20,INT((ROW()-13)/2),0)),"",OFFSET('9. METAS'!$K$20,INT((ROW()-13)/2),0))</f>
        <v>19000</v>
      </c>
      <c r="I65" s="1002" t="s">
        <v>1120</v>
      </c>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1004">
        <f t="shared" ref="N65" ca="1" si="48">IFERROR(J65/J66,"ND")</f>
        <v>0.25031578947368421</v>
      </c>
      <c r="O65" s="1006">
        <f t="shared" ref="O65" ca="1" si="49">IFERROR(((J65)/H65),"ND")</f>
        <v>6.2578947368421053E-2</v>
      </c>
      <c r="P65" s="1008" t="s">
        <v>1535</v>
      </c>
    </row>
    <row r="66" spans="3:16" ht="92.25" customHeight="1">
      <c r="C66" s="983"/>
      <c r="D66" s="985"/>
      <c r="E66" s="985"/>
      <c r="F66" s="987"/>
      <c r="G66" s="989"/>
      <c r="H66" s="1001"/>
      <c r="I66" s="1003"/>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1005"/>
      <c r="O66" s="1007"/>
      <c r="P66" s="1009"/>
    </row>
    <row r="67" spans="3:16" ht="128.25" customHeight="1">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01">
        <f ca="1">IF(ISBLANK(OFFSET('9. METAS'!$K$20,INT((ROW()-13)/2),0)),"",OFFSET('9. METAS'!$K$20,INT((ROW()-13)/2),0))</f>
        <v>200</v>
      </c>
      <c r="I67" s="1002" t="s">
        <v>1120</v>
      </c>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1004">
        <f t="shared" ref="N67" ca="1" si="50">IFERROR(J67/J68,"ND")</f>
        <v>0.9</v>
      </c>
      <c r="O67" s="1006">
        <f t="shared" ref="O67" ca="1" si="51">IFERROR(((J67)/H67),"ND")</f>
        <v>0.22500000000000001</v>
      </c>
      <c r="P67" s="1008" t="s">
        <v>1536</v>
      </c>
    </row>
    <row r="68" spans="3:16" ht="128.25" customHeight="1">
      <c r="C68" s="983"/>
      <c r="D68" s="985"/>
      <c r="E68" s="985"/>
      <c r="F68" s="987"/>
      <c r="G68" s="989"/>
      <c r="H68" s="1001"/>
      <c r="I68" s="1003"/>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1005"/>
      <c r="O68" s="1007"/>
      <c r="P68" s="1009"/>
    </row>
    <row r="69" spans="3:16" ht="128.25" customHeight="1">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01">
        <f ca="1">IF(ISBLANK(OFFSET('9. METAS'!$K$20,INT((ROW()-13)/2),0)),"",OFFSET('9. METAS'!$K$20,INT((ROW()-13)/2),0))</f>
        <v>300</v>
      </c>
      <c r="I69" s="1002" t="s">
        <v>1120</v>
      </c>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1004">
        <f t="shared" ref="N69" ca="1" si="52">IFERROR(J69/J70,"ND")</f>
        <v>0.34666666666666668</v>
      </c>
      <c r="O69" s="1006">
        <f t="shared" ref="O69" ca="1" si="53">IFERROR(((J69)/H69),"ND")</f>
        <v>8.666666666666667E-2</v>
      </c>
      <c r="P69" s="1008" t="s">
        <v>1537</v>
      </c>
    </row>
    <row r="70" spans="3:16" ht="128.25" customHeight="1">
      <c r="C70" s="983"/>
      <c r="D70" s="985"/>
      <c r="E70" s="985"/>
      <c r="F70" s="987"/>
      <c r="G70" s="989"/>
      <c r="H70" s="1001"/>
      <c r="I70" s="1003"/>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1005"/>
      <c r="O70" s="1007"/>
      <c r="P70" s="1009"/>
    </row>
    <row r="71" spans="3:16" ht="128.25" customHeight="1">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01">
        <f ca="1">IF(ISBLANK(OFFSET('9. METAS'!$K$20,INT((ROW()-13)/2),0)),"",OFFSET('9. METAS'!$K$20,INT((ROW()-13)/2),0))</f>
        <v>6</v>
      </c>
      <c r="I71" s="1002" t="s">
        <v>1120</v>
      </c>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1004">
        <f t="shared" ref="N71" ca="1" si="54">IFERROR(J71/J72,"ND")</f>
        <v>1</v>
      </c>
      <c r="O71" s="1006">
        <f t="shared" ref="O71" ca="1" si="55">IFERROR(((J71)/H71),"ND")</f>
        <v>0.16666666666666666</v>
      </c>
      <c r="P71" s="1008" t="s">
        <v>1538</v>
      </c>
    </row>
    <row r="72" spans="3:16" ht="128.25" customHeight="1">
      <c r="C72" s="983"/>
      <c r="D72" s="985"/>
      <c r="E72" s="985"/>
      <c r="F72" s="987"/>
      <c r="G72" s="989"/>
      <c r="H72" s="1001"/>
      <c r="I72" s="1003"/>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1005"/>
      <c r="O72" s="1007"/>
      <c r="P72" s="1009"/>
    </row>
    <row r="73" spans="3:16" ht="92.25" customHeight="1">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01">
        <f ca="1">IF(ISBLANK(OFFSET('9. METAS'!$K$20,INT((ROW()-13)/2),0)),"",OFFSET('9. METAS'!$K$20,INT((ROW()-13)/2),0))</f>
        <v>4</v>
      </c>
      <c r="I73" s="1002" t="s">
        <v>1120</v>
      </c>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1004">
        <f t="shared" ref="N73" ca="1" si="56">IFERROR(J73/J74,"ND")</f>
        <v>0</v>
      </c>
      <c r="O73" s="1006">
        <f t="shared" ref="O73" ca="1" si="57">IFERROR(((J73)/H73),"ND")</f>
        <v>0</v>
      </c>
      <c r="P73" s="1008" t="s">
        <v>1539</v>
      </c>
    </row>
    <row r="74" spans="3:16" ht="92.25" customHeight="1">
      <c r="C74" s="983"/>
      <c r="D74" s="985"/>
      <c r="E74" s="985"/>
      <c r="F74" s="987"/>
      <c r="G74" s="989"/>
      <c r="H74" s="1001"/>
      <c r="I74" s="1003"/>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1005"/>
      <c r="O74" s="1007"/>
      <c r="P74" s="1009"/>
    </row>
    <row r="75" spans="3:16" ht="92.25" customHeight="1">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01">
        <f ca="1">IF(ISBLANK(OFFSET('9. METAS'!$K$20,INT((ROW()-13)/2),0)),"",OFFSET('9. METAS'!$K$20,INT((ROW()-13)/2),0))</f>
        <v>23666</v>
      </c>
      <c r="I75" s="1002" t="s">
        <v>1120</v>
      </c>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1004">
        <f t="shared" ref="N75" ca="1" si="58">IFERROR(J75/J76,"ND")</f>
        <v>0.20098039215686275</v>
      </c>
      <c r="O75" s="1006">
        <f t="shared" ref="O75" ca="1" si="59">IFERROR(((J75)/H75),"ND")</f>
        <v>5.0240851854981831E-2</v>
      </c>
      <c r="P75" s="1008" t="s">
        <v>1540</v>
      </c>
    </row>
    <row r="76" spans="3:16" ht="92.25" customHeight="1">
      <c r="C76" s="983"/>
      <c r="D76" s="985"/>
      <c r="E76" s="985"/>
      <c r="F76" s="987"/>
      <c r="G76" s="989"/>
      <c r="H76" s="1001"/>
      <c r="I76" s="1003"/>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1005"/>
      <c r="O76" s="1007"/>
      <c r="P76" s="1009"/>
    </row>
    <row r="77" spans="3:16" ht="92.25" customHeight="1">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01">
        <f ca="1">IF(ISBLANK(OFFSET('9. METAS'!$K$20,INT((ROW()-13)/2),0)),"",OFFSET('9. METAS'!$K$20,INT((ROW()-13)/2),0))</f>
        <v>12</v>
      </c>
      <c r="I77" s="1002" t="s">
        <v>1120</v>
      </c>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1004">
        <f t="shared" ref="N77" ca="1" si="60">IFERROR(J77/J78,"ND")</f>
        <v>1</v>
      </c>
      <c r="O77" s="1006">
        <f t="shared" ref="O77" ca="1" si="61">IFERROR(((J77)/H77),"ND")</f>
        <v>0.25</v>
      </c>
      <c r="P77" s="1008" t="s">
        <v>1541</v>
      </c>
    </row>
    <row r="78" spans="3:16" ht="92.25" customHeight="1">
      <c r="C78" s="983"/>
      <c r="D78" s="985"/>
      <c r="E78" s="985"/>
      <c r="F78" s="987"/>
      <c r="G78" s="989"/>
      <c r="H78" s="1001"/>
      <c r="I78" s="1003"/>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1005"/>
      <c r="O78" s="1007"/>
      <c r="P78" s="1009"/>
    </row>
    <row r="79" spans="3:16" ht="92.25" customHeight="1">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01">
        <f ca="1">IF(ISBLANK(OFFSET('9. METAS'!$K$20,INT((ROW()-13)/2),0)),"",OFFSET('9. METAS'!$K$20,INT((ROW()-13)/2),0))</f>
        <v>7</v>
      </c>
      <c r="I79" s="1002" t="s">
        <v>1120</v>
      </c>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1004">
        <f t="shared" ref="N79" ca="1" si="62">IFERROR(J79/J80,"ND")</f>
        <v>1</v>
      </c>
      <c r="O79" s="1006">
        <f t="shared" ref="O79" ca="1" si="63">IFERROR(((J79)/H79),"ND")</f>
        <v>0.2857142857142857</v>
      </c>
      <c r="P79" s="1008" t="s">
        <v>1542</v>
      </c>
    </row>
    <row r="80" spans="3:16" ht="92.25" customHeight="1">
      <c r="C80" s="983"/>
      <c r="D80" s="985"/>
      <c r="E80" s="985"/>
      <c r="F80" s="987"/>
      <c r="G80" s="989"/>
      <c r="H80" s="1001"/>
      <c r="I80" s="1003"/>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1005"/>
      <c r="O80" s="1007"/>
      <c r="P80" s="1009"/>
    </row>
    <row r="81" spans="3:16" ht="92.25" customHeight="1">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01">
        <f ca="1">IF(ISBLANK(OFFSET('9. METAS'!$K$20,INT((ROW()-13)/2),0)),"",OFFSET('9. METAS'!$K$20,INT((ROW()-13)/2),0))</f>
        <v>113333</v>
      </c>
      <c r="I81" s="1002" t="s">
        <v>1120</v>
      </c>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1004">
        <f t="shared" ref="N81" ca="1" si="64">IFERROR(J81/J82,"ND")</f>
        <v>0.76892669325521479</v>
      </c>
      <c r="O81" s="1006">
        <f t="shared" ref="O81" ca="1" si="65">IFERROR(((J81)/H81),"ND")</f>
        <v>0.19222997714699161</v>
      </c>
      <c r="P81" s="1008" t="s">
        <v>1543</v>
      </c>
    </row>
    <row r="82" spans="3:16" ht="92.25" customHeight="1">
      <c r="C82" s="983"/>
      <c r="D82" s="985"/>
      <c r="E82" s="985"/>
      <c r="F82" s="987"/>
      <c r="G82" s="989"/>
      <c r="H82" s="1001"/>
      <c r="I82" s="1003"/>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1005"/>
      <c r="O82" s="1007"/>
      <c r="P82" s="1009"/>
    </row>
    <row r="83" spans="3:16" ht="92.25" customHeight="1">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01">
        <f ca="1">IF(ISBLANK(OFFSET('9. METAS'!$K$20,INT((ROW()-13)/2),0)),"",OFFSET('9. METAS'!$K$20,INT((ROW()-13)/2),0))</f>
        <v>1000</v>
      </c>
      <c r="I83" s="1002" t="s">
        <v>1120</v>
      </c>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1004">
        <f t="shared" ref="N83" ca="1" si="66">IFERROR(J83/J84,"ND")</f>
        <v>1.252</v>
      </c>
      <c r="O83" s="1006">
        <f t="shared" ref="O83" ca="1" si="67">IFERROR(((J83)/H83),"ND")</f>
        <v>0.313</v>
      </c>
      <c r="P83" s="1008" t="s">
        <v>1544</v>
      </c>
    </row>
    <row r="84" spans="3:16" ht="92.25" customHeight="1">
      <c r="C84" s="983"/>
      <c r="D84" s="985"/>
      <c r="E84" s="985"/>
      <c r="F84" s="987"/>
      <c r="G84" s="989"/>
      <c r="H84" s="1001"/>
      <c r="I84" s="1003"/>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1005"/>
      <c r="O84" s="1007"/>
      <c r="P84" s="1009"/>
    </row>
    <row r="85" spans="3:16" ht="92.25" customHeight="1">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01">
        <f ca="1">IF(ISBLANK(OFFSET('9. METAS'!$K$20,INT((ROW()-13)/2),0)),"",OFFSET('9. METAS'!$K$20,INT((ROW()-13)/2),0))</f>
        <v>1400</v>
      </c>
      <c r="I85" s="1002" t="s">
        <v>1120</v>
      </c>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1004">
        <f t="shared" ref="N85" ca="1" si="68">IFERROR(J85/J86,"ND")</f>
        <v>1.175</v>
      </c>
      <c r="O85" s="1006">
        <f t="shared" ref="O85" ca="1" si="69">IFERROR(((J85)/H85),"ND")</f>
        <v>0.50357142857142856</v>
      </c>
      <c r="P85" s="1008" t="s">
        <v>1545</v>
      </c>
    </row>
    <row r="86" spans="3:16" ht="92.25" customHeight="1">
      <c r="C86" s="983"/>
      <c r="D86" s="985"/>
      <c r="E86" s="985"/>
      <c r="F86" s="987"/>
      <c r="G86" s="989"/>
      <c r="H86" s="1001"/>
      <c r="I86" s="1003"/>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1005"/>
      <c r="O86" s="1007"/>
      <c r="P86" s="1009"/>
    </row>
    <row r="87" spans="3:16" ht="92.25" customHeight="1">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01">
        <f ca="1">IF(ISBLANK(OFFSET('9. METAS'!$K$20,INT((ROW()-13)/2),0)),"",OFFSET('9. METAS'!$K$20,INT((ROW()-13)/2),0))</f>
        <v>4</v>
      </c>
      <c r="I87" s="1002" t="s">
        <v>1120</v>
      </c>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1004">
        <f t="shared" ref="N87" ca="1" si="70">IFERROR(J87/J88,"ND")</f>
        <v>1</v>
      </c>
      <c r="O87" s="1006">
        <f t="shared" ref="O87" ca="1" si="71">IFERROR(((J87)/H87),"ND")</f>
        <v>0.25</v>
      </c>
      <c r="P87" s="1008" t="s">
        <v>1546</v>
      </c>
    </row>
    <row r="88" spans="3:16" ht="92.25" customHeight="1">
      <c r="C88" s="983"/>
      <c r="D88" s="985"/>
      <c r="E88" s="985"/>
      <c r="F88" s="987"/>
      <c r="G88" s="989"/>
      <c r="H88" s="1001"/>
      <c r="I88" s="1003"/>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1005"/>
      <c r="O88" s="1007"/>
      <c r="P88" s="1009"/>
    </row>
    <row r="89" spans="3:16" ht="92.25" customHeight="1">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01">
        <f ca="1">IF(ISBLANK(OFFSET('9. METAS'!$K$20,INT((ROW()-13)/2),0)),"",OFFSET('9. METAS'!$K$20,INT((ROW()-13)/2),0))</f>
        <v>12</v>
      </c>
      <c r="I89" s="1002" t="s">
        <v>1120</v>
      </c>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1004">
        <f t="shared" ref="N89" ca="1" si="72">IFERROR(J89/J90,"ND")</f>
        <v>1</v>
      </c>
      <c r="O89" s="1006">
        <f t="shared" ref="O89" ca="1" si="73">IFERROR(((J89)/H89),"ND")</f>
        <v>0.25</v>
      </c>
      <c r="P89" s="1008" t="s">
        <v>1547</v>
      </c>
    </row>
    <row r="90" spans="3:16" ht="92.25" customHeight="1">
      <c r="C90" s="983"/>
      <c r="D90" s="985"/>
      <c r="E90" s="985"/>
      <c r="F90" s="987"/>
      <c r="G90" s="989"/>
      <c r="H90" s="1001"/>
      <c r="I90" s="1003"/>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1005"/>
      <c r="O90" s="1007"/>
      <c r="P90" s="1009"/>
    </row>
    <row r="91" spans="3:16" ht="92.25" customHeight="1">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01">
        <f ca="1">IF(ISBLANK(OFFSET('9. METAS'!$K$20,INT((ROW()-13)/2),0)),"",OFFSET('9. METAS'!$K$20,INT((ROW()-13)/2),0))</f>
        <v>100</v>
      </c>
      <c r="I91" s="1002" t="s">
        <v>1120</v>
      </c>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1004">
        <f t="shared" ref="N91" ca="1" si="74">IFERROR(J91/J92,"ND")</f>
        <v>2.5</v>
      </c>
      <c r="O91" s="1006">
        <f t="shared" ref="O91" ca="1" si="75">IFERROR(((J91)/H91),"ND")</f>
        <v>0.5</v>
      </c>
      <c r="P91" s="1008" t="s">
        <v>1548</v>
      </c>
    </row>
    <row r="92" spans="3:16" ht="92.25" customHeight="1">
      <c r="C92" s="983"/>
      <c r="D92" s="985"/>
      <c r="E92" s="985"/>
      <c r="F92" s="987"/>
      <c r="G92" s="989"/>
      <c r="H92" s="1001"/>
      <c r="I92" s="1003"/>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1005"/>
      <c r="O92" s="1007"/>
      <c r="P92" s="1009"/>
    </row>
    <row r="93" spans="3:16" ht="92.25" customHeight="1">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01">
        <f ca="1">IF(ISBLANK(OFFSET('9. METAS'!$K$20,INT((ROW()-13)/2),0)),"",OFFSET('9. METAS'!$K$20,INT((ROW()-13)/2),0))</f>
        <v>2500</v>
      </c>
      <c r="I93" s="1002" t="s">
        <v>1120</v>
      </c>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1004">
        <f t="shared" ref="N93" ca="1" si="76">IFERROR(J93/J94,"ND")</f>
        <v>1.1888000000000001</v>
      </c>
      <c r="O93" s="1006">
        <f t="shared" ref="O93" ca="1" si="77">IFERROR(((J93)/H93),"ND")</f>
        <v>0.29720000000000002</v>
      </c>
      <c r="P93" s="1008" t="s">
        <v>1549</v>
      </c>
    </row>
    <row r="94" spans="3:16" ht="92.25" customHeight="1">
      <c r="C94" s="983"/>
      <c r="D94" s="985"/>
      <c r="E94" s="985"/>
      <c r="F94" s="987"/>
      <c r="G94" s="989"/>
      <c r="H94" s="1001"/>
      <c r="I94" s="1003"/>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1005"/>
      <c r="O94" s="1007"/>
      <c r="P94" s="1009"/>
    </row>
    <row r="95" spans="3:16" ht="92.25" customHeight="1">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01">
        <f ca="1">IF(ISBLANK(OFFSET('9. METAS'!$K$20,INT((ROW()-13)/2),0)),"",OFFSET('9. METAS'!$K$20,INT((ROW()-13)/2),0))</f>
        <v>11000</v>
      </c>
      <c r="I95" s="1002" t="s">
        <v>1120</v>
      </c>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1004">
        <f t="shared" ref="N95" ca="1" si="78">IFERROR(J95/J96,"ND")</f>
        <v>1.0243333333333333</v>
      </c>
      <c r="O95" s="1006">
        <f t="shared" ref="O95" ca="1" si="79">IFERROR(((J95)/H95),"ND")</f>
        <v>0.27936363636363637</v>
      </c>
      <c r="P95" s="1008" t="s">
        <v>1550</v>
      </c>
    </row>
    <row r="96" spans="3:16" ht="92.25" customHeight="1">
      <c r="C96" s="983"/>
      <c r="D96" s="985"/>
      <c r="E96" s="985"/>
      <c r="F96" s="987"/>
      <c r="G96" s="989"/>
      <c r="H96" s="1001"/>
      <c r="I96" s="1003"/>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1005"/>
      <c r="O96" s="1007"/>
      <c r="P96" s="1009"/>
    </row>
    <row r="97" spans="3:16" ht="92.25" customHeight="1">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01">
        <f ca="1">IF(ISBLANK(OFFSET('9. METAS'!$K$20,INT((ROW()-13)/2),0)),"",OFFSET('9. METAS'!$K$20,INT((ROW()-13)/2),0))</f>
        <v>1300</v>
      </c>
      <c r="I97" s="1002" t="s">
        <v>1120</v>
      </c>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1004">
        <f t="shared" ref="N97" ca="1" si="80">IFERROR(J97/J98,"ND")</f>
        <v>1.1981818181818182</v>
      </c>
      <c r="O97" s="1006">
        <f t="shared" ref="O97" ca="1" si="81">IFERROR(((J97)/H97),"ND")</f>
        <v>0.50692307692307692</v>
      </c>
      <c r="P97" s="1008" t="s">
        <v>1551</v>
      </c>
    </row>
    <row r="98" spans="3:16" ht="92.25" customHeight="1">
      <c r="C98" s="983"/>
      <c r="D98" s="985"/>
      <c r="E98" s="985"/>
      <c r="F98" s="987"/>
      <c r="G98" s="989"/>
      <c r="H98" s="1001"/>
      <c r="I98" s="1003"/>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1005"/>
      <c r="O98" s="1007"/>
      <c r="P98" s="1009"/>
    </row>
    <row r="99" spans="3:16" ht="92.25" customHeight="1">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01">
        <f ca="1">IF(ISBLANK(OFFSET('9. METAS'!$K$20,INT((ROW()-13)/2),0)),"",OFFSET('9. METAS'!$K$20,INT((ROW()-13)/2),0))</f>
        <v>720</v>
      </c>
      <c r="I99" s="1002" t="s">
        <v>1120</v>
      </c>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1004">
        <f t="shared" ref="N99" ca="1" si="82">IFERROR(J99/J100,"ND")</f>
        <v>1.1166666666666667</v>
      </c>
      <c r="O99" s="1006">
        <f t="shared" ref="O99" ca="1" si="83">IFERROR(((J99)/H99),"ND")</f>
        <v>0.27916666666666667</v>
      </c>
      <c r="P99" s="1008" t="s">
        <v>1552</v>
      </c>
    </row>
    <row r="100" spans="3:16" ht="92.25" customHeight="1">
      <c r="C100" s="983"/>
      <c r="D100" s="985"/>
      <c r="E100" s="985"/>
      <c r="F100" s="987"/>
      <c r="G100" s="989"/>
      <c r="H100" s="1001"/>
      <c r="I100" s="1003"/>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1005"/>
      <c r="O100" s="1007"/>
      <c r="P100" s="1009"/>
    </row>
    <row r="101" spans="3:16" ht="92.25" customHeight="1">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01">
        <f ca="1">IF(ISBLANK(OFFSET('9. METAS'!$K$20,INT((ROW()-13)/2),0)),"",OFFSET('9. METAS'!$K$20,INT((ROW()-13)/2),0))</f>
        <v>320</v>
      </c>
      <c r="I101" s="1002" t="s">
        <v>1120</v>
      </c>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1004">
        <f t="shared" ref="N101" ca="1" si="84">IFERROR(J101/J102,"ND")</f>
        <v>0.95</v>
      </c>
      <c r="O101" s="1006">
        <f t="shared" ref="O101" ca="1" si="85">IFERROR(((J101)/H101),"ND")</f>
        <v>0.11874999999999999</v>
      </c>
      <c r="P101" s="1008" t="s">
        <v>1553</v>
      </c>
    </row>
    <row r="102" spans="3:16" ht="92.25" customHeight="1">
      <c r="C102" s="983"/>
      <c r="D102" s="985"/>
      <c r="E102" s="985"/>
      <c r="F102" s="987"/>
      <c r="G102" s="989"/>
      <c r="H102" s="1001"/>
      <c r="I102" s="1003"/>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1005"/>
      <c r="O102" s="1007"/>
      <c r="P102" s="1009"/>
    </row>
    <row r="103" spans="3:16" ht="92.25" customHeight="1">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01">
        <f ca="1">IF(ISBLANK(OFFSET('9. METAS'!$K$20,INT((ROW()-13)/2),0)),"",OFFSET('9. METAS'!$K$20,INT((ROW()-13)/2),0))</f>
        <v>700</v>
      </c>
      <c r="I103" s="1002" t="s">
        <v>1120</v>
      </c>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1004">
        <f t="shared" ref="N103" ca="1" si="86">IFERROR(J103/J104,"ND")</f>
        <v>1.0149999999999999</v>
      </c>
      <c r="O103" s="1006">
        <f t="shared" ref="O103" ca="1" si="87">IFERROR(((J103)/H103),"ND")</f>
        <v>0.28999999999999998</v>
      </c>
      <c r="P103" s="1008" t="s">
        <v>1554</v>
      </c>
    </row>
    <row r="104" spans="3:16" ht="92.25" customHeight="1">
      <c r="C104" s="983"/>
      <c r="D104" s="985"/>
      <c r="E104" s="985"/>
      <c r="F104" s="987"/>
      <c r="G104" s="989"/>
      <c r="H104" s="1001"/>
      <c r="I104" s="1003"/>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1005"/>
      <c r="O104" s="1007"/>
      <c r="P104" s="1009"/>
    </row>
    <row r="105" spans="3:16" ht="92.25" customHeight="1">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01">
        <f ca="1">IF(ISBLANK(OFFSET('9. METAS'!$K$20,INT((ROW()-13)/2),0)),"",OFFSET('9. METAS'!$K$20,INT((ROW()-13)/2),0))</f>
        <v>290</v>
      </c>
      <c r="I105" s="1002" t="s">
        <v>1120</v>
      </c>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1004">
        <f t="shared" ref="N105" ca="1" si="88">IFERROR(J105/J106,"ND")</f>
        <v>0.93333333333333335</v>
      </c>
      <c r="O105" s="1006">
        <f t="shared" ref="O105" ca="1" si="89">IFERROR(((J105)/H105),"ND")</f>
        <v>0.19310344827586207</v>
      </c>
      <c r="P105" s="1008" t="s">
        <v>1555</v>
      </c>
    </row>
    <row r="106" spans="3:16" ht="92.25" customHeight="1">
      <c r="C106" s="983"/>
      <c r="D106" s="985"/>
      <c r="E106" s="985"/>
      <c r="F106" s="987"/>
      <c r="G106" s="989"/>
      <c r="H106" s="1001"/>
      <c r="I106" s="1003"/>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1005"/>
      <c r="O106" s="1007"/>
      <c r="P106" s="1009"/>
    </row>
    <row r="107" spans="3:16" ht="92.25" customHeight="1">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01">
        <f ca="1">IF(ISBLANK(OFFSET('9. METAS'!$K$20,INT((ROW()-13)/2),0)),"",OFFSET('9. METAS'!$K$20,INT((ROW()-13)/2),0))</f>
        <v>3</v>
      </c>
      <c r="I107" s="1002" t="s">
        <v>1120</v>
      </c>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1004">
        <f t="shared" ref="N107" ca="1" si="90">IFERROR(J107/J108,"ND")</f>
        <v>1</v>
      </c>
      <c r="O107" s="1006">
        <f t="shared" ref="O107" ca="1" si="91">IFERROR(((J107)/H107),"ND")</f>
        <v>0.33333333333333331</v>
      </c>
      <c r="P107" s="1008" t="s">
        <v>1556</v>
      </c>
    </row>
    <row r="108" spans="3:16" ht="92.25" customHeight="1">
      <c r="C108" s="983"/>
      <c r="D108" s="985"/>
      <c r="E108" s="985"/>
      <c r="F108" s="987"/>
      <c r="G108" s="989"/>
      <c r="H108" s="1001"/>
      <c r="I108" s="1003"/>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1005"/>
      <c r="O108" s="1007"/>
      <c r="P108" s="1009"/>
    </row>
    <row r="109" spans="3:16" ht="92.25" customHeight="1">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01">
        <f ca="1">IF(ISBLANK(OFFSET('9. METAS'!$K$20,INT((ROW()-13)/2),0)),"",OFFSET('9. METAS'!$K$20,INT((ROW()-13)/2),0))</f>
        <v>24</v>
      </c>
      <c r="I109" s="1002" t="s">
        <v>1120</v>
      </c>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1004">
        <f t="shared" ref="N109" ca="1" si="92">IFERROR(J109/J110,"ND")</f>
        <v>0.66666666666666663</v>
      </c>
      <c r="O109" s="1006">
        <f t="shared" ref="O109" ca="1" si="93">IFERROR(((J109)/H109),"ND")</f>
        <v>8.3333333333333329E-2</v>
      </c>
      <c r="P109" s="1008" t="s">
        <v>1486</v>
      </c>
    </row>
    <row r="110" spans="3:16" ht="92.25" customHeight="1">
      <c r="C110" s="983"/>
      <c r="D110" s="985"/>
      <c r="E110" s="985"/>
      <c r="F110" s="987"/>
      <c r="G110" s="989"/>
      <c r="H110" s="1001"/>
      <c r="I110" s="1003"/>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1005"/>
      <c r="O110" s="1007"/>
      <c r="P110" s="1009"/>
    </row>
    <row r="111" spans="3:16" ht="92.25" customHeight="1">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01">
        <f ca="1">IF(ISBLANK(OFFSET('9. METAS'!$K$20,INT((ROW()-13)/2),0)),"",OFFSET('9. METAS'!$K$20,INT((ROW()-13)/2),0))</f>
        <v>16</v>
      </c>
      <c r="I111" s="1002" t="s">
        <v>1120</v>
      </c>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1004">
        <f t="shared" ref="N111" ca="1" si="94">IFERROR(J111/J112,"ND")</f>
        <v>1</v>
      </c>
      <c r="O111" s="1006">
        <f t="shared" ref="O111" ca="1" si="95">IFERROR(((J111)/H111),"ND")</f>
        <v>0.25</v>
      </c>
      <c r="P111" s="1008" t="s">
        <v>1487</v>
      </c>
    </row>
    <row r="112" spans="3:16" ht="92.25" customHeight="1">
      <c r="C112" s="983"/>
      <c r="D112" s="985"/>
      <c r="E112" s="985"/>
      <c r="F112" s="987"/>
      <c r="G112" s="989"/>
      <c r="H112" s="1001"/>
      <c r="I112" s="1003"/>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1005"/>
      <c r="O112" s="1007"/>
      <c r="P112" s="1009"/>
    </row>
    <row r="113" spans="3:16" ht="92.25" customHeight="1">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16">
        <f ca="1">IF(ISBLANK(OFFSET('9. METAS'!$K$20,INT((ROW()-13)/2),0)),"",OFFSET('9. METAS'!$K$20,INT((ROW()-13)/2),0))</f>
        <v>1</v>
      </c>
      <c r="I113" s="1002" t="s">
        <v>1120</v>
      </c>
      <c r="J113" s="561">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1004">
        <f t="shared" ref="N113" ca="1" si="96">IFERROR(J113/J114,"ND")</f>
        <v>1</v>
      </c>
      <c r="O113" s="1006">
        <f t="shared" ref="O113" ca="1" si="97">IFERROR(((J113)/H113),"ND")</f>
        <v>1</v>
      </c>
      <c r="P113" s="1008" t="s">
        <v>1488</v>
      </c>
    </row>
    <row r="114" spans="3:16" ht="92.25" customHeight="1">
      <c r="C114" s="983"/>
      <c r="D114" s="985"/>
      <c r="E114" s="985"/>
      <c r="F114" s="987"/>
      <c r="G114" s="989"/>
      <c r="H114" s="1016"/>
      <c r="I114" s="1003"/>
      <c r="J114" s="561">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1005"/>
      <c r="O114" s="1007"/>
      <c r="P114" s="1009"/>
    </row>
    <row r="115" spans="3:16" ht="92.25" customHeight="1">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01">
        <f ca="1">IF(ISBLANK(OFFSET('9. METAS'!$K$20,INT((ROW()-13)/2),0)),"",OFFSET('9. METAS'!$K$20,INT((ROW()-13)/2),0))</f>
        <v>3230</v>
      </c>
      <c r="I115" s="1002" t="s">
        <v>1120</v>
      </c>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1004">
        <f t="shared" ref="N115" ca="1" si="98">IFERROR(J115/J116,"ND")</f>
        <v>1.1725000000000001</v>
      </c>
      <c r="O115" s="1006">
        <f t="shared" ref="O115" ca="1" si="99">IFERROR(((J115)/H115),"ND")</f>
        <v>0.29040247678018577</v>
      </c>
      <c r="P115" s="1008" t="s">
        <v>1489</v>
      </c>
    </row>
    <row r="116" spans="3:16" ht="92.25" customHeight="1">
      <c r="C116" s="983"/>
      <c r="D116" s="985"/>
      <c r="E116" s="985"/>
      <c r="F116" s="987"/>
      <c r="G116" s="989"/>
      <c r="H116" s="1001"/>
      <c r="I116" s="1003"/>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1005"/>
      <c r="O116" s="1007"/>
      <c r="P116" s="1009"/>
    </row>
    <row r="117" spans="3:16" ht="92.25" customHeight="1">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01">
        <f ca="1">IF(ISBLANK(OFFSET('9. METAS'!$K$20,INT((ROW()-13)/2),0)),"",OFFSET('9. METAS'!$K$20,INT((ROW()-13)/2),0))</f>
        <v>24</v>
      </c>
      <c r="I117" s="1002" t="s">
        <v>1120</v>
      </c>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1004">
        <f t="shared" ref="N117" ca="1" si="100">IFERROR(J117/J118,"ND")</f>
        <v>0.5</v>
      </c>
      <c r="O117" s="1006">
        <f t="shared" ref="O117" ca="1" si="101">IFERROR(((J117)/H117),"ND")</f>
        <v>0.125</v>
      </c>
      <c r="P117" s="1008" t="s">
        <v>1490</v>
      </c>
    </row>
    <row r="118" spans="3:16" ht="92.25" customHeight="1">
      <c r="C118" s="983"/>
      <c r="D118" s="985"/>
      <c r="E118" s="985"/>
      <c r="F118" s="987"/>
      <c r="G118" s="989"/>
      <c r="H118" s="1001"/>
      <c r="I118" s="1003"/>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1005"/>
      <c r="O118" s="1007"/>
      <c r="P118" s="1009"/>
    </row>
    <row r="119" spans="3:16" ht="92.25" customHeight="1">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01">
        <f ca="1">IF(ISBLANK(OFFSET('9. METAS'!$K$20,INT((ROW()-13)/2),0)),"",OFFSET('9. METAS'!$K$20,INT((ROW()-13)/2),0))</f>
        <v>20</v>
      </c>
      <c r="I119" s="1002" t="s">
        <v>1120</v>
      </c>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1004">
        <f t="shared" ref="N119" ca="1" si="102">IFERROR(J119/J120,"ND")</f>
        <v>1</v>
      </c>
      <c r="O119" s="1006">
        <f t="shared" ref="O119" ca="1" si="103">IFERROR(((J119)/H119),"ND")</f>
        <v>0.25</v>
      </c>
      <c r="P119" s="1008" t="s">
        <v>1491</v>
      </c>
    </row>
    <row r="120" spans="3:16" ht="92.25" customHeight="1">
      <c r="C120" s="983"/>
      <c r="D120" s="985"/>
      <c r="E120" s="985"/>
      <c r="F120" s="987"/>
      <c r="G120" s="989"/>
      <c r="H120" s="1001"/>
      <c r="I120" s="1003"/>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1005"/>
      <c r="O120" s="1007"/>
      <c r="P120" s="1009"/>
    </row>
    <row r="121" spans="3:16" ht="92.25" customHeight="1">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01">
        <f ca="1">IF(ISBLANK(OFFSET('9. METAS'!$K$20,INT((ROW()-13)/2),0)),"",OFFSET('9. METAS'!$K$20,INT((ROW()-13)/2),0))</f>
        <v>120</v>
      </c>
      <c r="I121" s="1002" t="s">
        <v>1120</v>
      </c>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1004">
        <f t="shared" ref="N121" ca="1" si="104">IFERROR(J121/J122,"ND")</f>
        <v>1.5666666666666667</v>
      </c>
      <c r="O121" s="1006">
        <f t="shared" ref="O121" ca="1" si="105">IFERROR(((J121)/H121),"ND")</f>
        <v>0.39166666666666666</v>
      </c>
      <c r="P121" s="1008" t="s">
        <v>1492</v>
      </c>
    </row>
    <row r="122" spans="3:16" ht="92.25" customHeight="1">
      <c r="C122" s="983"/>
      <c r="D122" s="985"/>
      <c r="E122" s="985"/>
      <c r="F122" s="987"/>
      <c r="G122" s="989"/>
      <c r="H122" s="1001"/>
      <c r="I122" s="1003"/>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1005"/>
      <c r="O122" s="1007"/>
      <c r="P122" s="1009"/>
    </row>
    <row r="123" spans="3:16" ht="92.25" customHeight="1">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01">
        <f ca="1">IF(ISBLANK(OFFSET('9. METAS'!$K$20,INT((ROW()-13)/2),0)),"",OFFSET('9. METAS'!$K$20,INT((ROW()-13)/2),0))</f>
        <v>60</v>
      </c>
      <c r="I123" s="1002" t="s">
        <v>1120</v>
      </c>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1004">
        <f t="shared" ref="N123" ca="1" si="106">IFERROR(J123/J124,"ND")</f>
        <v>3.2666666666666666</v>
      </c>
      <c r="O123" s="1006">
        <f t="shared" ref="O123" ca="1" si="107">IFERROR(((J123)/H123),"ND")</f>
        <v>0.81666666666666665</v>
      </c>
      <c r="P123" s="1008" t="s">
        <v>1493</v>
      </c>
    </row>
    <row r="124" spans="3:16" ht="92.25" customHeight="1">
      <c r="C124" s="983"/>
      <c r="D124" s="985"/>
      <c r="E124" s="985"/>
      <c r="F124" s="987"/>
      <c r="G124" s="989"/>
      <c r="H124" s="1001"/>
      <c r="I124" s="1003"/>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1005"/>
      <c r="O124" s="1007"/>
      <c r="P124" s="1009"/>
    </row>
    <row r="125" spans="3:16" ht="92.25" customHeight="1">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01">
        <f ca="1">IF(ISBLANK(OFFSET('9. METAS'!$K$20,INT((ROW()-13)/2),0)),"",OFFSET('9. METAS'!$K$20,INT((ROW()-13)/2),0))</f>
        <v>120</v>
      </c>
      <c r="I125" s="1002" t="s">
        <v>1120</v>
      </c>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1004">
        <f t="shared" ref="N125" ca="1" si="108">IFERROR(J125/J126,"ND")</f>
        <v>1</v>
      </c>
      <c r="O125" s="1006">
        <f t="shared" ref="O125" ca="1" si="109">IFERROR(((J125)/H125),"ND")</f>
        <v>0.25</v>
      </c>
      <c r="P125" s="1008" t="s">
        <v>1494</v>
      </c>
    </row>
    <row r="126" spans="3:16" ht="92.25" customHeight="1">
      <c r="C126" s="983"/>
      <c r="D126" s="985"/>
      <c r="E126" s="985"/>
      <c r="F126" s="987"/>
      <c r="G126" s="989"/>
      <c r="H126" s="1001"/>
      <c r="I126" s="1003"/>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1005"/>
      <c r="O126" s="1007"/>
      <c r="P126" s="1009"/>
    </row>
    <row r="127" spans="3:16" ht="92.25" customHeight="1">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01">
        <f ca="1">IF(ISBLANK(OFFSET('9. METAS'!$K$20,INT((ROW()-13)/2),0)),"",OFFSET('9. METAS'!$K$20,INT((ROW()-13)/2),0))</f>
        <v>10000</v>
      </c>
      <c r="I127" s="1002" t="s">
        <v>1120</v>
      </c>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1004">
        <f t="shared" ref="N127" ca="1" si="110">IFERROR(J127/J128,"ND")</f>
        <v>1.28</v>
      </c>
      <c r="O127" s="1006">
        <f t="shared" ref="O127" ca="1" si="111">IFERROR(((J127)/H127),"ND")</f>
        <v>0.32</v>
      </c>
      <c r="P127" s="1008" t="s">
        <v>1495</v>
      </c>
    </row>
    <row r="128" spans="3:16" ht="92.25" customHeight="1">
      <c r="C128" s="983"/>
      <c r="D128" s="985"/>
      <c r="E128" s="985"/>
      <c r="F128" s="987"/>
      <c r="G128" s="989"/>
      <c r="H128" s="1001"/>
      <c r="I128" s="1003"/>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1005"/>
      <c r="O128" s="1007"/>
      <c r="P128" s="1009"/>
    </row>
    <row r="129" spans="3:16" ht="92.25" customHeight="1">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01">
        <f ca="1">IF(ISBLANK(OFFSET('9. METAS'!$K$20,INT((ROW()-13)/2),0)),"",OFFSET('9. METAS'!$K$20,INT((ROW()-13)/2),0))</f>
        <v>4000</v>
      </c>
      <c r="I129" s="1002" t="s">
        <v>1120</v>
      </c>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1004">
        <f t="shared" ref="N129" ca="1" si="112">IFERROR(J129/J130,"ND")</f>
        <v>2.0009999999999999</v>
      </c>
      <c r="O129" s="1006">
        <f t="shared" ref="O129" ca="1" si="113">IFERROR(((J129)/H129),"ND")</f>
        <v>0.50024999999999997</v>
      </c>
      <c r="P129" s="1008" t="s">
        <v>1496</v>
      </c>
    </row>
    <row r="130" spans="3:16" ht="92.25" customHeight="1">
      <c r="C130" s="983"/>
      <c r="D130" s="985"/>
      <c r="E130" s="985"/>
      <c r="F130" s="987"/>
      <c r="G130" s="989"/>
      <c r="H130" s="1001"/>
      <c r="I130" s="1003"/>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1005"/>
      <c r="O130" s="1007"/>
      <c r="P130" s="1009"/>
    </row>
    <row r="131" spans="3:16" ht="92.25" customHeight="1">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01">
        <f ca="1">IF(ISBLANK(OFFSET('9. METAS'!$K$20,INT((ROW()-13)/2),0)),"",OFFSET('9. METAS'!$K$20,INT((ROW()-13)/2),0))</f>
        <v>1900</v>
      </c>
      <c r="I131" s="1002" t="s">
        <v>1120</v>
      </c>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1004">
        <f t="shared" ref="N131" ca="1" si="114">IFERROR(J131/J132,"ND")</f>
        <v>0.92842105263157892</v>
      </c>
      <c r="O131" s="1006">
        <f t="shared" ref="O131" ca="1" si="115">IFERROR(((J131)/H131),"ND")</f>
        <v>0.23210526315789473</v>
      </c>
      <c r="P131" s="1008" t="s">
        <v>1497</v>
      </c>
    </row>
    <row r="132" spans="3:16" ht="92.25" customHeight="1">
      <c r="C132" s="983"/>
      <c r="D132" s="985"/>
      <c r="E132" s="985"/>
      <c r="F132" s="987"/>
      <c r="G132" s="989"/>
      <c r="H132" s="1001"/>
      <c r="I132" s="1003"/>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1005"/>
      <c r="O132" s="1007"/>
      <c r="P132" s="1009"/>
    </row>
    <row r="133" spans="3:16" ht="92.25" customHeight="1">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01">
        <f ca="1">IF(ISBLANK(OFFSET('9. METAS'!$K$20,INT((ROW()-13)/2),0)),"",OFFSET('9. METAS'!$K$20,INT((ROW()-13)/2),0))</f>
        <v>8000</v>
      </c>
      <c r="I133" s="1002" t="s">
        <v>1120</v>
      </c>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1004">
        <f t="shared" ref="N133" ca="1" si="116">IFERROR(J133/J134,"ND")</f>
        <v>0.74650000000000005</v>
      </c>
      <c r="O133" s="1006">
        <f t="shared" ref="O133" ca="1" si="117">IFERROR(((J133)/H133),"ND")</f>
        <v>0.18662500000000001</v>
      </c>
      <c r="P133" s="1008" t="s">
        <v>1498</v>
      </c>
    </row>
    <row r="134" spans="3:16" ht="92.25" customHeight="1">
      <c r="C134" s="983"/>
      <c r="D134" s="985"/>
      <c r="E134" s="985"/>
      <c r="F134" s="987"/>
      <c r="G134" s="989"/>
      <c r="H134" s="1001"/>
      <c r="I134" s="1003"/>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1005"/>
      <c r="O134" s="1007"/>
      <c r="P134" s="1009"/>
    </row>
    <row r="135" spans="3:16" ht="92.25" customHeight="1">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01">
        <f ca="1">IF(ISBLANK(OFFSET('9. METAS'!$K$20,INT((ROW()-13)/2),0)),"",OFFSET('9. METAS'!$K$20,INT((ROW()-13)/2),0))</f>
        <v>80</v>
      </c>
      <c r="I135" s="1002" t="s">
        <v>1120</v>
      </c>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1004">
        <f t="shared" ref="N135" ca="1" si="118">IFERROR(J135/J136,"ND")</f>
        <v>0.2</v>
      </c>
      <c r="O135" s="1006">
        <f t="shared" ref="O135" ca="1" si="119">IFERROR(((J135)/H135),"ND")</f>
        <v>0.05</v>
      </c>
      <c r="P135" s="1008" t="s">
        <v>1499</v>
      </c>
    </row>
    <row r="136" spans="3:16" ht="92.25" customHeight="1">
      <c r="C136" s="983"/>
      <c r="D136" s="985"/>
      <c r="E136" s="985"/>
      <c r="F136" s="987"/>
      <c r="G136" s="989"/>
      <c r="H136" s="1001"/>
      <c r="I136" s="1003"/>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1005"/>
      <c r="O136" s="1007"/>
      <c r="P136" s="1009"/>
    </row>
    <row r="137" spans="3:16" ht="92.25" customHeight="1">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01">
        <f ca="1">IF(ISBLANK(OFFSET('9. METAS'!$K$20,INT((ROW()-13)/2),0)),"",OFFSET('9. METAS'!$K$20,INT((ROW()-13)/2),0))</f>
        <v>9000</v>
      </c>
      <c r="I137" s="1002" t="s">
        <v>1120</v>
      </c>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1004">
        <f t="shared" ref="N137" ca="1" si="120">IFERROR(J137/J138,"ND")</f>
        <v>1.0871111111111111</v>
      </c>
      <c r="O137" s="1006">
        <f t="shared" ref="O137" ca="1" si="121">IFERROR(((J137)/H137),"ND")</f>
        <v>0.27177777777777778</v>
      </c>
      <c r="P137" s="1008" t="s">
        <v>1500</v>
      </c>
    </row>
    <row r="138" spans="3:16" ht="92.25" customHeight="1">
      <c r="C138" s="983"/>
      <c r="D138" s="985"/>
      <c r="E138" s="985"/>
      <c r="F138" s="987"/>
      <c r="G138" s="989"/>
      <c r="H138" s="1001"/>
      <c r="I138" s="1003"/>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1005"/>
      <c r="O138" s="1007"/>
      <c r="P138" s="1009"/>
    </row>
    <row r="139" spans="3:16" ht="92.25" customHeight="1">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01">
        <f ca="1">IF(ISBLANK(OFFSET('9. METAS'!$K$20,INT((ROW()-13)/2),0)),"",OFFSET('9. METAS'!$K$20,INT((ROW()-13)/2),0))</f>
        <v>160</v>
      </c>
      <c r="I139" s="1002" t="s">
        <v>1120</v>
      </c>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1004">
        <f t="shared" ref="N139" ca="1" si="122">IFERROR(J139/J140,"ND")</f>
        <v>0.45</v>
      </c>
      <c r="O139" s="1006">
        <f t="shared" ref="O139" ca="1" si="123">IFERROR(((J139)/H139),"ND")</f>
        <v>0.1125</v>
      </c>
      <c r="P139" s="1008" t="s">
        <v>1501</v>
      </c>
    </row>
    <row r="140" spans="3:16" ht="92.25" customHeight="1">
      <c r="C140" s="983"/>
      <c r="D140" s="985"/>
      <c r="E140" s="985"/>
      <c r="F140" s="987"/>
      <c r="G140" s="989"/>
      <c r="H140" s="1001"/>
      <c r="I140" s="1003"/>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1005"/>
      <c r="O140" s="1007"/>
      <c r="P140" s="1009"/>
    </row>
    <row r="141" spans="3:16" ht="92.25" customHeight="1">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01">
        <f ca="1">IF(ISBLANK(OFFSET('9. METAS'!$K$20,INT((ROW()-13)/2),0)),"",OFFSET('9. METAS'!$K$20,INT((ROW()-13)/2),0))</f>
        <v>175</v>
      </c>
      <c r="I141" s="1002" t="s">
        <v>1120</v>
      </c>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1004">
        <f t="shared" ref="N141" ca="1" si="124">IFERROR(J141/J142,"ND")</f>
        <v>0</v>
      </c>
      <c r="O141" s="1006">
        <f t="shared" ref="O141" ca="1" si="125">IFERROR(((J141)/H141),"ND")</f>
        <v>0</v>
      </c>
      <c r="P141" s="1008" t="s">
        <v>1502</v>
      </c>
    </row>
    <row r="142" spans="3:16" ht="92.25" customHeight="1">
      <c r="C142" s="983"/>
      <c r="D142" s="985"/>
      <c r="E142" s="985"/>
      <c r="F142" s="987"/>
      <c r="G142" s="989"/>
      <c r="H142" s="1001"/>
      <c r="I142" s="1003"/>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1005"/>
      <c r="O142" s="1007"/>
      <c r="P142" s="1009"/>
    </row>
    <row r="143" spans="3:16" ht="92.25" customHeight="1">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01">
        <f ca="1">IF(ISBLANK(OFFSET('9. METAS'!$K$20,INT((ROW()-13)/2),0)),"",OFFSET('9. METAS'!$K$20,INT((ROW()-13)/2),0))</f>
        <v>38</v>
      </c>
      <c r="I143" s="1002" t="s">
        <v>1120</v>
      </c>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1004">
        <f t="shared" ref="N143" ca="1" si="126">IFERROR(J143/J144,"ND")</f>
        <v>1</v>
      </c>
      <c r="O143" s="1006">
        <f t="shared" ref="O143" ca="1" si="127">IFERROR(((J143)/H143),"ND")</f>
        <v>0.21052631578947367</v>
      </c>
      <c r="P143" s="1008" t="s">
        <v>1557</v>
      </c>
    </row>
    <row r="144" spans="3:16" ht="92.25" customHeight="1">
      <c r="C144" s="983"/>
      <c r="D144" s="985"/>
      <c r="E144" s="985"/>
      <c r="F144" s="987"/>
      <c r="G144" s="989"/>
      <c r="H144" s="1001"/>
      <c r="I144" s="1003"/>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1005"/>
      <c r="O144" s="1007"/>
      <c r="P144" s="1009"/>
    </row>
    <row r="145" spans="3:16" ht="92.25" customHeight="1">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01">
        <f ca="1">IF(ISBLANK(OFFSET('9. METAS'!$K$20,INT((ROW()-13)/2),0)),"",OFFSET('9. METAS'!$K$20,INT((ROW()-13)/2),0))</f>
        <v>405</v>
      </c>
      <c r="I145" s="1002" t="s">
        <v>1120</v>
      </c>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1004">
        <f t="shared" ref="N145" ca="1" si="128">IFERROR(J145/J146,"ND")</f>
        <v>1</v>
      </c>
      <c r="O145" s="1006">
        <f t="shared" ref="O145" ca="1" si="129">IFERROR(((J145)/H145),"ND")</f>
        <v>0.25925925925925924</v>
      </c>
      <c r="P145" s="1008" t="s">
        <v>1558</v>
      </c>
    </row>
    <row r="146" spans="3:16" ht="92.25" customHeight="1">
      <c r="C146" s="983"/>
      <c r="D146" s="985"/>
      <c r="E146" s="985"/>
      <c r="F146" s="987"/>
      <c r="G146" s="989"/>
      <c r="H146" s="1001"/>
      <c r="I146" s="1003"/>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1005"/>
      <c r="O146" s="1007"/>
      <c r="P146" s="1009"/>
    </row>
    <row r="147" spans="3:16" ht="92.25" customHeight="1">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01">
        <f ca="1">IF(ISBLANK(OFFSET('9. METAS'!$K$20,INT((ROW()-13)/2),0)),"",OFFSET('9. METAS'!$K$20,INT((ROW()-13)/2),0))</f>
        <v>15</v>
      </c>
      <c r="I147" s="1002" t="s">
        <v>1120</v>
      </c>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1004" t="str">
        <f t="shared" ref="N147" ca="1" si="130">IFERROR(J147/J148,"ND")</f>
        <v>ND</v>
      </c>
      <c r="O147" s="1006">
        <f t="shared" ref="O147" ca="1" si="131">IFERROR(((J147)/H147),"ND")</f>
        <v>0</v>
      </c>
      <c r="P147" s="1008" t="s">
        <v>1559</v>
      </c>
    </row>
    <row r="148" spans="3:16" ht="92.25" customHeight="1">
      <c r="C148" s="983"/>
      <c r="D148" s="985"/>
      <c r="E148" s="985"/>
      <c r="F148" s="987"/>
      <c r="G148" s="989"/>
      <c r="H148" s="1001"/>
      <c r="I148" s="1003"/>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1005"/>
      <c r="O148" s="1007"/>
      <c r="P148" s="1009"/>
    </row>
    <row r="149" spans="3:16" ht="92.25" customHeight="1">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01">
        <f ca="1">IF(ISBLANK(OFFSET('9. METAS'!$K$20,INT((ROW()-13)/2),0)),"",OFFSET('9. METAS'!$K$20,INT((ROW()-13)/2),0))</f>
        <v>133</v>
      </c>
      <c r="I149" s="1002" t="s">
        <v>1120</v>
      </c>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1004">
        <f t="shared" ref="N149" ca="1" si="132">IFERROR(J149/J150,"ND")</f>
        <v>1</v>
      </c>
      <c r="O149" s="1006">
        <f t="shared" ref="O149" ca="1" si="133">IFERROR(((J149)/H149),"ND")</f>
        <v>0.35338345864661652</v>
      </c>
      <c r="P149" s="1008" t="s">
        <v>1560</v>
      </c>
    </row>
    <row r="150" spans="3:16" ht="92.25" customHeight="1">
      <c r="C150" s="983"/>
      <c r="D150" s="985"/>
      <c r="E150" s="985"/>
      <c r="F150" s="987"/>
      <c r="G150" s="989"/>
      <c r="H150" s="1001"/>
      <c r="I150" s="1003"/>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1005"/>
      <c r="O150" s="1007"/>
      <c r="P150" s="1009"/>
    </row>
    <row r="151" spans="3:16" ht="92.25" customHeight="1">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01">
        <f ca="1">IF(ISBLANK(OFFSET('9. METAS'!$K$20,INT((ROW()-13)/2),0)),"",OFFSET('9. METAS'!$K$20,INT((ROW()-13)/2),0))</f>
        <v>38</v>
      </c>
      <c r="I151" s="1002" t="s">
        <v>1120</v>
      </c>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1004">
        <f t="shared" ref="N151" ca="1" si="134">IFERROR(J151/J152,"ND")</f>
        <v>1</v>
      </c>
      <c r="O151" s="1006">
        <f t="shared" ref="O151" ca="1" si="135">IFERROR(((J151)/H151),"ND")</f>
        <v>0.21052631578947367</v>
      </c>
      <c r="P151" s="1008" t="s">
        <v>1561</v>
      </c>
    </row>
    <row r="152" spans="3:16" ht="92.25" customHeight="1">
      <c r="C152" s="983"/>
      <c r="D152" s="985"/>
      <c r="E152" s="985"/>
      <c r="F152" s="987"/>
      <c r="G152" s="989"/>
      <c r="H152" s="1001"/>
      <c r="I152" s="1003"/>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1005"/>
      <c r="O152" s="1007"/>
      <c r="P152" s="1009"/>
    </row>
    <row r="153" spans="3:16" ht="92.25" customHeight="1">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01">
        <f ca="1">IF(ISBLANK(OFFSET('9. METAS'!$K$20,INT((ROW()-13)/2),0)),"",OFFSET('9. METAS'!$K$20,INT((ROW()-13)/2),0))</f>
        <v>91</v>
      </c>
      <c r="I153" s="1002" t="s">
        <v>1120</v>
      </c>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1004">
        <f t="shared" ref="N153" ca="1" si="136">IFERROR(J153/J154,"ND")</f>
        <v>1</v>
      </c>
      <c r="O153" s="1006">
        <f t="shared" ref="O153" ca="1" si="137">IFERROR(((J153)/H153),"ND")</f>
        <v>0.23076923076923078</v>
      </c>
      <c r="P153" s="1008" t="s">
        <v>1562</v>
      </c>
    </row>
    <row r="154" spans="3:16" ht="92.25" customHeight="1">
      <c r="C154" s="983"/>
      <c r="D154" s="985"/>
      <c r="E154" s="985"/>
      <c r="F154" s="987"/>
      <c r="G154" s="989"/>
      <c r="H154" s="1001"/>
      <c r="I154" s="1003"/>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1005"/>
      <c r="O154" s="1007"/>
      <c r="P154" s="1009"/>
    </row>
    <row r="155" spans="3:16" ht="92.25" customHeight="1">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01">
        <f ca="1">IF(ISBLANK(OFFSET('9. METAS'!$K$20,INT((ROW()-13)/2),0)),"",OFFSET('9. METAS'!$K$20,INT((ROW()-13)/2),0))</f>
        <v>1500</v>
      </c>
      <c r="I155" s="1002" t="s">
        <v>1120</v>
      </c>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1004">
        <f t="shared" ref="N155" ca="1" si="138">IFERROR(J155/J156,"ND")</f>
        <v>0.10666666666666667</v>
      </c>
      <c r="O155" s="1006">
        <f t="shared" ref="O155" ca="1" si="139">IFERROR(((J155)/H155),"ND")</f>
        <v>2.6666666666666668E-2</v>
      </c>
      <c r="P155" s="1008" t="s">
        <v>1563</v>
      </c>
    </row>
    <row r="156" spans="3:16" ht="92.25" customHeight="1">
      <c r="C156" s="983"/>
      <c r="D156" s="985"/>
      <c r="E156" s="985"/>
      <c r="F156" s="987"/>
      <c r="G156" s="989"/>
      <c r="H156" s="1001"/>
      <c r="I156" s="1003"/>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1005"/>
      <c r="O156" s="1007"/>
      <c r="P156" s="1009"/>
    </row>
    <row r="157" spans="3:16" ht="92.25" customHeight="1">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01">
        <f ca="1">IF(ISBLANK(OFFSET('9. METAS'!$K$20,INT((ROW()-13)/2),0)),"",OFFSET('9. METAS'!$K$20,INT((ROW()-13)/2),0))</f>
        <v>4</v>
      </c>
      <c r="I157" s="1002" t="s">
        <v>1120</v>
      </c>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1004">
        <f t="shared" ref="N157" ca="1" si="140">IFERROR(J157/J158,"ND")</f>
        <v>20</v>
      </c>
      <c r="O157" s="1006">
        <f t="shared" ref="O157" ca="1" si="141">IFERROR(((J157)/H157),"ND")</f>
        <v>5</v>
      </c>
      <c r="P157" s="1008" t="s">
        <v>1564</v>
      </c>
    </row>
    <row r="158" spans="3:16" ht="92.25" customHeight="1">
      <c r="C158" s="983"/>
      <c r="D158" s="985"/>
      <c r="E158" s="985"/>
      <c r="F158" s="987"/>
      <c r="G158" s="989"/>
      <c r="H158" s="1001"/>
      <c r="I158" s="1003"/>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1005"/>
      <c r="O158" s="1007"/>
      <c r="P158" s="1009"/>
    </row>
    <row r="159" spans="3:16" ht="92.25" customHeight="1">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01">
        <f ca="1">IF(ISBLANK(OFFSET('9. METAS'!$K$20,INT((ROW()-13)/2),0)),"",OFFSET('9. METAS'!$K$20,INT((ROW()-13)/2),0))</f>
        <v>545</v>
      </c>
      <c r="I159" s="1002" t="s">
        <v>1120</v>
      </c>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1004">
        <f t="shared" ref="N159" ca="1" si="142">IFERROR(J159/J160,"ND")</f>
        <v>1.6574585635359115E-2</v>
      </c>
      <c r="O159" s="1006">
        <f t="shared" ref="O159" ca="1" si="143">IFERROR(((J159)/H159),"ND")</f>
        <v>5.5045871559633031E-3</v>
      </c>
      <c r="P159" s="1008" t="s">
        <v>1565</v>
      </c>
    </row>
    <row r="160" spans="3:16" ht="92.25" customHeight="1">
      <c r="C160" s="983"/>
      <c r="D160" s="985"/>
      <c r="E160" s="985"/>
      <c r="F160" s="987"/>
      <c r="G160" s="989"/>
      <c r="H160" s="1001"/>
      <c r="I160" s="1003"/>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1005"/>
      <c r="O160" s="1007"/>
      <c r="P160" s="1009"/>
    </row>
    <row r="161" spans="3:16" ht="92.25" customHeight="1">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01">
        <f ca="1">IF(ISBLANK(OFFSET('9. METAS'!$K$20,INT((ROW()-13)/2),0)),"",OFFSET('9. METAS'!$K$20,INT((ROW()-13)/2),0))</f>
        <v>600</v>
      </c>
      <c r="I161" s="1002" t="s">
        <v>1120</v>
      </c>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1004">
        <f t="shared" ref="N161" ca="1" si="144">IFERROR(J161/J162,"ND")</f>
        <v>3.5266666666666668</v>
      </c>
      <c r="O161" s="1006">
        <f t="shared" ref="O161" ca="1" si="145">IFERROR(((J161)/H161),"ND")</f>
        <v>0.88166666666666671</v>
      </c>
      <c r="P161" s="1008" t="s">
        <v>1566</v>
      </c>
    </row>
    <row r="162" spans="3:16" ht="92.25" customHeight="1">
      <c r="C162" s="983"/>
      <c r="D162" s="985"/>
      <c r="E162" s="985"/>
      <c r="F162" s="987"/>
      <c r="G162" s="989"/>
      <c r="H162" s="1001"/>
      <c r="I162" s="1003"/>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1005"/>
      <c r="O162" s="1007"/>
      <c r="P162" s="1009"/>
    </row>
    <row r="163" spans="3:16" ht="92.25" customHeight="1">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01">
        <f ca="1">IF(ISBLANK(OFFSET('9. METAS'!$K$20,INT((ROW()-13)/2),0)),"",OFFSET('9. METAS'!$K$20,INT((ROW()-13)/2),0))</f>
        <v>200</v>
      </c>
      <c r="I163" s="1002" t="s">
        <v>1120</v>
      </c>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1004">
        <f t="shared" ref="N163" ca="1" si="146">IFERROR(J163/J164,"ND")</f>
        <v>0.04</v>
      </c>
      <c r="O163" s="1006">
        <f t="shared" ref="O163" ca="1" si="147">IFERROR(((J163)/H163),"ND")</f>
        <v>0.01</v>
      </c>
      <c r="P163" s="1008" t="s">
        <v>1567</v>
      </c>
    </row>
    <row r="164" spans="3:16" ht="92.25" customHeight="1">
      <c r="C164" s="983"/>
      <c r="D164" s="985"/>
      <c r="E164" s="985"/>
      <c r="F164" s="987"/>
      <c r="G164" s="989"/>
      <c r="H164" s="1001"/>
      <c r="I164" s="1003"/>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1005"/>
      <c r="O164" s="1007"/>
      <c r="P164" s="1009"/>
    </row>
    <row r="165" spans="3:16" ht="92.25" customHeight="1">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01">
        <f ca="1">IF(ISBLANK(OFFSET('9. METAS'!$K$20,INT((ROW()-13)/2),0)),"",OFFSET('9. METAS'!$K$20,INT((ROW()-13)/2),0))</f>
        <v>40</v>
      </c>
      <c r="I165" s="1002" t="s">
        <v>1120</v>
      </c>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1004">
        <f t="shared" ref="N165" ca="1" si="148">IFERROR(J165/J166,"ND")</f>
        <v>0.5</v>
      </c>
      <c r="O165" s="1006">
        <f t="shared" ref="O165" ca="1" si="149">IFERROR(((J165)/H165),"ND")</f>
        <v>0.125</v>
      </c>
      <c r="P165" s="1008" t="s">
        <v>1507</v>
      </c>
    </row>
    <row r="166" spans="3:16" ht="92.25" customHeight="1">
      <c r="C166" s="983"/>
      <c r="D166" s="985"/>
      <c r="E166" s="985"/>
      <c r="F166" s="987"/>
      <c r="G166" s="989"/>
      <c r="H166" s="1001"/>
      <c r="I166" s="1003"/>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1005"/>
      <c r="O166" s="1007"/>
      <c r="P166" s="1009"/>
    </row>
    <row r="167" spans="3:16" ht="92.25" customHeight="1">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01">
        <f ca="1">IF(ISBLANK(OFFSET('9. METAS'!$K$20,INT((ROW()-13)/2),0)),"",OFFSET('9. METAS'!$K$20,INT((ROW()-13)/2),0))</f>
        <v>5</v>
      </c>
      <c r="I167" s="1002" t="s">
        <v>1120</v>
      </c>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1004">
        <f t="shared" ref="N167" ca="1" si="150">IFERROR(J167/J168,"ND")</f>
        <v>30</v>
      </c>
      <c r="O167" s="1006">
        <f t="shared" ref="O167" ca="1" si="151">IFERROR(((J167)/H167),"ND")</f>
        <v>6</v>
      </c>
      <c r="P167" s="1008" t="s">
        <v>1508</v>
      </c>
    </row>
    <row r="168" spans="3:16" ht="92.25" customHeight="1">
      <c r="C168" s="983"/>
      <c r="D168" s="985"/>
      <c r="E168" s="985"/>
      <c r="F168" s="987"/>
      <c r="G168" s="989"/>
      <c r="H168" s="1001"/>
      <c r="I168" s="1003"/>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1005"/>
      <c r="O168" s="1007"/>
      <c r="P168" s="1009"/>
    </row>
    <row r="169" spans="3:16" ht="92.25" customHeight="1">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01">
        <f ca="1">IF(ISBLANK(OFFSET('9. METAS'!$K$20,INT((ROW()-13)/2),0)),"",OFFSET('9. METAS'!$K$20,INT((ROW()-13)/2),0))</f>
        <v>120</v>
      </c>
      <c r="I169" s="1002" t="s">
        <v>1120</v>
      </c>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1004">
        <f t="shared" ref="N169" ca="1" si="152">IFERROR(J169/J170,"ND")</f>
        <v>0</v>
      </c>
      <c r="O169" s="1006">
        <f t="shared" ref="O169" ca="1" si="153">IFERROR(((J169)/H169),"ND")</f>
        <v>0</v>
      </c>
      <c r="P169" s="1008" t="s">
        <v>1509</v>
      </c>
    </row>
    <row r="170" spans="3:16" ht="92.25" customHeight="1">
      <c r="C170" s="983"/>
      <c r="D170" s="985"/>
      <c r="E170" s="985"/>
      <c r="F170" s="987"/>
      <c r="G170" s="989"/>
      <c r="H170" s="1001"/>
      <c r="I170" s="1003"/>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1005"/>
      <c r="O170" s="1007"/>
      <c r="P170" s="1009"/>
    </row>
    <row r="171" spans="3:16" ht="92.25" customHeight="1">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01">
        <f ca="1">IF(ISBLANK(OFFSET('9. METAS'!$K$20,INT((ROW()-13)/2),0)),"",OFFSET('9. METAS'!$K$20,INT((ROW()-13)/2),0))</f>
        <v>120</v>
      </c>
      <c r="I171" s="1002" t="s">
        <v>1120</v>
      </c>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1004">
        <f t="shared" ref="N171" ca="1" si="154">IFERROR(J171/J172,"ND")</f>
        <v>1.3333333333333333</v>
      </c>
      <c r="O171" s="1006">
        <f t="shared" ref="O171" ca="1" si="155">IFERROR(((J171)/H171),"ND")</f>
        <v>0.33333333333333331</v>
      </c>
      <c r="P171" s="1008" t="s">
        <v>1568</v>
      </c>
    </row>
    <row r="172" spans="3:16" ht="92.25" customHeight="1">
      <c r="C172" s="983"/>
      <c r="D172" s="985"/>
      <c r="E172" s="985"/>
      <c r="F172" s="987"/>
      <c r="G172" s="989"/>
      <c r="H172" s="1001"/>
      <c r="I172" s="1003"/>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1005"/>
      <c r="O172" s="1007"/>
      <c r="P172" s="1009"/>
    </row>
    <row r="173" spans="3:16" ht="92.25" customHeight="1">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01">
        <f ca="1">IF(ISBLANK(OFFSET('9. METAS'!$K$20,INT((ROW()-13)/2),0)),"",OFFSET('9. METAS'!$K$20,INT((ROW()-13)/2),0))</f>
        <v>200</v>
      </c>
      <c r="I173" s="1002" t="s">
        <v>1120</v>
      </c>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1004">
        <f t="shared" ref="N173" ca="1" si="156">IFERROR(J173/J174,"ND")</f>
        <v>0.06</v>
      </c>
      <c r="O173" s="1006">
        <f t="shared" ref="O173" ca="1" si="157">IFERROR(((J173)/H173),"ND")</f>
        <v>1.4999999999999999E-2</v>
      </c>
      <c r="P173" s="1008" t="s">
        <v>1569</v>
      </c>
    </row>
    <row r="174" spans="3:16" ht="92.25" customHeight="1">
      <c r="C174" s="983"/>
      <c r="D174" s="985"/>
      <c r="E174" s="985"/>
      <c r="F174" s="987"/>
      <c r="G174" s="989"/>
      <c r="H174" s="1001"/>
      <c r="I174" s="1003"/>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1005"/>
      <c r="O174" s="1007"/>
      <c r="P174" s="1009"/>
    </row>
    <row r="175" spans="3:16" ht="92.25" customHeight="1">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01">
        <f ca="1">IF(ISBLANK(OFFSET('9. METAS'!$K$20,INT((ROW()-13)/2),0)),"",OFFSET('9. METAS'!$K$20,INT((ROW()-13)/2),0))</f>
        <v>120</v>
      </c>
      <c r="I175" s="1002" t="s">
        <v>1120</v>
      </c>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1004">
        <f t="shared" ref="N175" ca="1" si="158">IFERROR(J175/J176,"ND")</f>
        <v>0.2</v>
      </c>
      <c r="O175" s="1006">
        <f t="shared" ref="O175" ca="1" si="159">IFERROR(((J175)/H175),"ND")</f>
        <v>0.05</v>
      </c>
      <c r="P175" s="1008" t="s">
        <v>1503</v>
      </c>
    </row>
    <row r="176" spans="3:16" ht="92.25" customHeight="1">
      <c r="C176" s="983"/>
      <c r="D176" s="985"/>
      <c r="E176" s="985"/>
      <c r="F176" s="987"/>
      <c r="G176" s="989"/>
      <c r="H176" s="1001"/>
      <c r="I176" s="1003"/>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1005"/>
      <c r="O176" s="1007"/>
      <c r="P176" s="1009"/>
    </row>
    <row r="177" spans="3:16" ht="92.25" customHeight="1">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01">
        <f ca="1">IF(ISBLANK(OFFSET('9. METAS'!$K$20,INT((ROW()-13)/2),0)),"",OFFSET('9. METAS'!$K$20,INT((ROW()-13)/2),0))</f>
        <v>15</v>
      </c>
      <c r="I177" s="1002" t="s">
        <v>1120</v>
      </c>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1004">
        <f t="shared" ref="N177" ca="1" si="160">IFERROR(J177/J178,"ND")</f>
        <v>2</v>
      </c>
      <c r="O177" s="1006">
        <f t="shared" ref="O177" ca="1" si="161">IFERROR(((J177)/H177),"ND")</f>
        <v>0.13333333333333333</v>
      </c>
      <c r="P177" s="1008" t="s">
        <v>1504</v>
      </c>
    </row>
    <row r="178" spans="3:16" ht="92.25" customHeight="1">
      <c r="C178" s="983"/>
      <c r="D178" s="985"/>
      <c r="E178" s="985"/>
      <c r="F178" s="987"/>
      <c r="G178" s="989"/>
      <c r="H178" s="1001"/>
      <c r="I178" s="1003"/>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1005"/>
      <c r="O178" s="1007"/>
      <c r="P178" s="1009"/>
    </row>
    <row r="179" spans="3:16" ht="92.25" customHeight="1">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01">
        <f ca="1">IF(ISBLANK(OFFSET('9. METAS'!$K$20,INT((ROW()-13)/2),0)),"",OFFSET('9. METAS'!$K$20,INT((ROW()-13)/2),0))</f>
        <v>12</v>
      </c>
      <c r="I179" s="1002" t="s">
        <v>1120</v>
      </c>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1004">
        <f t="shared" ref="N179" ca="1" si="162">IFERROR(J179/J180,"ND")</f>
        <v>11.666666666666666</v>
      </c>
      <c r="O179" s="1006">
        <f t="shared" ref="O179" ca="1" si="163">IFERROR(((J179)/H179),"ND")</f>
        <v>2.9166666666666665</v>
      </c>
      <c r="P179" s="1008" t="s">
        <v>1505</v>
      </c>
    </row>
    <row r="180" spans="3:16" ht="92.25" customHeight="1">
      <c r="C180" s="983"/>
      <c r="D180" s="985"/>
      <c r="E180" s="985"/>
      <c r="F180" s="987"/>
      <c r="G180" s="989"/>
      <c r="H180" s="1001"/>
      <c r="I180" s="1003"/>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1005"/>
      <c r="O180" s="1007"/>
      <c r="P180" s="1009"/>
    </row>
    <row r="181" spans="3:16" ht="92.25" customHeight="1">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01">
        <f ca="1">IF(ISBLANK(OFFSET('9. METAS'!$K$20,INT((ROW()-13)/2),0)),"",OFFSET('9. METAS'!$K$20,INT((ROW()-13)/2),0))</f>
        <v>10</v>
      </c>
      <c r="I181" s="1002" t="s">
        <v>1120</v>
      </c>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1004">
        <f t="shared" ref="N181" ca="1" si="164">IFERROR(J181/J182,"ND")</f>
        <v>0.5</v>
      </c>
      <c r="O181" s="1006">
        <f t="shared" ref="O181" ca="1" si="165">IFERROR(((J181)/H181),"ND")</f>
        <v>0.1</v>
      </c>
      <c r="P181" s="1008" t="s">
        <v>1506</v>
      </c>
    </row>
    <row r="182" spans="3:16" ht="92.25" customHeight="1">
      <c r="C182" s="983"/>
      <c r="D182" s="985"/>
      <c r="E182" s="985"/>
      <c r="F182" s="987"/>
      <c r="G182" s="989"/>
      <c r="H182" s="1001"/>
      <c r="I182" s="1003"/>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1005"/>
      <c r="O182" s="1007"/>
      <c r="P182" s="1009"/>
    </row>
    <row r="183" spans="3:16" ht="92.25" customHeight="1">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01">
        <f ca="1">IF(ISBLANK(OFFSET('9. METAS'!$K$20,INT((ROW()-13)/2),0)),"",OFFSET('9. METAS'!$K$20,INT((ROW()-13)/2),0))</f>
        <v>1098432</v>
      </c>
      <c r="I183" s="1002" t="s">
        <v>1120</v>
      </c>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1004">
        <f t="shared" ref="N183" ca="1" si="166">IFERROR(J183/J184,"ND")</f>
        <v>0.66046219805500361</v>
      </c>
      <c r="O183" s="1006">
        <f t="shared" ref="O183" ca="1" si="167">IFERROR(((J183)/H183),"ND")</f>
        <v>0.16675042242032279</v>
      </c>
      <c r="P183" s="1017" t="s">
        <v>1570</v>
      </c>
    </row>
    <row r="184" spans="3:16" ht="92.25" customHeight="1">
      <c r="C184" s="983"/>
      <c r="D184" s="985"/>
      <c r="E184" s="985"/>
      <c r="F184" s="987"/>
      <c r="G184" s="989"/>
      <c r="H184" s="1001"/>
      <c r="I184" s="1003"/>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1005"/>
      <c r="O184" s="1007"/>
      <c r="P184" s="1018"/>
    </row>
    <row r="185" spans="3:16" ht="92.25" customHeight="1">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01">
        <f ca="1">IF(ISBLANK(OFFSET('9. METAS'!$K$20,INT((ROW()-13)/2),0)),"",OFFSET('9. METAS'!$K$20,INT((ROW()-13)/2),0))</f>
        <v>4800</v>
      </c>
      <c r="I185" s="1002" t="s">
        <v>1120</v>
      </c>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1004">
        <f t="shared" ref="N185" ca="1" si="168">IFERROR(J185/J186,"ND")</f>
        <v>0.9364548494983278</v>
      </c>
      <c r="O185" s="1006">
        <f t="shared" ref="O185" ca="1" si="169">IFERROR(((J185)/H185),"ND")</f>
        <v>0.23333333333333334</v>
      </c>
      <c r="P185" s="1019" t="s">
        <v>1571</v>
      </c>
    </row>
    <row r="186" spans="3:16" ht="92.25" customHeight="1">
      <c r="C186" s="983"/>
      <c r="D186" s="985"/>
      <c r="E186" s="985"/>
      <c r="F186" s="987"/>
      <c r="G186" s="989"/>
      <c r="H186" s="1001"/>
      <c r="I186" s="1003"/>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1005"/>
      <c r="O186" s="1007"/>
      <c r="P186" s="1018"/>
    </row>
    <row r="187" spans="3:16" ht="92.25" customHeight="1">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01">
        <f ca="1">IF(ISBLANK(OFFSET('9. METAS'!$K$20,INT((ROW()-13)/2),0)),"",OFFSET('9. METAS'!$K$20,INT((ROW()-13)/2),0))</f>
        <v>2710</v>
      </c>
      <c r="I187" s="1002" t="s">
        <v>1120</v>
      </c>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1004">
        <f t="shared" ref="N187" ca="1" si="170">IFERROR(J187/J188,"ND")</f>
        <v>1.2343283582089553</v>
      </c>
      <c r="O187" s="1006">
        <f t="shared" ref="O187" ca="1" si="171">IFERROR(((J187)/H187),"ND")</f>
        <v>0.30516605166051658</v>
      </c>
      <c r="P187" s="1019" t="s">
        <v>1572</v>
      </c>
    </row>
    <row r="188" spans="3:16" ht="92.25" customHeight="1">
      <c r="C188" s="983"/>
      <c r="D188" s="985"/>
      <c r="E188" s="985"/>
      <c r="F188" s="987"/>
      <c r="G188" s="989"/>
      <c r="H188" s="1001"/>
      <c r="I188" s="1003"/>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1005"/>
      <c r="O188" s="1007"/>
      <c r="P188" s="1018"/>
    </row>
    <row r="189" spans="3:16" ht="92.25" customHeight="1">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01">
        <f ca="1">IF(ISBLANK(OFFSET('9. METAS'!$K$20,INT((ROW()-13)/2),0)),"",OFFSET('9. METAS'!$K$20,INT((ROW()-13)/2),0))</f>
        <v>220</v>
      </c>
      <c r="I189" s="1002" t="s">
        <v>1120</v>
      </c>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1004">
        <f t="shared" ref="N189" ca="1" si="172">IFERROR(J189/J190,"ND")</f>
        <v>15.6</v>
      </c>
      <c r="O189" s="1006">
        <f t="shared" ref="O189" ca="1" si="173">IFERROR(((J189)/H189),"ND")</f>
        <v>0.35454545454545455</v>
      </c>
      <c r="P189" s="1019" t="s">
        <v>1573</v>
      </c>
    </row>
    <row r="190" spans="3:16" ht="92.25" customHeight="1">
      <c r="C190" s="983"/>
      <c r="D190" s="985"/>
      <c r="E190" s="985"/>
      <c r="F190" s="987"/>
      <c r="G190" s="989"/>
      <c r="H190" s="1001"/>
      <c r="I190" s="1003"/>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1005"/>
      <c r="O190" s="1007"/>
      <c r="P190" s="1018"/>
    </row>
    <row r="191" spans="3:16" ht="92.25" customHeight="1">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01">
        <f ca="1">IF(ISBLANK(OFFSET('9. METAS'!$K$20,INT((ROW()-13)/2),0)),"",OFFSET('9. METAS'!$K$20,INT((ROW()-13)/2),0))</f>
        <v>20770</v>
      </c>
      <c r="I191" s="1002" t="s">
        <v>1120</v>
      </c>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1004">
        <f t="shared" ref="N191" ca="1" si="174">IFERROR(J191/J192,"ND")</f>
        <v>1.3048340548340549</v>
      </c>
      <c r="O191" s="1006">
        <f t="shared" ref="O191" ca="1" si="175">IFERROR(((J191)/H191),"ND")</f>
        <v>0.52243620606644203</v>
      </c>
      <c r="P191" s="1019" t="s">
        <v>1574</v>
      </c>
    </row>
    <row r="192" spans="3:16" ht="92.25" customHeight="1">
      <c r="C192" s="983"/>
      <c r="D192" s="985"/>
      <c r="E192" s="985"/>
      <c r="F192" s="987"/>
      <c r="G192" s="989"/>
      <c r="H192" s="1001"/>
      <c r="I192" s="1003"/>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1005"/>
      <c r="O192" s="1007"/>
      <c r="P192" s="1018"/>
    </row>
    <row r="193" spans="3:16" ht="99.75" customHeight="1">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01">
        <f ca="1">IF(ISBLANK(OFFSET('9. METAS'!$K$20,INT((ROW()-13)/2),0)),"",OFFSET('9. METAS'!$K$20,INT((ROW()-13)/2),0))</f>
        <v>6720</v>
      </c>
      <c r="I193" s="1002" t="s">
        <v>1120</v>
      </c>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1004">
        <f t="shared" ref="N193" ca="1" si="176">IFERROR(J193/J194,"ND")</f>
        <v>2.3317567567567568</v>
      </c>
      <c r="O193" s="1006">
        <f t="shared" ref="O193" ca="1" si="177">IFERROR(((J193)/H193),"ND")</f>
        <v>0.51354166666666667</v>
      </c>
      <c r="P193" s="1019" t="s">
        <v>1575</v>
      </c>
    </row>
    <row r="194" spans="3:16" ht="99.75" customHeight="1">
      <c r="C194" s="983"/>
      <c r="D194" s="985"/>
      <c r="E194" s="985"/>
      <c r="F194" s="987"/>
      <c r="G194" s="989"/>
      <c r="H194" s="1001"/>
      <c r="I194" s="1003"/>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1005"/>
      <c r="O194" s="1007"/>
      <c r="P194" s="1018"/>
    </row>
    <row r="195" spans="3:16" ht="92.25" customHeight="1">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01">
        <f ca="1">IF(ISBLANK(OFFSET('9. METAS'!$K$20,INT((ROW()-13)/2),0)),"",OFFSET('9. METAS'!$K$20,INT((ROW()-13)/2),0))</f>
        <v>3700</v>
      </c>
      <c r="I195" s="1002" t="s">
        <v>1120</v>
      </c>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1004">
        <f t="shared" ref="N195" ca="1" si="178">IFERROR(J195/J196,"ND")</f>
        <v>1.1850000000000001</v>
      </c>
      <c r="O195" s="1006">
        <f t="shared" ref="O195" ca="1" si="179">IFERROR(((J195)/H195),"ND")</f>
        <v>0.32027027027027027</v>
      </c>
      <c r="P195" s="1019" t="s">
        <v>1576</v>
      </c>
    </row>
    <row r="196" spans="3:16" ht="92.25" customHeight="1">
      <c r="C196" s="983"/>
      <c r="D196" s="985"/>
      <c r="E196" s="985"/>
      <c r="F196" s="987"/>
      <c r="G196" s="989"/>
      <c r="H196" s="1001"/>
      <c r="I196" s="1003"/>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1005"/>
      <c r="O196" s="1007"/>
      <c r="P196" s="1018"/>
    </row>
    <row r="197" spans="3:16" ht="92.25" customHeight="1">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01">
        <f ca="1">IF(ISBLANK(OFFSET('9. METAS'!$K$20,INT((ROW()-13)/2),0)),"",OFFSET('9. METAS'!$K$20,INT((ROW()-13)/2),0))</f>
        <v>4970</v>
      </c>
      <c r="I197" s="1002" t="s">
        <v>1120</v>
      </c>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1004">
        <f t="shared" ref="N197" ca="1" si="180">IFERROR(J197/J198,"ND")</f>
        <v>3.0218914185639227</v>
      </c>
      <c r="O197" s="1006">
        <f t="shared" ref="O197" ca="1" si="181">IFERROR(((J197)/H197),"ND")</f>
        <v>0.69436619718309855</v>
      </c>
      <c r="P197" s="1019" t="s">
        <v>1577</v>
      </c>
    </row>
    <row r="198" spans="3:16" ht="92.25" customHeight="1">
      <c r="C198" s="983"/>
      <c r="D198" s="985"/>
      <c r="E198" s="985"/>
      <c r="F198" s="987"/>
      <c r="G198" s="989"/>
      <c r="H198" s="1001"/>
      <c r="I198" s="1003"/>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1005"/>
      <c r="O198" s="1007"/>
      <c r="P198" s="1018"/>
    </row>
    <row r="199" spans="3:16" ht="92.25" customHeight="1">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01">
        <f ca="1">IF(ISBLANK(OFFSET('9. METAS'!$K$20,INT((ROW()-13)/2),0)),"",OFFSET('9. METAS'!$K$20,INT((ROW()-13)/2),0))</f>
        <v>190</v>
      </c>
      <c r="I199" s="1002" t="s">
        <v>1120</v>
      </c>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1004">
        <f t="shared" ref="N199" ca="1" si="182">IFERROR(J199/J200,"ND")</f>
        <v>0.51764705882352946</v>
      </c>
      <c r="O199" s="1006">
        <f t="shared" ref="O199" ca="1" si="183">IFERROR(((J199)/H199),"ND")</f>
        <v>0.4631578947368421</v>
      </c>
      <c r="P199" s="1019" t="s">
        <v>1578</v>
      </c>
    </row>
    <row r="200" spans="3:16" ht="92.25" customHeight="1">
      <c r="C200" s="983"/>
      <c r="D200" s="985"/>
      <c r="E200" s="985"/>
      <c r="F200" s="987"/>
      <c r="G200" s="989"/>
      <c r="H200" s="1001"/>
      <c r="I200" s="1003"/>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1005"/>
      <c r="O200" s="1007"/>
      <c r="P200" s="1018"/>
    </row>
    <row r="201" spans="3:16" ht="92.25" customHeight="1">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01">
        <f ca="1">IF(ISBLANK(OFFSET('9. METAS'!$K$20,INT((ROW()-13)/2),0)),"",OFFSET('9. METAS'!$K$20,INT((ROW()-13)/2),0))</f>
        <v>580</v>
      </c>
      <c r="I201" s="1002" t="s">
        <v>1120</v>
      </c>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1004">
        <f t="shared" ref="N201" ca="1" si="184">IFERROR(J201/J202,"ND")</f>
        <v>0.4375</v>
      </c>
      <c r="O201" s="1006">
        <f t="shared" ref="O201" ca="1" si="185">IFERROR(((J201)/H201),"ND")</f>
        <v>8.4482758620689657E-2</v>
      </c>
      <c r="P201" s="1019" t="s">
        <v>1579</v>
      </c>
    </row>
    <row r="202" spans="3:16" ht="92.25" customHeight="1">
      <c r="C202" s="983"/>
      <c r="D202" s="985"/>
      <c r="E202" s="985"/>
      <c r="F202" s="987"/>
      <c r="G202" s="989"/>
      <c r="H202" s="1001"/>
      <c r="I202" s="1003"/>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1005"/>
      <c r="O202" s="1007"/>
      <c r="P202" s="1018"/>
    </row>
    <row r="203" spans="3:16" ht="92.25" customHeight="1">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01">
        <f ca="1">IF(ISBLANK(OFFSET('9. METAS'!$K$20,INT((ROW()-13)/2),0)),"",OFFSET('9. METAS'!$K$20,INT((ROW()-13)/2),0))</f>
        <v>1125</v>
      </c>
      <c r="I203" s="1002" t="s">
        <v>1120</v>
      </c>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1004">
        <f t="shared" ref="N203" ca="1" si="186">IFERROR(J203/J204,"ND")</f>
        <v>1.712280701754386</v>
      </c>
      <c r="O203" s="1006">
        <f t="shared" ref="O203" ca="1" si="187">IFERROR(((J203)/H203),"ND")</f>
        <v>0.43377777777777776</v>
      </c>
      <c r="P203" s="1019" t="s">
        <v>1580</v>
      </c>
    </row>
    <row r="204" spans="3:16" ht="92.25" customHeight="1">
      <c r="C204" s="983"/>
      <c r="D204" s="985"/>
      <c r="E204" s="985"/>
      <c r="F204" s="987"/>
      <c r="G204" s="989"/>
      <c r="H204" s="1001"/>
      <c r="I204" s="1003"/>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1005"/>
      <c r="O204" s="1007"/>
      <c r="P204" s="1018"/>
    </row>
    <row r="205" spans="3:16" ht="92.25" customHeight="1">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01">
        <f ca="1">IF(ISBLANK(OFFSET('9. METAS'!$K$20,INT((ROW()-13)/2),0)),"",OFFSET('9. METAS'!$K$20,INT((ROW()-13)/2),0))</f>
        <v>525</v>
      </c>
      <c r="I205" s="1002" t="s">
        <v>1120</v>
      </c>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1004">
        <f t="shared" ref="N205" ca="1" si="188">IFERROR(J205/J206,"ND")</f>
        <v>1.1557377049180328</v>
      </c>
      <c r="O205" s="1006">
        <f t="shared" ref="O205" ca="1" si="189">IFERROR(((J205)/H205),"ND")</f>
        <v>0.26857142857142857</v>
      </c>
      <c r="P205" s="1019" t="s">
        <v>1581</v>
      </c>
    </row>
    <row r="206" spans="3:16" ht="92.25" customHeight="1">
      <c r="C206" s="983"/>
      <c r="D206" s="985"/>
      <c r="E206" s="985"/>
      <c r="F206" s="987"/>
      <c r="G206" s="989"/>
      <c r="H206" s="1001"/>
      <c r="I206" s="1003"/>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1005"/>
      <c r="O206" s="1007"/>
      <c r="P206" s="1018"/>
    </row>
    <row r="207" spans="3:16" ht="92.25" customHeight="1">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01">
        <f ca="1">IF(ISBLANK(OFFSET('9. METAS'!$K$20,INT((ROW()-13)/2),0)),"",OFFSET('9. METAS'!$K$20,INT((ROW()-13)/2),0))</f>
        <v>210</v>
      </c>
      <c r="I207" s="1002" t="s">
        <v>1120</v>
      </c>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1004" t="str">
        <f t="shared" ref="N207" ca="1" si="190">IFERROR(J207/J208,"ND")</f>
        <v>ND</v>
      </c>
      <c r="O207" s="1006">
        <f t="shared" ref="O207" ca="1" si="191">IFERROR(((J207)/H207),"ND")</f>
        <v>1.4285714285714285E-2</v>
      </c>
      <c r="P207" s="1019" t="s">
        <v>1582</v>
      </c>
    </row>
    <row r="208" spans="3:16" ht="92.25" customHeight="1">
      <c r="C208" s="983"/>
      <c r="D208" s="985"/>
      <c r="E208" s="985"/>
      <c r="F208" s="987"/>
      <c r="G208" s="989"/>
      <c r="H208" s="1001"/>
      <c r="I208" s="1003"/>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1005"/>
      <c r="O208" s="1007"/>
      <c r="P208" s="1018"/>
    </row>
    <row r="209" spans="3:16" ht="92.25" customHeight="1">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01">
        <f ca="1">IF(ISBLANK(OFFSET('9. METAS'!$K$20,INT((ROW()-13)/2),0)),"",OFFSET('9. METAS'!$K$20,INT((ROW()-13)/2),0))</f>
        <v>24</v>
      </c>
      <c r="I209" s="1002" t="s">
        <v>1120</v>
      </c>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1004">
        <f t="shared" ref="N209" ca="1" si="192">IFERROR(J209/J210,"ND")</f>
        <v>0.75</v>
      </c>
      <c r="O209" s="1006">
        <f t="shared" ref="O209" ca="1" si="193">IFERROR(((J209)/H209),"ND")</f>
        <v>0.125</v>
      </c>
      <c r="P209" s="1019" t="s">
        <v>1583</v>
      </c>
    </row>
    <row r="210" spans="3:16" ht="92.25" customHeight="1">
      <c r="C210" s="983"/>
      <c r="D210" s="985"/>
      <c r="E210" s="985"/>
      <c r="F210" s="987"/>
      <c r="G210" s="989"/>
      <c r="H210" s="1001"/>
      <c r="I210" s="1003"/>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1005"/>
      <c r="O210" s="1007"/>
      <c r="P210" s="1018"/>
    </row>
    <row r="211" spans="3:16" ht="92.25" customHeight="1">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01">
        <f ca="1">IF(ISBLANK(OFFSET('9. METAS'!$K$20,INT((ROW()-13)/2),0)),"",OFFSET('9. METAS'!$K$20,INT((ROW()-13)/2),0))</f>
        <v>217</v>
      </c>
      <c r="I211" s="1002" t="s">
        <v>1120</v>
      </c>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1004">
        <f t="shared" ref="N211" ca="1" si="194">IFERROR(J211/J212,"ND")</f>
        <v>4.1428571428571432</v>
      </c>
      <c r="O211" s="1006">
        <f t="shared" ref="O211" ca="1" si="195">IFERROR(((J211)/H211),"ND")</f>
        <v>0.8018433179723502</v>
      </c>
      <c r="P211" s="1019" t="s">
        <v>1584</v>
      </c>
    </row>
    <row r="212" spans="3:16" ht="92.25" customHeight="1">
      <c r="C212" s="983"/>
      <c r="D212" s="985"/>
      <c r="E212" s="985"/>
      <c r="F212" s="987"/>
      <c r="G212" s="989"/>
      <c r="H212" s="1001"/>
      <c r="I212" s="1003"/>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1005"/>
      <c r="O212" s="1007"/>
      <c r="P212" s="1018"/>
    </row>
    <row r="213" spans="3:16" ht="92.25" customHeight="1">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01">
        <f ca="1">IF(ISBLANK(OFFSET('9. METAS'!$K$20,INT((ROW()-13)/2),0)),"",OFFSET('9. METAS'!$K$20,INT((ROW()-13)/2),0))</f>
        <v>1053400</v>
      </c>
      <c r="I213" s="1002" t="s">
        <v>1120</v>
      </c>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1004">
        <f t="shared" ref="N213" ca="1" si="196">IFERROR(J213/J214,"ND")</f>
        <v>0.61215872413138406</v>
      </c>
      <c r="O213" s="1006">
        <f t="shared" ref="O213" ca="1" si="197">IFERROR(((J213)/H213),"ND")</f>
        <v>0.15303968103284601</v>
      </c>
      <c r="P213" s="1019" t="s">
        <v>1585</v>
      </c>
    </row>
    <row r="214" spans="3:16" ht="92.25" customHeight="1">
      <c r="C214" s="983"/>
      <c r="D214" s="985"/>
      <c r="E214" s="985"/>
      <c r="F214" s="987"/>
      <c r="G214" s="989"/>
      <c r="H214" s="1001"/>
      <c r="I214" s="1003"/>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1005"/>
      <c r="O214" s="1007"/>
      <c r="P214" s="1018"/>
    </row>
    <row r="215" spans="3:16" ht="92.25" customHeight="1">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01">
        <f ca="1">IF(ISBLANK(OFFSET('9. METAS'!$K$20,INT((ROW()-13)/2),0)),"",OFFSET('9. METAS'!$K$20,INT((ROW()-13)/2),0))</f>
        <v>129</v>
      </c>
      <c r="I215" s="1002" t="s">
        <v>1120</v>
      </c>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1004">
        <f t="shared" ref="N215" ca="1" si="198">IFERROR(J215/J216,"ND")</f>
        <v>1.3125</v>
      </c>
      <c r="O215" s="1006">
        <f t="shared" ref="O215" ca="1" si="199">IFERROR(((J215)/H215),"ND")</f>
        <v>0.32558139534883723</v>
      </c>
      <c r="P215" s="1019" t="s">
        <v>1586</v>
      </c>
    </row>
    <row r="216" spans="3:16" ht="92.25" customHeight="1">
      <c r="C216" s="983"/>
      <c r="D216" s="985"/>
      <c r="E216" s="985"/>
      <c r="F216" s="987"/>
      <c r="G216" s="989"/>
      <c r="H216" s="1001"/>
      <c r="I216" s="1003"/>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1005"/>
      <c r="O216" s="1007"/>
      <c r="P216" s="1018"/>
    </row>
    <row r="217" spans="3:16" ht="92.25" customHeight="1">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01">
        <f ca="1">IF(ISBLANK(OFFSET('9. METAS'!$K$20,INT((ROW()-13)/2),0)),"",OFFSET('9. METAS'!$K$20,INT((ROW()-13)/2),0))</f>
        <v>2</v>
      </c>
      <c r="I217" s="1002" t="s">
        <v>1120</v>
      </c>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1004">
        <f t="shared" ref="N217" ca="1" si="200">IFERROR(J217/J218,"ND")</f>
        <v>1</v>
      </c>
      <c r="O217" s="1006">
        <f t="shared" ref="O217" ca="1" si="201">IFERROR(((J217)/H217),"ND")</f>
        <v>0.5</v>
      </c>
      <c r="P217" s="1019" t="s">
        <v>1587</v>
      </c>
    </row>
    <row r="218" spans="3:16" ht="92.25" customHeight="1" thickBot="1">
      <c r="C218" s="1020"/>
      <c r="D218" s="1021"/>
      <c r="E218" s="1021"/>
      <c r="F218" s="1022"/>
      <c r="G218" s="1023"/>
      <c r="H218" s="1024"/>
      <c r="I218" s="1025"/>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1026"/>
      <c r="O218" s="1027"/>
      <c r="P218" s="1028"/>
    </row>
    <row r="219" spans="3:16" s="1" customFormat="1" ht="15.75" thickTop="1">
      <c r="D219" s="95"/>
    </row>
    <row r="220" spans="3:16" s="1" customFormat="1">
      <c r="D220" s="95"/>
    </row>
    <row r="221" spans="3:16" s="1" customFormat="1">
      <c r="D221" s="95"/>
    </row>
    <row r="222" spans="3:16" s="1" customFormat="1">
      <c r="D222" s="95"/>
    </row>
    <row r="223" spans="3:16" s="1" customFormat="1">
      <c r="D223" s="95"/>
    </row>
    <row r="224" spans="3:16" s="1" customFormat="1">
      <c r="D224" s="95"/>
    </row>
    <row r="225" spans="4:11" s="1" customFormat="1">
      <c r="D225" s="95"/>
    </row>
    <row r="226" spans="4:11" s="1" customFormat="1">
      <c r="D226" s="95"/>
    </row>
    <row r="227" spans="4:11" s="1" customFormat="1">
      <c r="D227" s="95"/>
    </row>
    <row r="228" spans="4:11" s="1" customFormat="1">
      <c r="D228" s="95"/>
    </row>
    <row r="229" spans="4:11" s="1" customFormat="1">
      <c r="D229" s="95"/>
    </row>
    <row r="230" spans="4:11" s="1" customFormat="1">
      <c r="D230" s="95"/>
    </row>
    <row r="231" spans="4:11">
      <c r="F231" s="1"/>
      <c r="I231" s="36"/>
      <c r="J231" s="36"/>
      <c r="K231" s="36"/>
    </row>
    <row r="232" spans="4:11">
      <c r="F232" s="1"/>
      <c r="I232" s="36"/>
      <c r="J232" s="36"/>
      <c r="K232" s="36"/>
    </row>
  </sheetData>
  <protectedRanges>
    <protectedRange sqref="I13:I218" name="SI.NO"/>
    <protectedRange algorithmName="SHA-512" hashValue="VSDpUfYaSu2o1GNz/dNG0/zdAR2SyjQ4x4E+I/O817AEKyLH+9hkU426TeaW1NebwBiHlEu/vd5f18TkOfpfxw==" saltValue="bop94IANOsb3/TmZjo7hbg==" spinCount="100000" sqref="P13:P218" name="JUSTIFICACION"/>
  </protectedRanges>
  <mergeCells count="1044">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7:H218"/>
    <mergeCell ref="I217:I218"/>
    <mergeCell ref="N217:N218"/>
    <mergeCell ref="O217:O218"/>
    <mergeCell ref="P217:P21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C63:C64"/>
    <mergeCell ref="D63:D64"/>
    <mergeCell ref="E63:E64"/>
    <mergeCell ref="F63:F64"/>
    <mergeCell ref="G63:G64"/>
    <mergeCell ref="H59:H60"/>
    <mergeCell ref="I59:I60"/>
    <mergeCell ref="N59:N60"/>
    <mergeCell ref="O59:O60"/>
    <mergeCell ref="C61:C62"/>
    <mergeCell ref="D61:D62"/>
    <mergeCell ref="E61:E62"/>
    <mergeCell ref="F61:F62"/>
    <mergeCell ref="G61:G62"/>
    <mergeCell ref="H57:H58"/>
    <mergeCell ref="I57:I58"/>
    <mergeCell ref="N57:N58"/>
    <mergeCell ref="O57:O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218">
    <cfRule type="containsBlanks" dxfId="7" priority="1">
      <formula>LEN(TRIM(J13))=0</formula>
    </cfRule>
  </conditionalFormatting>
  <printOptions horizontalCentered="1"/>
  <pageMargins left="0.23622047244094491" right="0.23622047244094491" top="0.74803149606299213" bottom="0.74803149606299213" header="0.31496062992125984" footer="0.31496062992125984"/>
  <pageSetup paperSize="5" scale="5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85"/>
  <sheetViews>
    <sheetView topLeftCell="A204" zoomScale="40" zoomScaleNormal="40"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125</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59" t="s">
        <v>1109</v>
      </c>
      <c r="G9" s="1060"/>
      <c r="H9" s="1060"/>
      <c r="I9" s="1060"/>
      <c r="J9" s="1060"/>
      <c r="K9" s="1060"/>
      <c r="L9" s="1060"/>
      <c r="M9" s="1060"/>
      <c r="N9" s="1060"/>
      <c r="O9" s="1060"/>
      <c r="P9" s="1061"/>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1052" t="s">
        <v>293</v>
      </c>
    </row>
    <row r="11" spans="3:16" ht="42" customHeight="1" thickBot="1">
      <c r="C11" s="991"/>
      <c r="D11" s="981"/>
      <c r="E11" s="981"/>
      <c r="F11" s="981"/>
      <c r="G11" s="981"/>
      <c r="H11" s="981" t="s">
        <v>112</v>
      </c>
      <c r="I11" s="1055" t="s">
        <v>113</v>
      </c>
      <c r="J11" s="981" t="s">
        <v>121</v>
      </c>
      <c r="K11" s="981"/>
      <c r="L11" s="981"/>
      <c r="M11" s="981"/>
      <c r="N11" s="981" t="s">
        <v>118</v>
      </c>
      <c r="O11" s="981"/>
      <c r="P11" s="1053"/>
    </row>
    <row r="12" spans="3:16" ht="42" customHeight="1" thickBot="1">
      <c r="C12" s="991"/>
      <c r="D12" s="981"/>
      <c r="E12" s="981"/>
      <c r="F12" s="981"/>
      <c r="G12" s="981"/>
      <c r="H12" s="981"/>
      <c r="I12" s="1055"/>
      <c r="J12" s="199" t="s">
        <v>117</v>
      </c>
      <c r="K12" s="199" t="s">
        <v>114</v>
      </c>
      <c r="L12" s="199" t="s">
        <v>115</v>
      </c>
      <c r="M12" s="199" t="s">
        <v>116</v>
      </c>
      <c r="N12" s="199" t="s">
        <v>120</v>
      </c>
      <c r="O12" s="199" t="s">
        <v>91</v>
      </c>
      <c r="P12" s="1054"/>
    </row>
    <row r="13" spans="3:16" ht="53.25" customHeight="1">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50">
        <f ca="1">IF(ISBLANK(OFFSET('9. METAS'!$K$20,INT((ROW()-13)/2),0)),"",OFFSET('9. METAS'!$K$20,INT((ROW()-13)/2),0))</f>
        <v>0.32</v>
      </c>
      <c r="I13" s="1013" t="s">
        <v>124</v>
      </c>
      <c r="J13" s="205">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1004">
        <f ca="1">IFERROR(J13/J14,"ND")</f>
        <v>1</v>
      </c>
      <c r="O13" s="1006" t="str">
        <f ca="1">IFERROR(((J13+K13)/H13),"ND")</f>
        <v>ND</v>
      </c>
      <c r="P13" s="1051"/>
    </row>
    <row r="14" spans="3:16" ht="53.25" customHeight="1">
      <c r="C14" s="983"/>
      <c r="D14" s="985"/>
      <c r="E14" s="985"/>
      <c r="F14" s="987"/>
      <c r="G14" s="989"/>
      <c r="H14" s="1029"/>
      <c r="I14" s="1003"/>
      <c r="J14" s="208">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1005"/>
      <c r="O14" s="1007"/>
      <c r="P14" s="1042"/>
    </row>
    <row r="15" spans="3:16" ht="53.25" customHeight="1">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29">
        <f ca="1">IF(ISBLANK(OFFSET('9. METAS'!$K$20,INT((ROW()-13)/2),0)),"",OFFSET('9. METAS'!$K$20,INT((ROW()-13)/2),0))</f>
        <v>2400</v>
      </c>
      <c r="I15" s="1031"/>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1004">
        <f ca="1">IFERROR(J15/J16,"ND")</f>
        <v>1</v>
      </c>
      <c r="O15" s="1006" t="str">
        <f ca="1">IFERROR(((J15+K15)/H15),"ND")</f>
        <v>ND</v>
      </c>
      <c r="P15" s="1034"/>
    </row>
    <row r="16" spans="3:16" ht="53.25" customHeight="1">
      <c r="C16" s="983"/>
      <c r="D16" s="985"/>
      <c r="E16" s="985"/>
      <c r="F16" s="987"/>
      <c r="G16" s="989"/>
      <c r="H16" s="1029"/>
      <c r="I16" s="1036"/>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1005"/>
      <c r="O16" s="1007"/>
      <c r="P16" s="1037"/>
    </row>
    <row r="17" spans="3:16" ht="53.25" customHeight="1">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29">
        <f ca="1">IF(ISBLANK(OFFSET('9. METAS'!$K$20,INT((ROW()-13)/2),0)),"",OFFSET('9. METAS'!$K$20,INT((ROW()-13)/2),0))</f>
        <v>2500</v>
      </c>
      <c r="I17" s="1031"/>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1004">
        <f t="shared" ref="N17" ca="1" si="0">IFERROR(J17/J18,"ND")</f>
        <v>1.2447999999999999</v>
      </c>
      <c r="O17" s="1006" t="str">
        <f t="shared" ref="O17" ca="1" si="1">IFERROR(((J17+K17)/H17),"ND")</f>
        <v>ND</v>
      </c>
      <c r="P17" s="1034"/>
    </row>
    <row r="18" spans="3:16" ht="53.25" customHeight="1">
      <c r="C18" s="983"/>
      <c r="D18" s="985"/>
      <c r="E18" s="985"/>
      <c r="F18" s="987"/>
      <c r="G18" s="989"/>
      <c r="H18" s="1029"/>
      <c r="I18" s="1036"/>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1005"/>
      <c r="O18" s="1007"/>
      <c r="P18" s="1037"/>
    </row>
    <row r="19" spans="3:16" ht="53.25" customHeight="1">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29">
        <f ca="1">IF(ISBLANK(OFFSET('9. METAS'!$K$20,INT((ROW()-13)/2),0)),"",OFFSET('9. METAS'!$K$20,INT((ROW()-13)/2),0))</f>
        <v>950</v>
      </c>
      <c r="I19" s="1031"/>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1004">
        <f t="shared" ref="N19" ca="1" si="2">IFERROR(J19/J20,"ND")</f>
        <v>2.0506329113924049</v>
      </c>
      <c r="O19" s="1006" t="str">
        <f t="shared" ref="O19" ca="1" si="3">IFERROR(((J19+K19)/H19),"ND")</f>
        <v>ND</v>
      </c>
      <c r="P19" s="1034"/>
    </row>
    <row r="20" spans="3:16" ht="53.25" customHeight="1">
      <c r="C20" s="983"/>
      <c r="D20" s="985"/>
      <c r="E20" s="985"/>
      <c r="F20" s="987"/>
      <c r="G20" s="989"/>
      <c r="H20" s="1029"/>
      <c r="I20" s="1036"/>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1005"/>
      <c r="O20" s="1007"/>
      <c r="P20" s="1037"/>
    </row>
    <row r="21" spans="3:16" ht="53.25" customHeight="1">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29">
        <f ca="1">IF(ISBLANK(OFFSET('9. METAS'!$K$20,INT((ROW()-13)/2),0)),"",OFFSET('9. METAS'!$K$20,INT((ROW()-13)/2),0))</f>
        <v>100</v>
      </c>
      <c r="I21" s="1031"/>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1004">
        <f t="shared" ref="N21" ca="1" si="4">IFERROR(J21/J22,"ND")</f>
        <v>0.32</v>
      </c>
      <c r="O21" s="1006" t="str">
        <f t="shared" ref="O21" ca="1" si="5">IFERROR(((J21+K21)/H21),"ND")</f>
        <v>ND</v>
      </c>
      <c r="P21" s="1034"/>
    </row>
    <row r="22" spans="3:16" ht="53.25" customHeight="1">
      <c r="C22" s="983"/>
      <c r="D22" s="985"/>
      <c r="E22" s="985"/>
      <c r="F22" s="987"/>
      <c r="G22" s="989"/>
      <c r="H22" s="1029"/>
      <c r="I22" s="1036"/>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1005"/>
      <c r="O22" s="1007"/>
      <c r="P22" s="1037"/>
    </row>
    <row r="23" spans="3:16" ht="53.25" customHeight="1">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29">
        <f ca="1">IF(ISBLANK(OFFSET('9. METAS'!$K$20,INT((ROW()-13)/2),0)),"",OFFSET('9. METAS'!$K$20,INT((ROW()-13)/2),0))</f>
        <v>540</v>
      </c>
      <c r="I23" s="1031"/>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1004">
        <f t="shared" ref="N23" ca="1" si="6">IFERROR(J23/J24,"ND")</f>
        <v>3.5407407407407407</v>
      </c>
      <c r="O23" s="1006" t="str">
        <f t="shared" ref="O23" ca="1" si="7">IFERROR(((J23+K23)/H23),"ND")</f>
        <v>ND</v>
      </c>
      <c r="P23" s="1034"/>
    </row>
    <row r="24" spans="3:16" ht="53.25" customHeight="1">
      <c r="C24" s="983"/>
      <c r="D24" s="985"/>
      <c r="E24" s="985"/>
      <c r="F24" s="987"/>
      <c r="G24" s="989"/>
      <c r="H24" s="1029"/>
      <c r="I24" s="1036"/>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1005"/>
      <c r="O24" s="1007"/>
      <c r="P24" s="1037"/>
    </row>
    <row r="25" spans="3:16" ht="53.25" customHeight="1">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29">
        <f ca="1">IF(ISBLANK(OFFSET('9. METAS'!$K$20,INT((ROW()-13)/2),0)),"",OFFSET('9. METAS'!$K$20,INT((ROW()-13)/2),0))</f>
        <v>200</v>
      </c>
      <c r="I25" s="1031"/>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1004">
        <f t="shared" ref="N25" ca="1" si="8">IFERROR(J25/J26,"ND")</f>
        <v>6.5</v>
      </c>
      <c r="O25" s="1006" t="str">
        <f t="shared" ref="O25" ca="1" si="9">IFERROR(((J25+K25)/H25),"ND")</f>
        <v>ND</v>
      </c>
      <c r="P25" s="1034"/>
    </row>
    <row r="26" spans="3:16" ht="53.25" customHeight="1">
      <c r="C26" s="983"/>
      <c r="D26" s="985"/>
      <c r="E26" s="985"/>
      <c r="F26" s="987"/>
      <c r="G26" s="989"/>
      <c r="H26" s="1029"/>
      <c r="I26" s="1036"/>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1005"/>
      <c r="O26" s="1007"/>
      <c r="P26" s="1037"/>
    </row>
    <row r="27" spans="3:16" ht="53.25" customHeight="1">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29">
        <f ca="1">IF(ISBLANK(OFFSET('9. METAS'!$K$20,INT((ROW()-13)/2),0)),"",OFFSET('9. METAS'!$K$20,INT((ROW()-13)/2),0))</f>
        <v>100</v>
      </c>
      <c r="I27" s="1031"/>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1004">
        <f t="shared" ref="N27" ca="1" si="10">IFERROR(J27/J28,"ND")</f>
        <v>13</v>
      </c>
      <c r="O27" s="1006" t="str">
        <f t="shared" ref="O27" ca="1" si="11">IFERROR(((J27+K27)/H27),"ND")</f>
        <v>ND</v>
      </c>
      <c r="P27" s="1034"/>
    </row>
    <row r="28" spans="3:16" ht="53.25" customHeight="1">
      <c r="C28" s="983"/>
      <c r="D28" s="985"/>
      <c r="E28" s="985"/>
      <c r="F28" s="987"/>
      <c r="G28" s="989"/>
      <c r="H28" s="1029"/>
      <c r="I28" s="1036"/>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1005"/>
      <c r="O28" s="1007"/>
      <c r="P28" s="1037"/>
    </row>
    <row r="29" spans="3:16" ht="53.25" customHeight="1">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29">
        <f ca="1">IF(ISBLANK(OFFSET('9. METAS'!$K$20,INT((ROW()-13)/2),0)),"",OFFSET('9. METAS'!$K$20,INT((ROW()-13)/2),0))</f>
        <v>100</v>
      </c>
      <c r="I29" s="1031"/>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1004">
        <f t="shared" ref="N29" ca="1" si="12">IFERROR(J29/J30,"ND")</f>
        <v>13</v>
      </c>
      <c r="O29" s="1006" t="str">
        <f t="shared" ref="O29" ca="1" si="13">IFERROR(((J29+K29)/H29),"ND")</f>
        <v>ND</v>
      </c>
      <c r="P29" s="1034"/>
    </row>
    <row r="30" spans="3:16" ht="53.25" customHeight="1">
      <c r="C30" s="983"/>
      <c r="D30" s="985"/>
      <c r="E30" s="985"/>
      <c r="F30" s="987"/>
      <c r="G30" s="989"/>
      <c r="H30" s="1029"/>
      <c r="I30" s="1036"/>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1005"/>
      <c r="O30" s="1007"/>
      <c r="P30" s="1037"/>
    </row>
    <row r="31" spans="3:16" ht="53.25" customHeight="1">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29">
        <f ca="1">IF(ISBLANK(OFFSET('9. METAS'!$K$20,INT((ROW()-13)/2),0)),"",OFFSET('9. METAS'!$K$20,INT((ROW()-13)/2),0))</f>
        <v>1155</v>
      </c>
      <c r="I31" s="1031"/>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1004">
        <f t="shared" ref="N31" ca="1" si="14">IFERROR(J31/J32,"ND")</f>
        <v>1</v>
      </c>
      <c r="O31" s="1006" t="str">
        <f t="shared" ref="O31" ca="1" si="15">IFERROR(((J31+K31)/H31),"ND")</f>
        <v>ND</v>
      </c>
      <c r="P31" s="1034"/>
    </row>
    <row r="32" spans="3:16" ht="53.25" customHeight="1">
      <c r="C32" s="983"/>
      <c r="D32" s="985"/>
      <c r="E32" s="985"/>
      <c r="F32" s="987"/>
      <c r="G32" s="989"/>
      <c r="H32" s="1029"/>
      <c r="I32" s="1036"/>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1005"/>
      <c r="O32" s="1007"/>
      <c r="P32" s="1037"/>
    </row>
    <row r="33" spans="3:16" ht="53.25" customHeight="1">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29">
        <f ca="1">IF(ISBLANK(OFFSET('9. METAS'!$K$20,INT((ROW()-13)/2),0)),"",OFFSET('9. METAS'!$K$20,INT((ROW()-13)/2),0))</f>
        <v>170</v>
      </c>
      <c r="I33" s="1031"/>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1004">
        <f t="shared" ref="N33" ca="1" si="16">IFERROR(J33/J34,"ND")</f>
        <v>1</v>
      </c>
      <c r="O33" s="1006" t="str">
        <f t="shared" ref="O33" ca="1" si="17">IFERROR(((J33+K33)/H33),"ND")</f>
        <v>ND</v>
      </c>
      <c r="P33" s="1034"/>
    </row>
    <row r="34" spans="3:16" ht="53.25" customHeight="1">
      <c r="C34" s="983"/>
      <c r="D34" s="985"/>
      <c r="E34" s="985"/>
      <c r="F34" s="987"/>
      <c r="G34" s="989"/>
      <c r="H34" s="1029"/>
      <c r="I34" s="1036"/>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1005"/>
      <c r="O34" s="1007"/>
      <c r="P34" s="1037"/>
    </row>
    <row r="35" spans="3:16" ht="53.25" customHeight="1">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29">
        <f ca="1">IF(ISBLANK(OFFSET('9. METAS'!$K$20,INT((ROW()-13)/2),0)),"",OFFSET('9. METAS'!$K$20,INT((ROW()-13)/2),0))</f>
        <v>417</v>
      </c>
      <c r="I35" s="1031"/>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1004">
        <f t="shared" ref="N35" ca="1" si="18">IFERROR(J35/J36,"ND")</f>
        <v>1</v>
      </c>
      <c r="O35" s="1006" t="str">
        <f t="shared" ref="O35" ca="1" si="19">IFERROR(((J35+K35)/H35),"ND")</f>
        <v>ND</v>
      </c>
      <c r="P35" s="1034"/>
    </row>
    <row r="36" spans="3:16" ht="53.25" customHeight="1">
      <c r="C36" s="983"/>
      <c r="D36" s="985"/>
      <c r="E36" s="985"/>
      <c r="F36" s="987"/>
      <c r="G36" s="989"/>
      <c r="H36" s="1029"/>
      <c r="I36" s="1036"/>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1005"/>
      <c r="O36" s="1007"/>
      <c r="P36" s="1037"/>
    </row>
    <row r="37" spans="3:16" ht="53.25" customHeight="1">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29">
        <f ca="1">IF(ISBLANK(OFFSET('9. METAS'!$K$20,INT((ROW()-13)/2),0)),"",OFFSET('9. METAS'!$K$20,INT((ROW()-13)/2),0))</f>
        <v>568</v>
      </c>
      <c r="I37" s="1031"/>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1004">
        <f t="shared" ref="N37" ca="1" si="20">IFERROR(J37/J38,"ND")</f>
        <v>1</v>
      </c>
      <c r="O37" s="1006" t="str">
        <f t="shared" ref="O37" ca="1" si="21">IFERROR(((J37+K37)/H37),"ND")</f>
        <v>ND</v>
      </c>
      <c r="P37" s="1034"/>
    </row>
    <row r="38" spans="3:16" ht="53.25" customHeight="1">
      <c r="C38" s="983"/>
      <c r="D38" s="985"/>
      <c r="E38" s="985"/>
      <c r="F38" s="987"/>
      <c r="G38" s="989"/>
      <c r="H38" s="1029"/>
      <c r="I38" s="1036"/>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1005"/>
      <c r="O38" s="1007"/>
      <c r="P38" s="1037"/>
    </row>
    <row r="39" spans="3:16" ht="53.25" customHeight="1">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29">
        <f ca="1">IF(ISBLANK(OFFSET('9. METAS'!$K$20,INT((ROW()-13)/2),0)),"",OFFSET('9. METAS'!$K$20,INT((ROW()-13)/2),0))</f>
        <v>74119</v>
      </c>
      <c r="I39" s="1031"/>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1004">
        <f t="shared" ref="N39" ca="1" si="22">IFERROR(J39/J40,"ND")</f>
        <v>0.98548300053966542</v>
      </c>
      <c r="O39" s="1006" t="str">
        <f t="shared" ref="O39" ca="1" si="23">IFERROR(((J39+K39)/H39),"ND")</f>
        <v>ND</v>
      </c>
      <c r="P39" s="1034"/>
    </row>
    <row r="40" spans="3:16" ht="53.25" customHeight="1">
      <c r="C40" s="983"/>
      <c r="D40" s="985"/>
      <c r="E40" s="985"/>
      <c r="F40" s="987"/>
      <c r="G40" s="989"/>
      <c r="H40" s="1029"/>
      <c r="I40" s="1036"/>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1005"/>
      <c r="O40" s="1007"/>
      <c r="P40" s="1037"/>
    </row>
    <row r="41" spans="3:16" ht="53.25" customHeight="1">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29">
        <f ca="1">IF(ISBLANK(OFFSET('9. METAS'!$K$20,INT((ROW()-13)/2),0)),"",OFFSET('9. METAS'!$K$20,INT((ROW()-13)/2),0))</f>
        <v>3</v>
      </c>
      <c r="I41" s="1031"/>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1004">
        <f t="shared" ref="N41" ca="1" si="24">IFERROR(J41/J42,"ND")</f>
        <v>5</v>
      </c>
      <c r="O41" s="1006" t="str">
        <f t="shared" ref="O41" ca="1" si="25">IFERROR(((J41+K41)/H41),"ND")</f>
        <v>ND</v>
      </c>
      <c r="P41" s="1034"/>
    </row>
    <row r="42" spans="3:16" ht="53.25" customHeight="1">
      <c r="C42" s="983"/>
      <c r="D42" s="985"/>
      <c r="E42" s="985"/>
      <c r="F42" s="987"/>
      <c r="G42" s="989"/>
      <c r="H42" s="1029"/>
      <c r="I42" s="1036"/>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1005"/>
      <c r="O42" s="1007"/>
      <c r="P42" s="1037"/>
    </row>
    <row r="43" spans="3:16" ht="53.25" customHeight="1">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29">
        <f ca="1">IF(ISBLANK(OFFSET('9. METAS'!$K$20,INT((ROW()-13)/2),0)),"",OFFSET('9. METAS'!$K$20,INT((ROW()-13)/2),0))</f>
        <v>89000</v>
      </c>
      <c r="I43" s="1031"/>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1004">
        <f t="shared" ref="N43" ca="1" si="26">IFERROR(J43/J44,"ND")</f>
        <v>0.7640449438202247</v>
      </c>
      <c r="O43" s="1006" t="str">
        <f t="shared" ref="O43" ca="1" si="27">IFERROR(((J43+K43)/H43),"ND")</f>
        <v>ND</v>
      </c>
      <c r="P43" s="1034"/>
    </row>
    <row r="44" spans="3:16" ht="53.25" customHeight="1">
      <c r="C44" s="983"/>
      <c r="D44" s="985"/>
      <c r="E44" s="985"/>
      <c r="F44" s="987"/>
      <c r="G44" s="989"/>
      <c r="H44" s="1029"/>
      <c r="I44" s="1036"/>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1005"/>
      <c r="O44" s="1007"/>
      <c r="P44" s="1037"/>
    </row>
    <row r="45" spans="3:16" ht="53.25" customHeight="1">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29">
        <f ca="1">IF(ISBLANK(OFFSET('9. METAS'!$K$20,INT((ROW()-13)/2),0)),"",OFFSET('9. METAS'!$K$20,INT((ROW()-13)/2),0))</f>
        <v>40</v>
      </c>
      <c r="I45" s="1031"/>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1004">
        <f t="shared" ref="N45" ca="1" si="28">IFERROR(J45/J46,"ND")</f>
        <v>0</v>
      </c>
      <c r="O45" s="1006" t="str">
        <f t="shared" ref="O45" ca="1" si="29">IFERROR(((J45+K45)/H45),"ND")</f>
        <v>ND</v>
      </c>
      <c r="P45" s="1034"/>
    </row>
    <row r="46" spans="3:16" ht="53.25" customHeight="1">
      <c r="C46" s="983"/>
      <c r="D46" s="985"/>
      <c r="E46" s="985"/>
      <c r="F46" s="987"/>
      <c r="G46" s="989"/>
      <c r="H46" s="1029"/>
      <c r="I46" s="1036"/>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1005"/>
      <c r="O46" s="1007"/>
      <c r="P46" s="1037"/>
    </row>
    <row r="47" spans="3:16" ht="53.25" customHeight="1">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29">
        <f ca="1">IF(ISBLANK(OFFSET('9. METAS'!$K$20,INT((ROW()-13)/2),0)),"",OFFSET('9. METAS'!$K$20,INT((ROW()-13)/2),0))</f>
        <v>2</v>
      </c>
      <c r="I47" s="1031"/>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1004" t="str">
        <f t="shared" ref="N47" ca="1" si="30">IFERROR(J47/J48,"ND")</f>
        <v>ND</v>
      </c>
      <c r="O47" s="1006" t="str">
        <f t="shared" ref="O47" ca="1" si="31">IFERROR(((J47+K47)/H47),"ND")</f>
        <v>ND</v>
      </c>
      <c r="P47" s="1034"/>
    </row>
    <row r="48" spans="3:16" ht="53.25" customHeight="1">
      <c r="C48" s="983"/>
      <c r="D48" s="985"/>
      <c r="E48" s="985"/>
      <c r="F48" s="987"/>
      <c r="G48" s="989"/>
      <c r="H48" s="1029"/>
      <c r="I48" s="1036"/>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1005"/>
      <c r="O48" s="1007"/>
      <c r="P48" s="1037"/>
    </row>
    <row r="49" spans="3:16" ht="53.25" customHeight="1">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29">
        <f ca="1">IF(ISBLANK(OFFSET('9. METAS'!$K$20,INT((ROW()-13)/2),0)),"",OFFSET('9. METAS'!$K$20,INT((ROW()-13)/2),0))</f>
        <v>12</v>
      </c>
      <c r="I49" s="1031"/>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1004">
        <f t="shared" ref="N49" ca="1" si="32">IFERROR(J49/J50,"ND")</f>
        <v>1</v>
      </c>
      <c r="O49" s="1006" t="str">
        <f t="shared" ref="O49" ca="1" si="33">IFERROR(((J49+K49)/H49),"ND")</f>
        <v>ND</v>
      </c>
      <c r="P49" s="1034"/>
    </row>
    <row r="50" spans="3:16" ht="53.25" customHeight="1">
      <c r="C50" s="983"/>
      <c r="D50" s="985"/>
      <c r="E50" s="985"/>
      <c r="F50" s="987"/>
      <c r="G50" s="989"/>
      <c r="H50" s="1029"/>
      <c r="I50" s="1036"/>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1005"/>
      <c r="O50" s="1007"/>
      <c r="P50" s="1037"/>
    </row>
    <row r="51" spans="3:16" ht="53.25" customHeight="1">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29">
        <f ca="1">IF(ISBLANK(OFFSET('9. METAS'!$K$20,INT((ROW()-13)/2),0)),"",OFFSET('9. METAS'!$K$20,INT((ROW()-13)/2),0))</f>
        <v>60</v>
      </c>
      <c r="I51" s="1031"/>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1004">
        <f t="shared" ref="N51" ca="1" si="34">IFERROR(J51/J52,"ND")</f>
        <v>1</v>
      </c>
      <c r="O51" s="1006" t="str">
        <f t="shared" ref="O51" ca="1" si="35">IFERROR(((J51+K51)/H51),"ND")</f>
        <v>ND</v>
      </c>
      <c r="P51" s="1034"/>
    </row>
    <row r="52" spans="3:16" ht="53.25" customHeight="1">
      <c r="C52" s="983"/>
      <c r="D52" s="985"/>
      <c r="E52" s="985"/>
      <c r="F52" s="987"/>
      <c r="G52" s="989"/>
      <c r="H52" s="1029"/>
      <c r="I52" s="1036"/>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1005"/>
      <c r="O52" s="1007"/>
      <c r="P52" s="1037"/>
    </row>
    <row r="53" spans="3:16" ht="53.25" customHeight="1">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29">
        <f ca="1">IF(ISBLANK(OFFSET('9. METAS'!$K$20,INT((ROW()-13)/2),0)),"",OFFSET('9. METAS'!$K$20,INT((ROW()-13)/2),0))</f>
        <v>48</v>
      </c>
      <c r="I53" s="1031"/>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1004">
        <f t="shared" ref="N53" ca="1" si="36">IFERROR(J53/J54,"ND")</f>
        <v>1</v>
      </c>
      <c r="O53" s="1006" t="str">
        <f t="shared" ref="O53" ca="1" si="37">IFERROR(((J53+K53)/H53),"ND")</f>
        <v>ND</v>
      </c>
      <c r="P53" s="1034"/>
    </row>
    <row r="54" spans="3:16" ht="53.25" customHeight="1">
      <c r="C54" s="983"/>
      <c r="D54" s="985"/>
      <c r="E54" s="985"/>
      <c r="F54" s="987"/>
      <c r="G54" s="989"/>
      <c r="H54" s="1029"/>
      <c r="I54" s="1036"/>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1005"/>
      <c r="O54" s="1007"/>
      <c r="P54" s="1037"/>
    </row>
    <row r="55" spans="3:16" ht="53.25" customHeight="1">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29">
        <f ca="1">IF(ISBLANK(OFFSET('9. METAS'!$K$20,INT((ROW()-13)/2),0)),"",OFFSET('9. METAS'!$K$20,INT((ROW()-13)/2),0))</f>
        <v>12</v>
      </c>
      <c r="I55" s="1031"/>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1004">
        <f t="shared" ref="N55" ca="1" si="38">IFERROR(J55/J56,"ND")</f>
        <v>1</v>
      </c>
      <c r="O55" s="1006" t="str">
        <f t="shared" ref="O55" ca="1" si="39">IFERROR(((J55+K55)/H55),"ND")</f>
        <v>ND</v>
      </c>
      <c r="P55" s="1034"/>
    </row>
    <row r="56" spans="3:16" ht="53.25" customHeight="1">
      <c r="C56" s="983"/>
      <c r="D56" s="985"/>
      <c r="E56" s="985"/>
      <c r="F56" s="987"/>
      <c r="G56" s="989"/>
      <c r="H56" s="1029"/>
      <c r="I56" s="1036"/>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1005"/>
      <c r="O56" s="1007"/>
      <c r="P56" s="1037"/>
    </row>
    <row r="57" spans="3:16" ht="53.25" customHeight="1">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29">
        <f ca="1">IF(ISBLANK(OFFSET('9. METAS'!$K$20,INT((ROW()-13)/2),0)),"",OFFSET('9. METAS'!$K$20,INT((ROW()-13)/2),0))</f>
        <v>300</v>
      </c>
      <c r="I57" s="1031"/>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1004">
        <f t="shared" ref="N57" ca="1" si="40">IFERROR(J57/J58,"ND")</f>
        <v>0.92</v>
      </c>
      <c r="O57" s="1006" t="str">
        <f t="shared" ref="O57" ca="1" si="41">IFERROR(((J57+K57)/H57),"ND")</f>
        <v>ND</v>
      </c>
      <c r="P57" s="1034"/>
    </row>
    <row r="58" spans="3:16" ht="53.25" customHeight="1">
      <c r="C58" s="983"/>
      <c r="D58" s="985"/>
      <c r="E58" s="985"/>
      <c r="F58" s="987"/>
      <c r="G58" s="989"/>
      <c r="H58" s="1029"/>
      <c r="I58" s="1036"/>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1005"/>
      <c r="O58" s="1007"/>
      <c r="P58" s="1037"/>
    </row>
    <row r="59" spans="3:16" ht="53.25" customHeight="1">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29">
        <f ca="1">IF(ISBLANK(OFFSET('9. METAS'!$K$20,INT((ROW()-13)/2),0)),"",OFFSET('9. METAS'!$K$20,INT((ROW()-13)/2),0))</f>
        <v>200</v>
      </c>
      <c r="I59" s="1031"/>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1004">
        <f t="shared" ref="N59" ca="1" si="42">IFERROR(J59/J60,"ND")</f>
        <v>0.88</v>
      </c>
      <c r="O59" s="1006" t="str">
        <f t="shared" ref="O59" ca="1" si="43">IFERROR(((J59+K59)/H59),"ND")</f>
        <v>ND</v>
      </c>
      <c r="P59" s="1034"/>
    </row>
    <row r="60" spans="3:16" ht="53.25" customHeight="1">
      <c r="C60" s="983"/>
      <c r="D60" s="985"/>
      <c r="E60" s="985"/>
      <c r="F60" s="987"/>
      <c r="G60" s="989"/>
      <c r="H60" s="1029"/>
      <c r="I60" s="1036"/>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1005"/>
      <c r="O60" s="1007"/>
      <c r="P60" s="1037"/>
    </row>
    <row r="61" spans="3:16" ht="53.25" customHeight="1">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29">
        <f ca="1">IF(ISBLANK(OFFSET('9. METAS'!$K$20,INT((ROW()-13)/2),0)),"",OFFSET('9. METAS'!$K$20,INT((ROW()-13)/2),0))</f>
        <v>200</v>
      </c>
      <c r="I61" s="1031"/>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1004">
        <f t="shared" ref="N61" ca="1" si="44">IFERROR(J61/J62,"ND")</f>
        <v>1.02</v>
      </c>
      <c r="O61" s="1006" t="str">
        <f t="shared" ref="O61" ca="1" si="45">IFERROR(((J61+K61)/H61),"ND")</f>
        <v>ND</v>
      </c>
      <c r="P61" s="1034"/>
    </row>
    <row r="62" spans="3:16" ht="53.25" customHeight="1">
      <c r="C62" s="983"/>
      <c r="D62" s="985"/>
      <c r="E62" s="985"/>
      <c r="F62" s="987"/>
      <c r="G62" s="989"/>
      <c r="H62" s="1029"/>
      <c r="I62" s="1036"/>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1005"/>
      <c r="O62" s="1007"/>
      <c r="P62" s="1037"/>
    </row>
    <row r="63" spans="3:16" ht="53.25" customHeight="1">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29">
        <f ca="1">IF(ISBLANK(OFFSET('9. METAS'!$K$20,INT((ROW()-13)/2),0)),"",OFFSET('9. METAS'!$K$20,INT((ROW()-13)/2),0))</f>
        <v>200</v>
      </c>
      <c r="I63" s="1031"/>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1004">
        <f t="shared" ref="N63" ca="1" si="46">IFERROR(J63/J64,"ND")</f>
        <v>0.96</v>
      </c>
      <c r="O63" s="1006" t="str">
        <f t="shared" ref="O63" ca="1" si="47">IFERROR(((J63+K63)/H63),"ND")</f>
        <v>ND</v>
      </c>
      <c r="P63" s="1034"/>
    </row>
    <row r="64" spans="3:16" ht="53.25" customHeight="1">
      <c r="C64" s="983"/>
      <c r="D64" s="985"/>
      <c r="E64" s="985"/>
      <c r="F64" s="987"/>
      <c r="G64" s="989"/>
      <c r="H64" s="1029"/>
      <c r="I64" s="1036"/>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1005"/>
      <c r="O64" s="1007"/>
      <c r="P64" s="1037"/>
    </row>
    <row r="65" spans="3:16" ht="53.25" customHeight="1">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29">
        <f ca="1">IF(ISBLANK(OFFSET('9. METAS'!$K$20,INT((ROW()-13)/2),0)),"",OFFSET('9. METAS'!$K$20,INT((ROW()-13)/2),0))</f>
        <v>19000</v>
      </c>
      <c r="I65" s="1031"/>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1004">
        <f t="shared" ref="N65" ca="1" si="48">IFERROR(J65/J66,"ND")</f>
        <v>0.25031578947368421</v>
      </c>
      <c r="O65" s="1006" t="str">
        <f t="shared" ref="O65" ca="1" si="49">IFERROR(((J65+K65)/H65),"ND")</f>
        <v>ND</v>
      </c>
      <c r="P65" s="1034"/>
    </row>
    <row r="66" spans="3:16" ht="53.25" customHeight="1">
      <c r="C66" s="983"/>
      <c r="D66" s="985"/>
      <c r="E66" s="985"/>
      <c r="F66" s="987"/>
      <c r="G66" s="989"/>
      <c r="H66" s="1029"/>
      <c r="I66" s="1036"/>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1005"/>
      <c r="O66" s="1007"/>
      <c r="P66" s="1037"/>
    </row>
    <row r="67" spans="3:16" ht="53.25" customHeight="1">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29">
        <f ca="1">IF(ISBLANK(OFFSET('9. METAS'!$K$20,INT((ROW()-13)/2),0)),"",OFFSET('9. METAS'!$K$20,INT((ROW()-13)/2),0))</f>
        <v>200</v>
      </c>
      <c r="I67" s="1031"/>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1004">
        <f t="shared" ref="N67" ca="1" si="50">IFERROR(J67/J68,"ND")</f>
        <v>0.9</v>
      </c>
      <c r="O67" s="1006" t="str">
        <f t="shared" ref="O67" ca="1" si="51">IFERROR(((J67+K67)/H67),"ND")</f>
        <v>ND</v>
      </c>
      <c r="P67" s="1034"/>
    </row>
    <row r="68" spans="3:16" ht="53.25" customHeight="1">
      <c r="C68" s="983"/>
      <c r="D68" s="985"/>
      <c r="E68" s="985"/>
      <c r="F68" s="987"/>
      <c r="G68" s="989"/>
      <c r="H68" s="1029"/>
      <c r="I68" s="1036"/>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1005"/>
      <c r="O68" s="1007"/>
      <c r="P68" s="1037"/>
    </row>
    <row r="69" spans="3:16" ht="53.25" customHeight="1">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29">
        <f ca="1">IF(ISBLANK(OFFSET('9. METAS'!$K$20,INT((ROW()-13)/2),0)),"",OFFSET('9. METAS'!$K$20,INT((ROW()-13)/2),0))</f>
        <v>300</v>
      </c>
      <c r="I69" s="1031"/>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1004">
        <f t="shared" ref="N69" ca="1" si="52">IFERROR(J69/J70,"ND")</f>
        <v>0.34666666666666668</v>
      </c>
      <c r="O69" s="1006" t="str">
        <f t="shared" ref="O69" ca="1" si="53">IFERROR(((J69+K69)/H69),"ND")</f>
        <v>ND</v>
      </c>
      <c r="P69" s="1034"/>
    </row>
    <row r="70" spans="3:16" ht="53.25" customHeight="1">
      <c r="C70" s="983"/>
      <c r="D70" s="985"/>
      <c r="E70" s="985"/>
      <c r="F70" s="987"/>
      <c r="G70" s="989"/>
      <c r="H70" s="1029"/>
      <c r="I70" s="1036"/>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1005"/>
      <c r="O70" s="1007"/>
      <c r="P70" s="1037"/>
    </row>
    <row r="71" spans="3:16" ht="53.25" customHeight="1">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29">
        <f ca="1">IF(ISBLANK(OFFSET('9. METAS'!$K$20,INT((ROW()-13)/2),0)),"",OFFSET('9. METAS'!$K$20,INT((ROW()-13)/2),0))</f>
        <v>6</v>
      </c>
      <c r="I71" s="1031"/>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1004">
        <f t="shared" ref="N71" ca="1" si="54">IFERROR(J71/J72,"ND")</f>
        <v>1</v>
      </c>
      <c r="O71" s="1006" t="str">
        <f t="shared" ref="O71" ca="1" si="55">IFERROR(((J71+K71)/H71),"ND")</f>
        <v>ND</v>
      </c>
      <c r="P71" s="1034"/>
    </row>
    <row r="72" spans="3:16" ht="53.25" customHeight="1">
      <c r="C72" s="983"/>
      <c r="D72" s="985"/>
      <c r="E72" s="985"/>
      <c r="F72" s="987"/>
      <c r="G72" s="989"/>
      <c r="H72" s="1029"/>
      <c r="I72" s="1036"/>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1005"/>
      <c r="O72" s="1007"/>
      <c r="P72" s="1037"/>
    </row>
    <row r="73" spans="3:16" ht="53.25" customHeight="1">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29">
        <f ca="1">IF(ISBLANK(OFFSET('9. METAS'!$K$20,INT((ROW()-13)/2),0)),"",OFFSET('9. METAS'!$K$20,INT((ROW()-13)/2),0))</f>
        <v>4</v>
      </c>
      <c r="I73" s="1031"/>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1004">
        <f t="shared" ref="N73" ca="1" si="56">IFERROR(J73/J74,"ND")</f>
        <v>0</v>
      </c>
      <c r="O73" s="1006" t="str">
        <f t="shared" ref="O73" ca="1" si="57">IFERROR(((J73+K73)/H73),"ND")</f>
        <v>ND</v>
      </c>
      <c r="P73" s="1034"/>
    </row>
    <row r="74" spans="3:16" ht="53.25" customHeight="1">
      <c r="C74" s="983"/>
      <c r="D74" s="985"/>
      <c r="E74" s="985"/>
      <c r="F74" s="987"/>
      <c r="G74" s="989"/>
      <c r="H74" s="1029"/>
      <c r="I74" s="1036"/>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1005"/>
      <c r="O74" s="1007"/>
      <c r="P74" s="1037"/>
    </row>
    <row r="75" spans="3:16" ht="53.25" customHeight="1">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29">
        <f ca="1">IF(ISBLANK(OFFSET('9. METAS'!$K$20,INT((ROW()-13)/2),0)),"",OFFSET('9. METAS'!$K$20,INT((ROW()-13)/2),0))</f>
        <v>23666</v>
      </c>
      <c r="I75" s="1031"/>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1004">
        <f t="shared" ref="N75" ca="1" si="58">IFERROR(J75/J76,"ND")</f>
        <v>0.20098039215686275</v>
      </c>
      <c r="O75" s="1006" t="str">
        <f t="shared" ref="O75" ca="1" si="59">IFERROR(((J75+K75)/H75),"ND")</f>
        <v>ND</v>
      </c>
      <c r="P75" s="1034"/>
    </row>
    <row r="76" spans="3:16" ht="53.25" customHeight="1">
      <c r="C76" s="983"/>
      <c r="D76" s="985"/>
      <c r="E76" s="985"/>
      <c r="F76" s="987"/>
      <c r="G76" s="989"/>
      <c r="H76" s="1029"/>
      <c r="I76" s="1036"/>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1005"/>
      <c r="O76" s="1007"/>
      <c r="P76" s="1037"/>
    </row>
    <row r="77" spans="3:16" ht="53.25" customHeight="1">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29">
        <f ca="1">IF(ISBLANK(OFFSET('9. METAS'!$K$20,INT((ROW()-13)/2),0)),"",OFFSET('9. METAS'!$K$20,INT((ROW()-13)/2),0))</f>
        <v>12</v>
      </c>
      <c r="I77" s="1031"/>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1004">
        <f t="shared" ref="N77" ca="1" si="60">IFERROR(J77/J78,"ND")</f>
        <v>1</v>
      </c>
      <c r="O77" s="1006" t="str">
        <f t="shared" ref="O77" ca="1" si="61">IFERROR(((J77+K77)/H77),"ND")</f>
        <v>ND</v>
      </c>
      <c r="P77" s="1034"/>
    </row>
    <row r="78" spans="3:16" ht="53.25" customHeight="1">
      <c r="C78" s="983"/>
      <c r="D78" s="985"/>
      <c r="E78" s="985"/>
      <c r="F78" s="987"/>
      <c r="G78" s="989"/>
      <c r="H78" s="1029"/>
      <c r="I78" s="1036"/>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1005"/>
      <c r="O78" s="1007"/>
      <c r="P78" s="1037"/>
    </row>
    <row r="79" spans="3:16" ht="53.25" customHeight="1">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29">
        <f ca="1">IF(ISBLANK(OFFSET('9. METAS'!$K$20,INT((ROW()-13)/2),0)),"",OFFSET('9. METAS'!$K$20,INT((ROW()-13)/2),0))</f>
        <v>7</v>
      </c>
      <c r="I79" s="1031"/>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1004">
        <f t="shared" ref="N79" ca="1" si="62">IFERROR(J79/J80,"ND")</f>
        <v>1</v>
      </c>
      <c r="O79" s="1006" t="str">
        <f t="shared" ref="O79" ca="1" si="63">IFERROR(((J79+K79)/H79),"ND")</f>
        <v>ND</v>
      </c>
      <c r="P79" s="1034"/>
    </row>
    <row r="80" spans="3:16" ht="53.25" customHeight="1">
      <c r="C80" s="983"/>
      <c r="D80" s="985"/>
      <c r="E80" s="985"/>
      <c r="F80" s="987"/>
      <c r="G80" s="989"/>
      <c r="H80" s="1029"/>
      <c r="I80" s="1036"/>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1005"/>
      <c r="O80" s="1007"/>
      <c r="P80" s="1037"/>
    </row>
    <row r="81" spans="3:16" ht="53.25" customHeight="1">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29">
        <f ca="1">IF(ISBLANK(OFFSET('9. METAS'!$K$20,INT((ROW()-13)/2),0)),"",OFFSET('9. METAS'!$K$20,INT((ROW()-13)/2),0))</f>
        <v>113333</v>
      </c>
      <c r="I81" s="1031"/>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1004">
        <f t="shared" ref="N81" ca="1" si="64">IFERROR(J81/J82,"ND")</f>
        <v>0.76892669325521479</v>
      </c>
      <c r="O81" s="1006" t="str">
        <f t="shared" ref="O81" ca="1" si="65">IFERROR(((J81+K81)/H81),"ND")</f>
        <v>ND</v>
      </c>
      <c r="P81" s="1034"/>
    </row>
    <row r="82" spans="3:16" ht="53.25" customHeight="1">
      <c r="C82" s="983"/>
      <c r="D82" s="985"/>
      <c r="E82" s="985"/>
      <c r="F82" s="987"/>
      <c r="G82" s="989"/>
      <c r="H82" s="1029"/>
      <c r="I82" s="1036"/>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1005"/>
      <c r="O82" s="1007"/>
      <c r="P82" s="1037"/>
    </row>
    <row r="83" spans="3:16" ht="53.25" customHeight="1">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29">
        <f ca="1">IF(ISBLANK(OFFSET('9. METAS'!$K$20,INT((ROW()-13)/2),0)),"",OFFSET('9. METAS'!$K$20,INT((ROW()-13)/2),0))</f>
        <v>1000</v>
      </c>
      <c r="I83" s="1031"/>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1004">
        <f t="shared" ref="N83" ca="1" si="66">IFERROR(J83/J84,"ND")</f>
        <v>1.252</v>
      </c>
      <c r="O83" s="1006" t="str">
        <f t="shared" ref="O83" ca="1" si="67">IFERROR(((J83+K83)/H83),"ND")</f>
        <v>ND</v>
      </c>
      <c r="P83" s="1034"/>
    </row>
    <row r="84" spans="3:16" ht="53.25" customHeight="1">
      <c r="C84" s="983"/>
      <c r="D84" s="985"/>
      <c r="E84" s="985"/>
      <c r="F84" s="987"/>
      <c r="G84" s="989"/>
      <c r="H84" s="1029"/>
      <c r="I84" s="1036"/>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1005"/>
      <c r="O84" s="1007"/>
      <c r="P84" s="1037"/>
    </row>
    <row r="85" spans="3:16" ht="53.25" customHeight="1">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29">
        <f ca="1">IF(ISBLANK(OFFSET('9. METAS'!$K$20,INT((ROW()-13)/2),0)),"",OFFSET('9. METAS'!$K$20,INT((ROW()-13)/2),0))</f>
        <v>1400</v>
      </c>
      <c r="I85" s="1031"/>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1004">
        <f t="shared" ref="N85" ca="1" si="68">IFERROR(J85/J86,"ND")</f>
        <v>1.175</v>
      </c>
      <c r="O85" s="1006" t="str">
        <f t="shared" ref="O85" ca="1" si="69">IFERROR(((J85+K85)/H85),"ND")</f>
        <v>ND</v>
      </c>
      <c r="P85" s="1034"/>
    </row>
    <row r="86" spans="3:16" ht="53.25" customHeight="1">
      <c r="C86" s="983"/>
      <c r="D86" s="985"/>
      <c r="E86" s="985"/>
      <c r="F86" s="987"/>
      <c r="G86" s="989"/>
      <c r="H86" s="1029"/>
      <c r="I86" s="1036"/>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1005"/>
      <c r="O86" s="1007"/>
      <c r="P86" s="1037"/>
    </row>
    <row r="87" spans="3:16" ht="53.25" customHeight="1">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29">
        <f ca="1">IF(ISBLANK(OFFSET('9. METAS'!$K$20,INT((ROW()-13)/2),0)),"",OFFSET('9. METAS'!$K$20,INT((ROW()-13)/2),0))</f>
        <v>4</v>
      </c>
      <c r="I87" s="1031"/>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1004">
        <f t="shared" ref="N87" ca="1" si="70">IFERROR(J87/J88,"ND")</f>
        <v>1</v>
      </c>
      <c r="O87" s="1006" t="str">
        <f t="shared" ref="O87" ca="1" si="71">IFERROR(((J87+K87)/H87),"ND")</f>
        <v>ND</v>
      </c>
      <c r="P87" s="1034"/>
    </row>
    <row r="88" spans="3:16" ht="53.25" customHeight="1">
      <c r="C88" s="983"/>
      <c r="D88" s="985"/>
      <c r="E88" s="985"/>
      <c r="F88" s="987"/>
      <c r="G88" s="989"/>
      <c r="H88" s="1029"/>
      <c r="I88" s="1036"/>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1005"/>
      <c r="O88" s="1007"/>
      <c r="P88" s="1037"/>
    </row>
    <row r="89" spans="3:16" ht="53.25" customHeight="1">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29">
        <f ca="1">IF(ISBLANK(OFFSET('9. METAS'!$K$20,INT((ROW()-13)/2),0)),"",OFFSET('9. METAS'!$K$20,INT((ROW()-13)/2),0))</f>
        <v>12</v>
      </c>
      <c r="I89" s="1031"/>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1004">
        <f t="shared" ref="N89" ca="1" si="72">IFERROR(J89/J90,"ND")</f>
        <v>1</v>
      </c>
      <c r="O89" s="1006" t="str">
        <f t="shared" ref="O89" ca="1" si="73">IFERROR(((J89+K89)/H89),"ND")</f>
        <v>ND</v>
      </c>
      <c r="P89" s="1034"/>
    </row>
    <row r="90" spans="3:16" ht="53.25" customHeight="1">
      <c r="C90" s="983"/>
      <c r="D90" s="985"/>
      <c r="E90" s="985"/>
      <c r="F90" s="987"/>
      <c r="G90" s="989"/>
      <c r="H90" s="1029"/>
      <c r="I90" s="1036"/>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1005"/>
      <c r="O90" s="1007"/>
      <c r="P90" s="1037"/>
    </row>
    <row r="91" spans="3:16" ht="53.25" customHeight="1">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29">
        <f ca="1">IF(ISBLANK(OFFSET('9. METAS'!$K$20,INT((ROW()-13)/2),0)),"",OFFSET('9. METAS'!$K$20,INT((ROW()-13)/2),0))</f>
        <v>100</v>
      </c>
      <c r="I91" s="1031"/>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1004">
        <f t="shared" ref="N91" ca="1" si="74">IFERROR(J91/J92,"ND")</f>
        <v>2.5</v>
      </c>
      <c r="O91" s="1006" t="str">
        <f t="shared" ref="O91" ca="1" si="75">IFERROR(((J91+K91)/H91),"ND")</f>
        <v>ND</v>
      </c>
      <c r="P91" s="1034"/>
    </row>
    <row r="92" spans="3:16" ht="53.25" customHeight="1">
      <c r="C92" s="983"/>
      <c r="D92" s="985"/>
      <c r="E92" s="985"/>
      <c r="F92" s="987"/>
      <c r="G92" s="989"/>
      <c r="H92" s="1029"/>
      <c r="I92" s="1036"/>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1005"/>
      <c r="O92" s="1007"/>
      <c r="P92" s="1037"/>
    </row>
    <row r="93" spans="3:16" ht="53.25" customHeight="1">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29">
        <f ca="1">IF(ISBLANK(OFFSET('9. METAS'!$K$20,INT((ROW()-13)/2),0)),"",OFFSET('9. METAS'!$K$20,INT((ROW()-13)/2),0))</f>
        <v>2500</v>
      </c>
      <c r="I93" s="1031"/>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1004">
        <f t="shared" ref="N93" ca="1" si="76">IFERROR(J93/J94,"ND")</f>
        <v>1.1888000000000001</v>
      </c>
      <c r="O93" s="1006" t="str">
        <f t="shared" ref="O93" ca="1" si="77">IFERROR(((J93+K93)/H93),"ND")</f>
        <v>ND</v>
      </c>
      <c r="P93" s="1034"/>
    </row>
    <row r="94" spans="3:16" ht="53.25" customHeight="1">
      <c r="C94" s="983"/>
      <c r="D94" s="985"/>
      <c r="E94" s="985"/>
      <c r="F94" s="987"/>
      <c r="G94" s="989"/>
      <c r="H94" s="1029"/>
      <c r="I94" s="1036"/>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1005"/>
      <c r="O94" s="1007"/>
      <c r="P94" s="1037"/>
    </row>
    <row r="95" spans="3:16" ht="53.25" customHeight="1">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29">
        <f ca="1">IF(ISBLANK(OFFSET('9. METAS'!$K$20,INT((ROW()-13)/2),0)),"",OFFSET('9. METAS'!$K$20,INT((ROW()-13)/2),0))</f>
        <v>11000</v>
      </c>
      <c r="I95" s="1031"/>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1004">
        <f t="shared" ref="N95" ca="1" si="78">IFERROR(J95/J96,"ND")</f>
        <v>1.0243333333333333</v>
      </c>
      <c r="O95" s="1006" t="str">
        <f t="shared" ref="O95" ca="1" si="79">IFERROR(((J95+K95)/H95),"ND")</f>
        <v>ND</v>
      </c>
      <c r="P95" s="1034"/>
    </row>
    <row r="96" spans="3:16" ht="53.25" customHeight="1">
      <c r="C96" s="983"/>
      <c r="D96" s="985"/>
      <c r="E96" s="985"/>
      <c r="F96" s="987"/>
      <c r="G96" s="989"/>
      <c r="H96" s="1029"/>
      <c r="I96" s="1036"/>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1005"/>
      <c r="O96" s="1007"/>
      <c r="P96" s="1037"/>
    </row>
    <row r="97" spans="3:16" ht="53.25" customHeight="1">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29">
        <f ca="1">IF(ISBLANK(OFFSET('9. METAS'!$K$20,INT((ROW()-13)/2),0)),"",OFFSET('9. METAS'!$K$20,INT((ROW()-13)/2),0))</f>
        <v>1300</v>
      </c>
      <c r="I97" s="1031"/>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1004">
        <f t="shared" ref="N97" ca="1" si="80">IFERROR(J97/J98,"ND")</f>
        <v>1.1981818181818182</v>
      </c>
      <c r="O97" s="1006" t="str">
        <f t="shared" ref="O97" ca="1" si="81">IFERROR(((J97+K97)/H97),"ND")</f>
        <v>ND</v>
      </c>
      <c r="P97" s="1034"/>
    </row>
    <row r="98" spans="3:16" ht="53.25" customHeight="1">
      <c r="C98" s="983"/>
      <c r="D98" s="985"/>
      <c r="E98" s="985"/>
      <c r="F98" s="987"/>
      <c r="G98" s="989"/>
      <c r="H98" s="1029"/>
      <c r="I98" s="1036"/>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1005"/>
      <c r="O98" s="1007"/>
      <c r="P98" s="1037"/>
    </row>
    <row r="99" spans="3:16" ht="53.25" customHeight="1">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29">
        <f ca="1">IF(ISBLANK(OFFSET('9. METAS'!$K$20,INT((ROW()-13)/2),0)),"",OFFSET('9. METAS'!$K$20,INT((ROW()-13)/2),0))</f>
        <v>720</v>
      </c>
      <c r="I99" s="1031"/>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1004">
        <f t="shared" ref="N99" ca="1" si="82">IFERROR(J99/J100,"ND")</f>
        <v>1.1166666666666667</v>
      </c>
      <c r="O99" s="1006" t="str">
        <f t="shared" ref="O99" ca="1" si="83">IFERROR(((J99+K99)/H99),"ND")</f>
        <v>ND</v>
      </c>
      <c r="P99" s="1034"/>
    </row>
    <row r="100" spans="3:16" ht="53.25" customHeight="1">
      <c r="C100" s="983"/>
      <c r="D100" s="985"/>
      <c r="E100" s="985"/>
      <c r="F100" s="987"/>
      <c r="G100" s="989"/>
      <c r="H100" s="1029"/>
      <c r="I100" s="1036"/>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1005"/>
      <c r="O100" s="1007"/>
      <c r="P100" s="1037"/>
    </row>
    <row r="101" spans="3:16" ht="53.25" customHeight="1">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29">
        <f ca="1">IF(ISBLANK(OFFSET('9. METAS'!$K$20,INT((ROW()-13)/2),0)),"",OFFSET('9. METAS'!$K$20,INT((ROW()-13)/2),0))</f>
        <v>320</v>
      </c>
      <c r="I101" s="1031"/>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1004">
        <f t="shared" ref="N101" ca="1" si="84">IFERROR(J101/J102,"ND")</f>
        <v>0.95</v>
      </c>
      <c r="O101" s="1006" t="str">
        <f t="shared" ref="O101" ca="1" si="85">IFERROR(((J101+K101)/H101),"ND")</f>
        <v>ND</v>
      </c>
      <c r="P101" s="1034"/>
    </row>
    <row r="102" spans="3:16" ht="53.25" customHeight="1">
      <c r="C102" s="983"/>
      <c r="D102" s="985"/>
      <c r="E102" s="985"/>
      <c r="F102" s="987"/>
      <c r="G102" s="989"/>
      <c r="H102" s="1029"/>
      <c r="I102" s="1036"/>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1005"/>
      <c r="O102" s="1007"/>
      <c r="P102" s="1037"/>
    </row>
    <row r="103" spans="3:16" ht="53.25" customHeight="1">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29">
        <f ca="1">IF(ISBLANK(OFFSET('9. METAS'!$K$20,INT((ROW()-13)/2),0)),"",OFFSET('9. METAS'!$K$20,INT((ROW()-13)/2),0))</f>
        <v>700</v>
      </c>
      <c r="I103" s="1031"/>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1004">
        <f t="shared" ref="N103" ca="1" si="86">IFERROR(J103/J104,"ND")</f>
        <v>1.0149999999999999</v>
      </c>
      <c r="O103" s="1006" t="str">
        <f t="shared" ref="O103" ca="1" si="87">IFERROR(((J103+K103)/H103),"ND")</f>
        <v>ND</v>
      </c>
      <c r="P103" s="1034"/>
    </row>
    <row r="104" spans="3:16" ht="53.25" customHeight="1">
      <c r="C104" s="983"/>
      <c r="D104" s="985"/>
      <c r="E104" s="985"/>
      <c r="F104" s="987"/>
      <c r="G104" s="989"/>
      <c r="H104" s="1029"/>
      <c r="I104" s="1036"/>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1005"/>
      <c r="O104" s="1007"/>
      <c r="P104" s="1037"/>
    </row>
    <row r="105" spans="3:16" ht="53.25" customHeight="1">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29">
        <f ca="1">IF(ISBLANK(OFFSET('9. METAS'!$K$20,INT((ROW()-13)/2),0)),"",OFFSET('9. METAS'!$K$20,INT((ROW()-13)/2),0))</f>
        <v>290</v>
      </c>
      <c r="I105" s="1031"/>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1004">
        <f t="shared" ref="N105" ca="1" si="88">IFERROR(J105/J106,"ND")</f>
        <v>0.93333333333333335</v>
      </c>
      <c r="O105" s="1006" t="str">
        <f t="shared" ref="O105" ca="1" si="89">IFERROR(((J105+K105)/H105),"ND")</f>
        <v>ND</v>
      </c>
      <c r="P105" s="1034"/>
    </row>
    <row r="106" spans="3:16" ht="53.25" customHeight="1">
      <c r="C106" s="983"/>
      <c r="D106" s="985"/>
      <c r="E106" s="985"/>
      <c r="F106" s="987"/>
      <c r="G106" s="989"/>
      <c r="H106" s="1029"/>
      <c r="I106" s="1036"/>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1005"/>
      <c r="O106" s="1007"/>
      <c r="P106" s="1037"/>
    </row>
    <row r="107" spans="3:16" ht="53.25" customHeight="1">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29">
        <f ca="1">IF(ISBLANK(OFFSET('9. METAS'!$K$20,INT((ROW()-13)/2),0)),"",OFFSET('9. METAS'!$K$20,INT((ROW()-13)/2),0))</f>
        <v>3</v>
      </c>
      <c r="I107" s="1031"/>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1004">
        <f t="shared" ref="N107" ca="1" si="90">IFERROR(J107/J108,"ND")</f>
        <v>1</v>
      </c>
      <c r="O107" s="1006" t="str">
        <f t="shared" ref="O107" ca="1" si="91">IFERROR(((J107+K107)/H107),"ND")</f>
        <v>ND</v>
      </c>
      <c r="P107" s="1034"/>
    </row>
    <row r="108" spans="3:16" ht="53.25" customHeight="1">
      <c r="C108" s="983"/>
      <c r="D108" s="985"/>
      <c r="E108" s="985"/>
      <c r="F108" s="987"/>
      <c r="G108" s="989"/>
      <c r="H108" s="1029"/>
      <c r="I108" s="1036"/>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1005"/>
      <c r="O108" s="1007"/>
      <c r="P108" s="1037"/>
    </row>
    <row r="109" spans="3:16" ht="53.25" customHeight="1">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29">
        <f ca="1">IF(ISBLANK(OFFSET('9. METAS'!$K$20,INT((ROW()-13)/2),0)),"",OFFSET('9. METAS'!$K$20,INT((ROW()-13)/2),0))</f>
        <v>24</v>
      </c>
      <c r="I109" s="1031"/>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1004">
        <f t="shared" ref="N109" ca="1" si="92">IFERROR(J109/J110,"ND")</f>
        <v>0.66666666666666663</v>
      </c>
      <c r="O109" s="1006" t="str">
        <f t="shared" ref="O109" ca="1" si="93">IFERROR(((J109+K109)/H109),"ND")</f>
        <v>ND</v>
      </c>
      <c r="P109" s="1034"/>
    </row>
    <row r="110" spans="3:16" ht="53.25" customHeight="1">
      <c r="C110" s="983"/>
      <c r="D110" s="985"/>
      <c r="E110" s="985"/>
      <c r="F110" s="987"/>
      <c r="G110" s="989"/>
      <c r="H110" s="1029"/>
      <c r="I110" s="1036"/>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1005"/>
      <c r="O110" s="1007"/>
      <c r="P110" s="1037"/>
    </row>
    <row r="111" spans="3:16" ht="53.25" customHeight="1">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29">
        <f ca="1">IF(ISBLANK(OFFSET('9. METAS'!$K$20,INT((ROW()-13)/2),0)),"",OFFSET('9. METAS'!$K$20,INT((ROW()-13)/2),0))</f>
        <v>16</v>
      </c>
      <c r="I111" s="1031"/>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1004">
        <f t="shared" ref="N111" ca="1" si="94">IFERROR(J111/J112,"ND")</f>
        <v>1</v>
      </c>
      <c r="O111" s="1006" t="str">
        <f t="shared" ref="O111" ca="1" si="95">IFERROR(((J111+K111)/H111),"ND")</f>
        <v>ND</v>
      </c>
      <c r="P111" s="1034"/>
    </row>
    <row r="112" spans="3:16" ht="53.25" customHeight="1">
      <c r="C112" s="983"/>
      <c r="D112" s="985"/>
      <c r="E112" s="985"/>
      <c r="F112" s="987"/>
      <c r="G112" s="989"/>
      <c r="H112" s="1029"/>
      <c r="I112" s="1036"/>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1005"/>
      <c r="O112" s="1007"/>
      <c r="P112" s="1037"/>
    </row>
    <row r="113" spans="3:16" ht="53.25" customHeight="1">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29">
        <f ca="1">IF(ISBLANK(OFFSET('9. METAS'!$K$20,INT((ROW()-13)/2),0)),"",OFFSET('9. METAS'!$K$20,INT((ROW()-13)/2),0))</f>
        <v>1</v>
      </c>
      <c r="I113" s="1031"/>
      <c r="J113" s="208">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1004">
        <f t="shared" ref="N113" ca="1" si="96">IFERROR(J113/J114,"ND")</f>
        <v>1</v>
      </c>
      <c r="O113" s="1006" t="str">
        <f t="shared" ref="O113" ca="1" si="97">IFERROR(((J113+K113)/H113),"ND")</f>
        <v>ND</v>
      </c>
      <c r="P113" s="1034"/>
    </row>
    <row r="114" spans="3:16" ht="53.25" customHeight="1">
      <c r="C114" s="983"/>
      <c r="D114" s="985"/>
      <c r="E114" s="985"/>
      <c r="F114" s="987"/>
      <c r="G114" s="989"/>
      <c r="H114" s="1029"/>
      <c r="I114" s="1036"/>
      <c r="J114" s="208">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1005"/>
      <c r="O114" s="1007"/>
      <c r="P114" s="1037"/>
    </row>
    <row r="115" spans="3:16" ht="53.25" customHeight="1">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29">
        <f ca="1">IF(ISBLANK(OFFSET('9. METAS'!$K$20,INT((ROW()-13)/2),0)),"",OFFSET('9. METAS'!$K$20,INT((ROW()-13)/2),0))</f>
        <v>3230</v>
      </c>
      <c r="I115" s="1031"/>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1004">
        <f t="shared" ref="N115" ca="1" si="98">IFERROR(J115/J116,"ND")</f>
        <v>1.1725000000000001</v>
      </c>
      <c r="O115" s="1006" t="str">
        <f t="shared" ref="O115" ca="1" si="99">IFERROR(((J115+K115)/H115),"ND")</f>
        <v>ND</v>
      </c>
      <c r="P115" s="1034"/>
    </row>
    <row r="116" spans="3:16" ht="53.25" customHeight="1">
      <c r="C116" s="983"/>
      <c r="D116" s="985"/>
      <c r="E116" s="985"/>
      <c r="F116" s="987"/>
      <c r="G116" s="989"/>
      <c r="H116" s="1029"/>
      <c r="I116" s="1036"/>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1005"/>
      <c r="O116" s="1007"/>
      <c r="P116" s="1037"/>
    </row>
    <row r="117" spans="3:16" ht="53.25" customHeight="1">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29">
        <f ca="1">IF(ISBLANK(OFFSET('9. METAS'!$K$20,INT((ROW()-13)/2),0)),"",OFFSET('9. METAS'!$K$20,INT((ROW()-13)/2),0))</f>
        <v>24</v>
      </c>
      <c r="I117" s="1031"/>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1004">
        <f t="shared" ref="N117" ca="1" si="100">IFERROR(J117/J118,"ND")</f>
        <v>0.5</v>
      </c>
      <c r="O117" s="1006" t="str">
        <f t="shared" ref="O117" ca="1" si="101">IFERROR(((J117+K117)/H117),"ND")</f>
        <v>ND</v>
      </c>
      <c r="P117" s="1034"/>
    </row>
    <row r="118" spans="3:16" ht="53.25" customHeight="1">
      <c r="C118" s="983"/>
      <c r="D118" s="985"/>
      <c r="E118" s="985"/>
      <c r="F118" s="987"/>
      <c r="G118" s="989"/>
      <c r="H118" s="1029"/>
      <c r="I118" s="1036"/>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1005"/>
      <c r="O118" s="1007"/>
      <c r="P118" s="1037"/>
    </row>
    <row r="119" spans="3:16" ht="53.25" customHeight="1">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29">
        <f ca="1">IF(ISBLANK(OFFSET('9. METAS'!$K$20,INT((ROW()-13)/2),0)),"",OFFSET('9. METAS'!$K$20,INT((ROW()-13)/2),0))</f>
        <v>20</v>
      </c>
      <c r="I119" s="1031"/>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1004">
        <f t="shared" ref="N119" ca="1" si="102">IFERROR(J119/J120,"ND")</f>
        <v>1</v>
      </c>
      <c r="O119" s="1006" t="str">
        <f t="shared" ref="O119" ca="1" si="103">IFERROR(((J119+K119)/H119),"ND")</f>
        <v>ND</v>
      </c>
      <c r="P119" s="1034"/>
    </row>
    <row r="120" spans="3:16" ht="53.25" customHeight="1">
      <c r="C120" s="983"/>
      <c r="D120" s="985"/>
      <c r="E120" s="985"/>
      <c r="F120" s="987"/>
      <c r="G120" s="989"/>
      <c r="H120" s="1029"/>
      <c r="I120" s="1036"/>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1005"/>
      <c r="O120" s="1007"/>
      <c r="P120" s="1037"/>
    </row>
    <row r="121" spans="3:16" ht="53.25" customHeight="1">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29">
        <f ca="1">IF(ISBLANK(OFFSET('9. METAS'!$K$20,INT((ROW()-13)/2),0)),"",OFFSET('9. METAS'!$K$20,INT((ROW()-13)/2),0))</f>
        <v>120</v>
      </c>
      <c r="I121" s="1031"/>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1004">
        <f t="shared" ref="N121" ca="1" si="104">IFERROR(J121/J122,"ND")</f>
        <v>1.5666666666666667</v>
      </c>
      <c r="O121" s="1006" t="str">
        <f t="shared" ref="O121" ca="1" si="105">IFERROR(((J121+K121)/H121),"ND")</f>
        <v>ND</v>
      </c>
      <c r="P121" s="1034"/>
    </row>
    <row r="122" spans="3:16" ht="53.25" customHeight="1">
      <c r="C122" s="983"/>
      <c r="D122" s="985"/>
      <c r="E122" s="985"/>
      <c r="F122" s="987"/>
      <c r="G122" s="989"/>
      <c r="H122" s="1029"/>
      <c r="I122" s="1036"/>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1005"/>
      <c r="O122" s="1007"/>
      <c r="P122" s="1037"/>
    </row>
    <row r="123" spans="3:16" ht="53.25" customHeight="1">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29">
        <f ca="1">IF(ISBLANK(OFFSET('9. METAS'!$K$20,INT((ROW()-13)/2),0)),"",OFFSET('9. METAS'!$K$20,INT((ROW()-13)/2),0))</f>
        <v>60</v>
      </c>
      <c r="I123" s="1031"/>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1004">
        <f t="shared" ref="N123" ca="1" si="106">IFERROR(J123/J124,"ND")</f>
        <v>3.2666666666666666</v>
      </c>
      <c r="O123" s="1006" t="str">
        <f t="shared" ref="O123" ca="1" si="107">IFERROR(((J123+K123)/H123),"ND")</f>
        <v>ND</v>
      </c>
      <c r="P123" s="1034"/>
    </row>
    <row r="124" spans="3:16" ht="53.25" customHeight="1">
      <c r="C124" s="983"/>
      <c r="D124" s="985"/>
      <c r="E124" s="985"/>
      <c r="F124" s="987"/>
      <c r="G124" s="989"/>
      <c r="H124" s="1029"/>
      <c r="I124" s="1036"/>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1005"/>
      <c r="O124" s="1007"/>
      <c r="P124" s="1037"/>
    </row>
    <row r="125" spans="3:16" ht="53.25" customHeight="1">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29">
        <f ca="1">IF(ISBLANK(OFFSET('9. METAS'!$K$20,INT((ROW()-13)/2),0)),"",OFFSET('9. METAS'!$K$20,INT((ROW()-13)/2),0))</f>
        <v>120</v>
      </c>
      <c r="I125" s="1031"/>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1004">
        <f t="shared" ref="N125" ca="1" si="108">IFERROR(J125/J126,"ND")</f>
        <v>1</v>
      </c>
      <c r="O125" s="1006" t="str">
        <f t="shared" ref="O125" ca="1" si="109">IFERROR(((J125+K125)/H125),"ND")</f>
        <v>ND</v>
      </c>
      <c r="P125" s="1034"/>
    </row>
    <row r="126" spans="3:16" ht="53.25" customHeight="1">
      <c r="C126" s="983"/>
      <c r="D126" s="985"/>
      <c r="E126" s="985"/>
      <c r="F126" s="987"/>
      <c r="G126" s="989"/>
      <c r="H126" s="1029"/>
      <c r="I126" s="1036"/>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1005"/>
      <c r="O126" s="1007"/>
      <c r="P126" s="1037"/>
    </row>
    <row r="127" spans="3:16" ht="53.25" customHeight="1">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29">
        <f ca="1">IF(ISBLANK(OFFSET('9. METAS'!$K$20,INT((ROW()-13)/2),0)),"",OFFSET('9. METAS'!$K$20,INT((ROW()-13)/2),0))</f>
        <v>10000</v>
      </c>
      <c r="I127" s="1031"/>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1004">
        <f t="shared" ref="N127" ca="1" si="110">IFERROR(J127/J128,"ND")</f>
        <v>1.28</v>
      </c>
      <c r="O127" s="1006" t="str">
        <f t="shared" ref="O127" ca="1" si="111">IFERROR(((J127+K127)/H127),"ND")</f>
        <v>ND</v>
      </c>
      <c r="P127" s="1034"/>
    </row>
    <row r="128" spans="3:16" ht="53.25" customHeight="1">
      <c r="C128" s="983"/>
      <c r="D128" s="985"/>
      <c r="E128" s="985"/>
      <c r="F128" s="987"/>
      <c r="G128" s="989"/>
      <c r="H128" s="1029"/>
      <c r="I128" s="1036"/>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1005"/>
      <c r="O128" s="1007"/>
      <c r="P128" s="1037"/>
    </row>
    <row r="129" spans="3:16" ht="53.25" customHeight="1">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29">
        <f ca="1">IF(ISBLANK(OFFSET('9. METAS'!$K$20,INT((ROW()-13)/2),0)),"",OFFSET('9. METAS'!$K$20,INT((ROW()-13)/2),0))</f>
        <v>4000</v>
      </c>
      <c r="I129" s="1031"/>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1004">
        <f t="shared" ref="N129" ca="1" si="112">IFERROR(J129/J130,"ND")</f>
        <v>2.0009999999999999</v>
      </c>
      <c r="O129" s="1006" t="str">
        <f t="shared" ref="O129" ca="1" si="113">IFERROR(((J129+K129)/H129),"ND")</f>
        <v>ND</v>
      </c>
      <c r="P129" s="1034"/>
    </row>
    <row r="130" spans="3:16" ht="53.25" customHeight="1">
      <c r="C130" s="983"/>
      <c r="D130" s="985"/>
      <c r="E130" s="985"/>
      <c r="F130" s="987"/>
      <c r="G130" s="989"/>
      <c r="H130" s="1029"/>
      <c r="I130" s="1036"/>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1005"/>
      <c r="O130" s="1007"/>
      <c r="P130" s="1037"/>
    </row>
    <row r="131" spans="3:16" ht="53.25" customHeight="1">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29">
        <f ca="1">IF(ISBLANK(OFFSET('9. METAS'!$K$20,INT((ROW()-13)/2),0)),"",OFFSET('9. METAS'!$K$20,INT((ROW()-13)/2),0))</f>
        <v>1900</v>
      </c>
      <c r="I131" s="1031"/>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1004">
        <f t="shared" ref="N131" ca="1" si="114">IFERROR(J131/J132,"ND")</f>
        <v>0.92842105263157892</v>
      </c>
      <c r="O131" s="1006" t="str">
        <f t="shared" ref="O131" ca="1" si="115">IFERROR(((J131+K131)/H131),"ND")</f>
        <v>ND</v>
      </c>
      <c r="P131" s="1034"/>
    </row>
    <row r="132" spans="3:16" ht="53.25" customHeight="1">
      <c r="C132" s="983"/>
      <c r="D132" s="985"/>
      <c r="E132" s="985"/>
      <c r="F132" s="987"/>
      <c r="G132" s="989"/>
      <c r="H132" s="1029"/>
      <c r="I132" s="1036"/>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1005"/>
      <c r="O132" s="1007"/>
      <c r="P132" s="1037"/>
    </row>
    <row r="133" spans="3:16" ht="53.25" customHeight="1">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29">
        <f ca="1">IF(ISBLANK(OFFSET('9. METAS'!$K$20,INT((ROW()-13)/2),0)),"",OFFSET('9. METAS'!$K$20,INT((ROW()-13)/2),0))</f>
        <v>8000</v>
      </c>
      <c r="I133" s="1031"/>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1004">
        <f t="shared" ref="N133" ca="1" si="116">IFERROR(J133/J134,"ND")</f>
        <v>0.74650000000000005</v>
      </c>
      <c r="O133" s="1006" t="str">
        <f t="shared" ref="O133" ca="1" si="117">IFERROR(((J133+K133)/H133),"ND")</f>
        <v>ND</v>
      </c>
      <c r="P133" s="1034"/>
    </row>
    <row r="134" spans="3:16" ht="53.25" customHeight="1">
      <c r="C134" s="983"/>
      <c r="D134" s="985"/>
      <c r="E134" s="985"/>
      <c r="F134" s="987"/>
      <c r="G134" s="989"/>
      <c r="H134" s="1029"/>
      <c r="I134" s="1036"/>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1005"/>
      <c r="O134" s="1007"/>
      <c r="P134" s="1037"/>
    </row>
    <row r="135" spans="3:16" ht="53.25" customHeight="1">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29">
        <f ca="1">IF(ISBLANK(OFFSET('9. METAS'!$K$20,INT((ROW()-13)/2),0)),"",OFFSET('9. METAS'!$K$20,INT((ROW()-13)/2),0))</f>
        <v>80</v>
      </c>
      <c r="I135" s="1031"/>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1004">
        <f t="shared" ref="N135" ca="1" si="118">IFERROR(J135/J136,"ND")</f>
        <v>0.2</v>
      </c>
      <c r="O135" s="1006" t="str">
        <f t="shared" ref="O135" ca="1" si="119">IFERROR(((J135+K135)/H135),"ND")</f>
        <v>ND</v>
      </c>
      <c r="P135" s="1034"/>
    </row>
    <row r="136" spans="3:16" ht="53.25" customHeight="1">
      <c r="C136" s="983"/>
      <c r="D136" s="985"/>
      <c r="E136" s="985"/>
      <c r="F136" s="987"/>
      <c r="G136" s="989"/>
      <c r="H136" s="1029"/>
      <c r="I136" s="1036"/>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1005"/>
      <c r="O136" s="1007"/>
      <c r="P136" s="1037"/>
    </row>
    <row r="137" spans="3:16" ht="53.25" customHeight="1">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29">
        <f ca="1">IF(ISBLANK(OFFSET('9. METAS'!$K$20,INT((ROW()-13)/2),0)),"",OFFSET('9. METAS'!$K$20,INT((ROW()-13)/2),0))</f>
        <v>9000</v>
      </c>
      <c r="I137" s="1031"/>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1004">
        <f t="shared" ref="N137" ca="1" si="120">IFERROR(J137/J138,"ND")</f>
        <v>1.0871111111111111</v>
      </c>
      <c r="O137" s="1006" t="str">
        <f t="shared" ref="O137" ca="1" si="121">IFERROR(((J137+K137)/H137),"ND")</f>
        <v>ND</v>
      </c>
      <c r="P137" s="1034"/>
    </row>
    <row r="138" spans="3:16" ht="53.25" customHeight="1">
      <c r="C138" s="983"/>
      <c r="D138" s="985"/>
      <c r="E138" s="985"/>
      <c r="F138" s="987"/>
      <c r="G138" s="989"/>
      <c r="H138" s="1029"/>
      <c r="I138" s="1036"/>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1005"/>
      <c r="O138" s="1007"/>
      <c r="P138" s="1037"/>
    </row>
    <row r="139" spans="3:16" ht="53.25" customHeight="1">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29">
        <f ca="1">IF(ISBLANK(OFFSET('9. METAS'!$K$20,INT((ROW()-13)/2),0)),"",OFFSET('9. METAS'!$K$20,INT((ROW()-13)/2),0))</f>
        <v>160</v>
      </c>
      <c r="I139" s="1031"/>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1004">
        <f t="shared" ref="N139" ca="1" si="122">IFERROR(J139/J140,"ND")</f>
        <v>0.45</v>
      </c>
      <c r="O139" s="1006" t="str">
        <f t="shared" ref="O139" ca="1" si="123">IFERROR(((J139+K139)/H139),"ND")</f>
        <v>ND</v>
      </c>
      <c r="P139" s="1034"/>
    </row>
    <row r="140" spans="3:16" ht="53.25" customHeight="1">
      <c r="C140" s="983"/>
      <c r="D140" s="985"/>
      <c r="E140" s="985"/>
      <c r="F140" s="987"/>
      <c r="G140" s="989"/>
      <c r="H140" s="1029"/>
      <c r="I140" s="1036"/>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1005"/>
      <c r="O140" s="1007"/>
      <c r="P140" s="1037"/>
    </row>
    <row r="141" spans="3:16" ht="53.25" customHeight="1">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29">
        <f ca="1">IF(ISBLANK(OFFSET('9. METAS'!$K$20,INT((ROW()-13)/2),0)),"",OFFSET('9. METAS'!$K$20,INT((ROW()-13)/2),0))</f>
        <v>175</v>
      </c>
      <c r="I141" s="1031"/>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1004">
        <f t="shared" ref="N141" ca="1" si="124">IFERROR(J141/J142,"ND")</f>
        <v>0</v>
      </c>
      <c r="O141" s="1006" t="str">
        <f t="shared" ref="O141" ca="1" si="125">IFERROR(((J141+K141)/H141),"ND")</f>
        <v>ND</v>
      </c>
      <c r="P141" s="1034"/>
    </row>
    <row r="142" spans="3:16" ht="53.25" customHeight="1">
      <c r="C142" s="983"/>
      <c r="D142" s="985"/>
      <c r="E142" s="985"/>
      <c r="F142" s="987"/>
      <c r="G142" s="989"/>
      <c r="H142" s="1029"/>
      <c r="I142" s="1036"/>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1005"/>
      <c r="O142" s="1007"/>
      <c r="P142" s="1037"/>
    </row>
    <row r="143" spans="3:16" ht="53.25" customHeight="1">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29">
        <f ca="1">IF(ISBLANK(OFFSET('9. METAS'!$K$20,INT((ROW()-13)/2),0)),"",OFFSET('9. METAS'!$K$20,INT((ROW()-13)/2),0))</f>
        <v>38</v>
      </c>
      <c r="I143" s="1031"/>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1004">
        <f t="shared" ref="N143" ca="1" si="126">IFERROR(J143/J144,"ND")</f>
        <v>1</v>
      </c>
      <c r="O143" s="1006" t="str">
        <f t="shared" ref="O143" ca="1" si="127">IFERROR(((J143+K143)/H143),"ND")</f>
        <v>ND</v>
      </c>
      <c r="P143" s="1034"/>
    </row>
    <row r="144" spans="3:16" ht="53.25" customHeight="1">
      <c r="C144" s="983"/>
      <c r="D144" s="985"/>
      <c r="E144" s="985"/>
      <c r="F144" s="987"/>
      <c r="G144" s="989"/>
      <c r="H144" s="1029"/>
      <c r="I144" s="1036"/>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1005"/>
      <c r="O144" s="1007"/>
      <c r="P144" s="1037"/>
    </row>
    <row r="145" spans="3:16" ht="53.25" customHeight="1">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29">
        <f ca="1">IF(ISBLANK(OFFSET('9. METAS'!$K$20,INT((ROW()-13)/2),0)),"",OFFSET('9. METAS'!$K$20,INT((ROW()-13)/2),0))</f>
        <v>405</v>
      </c>
      <c r="I145" s="1031"/>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1004">
        <f t="shared" ref="N145" ca="1" si="128">IFERROR(J145/J146,"ND")</f>
        <v>1</v>
      </c>
      <c r="O145" s="1006" t="str">
        <f t="shared" ref="O145" ca="1" si="129">IFERROR(((J145+K145)/H145),"ND")</f>
        <v>ND</v>
      </c>
      <c r="P145" s="1034"/>
    </row>
    <row r="146" spans="3:16" ht="53.25" customHeight="1">
      <c r="C146" s="983"/>
      <c r="D146" s="985"/>
      <c r="E146" s="985"/>
      <c r="F146" s="987"/>
      <c r="G146" s="989"/>
      <c r="H146" s="1029"/>
      <c r="I146" s="1036"/>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1005"/>
      <c r="O146" s="1007"/>
      <c r="P146" s="1037"/>
    </row>
    <row r="147" spans="3:16" ht="53.25" customHeight="1">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29">
        <f ca="1">IF(ISBLANK(OFFSET('9. METAS'!$K$20,INT((ROW()-13)/2),0)),"",OFFSET('9. METAS'!$K$20,INT((ROW()-13)/2),0))</f>
        <v>15</v>
      </c>
      <c r="I147" s="1031"/>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1004" t="str">
        <f t="shared" ref="N147" ca="1" si="130">IFERROR(J147/J148,"ND")</f>
        <v>ND</v>
      </c>
      <c r="O147" s="1006" t="str">
        <f t="shared" ref="O147" ca="1" si="131">IFERROR(((J147+K147)/H147),"ND")</f>
        <v>ND</v>
      </c>
      <c r="P147" s="1034"/>
    </row>
    <row r="148" spans="3:16" ht="53.25" customHeight="1">
      <c r="C148" s="983"/>
      <c r="D148" s="985"/>
      <c r="E148" s="985"/>
      <c r="F148" s="987"/>
      <c r="G148" s="989"/>
      <c r="H148" s="1029"/>
      <c r="I148" s="1036"/>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1005"/>
      <c r="O148" s="1007"/>
      <c r="P148" s="1037"/>
    </row>
    <row r="149" spans="3:16" ht="53.25" customHeight="1">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29">
        <f ca="1">IF(ISBLANK(OFFSET('9. METAS'!$K$20,INT((ROW()-13)/2),0)),"",OFFSET('9. METAS'!$K$20,INT((ROW()-13)/2),0))</f>
        <v>133</v>
      </c>
      <c r="I149" s="1031"/>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1004">
        <f t="shared" ref="N149" ca="1" si="132">IFERROR(J149/J150,"ND")</f>
        <v>1</v>
      </c>
      <c r="O149" s="1006" t="str">
        <f t="shared" ref="O149" ca="1" si="133">IFERROR(((J149+K149)/H149),"ND")</f>
        <v>ND</v>
      </c>
      <c r="P149" s="1034"/>
    </row>
    <row r="150" spans="3:16" ht="53.25" customHeight="1">
      <c r="C150" s="983"/>
      <c r="D150" s="985"/>
      <c r="E150" s="985"/>
      <c r="F150" s="987"/>
      <c r="G150" s="989"/>
      <c r="H150" s="1029"/>
      <c r="I150" s="1036"/>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1005"/>
      <c r="O150" s="1007"/>
      <c r="P150" s="1037"/>
    </row>
    <row r="151" spans="3:16" ht="53.25" customHeight="1">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29">
        <f ca="1">IF(ISBLANK(OFFSET('9. METAS'!$K$20,INT((ROW()-13)/2),0)),"",OFFSET('9. METAS'!$K$20,INT((ROW()-13)/2),0))</f>
        <v>38</v>
      </c>
      <c r="I151" s="1031"/>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1004">
        <f t="shared" ref="N151" ca="1" si="134">IFERROR(J151/J152,"ND")</f>
        <v>1</v>
      </c>
      <c r="O151" s="1006" t="str">
        <f t="shared" ref="O151" ca="1" si="135">IFERROR(((J151+K151)/H151),"ND")</f>
        <v>ND</v>
      </c>
      <c r="P151" s="1034"/>
    </row>
    <row r="152" spans="3:16" ht="53.25" customHeight="1">
      <c r="C152" s="983"/>
      <c r="D152" s="985"/>
      <c r="E152" s="985"/>
      <c r="F152" s="987"/>
      <c r="G152" s="989"/>
      <c r="H152" s="1029"/>
      <c r="I152" s="1036"/>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1005"/>
      <c r="O152" s="1007"/>
      <c r="P152" s="1037"/>
    </row>
    <row r="153" spans="3:16" ht="53.25" customHeight="1">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29">
        <f ca="1">IF(ISBLANK(OFFSET('9. METAS'!$K$20,INT((ROW()-13)/2),0)),"",OFFSET('9. METAS'!$K$20,INT((ROW()-13)/2),0))</f>
        <v>91</v>
      </c>
      <c r="I153" s="1031"/>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1004">
        <f t="shared" ref="N153" ca="1" si="136">IFERROR(J153/J154,"ND")</f>
        <v>1</v>
      </c>
      <c r="O153" s="1006" t="str">
        <f t="shared" ref="O153" ca="1" si="137">IFERROR(((J153+K153)/H153),"ND")</f>
        <v>ND</v>
      </c>
      <c r="P153" s="1034"/>
    </row>
    <row r="154" spans="3:16" ht="53.25" customHeight="1">
      <c r="C154" s="983"/>
      <c r="D154" s="985"/>
      <c r="E154" s="985"/>
      <c r="F154" s="987"/>
      <c r="G154" s="989"/>
      <c r="H154" s="1029"/>
      <c r="I154" s="1036"/>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1005"/>
      <c r="O154" s="1007"/>
      <c r="P154" s="1037"/>
    </row>
    <row r="155" spans="3:16" ht="53.25" customHeight="1">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29">
        <f ca="1">IF(ISBLANK(OFFSET('9. METAS'!$K$20,INT((ROW()-13)/2),0)),"",OFFSET('9. METAS'!$K$20,INT((ROW()-13)/2),0))</f>
        <v>1500</v>
      </c>
      <c r="I155" s="1031"/>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1004">
        <f t="shared" ref="N155" ca="1" si="138">IFERROR(J155/J156,"ND")</f>
        <v>0.10666666666666667</v>
      </c>
      <c r="O155" s="1006" t="str">
        <f t="shared" ref="O155" ca="1" si="139">IFERROR(((J155+K155)/H155),"ND")</f>
        <v>ND</v>
      </c>
      <c r="P155" s="1034"/>
    </row>
    <row r="156" spans="3:16" ht="53.25" customHeight="1">
      <c r="C156" s="983"/>
      <c r="D156" s="985"/>
      <c r="E156" s="985"/>
      <c r="F156" s="987"/>
      <c r="G156" s="989"/>
      <c r="H156" s="1029"/>
      <c r="I156" s="1036"/>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1005"/>
      <c r="O156" s="1007"/>
      <c r="P156" s="1037"/>
    </row>
    <row r="157" spans="3:16" ht="53.25" customHeight="1">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29">
        <f ca="1">IF(ISBLANK(OFFSET('9. METAS'!$K$20,INT((ROW()-13)/2),0)),"",OFFSET('9. METAS'!$K$20,INT((ROW()-13)/2),0))</f>
        <v>4</v>
      </c>
      <c r="I157" s="1031"/>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1004">
        <f t="shared" ref="N157" ca="1" si="140">IFERROR(J157/J158,"ND")</f>
        <v>20</v>
      </c>
      <c r="O157" s="1006" t="str">
        <f t="shared" ref="O157" ca="1" si="141">IFERROR(((J157+K157)/H157),"ND")</f>
        <v>ND</v>
      </c>
      <c r="P157" s="1034"/>
    </row>
    <row r="158" spans="3:16" ht="53.25" customHeight="1">
      <c r="C158" s="983"/>
      <c r="D158" s="985"/>
      <c r="E158" s="985"/>
      <c r="F158" s="987"/>
      <c r="G158" s="989"/>
      <c r="H158" s="1029"/>
      <c r="I158" s="1036"/>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1005"/>
      <c r="O158" s="1007"/>
      <c r="P158" s="1037"/>
    </row>
    <row r="159" spans="3:16" ht="53.25" customHeight="1">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29">
        <f ca="1">IF(ISBLANK(OFFSET('9. METAS'!$K$20,INT((ROW()-13)/2),0)),"",OFFSET('9. METAS'!$K$20,INT((ROW()-13)/2),0))</f>
        <v>545</v>
      </c>
      <c r="I159" s="1031"/>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1004">
        <f t="shared" ref="N159" ca="1" si="142">IFERROR(J159/J160,"ND")</f>
        <v>1.6574585635359115E-2</v>
      </c>
      <c r="O159" s="1006" t="str">
        <f t="shared" ref="O159" ca="1" si="143">IFERROR(((J159+K159)/H159),"ND")</f>
        <v>ND</v>
      </c>
      <c r="P159" s="1034"/>
    </row>
    <row r="160" spans="3:16" ht="53.25" customHeight="1">
      <c r="C160" s="983"/>
      <c r="D160" s="985"/>
      <c r="E160" s="985"/>
      <c r="F160" s="987"/>
      <c r="G160" s="989"/>
      <c r="H160" s="1029"/>
      <c r="I160" s="1036"/>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1005"/>
      <c r="O160" s="1007"/>
      <c r="P160" s="1037"/>
    </row>
    <row r="161" spans="3:16" ht="53.25" customHeight="1">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29">
        <f ca="1">IF(ISBLANK(OFFSET('9. METAS'!$K$20,INT((ROW()-13)/2),0)),"",OFFSET('9. METAS'!$K$20,INT((ROW()-13)/2),0))</f>
        <v>600</v>
      </c>
      <c r="I161" s="1031"/>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1004">
        <f t="shared" ref="N161" ca="1" si="144">IFERROR(J161/J162,"ND")</f>
        <v>3.5266666666666668</v>
      </c>
      <c r="O161" s="1006" t="str">
        <f t="shared" ref="O161" ca="1" si="145">IFERROR(((J161+K161)/H161),"ND")</f>
        <v>ND</v>
      </c>
      <c r="P161" s="1034"/>
    </row>
    <row r="162" spans="3:16" ht="53.25" customHeight="1">
      <c r="C162" s="983"/>
      <c r="D162" s="985"/>
      <c r="E162" s="985"/>
      <c r="F162" s="987"/>
      <c r="G162" s="989"/>
      <c r="H162" s="1029"/>
      <c r="I162" s="1036"/>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1005"/>
      <c r="O162" s="1007"/>
      <c r="P162" s="1037"/>
    </row>
    <row r="163" spans="3:16" ht="53.25" customHeight="1">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29">
        <f ca="1">IF(ISBLANK(OFFSET('9. METAS'!$K$20,INT((ROW()-13)/2),0)),"",OFFSET('9. METAS'!$K$20,INT((ROW()-13)/2),0))</f>
        <v>200</v>
      </c>
      <c r="I163" s="1031"/>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1004">
        <f t="shared" ref="N163" ca="1" si="146">IFERROR(J163/J164,"ND")</f>
        <v>0.04</v>
      </c>
      <c r="O163" s="1006" t="str">
        <f t="shared" ref="O163" ca="1" si="147">IFERROR(((J163+K163)/H163),"ND")</f>
        <v>ND</v>
      </c>
      <c r="P163" s="1034"/>
    </row>
    <row r="164" spans="3:16" ht="53.25" customHeight="1">
      <c r="C164" s="983"/>
      <c r="D164" s="985"/>
      <c r="E164" s="985"/>
      <c r="F164" s="987"/>
      <c r="G164" s="989"/>
      <c r="H164" s="1029"/>
      <c r="I164" s="1036"/>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1005"/>
      <c r="O164" s="1007"/>
      <c r="P164" s="1037"/>
    </row>
    <row r="165" spans="3:16" ht="53.25" customHeight="1">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29">
        <f ca="1">IF(ISBLANK(OFFSET('9. METAS'!$K$20,INT((ROW()-13)/2),0)),"",OFFSET('9. METAS'!$K$20,INT((ROW()-13)/2),0))</f>
        <v>40</v>
      </c>
      <c r="I165" s="1031"/>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1004">
        <f t="shared" ref="N165" ca="1" si="148">IFERROR(J165/J166,"ND")</f>
        <v>0.5</v>
      </c>
      <c r="O165" s="1006" t="str">
        <f t="shared" ref="O165" ca="1" si="149">IFERROR(((J165+K165)/H165),"ND")</f>
        <v>ND</v>
      </c>
      <c r="P165" s="1034"/>
    </row>
    <row r="166" spans="3:16" ht="53.25" customHeight="1">
      <c r="C166" s="983"/>
      <c r="D166" s="985"/>
      <c r="E166" s="985"/>
      <c r="F166" s="987"/>
      <c r="G166" s="989"/>
      <c r="H166" s="1029"/>
      <c r="I166" s="1036"/>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1005"/>
      <c r="O166" s="1007"/>
      <c r="P166" s="1037"/>
    </row>
    <row r="167" spans="3:16" ht="53.25" customHeight="1">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29">
        <f ca="1">IF(ISBLANK(OFFSET('9. METAS'!$K$20,INT((ROW()-13)/2),0)),"",OFFSET('9. METAS'!$K$20,INT((ROW()-13)/2),0))</f>
        <v>5</v>
      </c>
      <c r="I167" s="1031"/>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1004">
        <f t="shared" ref="N167" ca="1" si="150">IFERROR(J167/J168,"ND")</f>
        <v>30</v>
      </c>
      <c r="O167" s="1006" t="str">
        <f t="shared" ref="O167" ca="1" si="151">IFERROR(((J167+K167)/H167),"ND")</f>
        <v>ND</v>
      </c>
      <c r="P167" s="1034"/>
    </row>
    <row r="168" spans="3:16" ht="53.25" customHeight="1">
      <c r="C168" s="983"/>
      <c r="D168" s="985"/>
      <c r="E168" s="985"/>
      <c r="F168" s="987"/>
      <c r="G168" s="989"/>
      <c r="H168" s="1029"/>
      <c r="I168" s="1036"/>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1005"/>
      <c r="O168" s="1007"/>
      <c r="P168" s="1037"/>
    </row>
    <row r="169" spans="3:16" ht="53.25" customHeight="1">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29">
        <f ca="1">IF(ISBLANK(OFFSET('9. METAS'!$K$20,INT((ROW()-13)/2),0)),"",OFFSET('9. METAS'!$K$20,INT((ROW()-13)/2),0))</f>
        <v>120</v>
      </c>
      <c r="I169" s="1031"/>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1004">
        <f t="shared" ref="N169" ca="1" si="152">IFERROR(J169/J170,"ND")</f>
        <v>0</v>
      </c>
      <c r="O169" s="1006" t="str">
        <f t="shared" ref="O169" ca="1" si="153">IFERROR(((J169+K169)/H169),"ND")</f>
        <v>ND</v>
      </c>
      <c r="P169" s="1034"/>
    </row>
    <row r="170" spans="3:16" ht="53.25" customHeight="1">
      <c r="C170" s="983"/>
      <c r="D170" s="985"/>
      <c r="E170" s="985"/>
      <c r="F170" s="987"/>
      <c r="G170" s="989"/>
      <c r="H170" s="1029"/>
      <c r="I170" s="1036"/>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1005"/>
      <c r="O170" s="1007"/>
      <c r="P170" s="1037"/>
    </row>
    <row r="171" spans="3:16" ht="53.25" customHeight="1">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29">
        <f ca="1">IF(ISBLANK(OFFSET('9. METAS'!$K$20,INT((ROW()-13)/2),0)),"",OFFSET('9. METAS'!$K$20,INT((ROW()-13)/2),0))</f>
        <v>120</v>
      </c>
      <c r="I171" s="1031"/>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1004">
        <f t="shared" ref="N171" ca="1" si="154">IFERROR(J171/J172,"ND")</f>
        <v>1.3333333333333333</v>
      </c>
      <c r="O171" s="1006" t="str">
        <f t="shared" ref="O171" ca="1" si="155">IFERROR(((J171+K171)/H171),"ND")</f>
        <v>ND</v>
      </c>
      <c r="P171" s="1034"/>
    </row>
    <row r="172" spans="3:16" ht="53.25" customHeight="1">
      <c r="C172" s="983"/>
      <c r="D172" s="985"/>
      <c r="E172" s="985"/>
      <c r="F172" s="987"/>
      <c r="G172" s="989"/>
      <c r="H172" s="1029"/>
      <c r="I172" s="1036"/>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1005"/>
      <c r="O172" s="1007"/>
      <c r="P172" s="1037"/>
    </row>
    <row r="173" spans="3:16" ht="53.25" customHeight="1">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29">
        <f ca="1">IF(ISBLANK(OFFSET('9. METAS'!$K$20,INT((ROW()-13)/2),0)),"",OFFSET('9. METAS'!$K$20,INT((ROW()-13)/2),0))</f>
        <v>200</v>
      </c>
      <c r="I173" s="1031"/>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1004">
        <f t="shared" ref="N173" ca="1" si="156">IFERROR(J173/J174,"ND")</f>
        <v>0.06</v>
      </c>
      <c r="O173" s="1006" t="str">
        <f t="shared" ref="O173" ca="1" si="157">IFERROR(((J173+K173)/H173),"ND")</f>
        <v>ND</v>
      </c>
      <c r="P173" s="1034"/>
    </row>
    <row r="174" spans="3:16" ht="53.25" customHeight="1">
      <c r="C174" s="983"/>
      <c r="D174" s="985"/>
      <c r="E174" s="985"/>
      <c r="F174" s="987"/>
      <c r="G174" s="989"/>
      <c r="H174" s="1029"/>
      <c r="I174" s="1036"/>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1005"/>
      <c r="O174" s="1007"/>
      <c r="P174" s="1037"/>
    </row>
    <row r="175" spans="3:16" ht="53.25" customHeight="1">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29">
        <f ca="1">IF(ISBLANK(OFFSET('9. METAS'!$K$20,INT((ROW()-13)/2),0)),"",OFFSET('9. METAS'!$K$20,INT((ROW()-13)/2),0))</f>
        <v>120</v>
      </c>
      <c r="I175" s="1031"/>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1004">
        <f t="shared" ref="N175" ca="1" si="158">IFERROR(J175/J176,"ND")</f>
        <v>0.2</v>
      </c>
      <c r="O175" s="1006" t="str">
        <f t="shared" ref="O175" ca="1" si="159">IFERROR(((J175+K175)/H175),"ND")</f>
        <v>ND</v>
      </c>
      <c r="P175" s="1034"/>
    </row>
    <row r="176" spans="3:16" ht="53.25" customHeight="1">
      <c r="C176" s="983"/>
      <c r="D176" s="985"/>
      <c r="E176" s="985"/>
      <c r="F176" s="987"/>
      <c r="G176" s="989"/>
      <c r="H176" s="1029"/>
      <c r="I176" s="1036"/>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1005"/>
      <c r="O176" s="1007"/>
      <c r="P176" s="1037"/>
    </row>
    <row r="177" spans="3:16" ht="53.25" customHeight="1">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29">
        <f ca="1">IF(ISBLANK(OFFSET('9. METAS'!$K$20,INT((ROW()-13)/2),0)),"",OFFSET('9. METAS'!$K$20,INT((ROW()-13)/2),0))</f>
        <v>15</v>
      </c>
      <c r="I177" s="1031"/>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1004">
        <f t="shared" ref="N177" ca="1" si="160">IFERROR(J177/J178,"ND")</f>
        <v>2</v>
      </c>
      <c r="O177" s="1006" t="str">
        <f t="shared" ref="O177" ca="1" si="161">IFERROR(((J177+K177)/H177),"ND")</f>
        <v>ND</v>
      </c>
      <c r="P177" s="1034"/>
    </row>
    <row r="178" spans="3:16" ht="53.25" customHeight="1">
      <c r="C178" s="983"/>
      <c r="D178" s="985"/>
      <c r="E178" s="985"/>
      <c r="F178" s="987"/>
      <c r="G178" s="989"/>
      <c r="H178" s="1029"/>
      <c r="I178" s="1036"/>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1005"/>
      <c r="O178" s="1007"/>
      <c r="P178" s="1037"/>
    </row>
    <row r="179" spans="3:16" ht="53.25" customHeight="1">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29">
        <f ca="1">IF(ISBLANK(OFFSET('9. METAS'!$K$20,INT((ROW()-13)/2),0)),"",OFFSET('9. METAS'!$K$20,INT((ROW()-13)/2),0))</f>
        <v>12</v>
      </c>
      <c r="I179" s="1031"/>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1004">
        <f t="shared" ref="N179" ca="1" si="162">IFERROR(J179/J180,"ND")</f>
        <v>11.666666666666666</v>
      </c>
      <c r="O179" s="1006" t="str">
        <f t="shared" ref="O179" ca="1" si="163">IFERROR(((J179+K179)/H179),"ND")</f>
        <v>ND</v>
      </c>
      <c r="P179" s="1034"/>
    </row>
    <row r="180" spans="3:16" ht="53.25" customHeight="1">
      <c r="C180" s="983"/>
      <c r="D180" s="985"/>
      <c r="E180" s="985"/>
      <c r="F180" s="987"/>
      <c r="G180" s="989"/>
      <c r="H180" s="1029"/>
      <c r="I180" s="1036"/>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1005"/>
      <c r="O180" s="1007"/>
      <c r="P180" s="1037"/>
    </row>
    <row r="181" spans="3:16" ht="53.25" customHeight="1">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29">
        <f ca="1">IF(ISBLANK(OFFSET('9. METAS'!$K$20,INT((ROW()-13)/2),0)),"",OFFSET('9. METAS'!$K$20,INT((ROW()-13)/2),0))</f>
        <v>10</v>
      </c>
      <c r="I181" s="1031"/>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1004">
        <f t="shared" ref="N181" ca="1" si="164">IFERROR(J181/J182,"ND")</f>
        <v>0.5</v>
      </c>
      <c r="O181" s="1006" t="str">
        <f t="shared" ref="O181" ca="1" si="165">IFERROR(((J181+K181)/H181),"ND")</f>
        <v>ND</v>
      </c>
      <c r="P181" s="1034"/>
    </row>
    <row r="182" spans="3:16" ht="53.25" customHeight="1">
      <c r="C182" s="983"/>
      <c r="D182" s="985"/>
      <c r="E182" s="985"/>
      <c r="F182" s="987"/>
      <c r="G182" s="989"/>
      <c r="H182" s="1029"/>
      <c r="I182" s="1036"/>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1005"/>
      <c r="O182" s="1007"/>
      <c r="P182" s="1037"/>
    </row>
    <row r="183" spans="3:16" ht="53.25" customHeight="1">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29">
        <f ca="1">IF(ISBLANK(OFFSET('9. METAS'!$K$20,INT((ROW()-13)/2),0)),"",OFFSET('9. METAS'!$K$20,INT((ROW()-13)/2),0))</f>
        <v>1098432</v>
      </c>
      <c r="I183" s="1031"/>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1004">
        <f t="shared" ref="N183" ca="1" si="166">IFERROR(J183/J184,"ND")</f>
        <v>0.66046219805500361</v>
      </c>
      <c r="O183" s="1006" t="str">
        <f t="shared" ref="O183" ca="1" si="167">IFERROR(((J183+K183)/H183),"ND")</f>
        <v>ND</v>
      </c>
      <c r="P183" s="1034"/>
    </row>
    <row r="184" spans="3:16" ht="53.25" customHeight="1">
      <c r="C184" s="983"/>
      <c r="D184" s="985"/>
      <c r="E184" s="985"/>
      <c r="F184" s="987"/>
      <c r="G184" s="989"/>
      <c r="H184" s="1029"/>
      <c r="I184" s="1036"/>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1005"/>
      <c r="O184" s="1007"/>
      <c r="P184" s="1037"/>
    </row>
    <row r="185" spans="3:16" ht="53.25" customHeight="1">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29">
        <f ca="1">IF(ISBLANK(OFFSET('9. METAS'!$K$20,INT((ROW()-13)/2),0)),"",OFFSET('9. METAS'!$K$20,INT((ROW()-13)/2),0))</f>
        <v>4800</v>
      </c>
      <c r="I185" s="1031"/>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1004">
        <f t="shared" ref="N185" ca="1" si="168">IFERROR(J185/J186,"ND")</f>
        <v>0.9364548494983278</v>
      </c>
      <c r="O185" s="1006" t="str">
        <f t="shared" ref="O185" ca="1" si="169">IFERROR(((J185+K185)/H185),"ND")</f>
        <v>ND</v>
      </c>
      <c r="P185" s="1034"/>
    </row>
    <row r="186" spans="3:16" ht="53.25" customHeight="1">
      <c r="C186" s="983"/>
      <c r="D186" s="985"/>
      <c r="E186" s="985"/>
      <c r="F186" s="987"/>
      <c r="G186" s="989"/>
      <c r="H186" s="1029"/>
      <c r="I186" s="1036"/>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1005"/>
      <c r="O186" s="1007"/>
      <c r="P186" s="1037"/>
    </row>
    <row r="187" spans="3:16" ht="53.25" customHeight="1">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29">
        <f ca="1">IF(ISBLANK(OFFSET('9. METAS'!$K$20,INT((ROW()-13)/2),0)),"",OFFSET('9. METAS'!$K$20,INT((ROW()-13)/2),0))</f>
        <v>2710</v>
      </c>
      <c r="I187" s="1031"/>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1004">
        <f t="shared" ref="N187" ca="1" si="170">IFERROR(J187/J188,"ND")</f>
        <v>1.2343283582089553</v>
      </c>
      <c r="O187" s="1006" t="str">
        <f t="shared" ref="O187" ca="1" si="171">IFERROR(((J187+K187)/H187),"ND")</f>
        <v>ND</v>
      </c>
      <c r="P187" s="1034"/>
    </row>
    <row r="188" spans="3:16" ht="53.25" customHeight="1">
      <c r="C188" s="983"/>
      <c r="D188" s="985"/>
      <c r="E188" s="985"/>
      <c r="F188" s="987"/>
      <c r="G188" s="989"/>
      <c r="H188" s="1029"/>
      <c r="I188" s="1036"/>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1005"/>
      <c r="O188" s="1007"/>
      <c r="P188" s="1037"/>
    </row>
    <row r="189" spans="3:16" ht="53.25" customHeight="1">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29">
        <f ca="1">IF(ISBLANK(OFFSET('9. METAS'!$K$20,INT((ROW()-13)/2),0)),"",OFFSET('9. METAS'!$K$20,INT((ROW()-13)/2),0))</f>
        <v>220</v>
      </c>
      <c r="I189" s="1031"/>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1004">
        <f t="shared" ref="N189" ca="1" si="172">IFERROR(J189/J190,"ND")</f>
        <v>15.6</v>
      </c>
      <c r="O189" s="1006" t="str">
        <f t="shared" ref="O189" ca="1" si="173">IFERROR(((J189+K189)/H189),"ND")</f>
        <v>ND</v>
      </c>
      <c r="P189" s="1034"/>
    </row>
    <row r="190" spans="3:16" ht="53.25" customHeight="1">
      <c r="C190" s="983"/>
      <c r="D190" s="985"/>
      <c r="E190" s="985"/>
      <c r="F190" s="987"/>
      <c r="G190" s="989"/>
      <c r="H190" s="1029"/>
      <c r="I190" s="1036"/>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1005"/>
      <c r="O190" s="1007"/>
      <c r="P190" s="1037"/>
    </row>
    <row r="191" spans="3:16" ht="53.25" customHeight="1">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29">
        <f ca="1">IF(ISBLANK(OFFSET('9. METAS'!$K$20,INT((ROW()-13)/2),0)),"",OFFSET('9. METAS'!$K$20,INT((ROW()-13)/2),0))</f>
        <v>20770</v>
      </c>
      <c r="I191" s="1031"/>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1004">
        <f t="shared" ref="N191" ca="1" si="174">IFERROR(J191/J192,"ND")</f>
        <v>1.3048340548340549</v>
      </c>
      <c r="O191" s="1006" t="str">
        <f t="shared" ref="O191" ca="1" si="175">IFERROR(((J191+K191)/H191),"ND")</f>
        <v>ND</v>
      </c>
      <c r="P191" s="1034"/>
    </row>
    <row r="192" spans="3:16" ht="53.25" customHeight="1">
      <c r="C192" s="983"/>
      <c r="D192" s="985"/>
      <c r="E192" s="985"/>
      <c r="F192" s="987"/>
      <c r="G192" s="989"/>
      <c r="H192" s="1029"/>
      <c r="I192" s="1036"/>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1005"/>
      <c r="O192" s="1007"/>
      <c r="P192" s="1037"/>
    </row>
    <row r="193" spans="3:16" ht="53.25" customHeight="1">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29">
        <f ca="1">IF(ISBLANK(OFFSET('9. METAS'!$K$20,INT((ROW()-13)/2),0)),"",OFFSET('9. METAS'!$K$20,INT((ROW()-13)/2),0))</f>
        <v>6720</v>
      </c>
      <c r="I193" s="1031"/>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1004">
        <f t="shared" ref="N193" ca="1" si="176">IFERROR(J193/J194,"ND")</f>
        <v>2.3317567567567568</v>
      </c>
      <c r="O193" s="1006" t="str">
        <f t="shared" ref="O193" ca="1" si="177">IFERROR(((J193+K193)/H193),"ND")</f>
        <v>ND</v>
      </c>
      <c r="P193" s="1034"/>
    </row>
    <row r="194" spans="3:16" ht="53.25" customHeight="1">
      <c r="C194" s="983"/>
      <c r="D194" s="985"/>
      <c r="E194" s="985"/>
      <c r="F194" s="987"/>
      <c r="G194" s="989"/>
      <c r="H194" s="1029"/>
      <c r="I194" s="1036"/>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1005"/>
      <c r="O194" s="1007"/>
      <c r="P194" s="1037"/>
    </row>
    <row r="195" spans="3:16" ht="53.25" customHeight="1">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29">
        <f ca="1">IF(ISBLANK(OFFSET('9. METAS'!$K$20,INT((ROW()-13)/2),0)),"",OFFSET('9. METAS'!$K$20,INT((ROW()-13)/2),0))</f>
        <v>3700</v>
      </c>
      <c r="I195" s="1031"/>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1004">
        <f t="shared" ref="N195" ca="1" si="178">IFERROR(J195/J196,"ND")</f>
        <v>1.1850000000000001</v>
      </c>
      <c r="O195" s="1006" t="str">
        <f t="shared" ref="O195" ca="1" si="179">IFERROR(((J195+K195)/H195),"ND")</f>
        <v>ND</v>
      </c>
      <c r="P195" s="1034"/>
    </row>
    <row r="196" spans="3:16" ht="53.25" customHeight="1">
      <c r="C196" s="983"/>
      <c r="D196" s="985"/>
      <c r="E196" s="985"/>
      <c r="F196" s="987"/>
      <c r="G196" s="989"/>
      <c r="H196" s="1029"/>
      <c r="I196" s="1036"/>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1005"/>
      <c r="O196" s="1007"/>
      <c r="P196" s="1037"/>
    </row>
    <row r="197" spans="3:16" ht="53.25" customHeight="1">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29">
        <f ca="1">IF(ISBLANK(OFFSET('9. METAS'!$K$20,INT((ROW()-13)/2),0)),"",OFFSET('9. METAS'!$K$20,INT((ROW()-13)/2),0))</f>
        <v>4970</v>
      </c>
      <c r="I197" s="1031"/>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1004">
        <f t="shared" ref="N197" ca="1" si="180">IFERROR(J197/J198,"ND")</f>
        <v>3.0218914185639227</v>
      </c>
      <c r="O197" s="1006" t="str">
        <f t="shared" ref="O197" ca="1" si="181">IFERROR(((J197+K197)/H197),"ND")</f>
        <v>ND</v>
      </c>
      <c r="P197" s="1034"/>
    </row>
    <row r="198" spans="3:16" ht="53.25" customHeight="1">
      <c r="C198" s="983"/>
      <c r="D198" s="985"/>
      <c r="E198" s="985"/>
      <c r="F198" s="987"/>
      <c r="G198" s="989"/>
      <c r="H198" s="1029"/>
      <c r="I198" s="1036"/>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1005"/>
      <c r="O198" s="1007"/>
      <c r="P198" s="1037"/>
    </row>
    <row r="199" spans="3:16" ht="53.25" customHeight="1">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29">
        <f ca="1">IF(ISBLANK(OFFSET('9. METAS'!$K$20,INT((ROW()-13)/2),0)),"",OFFSET('9. METAS'!$K$20,INT((ROW()-13)/2),0))</f>
        <v>190</v>
      </c>
      <c r="I199" s="1031"/>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1004">
        <f t="shared" ref="N199" ca="1" si="182">IFERROR(J199/J200,"ND")</f>
        <v>0.51764705882352946</v>
      </c>
      <c r="O199" s="1006" t="str">
        <f t="shared" ref="O199" ca="1" si="183">IFERROR(((J199+K199)/H199),"ND")</f>
        <v>ND</v>
      </c>
      <c r="P199" s="1034"/>
    </row>
    <row r="200" spans="3:16" ht="53.25" customHeight="1">
      <c r="C200" s="983"/>
      <c r="D200" s="985"/>
      <c r="E200" s="985"/>
      <c r="F200" s="987"/>
      <c r="G200" s="989"/>
      <c r="H200" s="1029"/>
      <c r="I200" s="1036"/>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1005"/>
      <c r="O200" s="1007"/>
      <c r="P200" s="1037"/>
    </row>
    <row r="201" spans="3:16" ht="53.25" customHeight="1">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29">
        <f ca="1">IF(ISBLANK(OFFSET('9. METAS'!$K$20,INT((ROW()-13)/2),0)),"",OFFSET('9. METAS'!$K$20,INT((ROW()-13)/2),0))</f>
        <v>580</v>
      </c>
      <c r="I201" s="1031"/>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1004">
        <f t="shared" ref="N201" ca="1" si="184">IFERROR(J201/J202,"ND")</f>
        <v>0.4375</v>
      </c>
      <c r="O201" s="1006" t="str">
        <f t="shared" ref="O201" ca="1" si="185">IFERROR(((J201+K201)/H201),"ND")</f>
        <v>ND</v>
      </c>
      <c r="P201" s="1034"/>
    </row>
    <row r="202" spans="3:16" ht="53.25" customHeight="1">
      <c r="C202" s="983"/>
      <c r="D202" s="985"/>
      <c r="E202" s="985"/>
      <c r="F202" s="987"/>
      <c r="G202" s="989"/>
      <c r="H202" s="1029"/>
      <c r="I202" s="1036"/>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1005"/>
      <c r="O202" s="1007"/>
      <c r="P202" s="1037"/>
    </row>
    <row r="203" spans="3:16" ht="53.25" customHeight="1">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29">
        <f ca="1">IF(ISBLANK(OFFSET('9. METAS'!$K$20,INT((ROW()-13)/2),0)),"",OFFSET('9. METAS'!$K$20,INT((ROW()-13)/2),0))</f>
        <v>1125</v>
      </c>
      <c r="I203" s="1031"/>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1004">
        <f t="shared" ref="N203" ca="1" si="186">IFERROR(J203/J204,"ND")</f>
        <v>1.712280701754386</v>
      </c>
      <c r="O203" s="1006" t="str">
        <f t="shared" ref="O203" ca="1" si="187">IFERROR(((J203+K203)/H203),"ND")</f>
        <v>ND</v>
      </c>
      <c r="P203" s="1034"/>
    </row>
    <row r="204" spans="3:16" ht="53.25" customHeight="1">
      <c r="C204" s="983"/>
      <c r="D204" s="985"/>
      <c r="E204" s="985"/>
      <c r="F204" s="987"/>
      <c r="G204" s="989"/>
      <c r="H204" s="1029"/>
      <c r="I204" s="1036"/>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1005"/>
      <c r="O204" s="1007"/>
      <c r="P204" s="1037"/>
    </row>
    <row r="205" spans="3:16" ht="53.25" customHeight="1">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29">
        <f ca="1">IF(ISBLANK(OFFSET('9. METAS'!$K$20,INT((ROW()-13)/2),0)),"",OFFSET('9. METAS'!$K$20,INT((ROW()-13)/2),0))</f>
        <v>525</v>
      </c>
      <c r="I205" s="1031"/>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1004">
        <f t="shared" ref="N205" ca="1" si="188">IFERROR(J205/J206,"ND")</f>
        <v>1.1557377049180328</v>
      </c>
      <c r="O205" s="1006" t="str">
        <f t="shared" ref="O205" ca="1" si="189">IFERROR(((J205+K205)/H205),"ND")</f>
        <v>ND</v>
      </c>
      <c r="P205" s="1034"/>
    </row>
    <row r="206" spans="3:16" ht="53.25" customHeight="1">
      <c r="C206" s="983"/>
      <c r="D206" s="985"/>
      <c r="E206" s="985"/>
      <c r="F206" s="987"/>
      <c r="G206" s="989"/>
      <c r="H206" s="1029"/>
      <c r="I206" s="1036"/>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1005"/>
      <c r="O206" s="1007"/>
      <c r="P206" s="1037"/>
    </row>
    <row r="207" spans="3:16" ht="53.25" customHeight="1">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29">
        <f ca="1">IF(ISBLANK(OFFSET('9. METAS'!$K$20,INT((ROW()-13)/2),0)),"",OFFSET('9. METAS'!$K$20,INT((ROW()-13)/2),0))</f>
        <v>210</v>
      </c>
      <c r="I207" s="1031"/>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1004" t="str">
        <f t="shared" ref="N207" ca="1" si="190">IFERROR(J207/J208,"ND")</f>
        <v>ND</v>
      </c>
      <c r="O207" s="1006" t="str">
        <f t="shared" ref="O207" ca="1" si="191">IFERROR(((J207+K207)/H207),"ND")</f>
        <v>ND</v>
      </c>
      <c r="P207" s="1034"/>
    </row>
    <row r="208" spans="3:16" ht="53.25" customHeight="1">
      <c r="C208" s="983"/>
      <c r="D208" s="985"/>
      <c r="E208" s="985"/>
      <c r="F208" s="987"/>
      <c r="G208" s="989"/>
      <c r="H208" s="1029"/>
      <c r="I208" s="1036"/>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1005"/>
      <c r="O208" s="1007"/>
      <c r="P208" s="1037"/>
    </row>
    <row r="209" spans="3:16" ht="53.25" customHeight="1">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29">
        <f ca="1">IF(ISBLANK(OFFSET('9. METAS'!$K$20,INT((ROW()-13)/2),0)),"",OFFSET('9. METAS'!$K$20,INT((ROW()-13)/2),0))</f>
        <v>24</v>
      </c>
      <c r="I209" s="1031"/>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1004">
        <f t="shared" ref="N209" ca="1" si="192">IFERROR(J209/J210,"ND")</f>
        <v>0.75</v>
      </c>
      <c r="O209" s="1006" t="str">
        <f t="shared" ref="O209" ca="1" si="193">IFERROR(((J209+K209)/H209),"ND")</f>
        <v>ND</v>
      </c>
      <c r="P209" s="1034"/>
    </row>
    <row r="210" spans="3:16" ht="53.25" customHeight="1">
      <c r="C210" s="983"/>
      <c r="D210" s="985"/>
      <c r="E210" s="985"/>
      <c r="F210" s="987"/>
      <c r="G210" s="989"/>
      <c r="H210" s="1029"/>
      <c r="I210" s="1036"/>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1005"/>
      <c r="O210" s="1007"/>
      <c r="P210" s="1037"/>
    </row>
    <row r="211" spans="3:16" ht="53.25" customHeight="1">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29">
        <f ca="1">IF(ISBLANK(OFFSET('9. METAS'!$K$20,INT((ROW()-13)/2),0)),"",OFFSET('9. METAS'!$K$20,INT((ROW()-13)/2),0))</f>
        <v>217</v>
      </c>
      <c r="I211" s="1031"/>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1004">
        <f t="shared" ref="N211" ca="1" si="194">IFERROR(J211/J212,"ND")</f>
        <v>4.1428571428571432</v>
      </c>
      <c r="O211" s="1006" t="str">
        <f t="shared" ref="O211" ca="1" si="195">IFERROR(((J211+K211)/H211),"ND")</f>
        <v>ND</v>
      </c>
      <c r="P211" s="1034"/>
    </row>
    <row r="212" spans="3:16" ht="53.25" customHeight="1">
      <c r="C212" s="983"/>
      <c r="D212" s="985"/>
      <c r="E212" s="985"/>
      <c r="F212" s="987"/>
      <c r="G212" s="989"/>
      <c r="H212" s="1029"/>
      <c r="I212" s="1036"/>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1005"/>
      <c r="O212" s="1007"/>
      <c r="P212" s="1037"/>
    </row>
    <row r="213" spans="3:16" ht="53.25" customHeight="1">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29">
        <f ca="1">IF(ISBLANK(OFFSET('9. METAS'!$K$20,INT((ROW()-13)/2),0)),"",OFFSET('9. METAS'!$K$20,INT((ROW()-13)/2),0))</f>
        <v>1053400</v>
      </c>
      <c r="I213" s="1031"/>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1004">
        <f t="shared" ref="N213" ca="1" si="196">IFERROR(J213/J214,"ND")</f>
        <v>0.61215872413138406</v>
      </c>
      <c r="O213" s="1006" t="str">
        <f t="shared" ref="O213" ca="1" si="197">IFERROR(((J213+K213)/H213),"ND")</f>
        <v>ND</v>
      </c>
      <c r="P213" s="1034"/>
    </row>
    <row r="214" spans="3:16" ht="53.25" customHeight="1">
      <c r="C214" s="983"/>
      <c r="D214" s="985"/>
      <c r="E214" s="985"/>
      <c r="F214" s="987"/>
      <c r="G214" s="989"/>
      <c r="H214" s="1029"/>
      <c r="I214" s="1036"/>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1005"/>
      <c r="O214" s="1007"/>
      <c r="P214" s="1037"/>
    </row>
    <row r="215" spans="3:16" ht="53.25" customHeight="1">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29">
        <f ca="1">IF(ISBLANK(OFFSET('9. METAS'!$K$20,INT((ROW()-13)/2),0)),"",OFFSET('9. METAS'!$K$20,INT((ROW()-13)/2),0))</f>
        <v>129</v>
      </c>
      <c r="I215" s="1031"/>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1004">
        <f t="shared" ref="N215" ca="1" si="198">IFERROR(J215/J216,"ND")</f>
        <v>1.3125</v>
      </c>
      <c r="O215" s="1006" t="str">
        <f t="shared" ref="O215" ca="1" si="199">IFERROR(((J215+K215)/H215),"ND")</f>
        <v>ND</v>
      </c>
      <c r="P215" s="1034"/>
    </row>
    <row r="216" spans="3:16" ht="53.25" customHeight="1">
      <c r="C216" s="983"/>
      <c r="D216" s="985"/>
      <c r="E216" s="985"/>
      <c r="F216" s="987"/>
      <c r="G216" s="989"/>
      <c r="H216" s="1029"/>
      <c r="I216" s="1036"/>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1005"/>
      <c r="O216" s="1007"/>
      <c r="P216" s="1037"/>
    </row>
    <row r="217" spans="3:16" ht="53.25" customHeight="1">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29">
        <f ca="1">IF(ISBLANK(OFFSET('9. METAS'!$K$20,INT((ROW()-13)/2),0)),"",OFFSET('9. METAS'!$K$20,INT((ROW()-13)/2),0))</f>
        <v>2</v>
      </c>
      <c r="I217" s="1031"/>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1004">
        <f t="shared" ref="N217" ca="1" si="200">IFERROR(J217/J218,"ND")</f>
        <v>1</v>
      </c>
      <c r="O217" s="1006" t="str">
        <f t="shared" ref="O217" ca="1" si="201">IFERROR(((J217+K217)/H217),"ND")</f>
        <v>ND</v>
      </c>
      <c r="P217" s="1034"/>
    </row>
    <row r="218" spans="3:16" ht="53.25" customHeight="1" thickBot="1">
      <c r="C218" s="1020"/>
      <c r="D218" s="1021"/>
      <c r="E218" s="1021"/>
      <c r="F218" s="1022"/>
      <c r="G218" s="1023"/>
      <c r="H218" s="1043"/>
      <c r="I218" s="1044"/>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1026"/>
      <c r="O218" s="1027"/>
      <c r="P218" s="1045"/>
    </row>
    <row r="219" spans="3:16" ht="53.25" hidden="1" customHeight="1">
      <c r="C219" s="1046" t="str">
        <f ca="1">IF(ISBLANK(OFFSET('5. Pp (3 años)'!$C$46,INT((ROW()-13)/2),0)),"",OFFSET('5. Pp (3 años)'!$C$46,INT((ROW()-13)/2),0))</f>
        <v/>
      </c>
      <c r="D219" s="1047" t="str">
        <f ca="1">IF(ISBLANK(OFFSET('5. Pp (3 años)'!$D$46,INT((ROW()-13)/2),0)),"",OFFSET('5. Pp (3 años)'!$D$46,INT((ROW()-13)/2),0))</f>
        <v/>
      </c>
      <c r="E219" s="1047" t="str">
        <f ca="1">IF(ISBLANK(OFFSET('5. Pp (3 años)'!$E$46,INT((ROW()-13)/2),0)),"",OFFSET('5. Pp (3 años)'!$E$46,INT((ROW()-13)/2),0))</f>
        <v/>
      </c>
      <c r="F219" s="1048" t="str">
        <f ca="1">IF(ISBLANK(OFFSET('5. Pp (3 años)'!$K$46,INT((ROW()-13)/2),0)),"",OFFSET('5. Pp (3 años)'!$K$46,INT((ROW()-13)/2),0))</f>
        <v/>
      </c>
      <c r="G219" s="1049" t="str">
        <f ca="1">IF(ISBLANK(OFFSET('5. Pp (3 años)'!$H$46,INT((ROW()-13)/2),0)),"",OFFSET('5. Pp (3 años)'!$H$46,INT((ROW()-13)/2),0))</f>
        <v/>
      </c>
      <c r="H219" s="1038" t="str">
        <f ca="1">IF(ISBLANK(OFFSET('9. METAS'!$K$20,INT((ROW()-13)/2),0)),"",OFFSET('9. METAS'!$K$20,INT((ROW()-13)/2),0))</f>
        <v/>
      </c>
      <c r="I219" s="1039"/>
      <c r="J219" s="787" t="str">
        <f ca="1">IF(MOD(ROW()-13,2)=0,IF(ISBLANK(OFFSET('11. SEGUIMIENTO 2026'!$N$14,INT((ROW()-13)/2),0)),"",OFFSET('11. SEGUIMIENTO 2026'!$N$14,INT((ROW()-13)/2),0)),IF(ISBLANK(OFFSET('9. METAS'!$Q$20,INT((ROW()-14)/2),0)),"",OFFSET('9. METAS'!$Q$20,INT((ROW()-14)/2),0)))</f>
        <v/>
      </c>
      <c r="K219" s="788" t="str">
        <f ca="1">IF(MOD(ROW()-13,2)=0,IF(ISBLANK(OFFSET('11. SEGUIMIENTO 2026'!$O$14,INT((ROW()-13)/2),0)),"",OFFSET('11. SEGUIMIENTO 2026'!$O$14,INT((ROW()-13)/2),0)),IF(ISBLANK(OFFSET('9. METAS'!$R$20,INT((ROW()-14)/2),0)),"",OFFSET('9. METAS'!$R$20,INT((ROW()-14)/2),0)))</f>
        <v/>
      </c>
      <c r="L219" s="788" t="str">
        <f ca="1">IF(MOD(ROW()-13,2)=0,IF(ISBLANK(OFFSET('11. SEGUIMIENTO 2026'!$P$14,INT((ROW()-13)/2),0)),"",OFFSET('11. SEGUIMIENTO 2026'!$P$14,INT((ROW()-13)/2),0)),IF(ISBLANK(OFFSET('9. METAS'!$S$20,INT((ROW()-14)/2),0)),"",OFFSET('9. METAS'!$S$20,INT((ROW()-14)/2),0)))</f>
        <v/>
      </c>
      <c r="M219" s="789" t="str">
        <f ca="1">IF(MOD(ROW()-13,2)=0,IF(ISBLANK(OFFSET('11. SEGUIMIENTO 2026'!$Q$14,INT((ROW()-13)/2),0)),"",OFFSET('11. SEGUIMIENTO 2026'!$Q$14,INT((ROW()-13)/2),0)),IF(ISBLANK(OFFSET('9. METAS'!$T$20,INT((ROW()-14)/2),0)),"",OFFSET('9. METAS'!$T$20,INT((ROW()-14)/2),0)))</f>
        <v/>
      </c>
      <c r="N219" s="1040" t="str">
        <f t="shared" ref="N219" ca="1" si="202">IFERROR(J219/J220,"ND")</f>
        <v>ND</v>
      </c>
      <c r="O219" s="1041" t="str">
        <f t="shared" ref="O219" ca="1" si="203">IFERROR(((J219+K219)/H219),"ND")</f>
        <v>ND</v>
      </c>
      <c r="P219" s="1042"/>
    </row>
    <row r="220" spans="3:16" ht="53.25" hidden="1" customHeight="1">
      <c r="C220" s="983"/>
      <c r="D220" s="985"/>
      <c r="E220" s="985"/>
      <c r="F220" s="987"/>
      <c r="G220" s="989"/>
      <c r="H220" s="1029"/>
      <c r="I220" s="1036"/>
      <c r="J220" s="208" t="str">
        <f ca="1">IF(MOD(ROW()-13,2)=0,IF(ISBLANK(OFFSET('11. SEGUIMIENTO 2026'!$N$14,INT((ROW()-13)/2),0)),"",OFFSET('11. SEGUIMIENTO 2026'!$N$14,INT((ROW()-13)/2),0)),IF(ISBLANK(OFFSET('9. METAS'!$Q$20,INT((ROW()-14)/2),0)),"",OFFSET('9. METAS'!$Q$20,INT((ROW()-14)/2),0)))</f>
        <v/>
      </c>
      <c r="K220" s="209" t="str">
        <f ca="1">IF(MOD(ROW()-13,2)=0,IF(ISBLANK(OFFSET('11. SEGUIMIENTO 2026'!$O$14,INT((ROW()-13)/2),0)),"",OFFSET('11. SEGUIMIENTO 2026'!$O$14,INT((ROW()-13)/2),0)),IF(ISBLANK(OFFSET('9. METAS'!$R$20,INT((ROW()-14)/2),0)),"",OFFSET('9. METAS'!$R$20,INT((ROW()-14)/2),0)))</f>
        <v/>
      </c>
      <c r="L220" s="209" t="str">
        <f ca="1">IF(MOD(ROW()-13,2)=0,IF(ISBLANK(OFFSET('11. SEGUIMIENTO 2026'!$P$14,INT((ROW()-13)/2),0)),"",OFFSET('11. SEGUIMIENTO 2026'!$P$14,INT((ROW()-13)/2),0)),IF(ISBLANK(OFFSET('9. METAS'!$S$20,INT((ROW()-14)/2),0)),"",OFFSET('9. METAS'!$S$20,INT((ROW()-14)/2),0)))</f>
        <v/>
      </c>
      <c r="M220" s="210" t="str">
        <f ca="1">IF(MOD(ROW()-13,2)=0,IF(ISBLANK(OFFSET('11. SEGUIMIENTO 2026'!$Q$14,INT((ROW()-13)/2),0)),"",OFFSET('11. SEGUIMIENTO 2026'!$Q$14,INT((ROW()-13)/2),0)),IF(ISBLANK(OFFSET('9. METAS'!$T$20,INT((ROW()-14)/2),0)),"",OFFSET('9. METAS'!$T$20,INT((ROW()-14)/2),0)))</f>
        <v/>
      </c>
      <c r="N220" s="1005"/>
      <c r="O220" s="1007"/>
      <c r="P220" s="1037"/>
    </row>
    <row r="221" spans="3:16" ht="53.25" hidden="1" customHeight="1">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29" t="str">
        <f ca="1">IF(ISBLANK(OFFSET('9. METAS'!$K$20,INT((ROW()-13)/2),0)),"",OFFSET('9. METAS'!$K$20,INT((ROW()-13)/2),0))</f>
        <v/>
      </c>
      <c r="I221" s="1031"/>
      <c r="J221" s="208" t="str">
        <f ca="1">IF(MOD(ROW()-13,2)=0,IF(ISBLANK(OFFSET('11. SEGUIMIENTO 2026'!$N$14,INT((ROW()-13)/2),0)),"",OFFSET('11. SEGUIMIENTO 2026'!$N$14,INT((ROW()-13)/2),0)),IF(ISBLANK(OFFSET('9. METAS'!$Q$20,INT((ROW()-14)/2),0)),"",OFFSET('9. METAS'!$Q$20,INT((ROW()-14)/2),0)))</f>
        <v/>
      </c>
      <c r="K221" s="209" t="str">
        <f ca="1">IF(MOD(ROW()-13,2)=0,IF(ISBLANK(OFFSET('11. SEGUIMIENTO 2026'!$O$14,INT((ROW()-13)/2),0)),"",OFFSET('11. SEGUIMIENTO 2026'!$O$14,INT((ROW()-13)/2),0)),IF(ISBLANK(OFFSET('9. METAS'!$R$20,INT((ROW()-14)/2),0)),"",OFFSET('9. METAS'!$R$20,INT((ROW()-14)/2),0)))</f>
        <v/>
      </c>
      <c r="L221" s="209" t="str">
        <f ca="1">IF(MOD(ROW()-13,2)=0,IF(ISBLANK(OFFSET('11. SEGUIMIENTO 2026'!$P$14,INT((ROW()-13)/2),0)),"",OFFSET('11. SEGUIMIENTO 2026'!$P$14,INT((ROW()-13)/2),0)),IF(ISBLANK(OFFSET('9. METAS'!$S$20,INT((ROW()-14)/2),0)),"",OFFSET('9. METAS'!$S$20,INT((ROW()-14)/2),0)))</f>
        <v/>
      </c>
      <c r="M221" s="210" t="str">
        <f ca="1">IF(MOD(ROW()-13,2)=0,IF(ISBLANK(OFFSET('11. SEGUIMIENTO 2026'!$Q$14,INT((ROW()-13)/2),0)),"",OFFSET('11. SEGUIMIENTO 2026'!$Q$14,INT((ROW()-13)/2),0)),IF(ISBLANK(OFFSET('9. METAS'!$T$20,INT((ROW()-14)/2),0)),"",OFFSET('9. METAS'!$T$20,INT((ROW()-14)/2),0)))</f>
        <v/>
      </c>
      <c r="N221" s="1004" t="str">
        <f t="shared" ref="N221" ca="1" si="204">IFERROR(J221/J222,"ND")</f>
        <v>ND</v>
      </c>
      <c r="O221" s="1006" t="str">
        <f t="shared" ref="O221" ca="1" si="205">IFERROR(((J221+K221)/H221),"ND")</f>
        <v>ND</v>
      </c>
      <c r="P221" s="1034"/>
    </row>
    <row r="222" spans="3:16" ht="53.25" hidden="1" customHeight="1">
      <c r="C222" s="983"/>
      <c r="D222" s="985"/>
      <c r="E222" s="985"/>
      <c r="F222" s="987"/>
      <c r="G222" s="989"/>
      <c r="H222" s="1029"/>
      <c r="I222" s="1036"/>
      <c r="J222" s="208" t="str">
        <f ca="1">IF(MOD(ROW()-13,2)=0,IF(ISBLANK(OFFSET('11. SEGUIMIENTO 2026'!$N$14,INT((ROW()-13)/2),0)),"",OFFSET('11. SEGUIMIENTO 2026'!$N$14,INT((ROW()-13)/2),0)),IF(ISBLANK(OFFSET('9. METAS'!$Q$20,INT((ROW()-14)/2),0)),"",OFFSET('9. METAS'!$Q$20,INT((ROW()-14)/2),0)))</f>
        <v/>
      </c>
      <c r="K222" s="209" t="str">
        <f ca="1">IF(MOD(ROW()-13,2)=0,IF(ISBLANK(OFFSET('11. SEGUIMIENTO 2026'!$O$14,INT((ROW()-13)/2),0)),"",OFFSET('11. SEGUIMIENTO 2026'!$O$14,INT((ROW()-13)/2),0)),IF(ISBLANK(OFFSET('9. METAS'!$R$20,INT((ROW()-14)/2),0)),"",OFFSET('9. METAS'!$R$20,INT((ROW()-14)/2),0)))</f>
        <v/>
      </c>
      <c r="L222" s="209" t="str">
        <f ca="1">IF(MOD(ROW()-13,2)=0,IF(ISBLANK(OFFSET('11. SEGUIMIENTO 2026'!$P$14,INT((ROW()-13)/2),0)),"",OFFSET('11. SEGUIMIENTO 2026'!$P$14,INT((ROW()-13)/2),0)),IF(ISBLANK(OFFSET('9. METAS'!$S$20,INT((ROW()-14)/2),0)),"",OFFSET('9. METAS'!$S$20,INT((ROW()-14)/2),0)))</f>
        <v/>
      </c>
      <c r="M222" s="210" t="str">
        <f ca="1">IF(MOD(ROW()-13,2)=0,IF(ISBLANK(OFFSET('11. SEGUIMIENTO 2026'!$Q$14,INT((ROW()-13)/2),0)),"",OFFSET('11. SEGUIMIENTO 2026'!$Q$14,INT((ROW()-13)/2),0)),IF(ISBLANK(OFFSET('9. METAS'!$T$20,INT((ROW()-14)/2),0)),"",OFFSET('9. METAS'!$T$20,INT((ROW()-14)/2),0)))</f>
        <v/>
      </c>
      <c r="N222" s="1005"/>
      <c r="O222" s="1007"/>
      <c r="P222" s="1037"/>
    </row>
    <row r="223" spans="3:16" ht="53.25" hidden="1" customHeight="1">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29" t="str">
        <f ca="1">IF(ISBLANK(OFFSET('9. METAS'!$K$20,INT((ROW()-13)/2),0)),"",OFFSET('9. METAS'!$K$20,INT((ROW()-13)/2),0))</f>
        <v/>
      </c>
      <c r="I223" s="1031"/>
      <c r="J223" s="208" t="str">
        <f ca="1">IF(MOD(ROW()-13,2)=0,IF(ISBLANK(OFFSET('11. SEGUIMIENTO 2026'!$N$14,INT((ROW()-13)/2),0)),"",OFFSET('11. SEGUIMIENTO 2026'!$N$14,INT((ROW()-13)/2),0)),IF(ISBLANK(OFFSET('9. METAS'!$Q$20,INT((ROW()-14)/2),0)),"",OFFSET('9. METAS'!$Q$20,INT((ROW()-14)/2),0)))</f>
        <v/>
      </c>
      <c r="K223" s="209" t="str">
        <f ca="1">IF(MOD(ROW()-13,2)=0,IF(ISBLANK(OFFSET('11. SEGUIMIENTO 2026'!$O$14,INT((ROW()-13)/2),0)),"",OFFSET('11. SEGUIMIENTO 2026'!$O$14,INT((ROW()-13)/2),0)),IF(ISBLANK(OFFSET('9. METAS'!$R$20,INT((ROW()-14)/2),0)),"",OFFSET('9. METAS'!$R$20,INT((ROW()-14)/2),0)))</f>
        <v/>
      </c>
      <c r="L223" s="209" t="str">
        <f ca="1">IF(MOD(ROW()-13,2)=0,IF(ISBLANK(OFFSET('11. SEGUIMIENTO 2026'!$P$14,INT((ROW()-13)/2),0)),"",OFFSET('11. SEGUIMIENTO 2026'!$P$14,INT((ROW()-13)/2),0)),IF(ISBLANK(OFFSET('9. METAS'!$S$20,INT((ROW()-14)/2),0)),"",OFFSET('9. METAS'!$S$20,INT((ROW()-14)/2),0)))</f>
        <v/>
      </c>
      <c r="M223" s="210" t="str">
        <f ca="1">IF(MOD(ROW()-13,2)=0,IF(ISBLANK(OFFSET('11. SEGUIMIENTO 2026'!$Q$14,INT((ROW()-13)/2),0)),"",OFFSET('11. SEGUIMIENTO 2026'!$Q$14,INT((ROW()-13)/2),0)),IF(ISBLANK(OFFSET('9. METAS'!$T$20,INT((ROW()-14)/2),0)),"",OFFSET('9. METAS'!$T$20,INT((ROW()-14)/2),0)))</f>
        <v/>
      </c>
      <c r="N223" s="1004" t="str">
        <f t="shared" ref="N223" ca="1" si="206">IFERROR(J223/J224,"ND")</f>
        <v>ND</v>
      </c>
      <c r="O223" s="1006" t="str">
        <f t="shared" ref="O223" ca="1" si="207">IFERROR(((J223+K223)/H223),"ND")</f>
        <v>ND</v>
      </c>
      <c r="P223" s="1034"/>
    </row>
    <row r="224" spans="3:16" ht="53.25" hidden="1" customHeight="1">
      <c r="C224" s="983"/>
      <c r="D224" s="985"/>
      <c r="E224" s="985"/>
      <c r="F224" s="987"/>
      <c r="G224" s="989"/>
      <c r="H224" s="1029"/>
      <c r="I224" s="1036"/>
      <c r="J224" s="208" t="str">
        <f ca="1">IF(MOD(ROW()-13,2)=0,IF(ISBLANK(OFFSET('11. SEGUIMIENTO 2026'!$N$14,INT((ROW()-13)/2),0)),"",OFFSET('11. SEGUIMIENTO 2026'!$N$14,INT((ROW()-13)/2),0)),IF(ISBLANK(OFFSET('9. METAS'!$Q$20,INT((ROW()-14)/2),0)),"",OFFSET('9. METAS'!$Q$20,INT((ROW()-14)/2),0)))</f>
        <v/>
      </c>
      <c r="K224" s="209" t="str">
        <f ca="1">IF(MOD(ROW()-13,2)=0,IF(ISBLANK(OFFSET('11. SEGUIMIENTO 2026'!$O$14,INT((ROW()-13)/2),0)),"",OFFSET('11. SEGUIMIENTO 2026'!$O$14,INT((ROW()-13)/2),0)),IF(ISBLANK(OFFSET('9. METAS'!$R$20,INT((ROW()-14)/2),0)),"",OFFSET('9. METAS'!$R$20,INT((ROW()-14)/2),0)))</f>
        <v/>
      </c>
      <c r="L224" s="209" t="str">
        <f ca="1">IF(MOD(ROW()-13,2)=0,IF(ISBLANK(OFFSET('11. SEGUIMIENTO 2026'!$P$14,INT((ROW()-13)/2),0)),"",OFFSET('11. SEGUIMIENTO 2026'!$P$14,INT((ROW()-13)/2),0)),IF(ISBLANK(OFFSET('9. METAS'!$S$20,INT((ROW()-14)/2),0)),"",OFFSET('9. METAS'!$S$20,INT((ROW()-14)/2),0)))</f>
        <v/>
      </c>
      <c r="M224" s="210" t="str">
        <f ca="1">IF(MOD(ROW()-13,2)=0,IF(ISBLANK(OFFSET('11. SEGUIMIENTO 2026'!$Q$14,INT((ROW()-13)/2),0)),"",OFFSET('11. SEGUIMIENTO 2026'!$Q$14,INT((ROW()-13)/2),0)),IF(ISBLANK(OFFSET('9. METAS'!$T$20,INT((ROW()-14)/2),0)),"",OFFSET('9. METAS'!$T$20,INT((ROW()-14)/2),0)))</f>
        <v/>
      </c>
      <c r="N224" s="1005"/>
      <c r="O224" s="1007"/>
      <c r="P224" s="1037"/>
    </row>
    <row r="225" spans="3:16" ht="53.25" hidden="1" customHeight="1">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29" t="str">
        <f ca="1">IF(ISBLANK(OFFSET('9. METAS'!$K$20,INT((ROW()-13)/2),0)),"",OFFSET('9. METAS'!$K$20,INT((ROW()-13)/2),0))</f>
        <v/>
      </c>
      <c r="I225" s="1031"/>
      <c r="J225" s="208" t="str">
        <f ca="1">IF(MOD(ROW()-13,2)=0,IF(ISBLANK(OFFSET('11. SEGUIMIENTO 2026'!$N$14,INT((ROW()-13)/2),0)),"",OFFSET('11. SEGUIMIENTO 2026'!$N$14,INT((ROW()-13)/2),0)),IF(ISBLANK(OFFSET('9. METAS'!$Q$20,INT((ROW()-14)/2),0)),"",OFFSET('9. METAS'!$Q$20,INT((ROW()-14)/2),0)))</f>
        <v/>
      </c>
      <c r="K225" s="209" t="str">
        <f ca="1">IF(MOD(ROW()-13,2)=0,IF(ISBLANK(OFFSET('11. SEGUIMIENTO 2026'!$O$14,INT((ROW()-13)/2),0)),"",OFFSET('11. SEGUIMIENTO 2026'!$O$14,INT((ROW()-13)/2),0)),IF(ISBLANK(OFFSET('9. METAS'!$R$20,INT((ROW()-14)/2),0)),"",OFFSET('9. METAS'!$R$20,INT((ROW()-14)/2),0)))</f>
        <v/>
      </c>
      <c r="L225" s="209" t="str">
        <f ca="1">IF(MOD(ROW()-13,2)=0,IF(ISBLANK(OFFSET('11. SEGUIMIENTO 2026'!$P$14,INT((ROW()-13)/2),0)),"",OFFSET('11. SEGUIMIENTO 2026'!$P$14,INT((ROW()-13)/2),0)),IF(ISBLANK(OFFSET('9. METAS'!$S$20,INT((ROW()-14)/2),0)),"",OFFSET('9. METAS'!$S$20,INT((ROW()-14)/2),0)))</f>
        <v/>
      </c>
      <c r="M225" s="210" t="str">
        <f ca="1">IF(MOD(ROW()-13,2)=0,IF(ISBLANK(OFFSET('11. SEGUIMIENTO 2026'!$Q$14,INT((ROW()-13)/2),0)),"",OFFSET('11. SEGUIMIENTO 2026'!$Q$14,INT((ROW()-13)/2),0)),IF(ISBLANK(OFFSET('9. METAS'!$T$20,INT((ROW()-14)/2),0)),"",OFFSET('9. METAS'!$T$20,INT((ROW()-14)/2),0)))</f>
        <v/>
      </c>
      <c r="N225" s="1004" t="str">
        <f t="shared" ref="N225" ca="1" si="208">IFERROR(J225/J226,"ND")</f>
        <v>ND</v>
      </c>
      <c r="O225" s="1006" t="str">
        <f t="shared" ref="O225" ca="1" si="209">IFERROR(((J225+K225)/H225),"ND")</f>
        <v>ND</v>
      </c>
      <c r="P225" s="1034"/>
    </row>
    <row r="226" spans="3:16" ht="53.25" hidden="1" customHeight="1">
      <c r="C226" s="983"/>
      <c r="D226" s="985"/>
      <c r="E226" s="985"/>
      <c r="F226" s="987"/>
      <c r="G226" s="989"/>
      <c r="H226" s="1029"/>
      <c r="I226" s="1036"/>
      <c r="J226" s="208" t="str">
        <f ca="1">IF(MOD(ROW()-13,2)=0,IF(ISBLANK(OFFSET('11. SEGUIMIENTO 2026'!$N$14,INT((ROW()-13)/2),0)),"",OFFSET('11. SEGUIMIENTO 2026'!$N$14,INT((ROW()-13)/2),0)),IF(ISBLANK(OFFSET('9. METAS'!$Q$20,INT((ROW()-14)/2),0)),"",OFFSET('9. METAS'!$Q$20,INT((ROW()-14)/2),0)))</f>
        <v/>
      </c>
      <c r="K226" s="209" t="str">
        <f ca="1">IF(MOD(ROW()-13,2)=0,IF(ISBLANK(OFFSET('11. SEGUIMIENTO 2026'!$O$14,INT((ROW()-13)/2),0)),"",OFFSET('11. SEGUIMIENTO 2026'!$O$14,INT((ROW()-13)/2),0)),IF(ISBLANK(OFFSET('9. METAS'!$R$20,INT((ROW()-14)/2),0)),"",OFFSET('9. METAS'!$R$20,INT((ROW()-14)/2),0)))</f>
        <v/>
      </c>
      <c r="L226" s="209" t="str">
        <f ca="1">IF(MOD(ROW()-13,2)=0,IF(ISBLANK(OFFSET('11. SEGUIMIENTO 2026'!$P$14,INT((ROW()-13)/2),0)),"",OFFSET('11. SEGUIMIENTO 2026'!$P$14,INT((ROW()-13)/2),0)),IF(ISBLANK(OFFSET('9. METAS'!$S$20,INT((ROW()-14)/2),0)),"",OFFSET('9. METAS'!$S$20,INT((ROW()-14)/2),0)))</f>
        <v/>
      </c>
      <c r="M226" s="210" t="str">
        <f ca="1">IF(MOD(ROW()-13,2)=0,IF(ISBLANK(OFFSET('11. SEGUIMIENTO 2026'!$Q$14,INT((ROW()-13)/2),0)),"",OFFSET('11. SEGUIMIENTO 2026'!$Q$14,INT((ROW()-13)/2),0)),IF(ISBLANK(OFFSET('9. METAS'!$T$20,INT((ROW()-14)/2),0)),"",OFFSET('9. METAS'!$T$20,INT((ROW()-14)/2),0)))</f>
        <v/>
      </c>
      <c r="N226" s="1005"/>
      <c r="O226" s="1007"/>
      <c r="P226" s="1037"/>
    </row>
    <row r="227" spans="3:16" ht="53.25" hidden="1" customHeight="1">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29" t="str">
        <f ca="1">IF(ISBLANK(OFFSET('9. METAS'!$K$20,INT((ROW()-13)/2),0)),"",OFFSET('9. METAS'!$K$20,INT((ROW()-13)/2),0))</f>
        <v/>
      </c>
      <c r="I227" s="1031"/>
      <c r="J227" s="208" t="str">
        <f ca="1">IF(MOD(ROW()-13,2)=0,IF(ISBLANK(OFFSET('11. SEGUIMIENTO 2026'!$N$14,INT((ROW()-13)/2),0)),"",OFFSET('11. SEGUIMIENTO 2026'!$N$14,INT((ROW()-13)/2),0)),IF(ISBLANK(OFFSET('9. METAS'!$Q$20,INT((ROW()-14)/2),0)),"",OFFSET('9. METAS'!$Q$20,INT((ROW()-14)/2),0)))</f>
        <v/>
      </c>
      <c r="K227" s="209" t="str">
        <f ca="1">IF(MOD(ROW()-13,2)=0,IF(ISBLANK(OFFSET('11. SEGUIMIENTO 2026'!$O$14,INT((ROW()-13)/2),0)),"",OFFSET('11. SEGUIMIENTO 2026'!$O$14,INT((ROW()-13)/2),0)),IF(ISBLANK(OFFSET('9. METAS'!$R$20,INT((ROW()-14)/2),0)),"",OFFSET('9. METAS'!$R$20,INT((ROW()-14)/2),0)))</f>
        <v/>
      </c>
      <c r="L227" s="209" t="str">
        <f ca="1">IF(MOD(ROW()-13,2)=0,IF(ISBLANK(OFFSET('11. SEGUIMIENTO 2026'!$P$14,INT((ROW()-13)/2),0)),"",OFFSET('11. SEGUIMIENTO 2026'!$P$14,INT((ROW()-13)/2),0)),IF(ISBLANK(OFFSET('9. METAS'!$S$20,INT((ROW()-14)/2),0)),"",OFFSET('9. METAS'!$S$20,INT((ROW()-14)/2),0)))</f>
        <v/>
      </c>
      <c r="M227" s="210" t="str">
        <f ca="1">IF(MOD(ROW()-13,2)=0,IF(ISBLANK(OFFSET('11. SEGUIMIENTO 2026'!$Q$14,INT((ROW()-13)/2),0)),"",OFFSET('11. SEGUIMIENTO 2026'!$Q$14,INT((ROW()-13)/2),0)),IF(ISBLANK(OFFSET('9. METAS'!$T$20,INT((ROW()-14)/2),0)),"",OFFSET('9. METAS'!$T$20,INT((ROW()-14)/2),0)))</f>
        <v/>
      </c>
      <c r="N227" s="1004" t="str">
        <f t="shared" ref="N227" ca="1" si="210">IFERROR(J227/J228,"ND")</f>
        <v>ND</v>
      </c>
      <c r="O227" s="1006" t="str">
        <f t="shared" ref="O227" ca="1" si="211">IFERROR(((J227+K227)/H227),"ND")</f>
        <v>ND</v>
      </c>
      <c r="P227" s="1034"/>
    </row>
    <row r="228" spans="3:16" ht="53.25" hidden="1" customHeight="1">
      <c r="C228" s="983"/>
      <c r="D228" s="985"/>
      <c r="E228" s="985"/>
      <c r="F228" s="987"/>
      <c r="G228" s="989"/>
      <c r="H228" s="1029"/>
      <c r="I228" s="1036"/>
      <c r="J228" s="208" t="str">
        <f ca="1">IF(MOD(ROW()-13,2)=0,IF(ISBLANK(OFFSET('11. SEGUIMIENTO 2026'!$N$14,INT((ROW()-13)/2),0)),"",OFFSET('11. SEGUIMIENTO 2026'!$N$14,INT((ROW()-13)/2),0)),IF(ISBLANK(OFFSET('9. METAS'!$Q$20,INT((ROW()-14)/2),0)),"",OFFSET('9. METAS'!$Q$20,INT((ROW()-14)/2),0)))</f>
        <v/>
      </c>
      <c r="K228" s="209" t="str">
        <f ca="1">IF(MOD(ROW()-13,2)=0,IF(ISBLANK(OFFSET('11. SEGUIMIENTO 2026'!$O$14,INT((ROW()-13)/2),0)),"",OFFSET('11. SEGUIMIENTO 2026'!$O$14,INT((ROW()-13)/2),0)),IF(ISBLANK(OFFSET('9. METAS'!$R$20,INT((ROW()-14)/2),0)),"",OFFSET('9. METAS'!$R$20,INT((ROW()-14)/2),0)))</f>
        <v/>
      </c>
      <c r="L228" s="209" t="str">
        <f ca="1">IF(MOD(ROW()-13,2)=0,IF(ISBLANK(OFFSET('11. SEGUIMIENTO 2026'!$P$14,INT((ROW()-13)/2),0)),"",OFFSET('11. SEGUIMIENTO 2026'!$P$14,INT((ROW()-13)/2),0)),IF(ISBLANK(OFFSET('9. METAS'!$S$20,INT((ROW()-14)/2),0)),"",OFFSET('9. METAS'!$S$20,INT((ROW()-14)/2),0)))</f>
        <v/>
      </c>
      <c r="M228" s="210" t="str">
        <f ca="1">IF(MOD(ROW()-13,2)=0,IF(ISBLANK(OFFSET('11. SEGUIMIENTO 2026'!$Q$14,INT((ROW()-13)/2),0)),"",OFFSET('11. SEGUIMIENTO 2026'!$Q$14,INT((ROW()-13)/2),0)),IF(ISBLANK(OFFSET('9. METAS'!$T$20,INT((ROW()-14)/2),0)),"",OFFSET('9. METAS'!$T$20,INT((ROW()-14)/2),0)))</f>
        <v/>
      </c>
      <c r="N228" s="1005"/>
      <c r="O228" s="1007"/>
      <c r="P228" s="1037"/>
    </row>
    <row r="229" spans="3:16" ht="53.25" hidden="1" customHeight="1">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29" t="str">
        <f ca="1">IF(ISBLANK(OFFSET('9. METAS'!$K$20,INT((ROW()-13)/2),0)),"",OFFSET('9. METAS'!$K$20,INT((ROW()-13)/2),0))</f>
        <v/>
      </c>
      <c r="I229" s="1031"/>
      <c r="J229" s="208" t="str">
        <f ca="1">IF(MOD(ROW()-13,2)=0,IF(ISBLANK(OFFSET('11. SEGUIMIENTO 2026'!$N$14,INT((ROW()-13)/2),0)),"",OFFSET('11. SEGUIMIENTO 2026'!$N$14,INT((ROW()-13)/2),0)),IF(ISBLANK(OFFSET('9. METAS'!$Q$20,INT((ROW()-14)/2),0)),"",OFFSET('9. METAS'!$Q$20,INT((ROW()-14)/2),0)))</f>
        <v/>
      </c>
      <c r="K229" s="209" t="str">
        <f ca="1">IF(MOD(ROW()-13,2)=0,IF(ISBLANK(OFFSET('11. SEGUIMIENTO 2026'!$O$14,INT((ROW()-13)/2),0)),"",OFFSET('11. SEGUIMIENTO 2026'!$O$14,INT((ROW()-13)/2),0)),IF(ISBLANK(OFFSET('9. METAS'!$R$20,INT((ROW()-14)/2),0)),"",OFFSET('9. METAS'!$R$20,INT((ROW()-14)/2),0)))</f>
        <v/>
      </c>
      <c r="L229" s="209" t="str">
        <f ca="1">IF(MOD(ROW()-13,2)=0,IF(ISBLANK(OFFSET('11. SEGUIMIENTO 2026'!$P$14,INT((ROW()-13)/2),0)),"",OFFSET('11. SEGUIMIENTO 2026'!$P$14,INT((ROW()-13)/2),0)),IF(ISBLANK(OFFSET('9. METAS'!$S$20,INT((ROW()-14)/2),0)),"",OFFSET('9. METAS'!$S$20,INT((ROW()-14)/2),0)))</f>
        <v/>
      </c>
      <c r="M229" s="210" t="str">
        <f ca="1">IF(MOD(ROW()-13,2)=0,IF(ISBLANK(OFFSET('11. SEGUIMIENTO 2026'!$Q$14,INT((ROW()-13)/2),0)),"",OFFSET('11. SEGUIMIENTO 2026'!$Q$14,INT((ROW()-13)/2),0)),IF(ISBLANK(OFFSET('9. METAS'!$T$20,INT((ROW()-14)/2),0)),"",OFFSET('9. METAS'!$T$20,INT((ROW()-14)/2),0)))</f>
        <v/>
      </c>
      <c r="N229" s="1004" t="str">
        <f t="shared" ref="N229" ca="1" si="212">IFERROR(J229/J230,"ND")</f>
        <v>ND</v>
      </c>
      <c r="O229" s="1006" t="str">
        <f t="shared" ref="O229" ca="1" si="213">IFERROR(((J229+K229)/H229),"ND")</f>
        <v>ND</v>
      </c>
      <c r="P229" s="1034"/>
    </row>
    <row r="230" spans="3:16" ht="53.25" hidden="1" customHeight="1">
      <c r="C230" s="983"/>
      <c r="D230" s="985"/>
      <c r="E230" s="985"/>
      <c r="F230" s="987"/>
      <c r="G230" s="989"/>
      <c r="H230" s="1029"/>
      <c r="I230" s="1036"/>
      <c r="J230" s="208" t="str">
        <f ca="1">IF(MOD(ROW()-13,2)=0,IF(ISBLANK(OFFSET('11. SEGUIMIENTO 2026'!$N$14,INT((ROW()-13)/2),0)),"",OFFSET('11. SEGUIMIENTO 2026'!$N$14,INT((ROW()-13)/2),0)),IF(ISBLANK(OFFSET('9. METAS'!$Q$20,INT((ROW()-14)/2),0)),"",OFFSET('9. METAS'!$Q$20,INT((ROW()-14)/2),0)))</f>
        <v/>
      </c>
      <c r="K230" s="209" t="str">
        <f ca="1">IF(MOD(ROW()-13,2)=0,IF(ISBLANK(OFFSET('11. SEGUIMIENTO 2026'!$O$14,INT((ROW()-13)/2),0)),"",OFFSET('11. SEGUIMIENTO 2026'!$O$14,INT((ROW()-13)/2),0)),IF(ISBLANK(OFFSET('9. METAS'!$R$20,INT((ROW()-14)/2),0)),"",OFFSET('9. METAS'!$R$20,INT((ROW()-14)/2),0)))</f>
        <v/>
      </c>
      <c r="L230" s="209" t="str">
        <f ca="1">IF(MOD(ROW()-13,2)=0,IF(ISBLANK(OFFSET('11. SEGUIMIENTO 2026'!$P$14,INT((ROW()-13)/2),0)),"",OFFSET('11. SEGUIMIENTO 2026'!$P$14,INT((ROW()-13)/2),0)),IF(ISBLANK(OFFSET('9. METAS'!$S$20,INT((ROW()-14)/2),0)),"",OFFSET('9. METAS'!$S$20,INT((ROW()-14)/2),0)))</f>
        <v/>
      </c>
      <c r="M230" s="210" t="str">
        <f ca="1">IF(MOD(ROW()-13,2)=0,IF(ISBLANK(OFFSET('11. SEGUIMIENTO 2026'!$Q$14,INT((ROW()-13)/2),0)),"",OFFSET('11. SEGUIMIENTO 2026'!$Q$14,INT((ROW()-13)/2),0)),IF(ISBLANK(OFFSET('9. METAS'!$T$20,INT((ROW()-14)/2),0)),"",OFFSET('9. METAS'!$T$20,INT((ROW()-14)/2),0)))</f>
        <v/>
      </c>
      <c r="N230" s="1005"/>
      <c r="O230" s="1007"/>
      <c r="P230" s="1037"/>
    </row>
    <row r="231" spans="3:16" ht="53.25" hidden="1" customHeight="1">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29" t="str">
        <f ca="1">IF(ISBLANK(OFFSET('9. METAS'!$K$20,INT((ROW()-13)/2),0)),"",OFFSET('9. METAS'!$K$20,INT((ROW()-13)/2),0))</f>
        <v/>
      </c>
      <c r="I231" s="1031"/>
      <c r="J231" s="208" t="str">
        <f ca="1">IF(MOD(ROW()-13,2)=0,IF(ISBLANK(OFFSET('11. SEGUIMIENTO 2026'!$N$14,INT((ROW()-13)/2),0)),"",OFFSET('11. SEGUIMIENTO 2026'!$N$14,INT((ROW()-13)/2),0)),IF(ISBLANK(OFFSET('9. METAS'!$Q$20,INT((ROW()-14)/2),0)),"",OFFSET('9. METAS'!$Q$20,INT((ROW()-14)/2),0)))</f>
        <v/>
      </c>
      <c r="K231" s="209" t="str">
        <f ca="1">IF(MOD(ROW()-13,2)=0,IF(ISBLANK(OFFSET('11. SEGUIMIENTO 2026'!$O$14,INT((ROW()-13)/2),0)),"",OFFSET('11. SEGUIMIENTO 2026'!$O$14,INT((ROW()-13)/2),0)),IF(ISBLANK(OFFSET('9. METAS'!$R$20,INT((ROW()-14)/2),0)),"",OFFSET('9. METAS'!$R$20,INT((ROW()-14)/2),0)))</f>
        <v/>
      </c>
      <c r="L231" s="209" t="str">
        <f ca="1">IF(MOD(ROW()-13,2)=0,IF(ISBLANK(OFFSET('11. SEGUIMIENTO 2026'!$P$14,INT((ROW()-13)/2),0)),"",OFFSET('11. SEGUIMIENTO 2026'!$P$14,INT((ROW()-13)/2),0)),IF(ISBLANK(OFFSET('9. METAS'!$S$20,INT((ROW()-14)/2),0)),"",OFFSET('9. METAS'!$S$20,INT((ROW()-14)/2),0)))</f>
        <v/>
      </c>
      <c r="M231" s="210" t="str">
        <f ca="1">IF(MOD(ROW()-13,2)=0,IF(ISBLANK(OFFSET('11. SEGUIMIENTO 2026'!$Q$14,INT((ROW()-13)/2),0)),"",OFFSET('11. SEGUIMIENTO 2026'!$Q$14,INT((ROW()-13)/2),0)),IF(ISBLANK(OFFSET('9. METAS'!$T$20,INT((ROW()-14)/2),0)),"",OFFSET('9. METAS'!$T$20,INT((ROW()-14)/2),0)))</f>
        <v/>
      </c>
      <c r="N231" s="1004" t="str">
        <f t="shared" ref="N231" ca="1" si="214">IFERROR(J231/J232,"ND")</f>
        <v>ND</v>
      </c>
      <c r="O231" s="1006" t="str">
        <f t="shared" ref="O231" ca="1" si="215">IFERROR(((J231+K231)/H231),"ND")</f>
        <v>ND</v>
      </c>
      <c r="P231" s="1034"/>
    </row>
    <row r="232" spans="3:16" ht="53.25" hidden="1" customHeight="1">
      <c r="C232" s="983"/>
      <c r="D232" s="985"/>
      <c r="E232" s="985"/>
      <c r="F232" s="987"/>
      <c r="G232" s="989"/>
      <c r="H232" s="1029"/>
      <c r="I232" s="1036"/>
      <c r="J232" s="208" t="str">
        <f ca="1">IF(MOD(ROW()-13,2)=0,IF(ISBLANK(OFFSET('11. SEGUIMIENTO 2026'!$N$14,INT((ROW()-13)/2),0)),"",OFFSET('11. SEGUIMIENTO 2026'!$N$14,INT((ROW()-13)/2),0)),IF(ISBLANK(OFFSET('9. METAS'!$Q$20,INT((ROW()-14)/2),0)),"",OFFSET('9. METAS'!$Q$20,INT((ROW()-14)/2),0)))</f>
        <v/>
      </c>
      <c r="K232" s="209" t="str">
        <f ca="1">IF(MOD(ROW()-13,2)=0,IF(ISBLANK(OFFSET('11. SEGUIMIENTO 2026'!$O$14,INT((ROW()-13)/2),0)),"",OFFSET('11. SEGUIMIENTO 2026'!$O$14,INT((ROW()-13)/2),0)),IF(ISBLANK(OFFSET('9. METAS'!$R$20,INT((ROW()-14)/2),0)),"",OFFSET('9. METAS'!$R$20,INT((ROW()-14)/2),0)))</f>
        <v/>
      </c>
      <c r="L232" s="209" t="str">
        <f ca="1">IF(MOD(ROW()-13,2)=0,IF(ISBLANK(OFFSET('11. SEGUIMIENTO 2026'!$P$14,INT((ROW()-13)/2),0)),"",OFFSET('11. SEGUIMIENTO 2026'!$P$14,INT((ROW()-13)/2),0)),IF(ISBLANK(OFFSET('9. METAS'!$S$20,INT((ROW()-14)/2),0)),"",OFFSET('9. METAS'!$S$20,INT((ROW()-14)/2),0)))</f>
        <v/>
      </c>
      <c r="M232" s="210" t="str">
        <f ca="1">IF(MOD(ROW()-13,2)=0,IF(ISBLANK(OFFSET('11. SEGUIMIENTO 2026'!$Q$14,INT((ROW()-13)/2),0)),"",OFFSET('11. SEGUIMIENTO 2026'!$Q$14,INT((ROW()-13)/2),0)),IF(ISBLANK(OFFSET('9. METAS'!$T$20,INT((ROW()-14)/2),0)),"",OFFSET('9. METAS'!$T$20,INT((ROW()-14)/2),0)))</f>
        <v/>
      </c>
      <c r="N232" s="1005"/>
      <c r="O232" s="1007"/>
      <c r="P232" s="1037"/>
    </row>
    <row r="233" spans="3:16" ht="53.25" hidden="1" customHeight="1">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29" t="str">
        <f ca="1">IF(ISBLANK(OFFSET('9. METAS'!$K$20,INT((ROW()-13)/2),0)),"",OFFSET('9. METAS'!$K$20,INT((ROW()-13)/2),0))</f>
        <v/>
      </c>
      <c r="I233" s="1031"/>
      <c r="J233" s="208" t="str">
        <f ca="1">IF(MOD(ROW()-13,2)=0,IF(ISBLANK(OFFSET('11. SEGUIMIENTO 2026'!$N$14,INT((ROW()-13)/2),0)),"",OFFSET('11. SEGUIMIENTO 2026'!$N$14,INT((ROW()-13)/2),0)),IF(ISBLANK(OFFSET('9. METAS'!$Q$20,INT((ROW()-14)/2),0)),"",OFFSET('9. METAS'!$Q$20,INT((ROW()-14)/2),0)))</f>
        <v/>
      </c>
      <c r="K233" s="209" t="str">
        <f ca="1">IF(MOD(ROW()-13,2)=0,IF(ISBLANK(OFFSET('11. SEGUIMIENTO 2026'!$O$14,INT((ROW()-13)/2),0)),"",OFFSET('11. SEGUIMIENTO 2026'!$O$14,INT((ROW()-13)/2),0)),IF(ISBLANK(OFFSET('9. METAS'!$R$20,INT((ROW()-14)/2),0)),"",OFFSET('9. METAS'!$R$20,INT((ROW()-14)/2),0)))</f>
        <v/>
      </c>
      <c r="L233" s="209" t="str">
        <f ca="1">IF(MOD(ROW()-13,2)=0,IF(ISBLANK(OFFSET('11. SEGUIMIENTO 2026'!$P$14,INT((ROW()-13)/2),0)),"",OFFSET('11. SEGUIMIENTO 2026'!$P$14,INT((ROW()-13)/2),0)),IF(ISBLANK(OFFSET('9. METAS'!$S$20,INT((ROW()-14)/2),0)),"",OFFSET('9. METAS'!$S$20,INT((ROW()-14)/2),0)))</f>
        <v/>
      </c>
      <c r="M233" s="210" t="str">
        <f ca="1">IF(MOD(ROW()-13,2)=0,IF(ISBLANK(OFFSET('11. SEGUIMIENTO 2026'!$Q$14,INT((ROW()-13)/2),0)),"",OFFSET('11. SEGUIMIENTO 2026'!$Q$14,INT((ROW()-13)/2),0)),IF(ISBLANK(OFFSET('9. METAS'!$T$20,INT((ROW()-14)/2),0)),"",OFFSET('9. METAS'!$T$20,INT((ROW()-14)/2),0)))</f>
        <v/>
      </c>
      <c r="N233" s="1004" t="str">
        <f t="shared" ref="N233" ca="1" si="216">IFERROR(J233/J234,"ND")</f>
        <v>ND</v>
      </c>
      <c r="O233" s="1006" t="str">
        <f t="shared" ref="O233" ca="1" si="217">IFERROR(((J233+K233)/H233),"ND")</f>
        <v>ND</v>
      </c>
      <c r="P233" s="1034"/>
    </row>
    <row r="234" spans="3:16" ht="53.25" hidden="1" customHeight="1">
      <c r="C234" s="983"/>
      <c r="D234" s="985"/>
      <c r="E234" s="985"/>
      <c r="F234" s="987"/>
      <c r="G234" s="989"/>
      <c r="H234" s="1029"/>
      <c r="I234" s="1036"/>
      <c r="J234" s="208" t="str">
        <f ca="1">IF(MOD(ROW()-13,2)=0,IF(ISBLANK(OFFSET('11. SEGUIMIENTO 2026'!$N$14,INT((ROW()-13)/2),0)),"",OFFSET('11. SEGUIMIENTO 2026'!$N$14,INT((ROW()-13)/2),0)),IF(ISBLANK(OFFSET('9. METAS'!$Q$20,INT((ROW()-14)/2),0)),"",OFFSET('9. METAS'!$Q$20,INT((ROW()-14)/2),0)))</f>
        <v/>
      </c>
      <c r="K234" s="209" t="str">
        <f ca="1">IF(MOD(ROW()-13,2)=0,IF(ISBLANK(OFFSET('11. SEGUIMIENTO 2026'!$O$14,INT((ROW()-13)/2),0)),"",OFFSET('11. SEGUIMIENTO 2026'!$O$14,INT((ROW()-13)/2),0)),IF(ISBLANK(OFFSET('9. METAS'!$R$20,INT((ROW()-14)/2),0)),"",OFFSET('9. METAS'!$R$20,INT((ROW()-14)/2),0)))</f>
        <v/>
      </c>
      <c r="L234" s="209" t="str">
        <f ca="1">IF(MOD(ROW()-13,2)=0,IF(ISBLANK(OFFSET('11. SEGUIMIENTO 2026'!$P$14,INT((ROW()-13)/2),0)),"",OFFSET('11. SEGUIMIENTO 2026'!$P$14,INT((ROW()-13)/2),0)),IF(ISBLANK(OFFSET('9. METAS'!$S$20,INT((ROW()-14)/2),0)),"",OFFSET('9. METAS'!$S$20,INT((ROW()-14)/2),0)))</f>
        <v/>
      </c>
      <c r="M234" s="210" t="str">
        <f ca="1">IF(MOD(ROW()-13,2)=0,IF(ISBLANK(OFFSET('11. SEGUIMIENTO 2026'!$Q$14,INT((ROW()-13)/2),0)),"",OFFSET('11. SEGUIMIENTO 2026'!$Q$14,INT((ROW()-13)/2),0)),IF(ISBLANK(OFFSET('9. METAS'!$T$20,INT((ROW()-14)/2),0)),"",OFFSET('9. METAS'!$T$20,INT((ROW()-14)/2),0)))</f>
        <v/>
      </c>
      <c r="N234" s="1005"/>
      <c r="O234" s="1007"/>
      <c r="P234" s="1037"/>
    </row>
    <row r="235" spans="3:16" ht="53.25" hidden="1" customHeight="1">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29" t="str">
        <f ca="1">IF(ISBLANK(OFFSET('9. METAS'!$K$20,INT((ROW()-13)/2),0)),"",OFFSET('9. METAS'!$K$20,INT((ROW()-13)/2),0))</f>
        <v/>
      </c>
      <c r="I235" s="1031"/>
      <c r="J235" s="208" t="str">
        <f ca="1">IF(MOD(ROW()-13,2)=0,IF(ISBLANK(OFFSET('11. SEGUIMIENTO 2026'!$N$14,INT((ROW()-13)/2),0)),"",OFFSET('11. SEGUIMIENTO 2026'!$N$14,INT((ROW()-13)/2),0)),IF(ISBLANK(OFFSET('9. METAS'!$Q$20,INT((ROW()-14)/2),0)),"",OFFSET('9. METAS'!$Q$20,INT((ROW()-14)/2),0)))</f>
        <v/>
      </c>
      <c r="K235" s="209" t="str">
        <f ca="1">IF(MOD(ROW()-13,2)=0,IF(ISBLANK(OFFSET('11. SEGUIMIENTO 2026'!$O$14,INT((ROW()-13)/2),0)),"",OFFSET('11. SEGUIMIENTO 2026'!$O$14,INT((ROW()-13)/2),0)),IF(ISBLANK(OFFSET('9. METAS'!$R$20,INT((ROW()-14)/2),0)),"",OFFSET('9. METAS'!$R$20,INT((ROW()-14)/2),0)))</f>
        <v/>
      </c>
      <c r="L235" s="209" t="str">
        <f ca="1">IF(MOD(ROW()-13,2)=0,IF(ISBLANK(OFFSET('11. SEGUIMIENTO 2026'!$P$14,INT((ROW()-13)/2),0)),"",OFFSET('11. SEGUIMIENTO 2026'!$P$14,INT((ROW()-13)/2),0)),IF(ISBLANK(OFFSET('9. METAS'!$S$20,INT((ROW()-14)/2),0)),"",OFFSET('9. METAS'!$S$20,INT((ROW()-14)/2),0)))</f>
        <v/>
      </c>
      <c r="M235" s="210" t="str">
        <f ca="1">IF(MOD(ROW()-13,2)=0,IF(ISBLANK(OFFSET('11. SEGUIMIENTO 2026'!$Q$14,INT((ROW()-13)/2),0)),"",OFFSET('11. SEGUIMIENTO 2026'!$Q$14,INT((ROW()-13)/2),0)),IF(ISBLANK(OFFSET('9. METAS'!$T$20,INT((ROW()-14)/2),0)),"",OFFSET('9. METAS'!$T$20,INT((ROW()-14)/2),0)))</f>
        <v/>
      </c>
      <c r="N235" s="1004" t="str">
        <f t="shared" ref="N235" ca="1" si="218">IFERROR(J235/J236,"ND")</f>
        <v>ND</v>
      </c>
      <c r="O235" s="1006" t="str">
        <f t="shared" ref="O235" ca="1" si="219">IFERROR(((J235+K235)/H235),"ND")</f>
        <v>ND</v>
      </c>
      <c r="P235" s="1034"/>
    </row>
    <row r="236" spans="3:16" ht="53.25" hidden="1" customHeight="1">
      <c r="C236" s="983"/>
      <c r="D236" s="985"/>
      <c r="E236" s="985"/>
      <c r="F236" s="987"/>
      <c r="G236" s="989"/>
      <c r="H236" s="1029"/>
      <c r="I236" s="1036"/>
      <c r="J236" s="208" t="str">
        <f ca="1">IF(MOD(ROW()-13,2)=0,IF(ISBLANK(OFFSET('11. SEGUIMIENTO 2026'!$N$14,INT((ROW()-13)/2),0)),"",OFFSET('11. SEGUIMIENTO 2026'!$N$14,INT((ROW()-13)/2),0)),IF(ISBLANK(OFFSET('9. METAS'!$Q$20,INT((ROW()-14)/2),0)),"",OFFSET('9. METAS'!$Q$20,INT((ROW()-14)/2),0)))</f>
        <v/>
      </c>
      <c r="K236" s="209" t="str">
        <f ca="1">IF(MOD(ROW()-13,2)=0,IF(ISBLANK(OFFSET('11. SEGUIMIENTO 2026'!$O$14,INT((ROW()-13)/2),0)),"",OFFSET('11. SEGUIMIENTO 2026'!$O$14,INT((ROW()-13)/2),0)),IF(ISBLANK(OFFSET('9. METAS'!$R$20,INT((ROW()-14)/2),0)),"",OFFSET('9. METAS'!$R$20,INT((ROW()-14)/2),0)))</f>
        <v/>
      </c>
      <c r="L236" s="209" t="str">
        <f ca="1">IF(MOD(ROW()-13,2)=0,IF(ISBLANK(OFFSET('11. SEGUIMIENTO 2026'!$P$14,INT((ROW()-13)/2),0)),"",OFFSET('11. SEGUIMIENTO 2026'!$P$14,INT((ROW()-13)/2),0)),IF(ISBLANK(OFFSET('9. METAS'!$S$20,INT((ROW()-14)/2),0)),"",OFFSET('9. METAS'!$S$20,INT((ROW()-14)/2),0)))</f>
        <v/>
      </c>
      <c r="M236" s="210" t="str">
        <f ca="1">IF(MOD(ROW()-13,2)=0,IF(ISBLANK(OFFSET('11. SEGUIMIENTO 2026'!$Q$14,INT((ROW()-13)/2),0)),"",OFFSET('11. SEGUIMIENTO 2026'!$Q$14,INT((ROW()-13)/2),0)),IF(ISBLANK(OFFSET('9. METAS'!$T$20,INT((ROW()-14)/2),0)),"",OFFSET('9. METAS'!$T$20,INT((ROW()-14)/2),0)))</f>
        <v/>
      </c>
      <c r="N236" s="1005"/>
      <c r="O236" s="1007"/>
      <c r="P236" s="1037"/>
    </row>
    <row r="237" spans="3:16" ht="53.25" hidden="1" customHeight="1">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29" t="str">
        <f ca="1">IF(ISBLANK(OFFSET('9. METAS'!$K$20,INT((ROW()-13)/2),0)),"",OFFSET('9. METAS'!$K$20,INT((ROW()-13)/2),0))</f>
        <v/>
      </c>
      <c r="I237" s="1031"/>
      <c r="J237" s="208" t="str">
        <f ca="1">IF(MOD(ROW()-13,2)=0,IF(ISBLANK(OFFSET('11. SEGUIMIENTO 2026'!$N$14,INT((ROW()-13)/2),0)),"",OFFSET('11. SEGUIMIENTO 2026'!$N$14,INT((ROW()-13)/2),0)),IF(ISBLANK(OFFSET('9. METAS'!$Q$20,INT((ROW()-14)/2),0)),"",OFFSET('9. METAS'!$Q$20,INT((ROW()-14)/2),0)))</f>
        <v/>
      </c>
      <c r="K237" s="209" t="str">
        <f ca="1">IF(MOD(ROW()-13,2)=0,IF(ISBLANK(OFFSET('11. SEGUIMIENTO 2026'!$O$14,INT((ROW()-13)/2),0)),"",OFFSET('11. SEGUIMIENTO 2026'!$O$14,INT((ROW()-13)/2),0)),IF(ISBLANK(OFFSET('9. METAS'!$R$20,INT((ROW()-14)/2),0)),"",OFFSET('9. METAS'!$R$20,INT((ROW()-14)/2),0)))</f>
        <v/>
      </c>
      <c r="L237" s="209" t="str">
        <f ca="1">IF(MOD(ROW()-13,2)=0,IF(ISBLANK(OFFSET('11. SEGUIMIENTO 2026'!$P$14,INT((ROW()-13)/2),0)),"",OFFSET('11. SEGUIMIENTO 2026'!$P$14,INT((ROW()-13)/2),0)),IF(ISBLANK(OFFSET('9. METAS'!$S$20,INT((ROW()-14)/2),0)),"",OFFSET('9. METAS'!$S$20,INT((ROW()-14)/2),0)))</f>
        <v/>
      </c>
      <c r="M237" s="210" t="str">
        <f ca="1">IF(MOD(ROW()-13,2)=0,IF(ISBLANK(OFFSET('11. SEGUIMIENTO 2026'!$Q$14,INT((ROW()-13)/2),0)),"",OFFSET('11. SEGUIMIENTO 2026'!$Q$14,INT((ROW()-13)/2),0)),IF(ISBLANK(OFFSET('9. METAS'!$T$20,INT((ROW()-14)/2),0)),"",OFFSET('9. METAS'!$T$20,INT((ROW()-14)/2),0)))</f>
        <v/>
      </c>
      <c r="N237" s="1004" t="str">
        <f t="shared" ref="N237" ca="1" si="220">IFERROR(J237/J238,"ND")</f>
        <v>ND</v>
      </c>
      <c r="O237" s="1006" t="str">
        <f t="shared" ref="O237" ca="1" si="221">IFERROR(((J237+K237)/H237),"ND")</f>
        <v>ND</v>
      </c>
      <c r="P237" s="1034"/>
    </row>
    <row r="238" spans="3:16" ht="53.25" hidden="1" customHeight="1">
      <c r="C238" s="983"/>
      <c r="D238" s="985"/>
      <c r="E238" s="985"/>
      <c r="F238" s="987"/>
      <c r="G238" s="989"/>
      <c r="H238" s="1029"/>
      <c r="I238" s="1036"/>
      <c r="J238" s="208" t="str">
        <f ca="1">IF(MOD(ROW()-13,2)=0,IF(ISBLANK(OFFSET('11. SEGUIMIENTO 2026'!$N$14,INT((ROW()-13)/2),0)),"",OFFSET('11. SEGUIMIENTO 2026'!$N$14,INT((ROW()-13)/2),0)),IF(ISBLANK(OFFSET('9. METAS'!$Q$20,INT((ROW()-14)/2),0)),"",OFFSET('9. METAS'!$Q$20,INT((ROW()-14)/2),0)))</f>
        <v/>
      </c>
      <c r="K238" s="209" t="str">
        <f ca="1">IF(MOD(ROW()-13,2)=0,IF(ISBLANK(OFFSET('11. SEGUIMIENTO 2026'!$O$14,INT((ROW()-13)/2),0)),"",OFFSET('11. SEGUIMIENTO 2026'!$O$14,INT((ROW()-13)/2),0)),IF(ISBLANK(OFFSET('9. METAS'!$R$20,INT((ROW()-14)/2),0)),"",OFFSET('9. METAS'!$R$20,INT((ROW()-14)/2),0)))</f>
        <v/>
      </c>
      <c r="L238" s="209" t="str">
        <f ca="1">IF(MOD(ROW()-13,2)=0,IF(ISBLANK(OFFSET('11. SEGUIMIENTO 2026'!$P$14,INT((ROW()-13)/2),0)),"",OFFSET('11. SEGUIMIENTO 2026'!$P$14,INT((ROW()-13)/2),0)),IF(ISBLANK(OFFSET('9. METAS'!$S$20,INT((ROW()-14)/2),0)),"",OFFSET('9. METAS'!$S$20,INT((ROW()-14)/2),0)))</f>
        <v/>
      </c>
      <c r="M238" s="210" t="str">
        <f ca="1">IF(MOD(ROW()-13,2)=0,IF(ISBLANK(OFFSET('11. SEGUIMIENTO 2026'!$Q$14,INT((ROW()-13)/2),0)),"",OFFSET('11. SEGUIMIENTO 2026'!$Q$14,INT((ROW()-13)/2),0)),IF(ISBLANK(OFFSET('9. METAS'!$T$20,INT((ROW()-14)/2),0)),"",OFFSET('9. METAS'!$T$20,INT((ROW()-14)/2),0)))</f>
        <v/>
      </c>
      <c r="N238" s="1005"/>
      <c r="O238" s="1007"/>
      <c r="P238" s="1037"/>
    </row>
    <row r="239" spans="3:16" ht="53.25" hidden="1" customHeight="1">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29" t="str">
        <f ca="1">IF(ISBLANK(OFFSET('9. METAS'!$K$20,INT((ROW()-13)/2),0)),"",OFFSET('9. METAS'!$K$20,INT((ROW()-13)/2),0))</f>
        <v/>
      </c>
      <c r="I239" s="1031"/>
      <c r="J239" s="208" t="str">
        <f ca="1">IF(MOD(ROW()-13,2)=0,IF(ISBLANK(OFFSET('11. SEGUIMIENTO 2026'!$N$14,INT((ROW()-13)/2),0)),"",OFFSET('11. SEGUIMIENTO 2026'!$N$14,INT((ROW()-13)/2),0)),IF(ISBLANK(OFFSET('9. METAS'!$Q$20,INT((ROW()-14)/2),0)),"",OFFSET('9. METAS'!$Q$20,INT((ROW()-14)/2),0)))</f>
        <v/>
      </c>
      <c r="K239" s="209" t="str">
        <f ca="1">IF(MOD(ROW()-13,2)=0,IF(ISBLANK(OFFSET('11. SEGUIMIENTO 2026'!$O$14,INT((ROW()-13)/2),0)),"",OFFSET('11. SEGUIMIENTO 2026'!$O$14,INT((ROW()-13)/2),0)),IF(ISBLANK(OFFSET('9. METAS'!$R$20,INT((ROW()-14)/2),0)),"",OFFSET('9. METAS'!$R$20,INT((ROW()-14)/2),0)))</f>
        <v/>
      </c>
      <c r="L239" s="209" t="str">
        <f ca="1">IF(MOD(ROW()-13,2)=0,IF(ISBLANK(OFFSET('11. SEGUIMIENTO 2026'!$P$14,INT((ROW()-13)/2),0)),"",OFFSET('11. SEGUIMIENTO 2026'!$P$14,INT((ROW()-13)/2),0)),IF(ISBLANK(OFFSET('9. METAS'!$S$20,INT((ROW()-14)/2),0)),"",OFFSET('9. METAS'!$S$20,INT((ROW()-14)/2),0)))</f>
        <v/>
      </c>
      <c r="M239" s="210" t="str">
        <f ca="1">IF(MOD(ROW()-13,2)=0,IF(ISBLANK(OFFSET('11. SEGUIMIENTO 2026'!$Q$14,INT((ROW()-13)/2),0)),"",OFFSET('11. SEGUIMIENTO 2026'!$Q$14,INT((ROW()-13)/2),0)),IF(ISBLANK(OFFSET('9. METAS'!$T$20,INT((ROW()-14)/2),0)),"",OFFSET('9. METAS'!$T$20,INT((ROW()-14)/2),0)))</f>
        <v/>
      </c>
      <c r="N239" s="1004" t="str">
        <f t="shared" ref="N239" ca="1" si="222">IFERROR(J239/J240,"ND")</f>
        <v>ND</v>
      </c>
      <c r="O239" s="1006" t="str">
        <f t="shared" ref="O239" ca="1" si="223">IFERROR(((J239+K239)/H239),"ND")</f>
        <v>ND</v>
      </c>
      <c r="P239" s="1034"/>
    </row>
    <row r="240" spans="3:16" ht="53.25" hidden="1" customHeight="1">
      <c r="C240" s="983"/>
      <c r="D240" s="985"/>
      <c r="E240" s="985"/>
      <c r="F240" s="987"/>
      <c r="G240" s="989"/>
      <c r="H240" s="1029"/>
      <c r="I240" s="1036"/>
      <c r="J240" s="208" t="str">
        <f ca="1">IF(MOD(ROW()-13,2)=0,IF(ISBLANK(OFFSET('11. SEGUIMIENTO 2026'!$N$14,INT((ROW()-13)/2),0)),"",OFFSET('11. SEGUIMIENTO 2026'!$N$14,INT((ROW()-13)/2),0)),IF(ISBLANK(OFFSET('9. METAS'!$Q$20,INT((ROW()-14)/2),0)),"",OFFSET('9. METAS'!$Q$20,INT((ROW()-14)/2),0)))</f>
        <v/>
      </c>
      <c r="K240" s="209" t="str">
        <f ca="1">IF(MOD(ROW()-13,2)=0,IF(ISBLANK(OFFSET('11. SEGUIMIENTO 2026'!$O$14,INT((ROW()-13)/2),0)),"",OFFSET('11. SEGUIMIENTO 2026'!$O$14,INT((ROW()-13)/2),0)),IF(ISBLANK(OFFSET('9. METAS'!$R$20,INT((ROW()-14)/2),0)),"",OFFSET('9. METAS'!$R$20,INT((ROW()-14)/2),0)))</f>
        <v/>
      </c>
      <c r="L240" s="209" t="str">
        <f ca="1">IF(MOD(ROW()-13,2)=0,IF(ISBLANK(OFFSET('11. SEGUIMIENTO 2026'!$P$14,INT((ROW()-13)/2),0)),"",OFFSET('11. SEGUIMIENTO 2026'!$P$14,INT((ROW()-13)/2),0)),IF(ISBLANK(OFFSET('9. METAS'!$S$20,INT((ROW()-14)/2),0)),"",OFFSET('9. METAS'!$S$20,INT((ROW()-14)/2),0)))</f>
        <v/>
      </c>
      <c r="M240" s="210" t="str">
        <f ca="1">IF(MOD(ROW()-13,2)=0,IF(ISBLANK(OFFSET('11. SEGUIMIENTO 2026'!$Q$14,INT((ROW()-13)/2),0)),"",OFFSET('11. SEGUIMIENTO 2026'!$Q$14,INT((ROW()-13)/2),0)),IF(ISBLANK(OFFSET('9. METAS'!$T$20,INT((ROW()-14)/2),0)),"",OFFSET('9. METAS'!$T$20,INT((ROW()-14)/2),0)))</f>
        <v/>
      </c>
      <c r="N240" s="1005"/>
      <c r="O240" s="1007"/>
      <c r="P240" s="1037"/>
    </row>
    <row r="241" spans="3:16" ht="53.25" hidden="1" customHeight="1">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29" t="str">
        <f ca="1">IF(ISBLANK(OFFSET('9. METAS'!$K$20,INT((ROW()-13)/2),0)),"",OFFSET('9. METAS'!$K$20,INT((ROW()-13)/2),0))</f>
        <v/>
      </c>
      <c r="I241" s="1031"/>
      <c r="J241" s="208" t="str">
        <f ca="1">IF(MOD(ROW()-13,2)=0,IF(ISBLANK(OFFSET('11. SEGUIMIENTO 2026'!$N$14,INT((ROW()-13)/2),0)),"",OFFSET('11. SEGUIMIENTO 2026'!$N$14,INT((ROW()-13)/2),0)),IF(ISBLANK(OFFSET('9. METAS'!$Q$20,INT((ROW()-14)/2),0)),"",OFFSET('9. METAS'!$Q$20,INT((ROW()-14)/2),0)))</f>
        <v/>
      </c>
      <c r="K241" s="209" t="str">
        <f ca="1">IF(MOD(ROW()-13,2)=0,IF(ISBLANK(OFFSET('11. SEGUIMIENTO 2026'!$O$14,INT((ROW()-13)/2),0)),"",OFFSET('11. SEGUIMIENTO 2026'!$O$14,INT((ROW()-13)/2),0)),IF(ISBLANK(OFFSET('9. METAS'!$R$20,INT((ROW()-14)/2),0)),"",OFFSET('9. METAS'!$R$20,INT((ROW()-14)/2),0)))</f>
        <v/>
      </c>
      <c r="L241" s="209" t="str">
        <f ca="1">IF(MOD(ROW()-13,2)=0,IF(ISBLANK(OFFSET('11. SEGUIMIENTO 2026'!$P$14,INT((ROW()-13)/2),0)),"",OFFSET('11. SEGUIMIENTO 2026'!$P$14,INT((ROW()-13)/2),0)),IF(ISBLANK(OFFSET('9. METAS'!$S$20,INT((ROW()-14)/2),0)),"",OFFSET('9. METAS'!$S$20,INT((ROW()-14)/2),0)))</f>
        <v/>
      </c>
      <c r="M241" s="210" t="str">
        <f ca="1">IF(MOD(ROW()-13,2)=0,IF(ISBLANK(OFFSET('11. SEGUIMIENTO 2026'!$Q$14,INT((ROW()-13)/2),0)),"",OFFSET('11. SEGUIMIENTO 2026'!$Q$14,INT((ROW()-13)/2),0)),IF(ISBLANK(OFFSET('9. METAS'!$T$20,INT((ROW()-14)/2),0)),"",OFFSET('9. METAS'!$T$20,INT((ROW()-14)/2),0)))</f>
        <v/>
      </c>
      <c r="N241" s="1004" t="str">
        <f t="shared" ref="N241" ca="1" si="224">IFERROR(J241/J242,"ND")</f>
        <v>ND</v>
      </c>
      <c r="O241" s="1006" t="str">
        <f t="shared" ref="O241" ca="1" si="225">IFERROR(((J241+K241)/H241),"ND")</f>
        <v>ND</v>
      </c>
      <c r="P241" s="1034"/>
    </row>
    <row r="242" spans="3:16" ht="53.25" hidden="1" customHeight="1">
      <c r="C242" s="983"/>
      <c r="D242" s="985"/>
      <c r="E242" s="985"/>
      <c r="F242" s="987"/>
      <c r="G242" s="989"/>
      <c r="H242" s="1029"/>
      <c r="I242" s="1036"/>
      <c r="J242" s="208" t="str">
        <f ca="1">IF(MOD(ROW()-13,2)=0,IF(ISBLANK(OFFSET('11. SEGUIMIENTO 2026'!$N$14,INT((ROW()-13)/2),0)),"",OFFSET('11. SEGUIMIENTO 2026'!$N$14,INT((ROW()-13)/2),0)),IF(ISBLANK(OFFSET('9. METAS'!$Q$20,INT((ROW()-14)/2),0)),"",OFFSET('9. METAS'!$Q$20,INT((ROW()-14)/2),0)))</f>
        <v/>
      </c>
      <c r="K242" s="209" t="str">
        <f ca="1">IF(MOD(ROW()-13,2)=0,IF(ISBLANK(OFFSET('11. SEGUIMIENTO 2026'!$O$14,INT((ROW()-13)/2),0)),"",OFFSET('11. SEGUIMIENTO 2026'!$O$14,INT((ROW()-13)/2),0)),IF(ISBLANK(OFFSET('9. METAS'!$R$20,INT((ROW()-14)/2),0)),"",OFFSET('9. METAS'!$R$20,INT((ROW()-14)/2),0)))</f>
        <v/>
      </c>
      <c r="L242" s="209" t="str">
        <f ca="1">IF(MOD(ROW()-13,2)=0,IF(ISBLANK(OFFSET('11. SEGUIMIENTO 2026'!$P$14,INT((ROW()-13)/2),0)),"",OFFSET('11. SEGUIMIENTO 2026'!$P$14,INT((ROW()-13)/2),0)),IF(ISBLANK(OFFSET('9. METAS'!$S$20,INT((ROW()-14)/2),0)),"",OFFSET('9. METAS'!$S$20,INT((ROW()-14)/2),0)))</f>
        <v/>
      </c>
      <c r="M242" s="210" t="str">
        <f ca="1">IF(MOD(ROW()-13,2)=0,IF(ISBLANK(OFFSET('11. SEGUIMIENTO 2026'!$Q$14,INT((ROW()-13)/2),0)),"",OFFSET('11. SEGUIMIENTO 2026'!$Q$14,INT((ROW()-13)/2),0)),IF(ISBLANK(OFFSET('9. METAS'!$T$20,INT((ROW()-14)/2),0)),"",OFFSET('9. METAS'!$T$20,INT((ROW()-14)/2),0)))</f>
        <v/>
      </c>
      <c r="N242" s="1005"/>
      <c r="O242" s="1007"/>
      <c r="P242" s="1037"/>
    </row>
    <row r="243" spans="3:16" ht="53.25" hidden="1" customHeight="1">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29" t="str">
        <f ca="1">IF(ISBLANK(OFFSET('9. METAS'!$K$20,INT((ROW()-13)/2),0)),"",OFFSET('9. METAS'!$K$20,INT((ROW()-13)/2),0))</f>
        <v/>
      </c>
      <c r="I243" s="1031"/>
      <c r="J243" s="208" t="str">
        <f ca="1">IF(MOD(ROW()-13,2)=0,IF(ISBLANK(OFFSET('11. SEGUIMIENTO 2026'!$N$14,INT((ROW()-13)/2),0)),"",OFFSET('11. SEGUIMIENTO 2026'!$N$14,INT((ROW()-13)/2),0)),IF(ISBLANK(OFFSET('9. METAS'!$Q$20,INT((ROW()-14)/2),0)),"",OFFSET('9. METAS'!$Q$20,INT((ROW()-14)/2),0)))</f>
        <v/>
      </c>
      <c r="K243" s="209" t="str">
        <f ca="1">IF(MOD(ROW()-13,2)=0,IF(ISBLANK(OFFSET('11. SEGUIMIENTO 2026'!$O$14,INT((ROW()-13)/2),0)),"",OFFSET('11. SEGUIMIENTO 2026'!$O$14,INT((ROW()-13)/2),0)),IF(ISBLANK(OFFSET('9. METAS'!$R$20,INT((ROW()-14)/2),0)),"",OFFSET('9. METAS'!$R$20,INT((ROW()-14)/2),0)))</f>
        <v/>
      </c>
      <c r="L243" s="209" t="str">
        <f ca="1">IF(MOD(ROW()-13,2)=0,IF(ISBLANK(OFFSET('11. SEGUIMIENTO 2026'!$P$14,INT((ROW()-13)/2),0)),"",OFFSET('11. SEGUIMIENTO 2026'!$P$14,INT((ROW()-13)/2),0)),IF(ISBLANK(OFFSET('9. METAS'!$S$20,INT((ROW()-14)/2),0)),"",OFFSET('9. METAS'!$S$20,INT((ROW()-14)/2),0)))</f>
        <v/>
      </c>
      <c r="M243" s="210" t="str">
        <f ca="1">IF(MOD(ROW()-13,2)=0,IF(ISBLANK(OFFSET('11. SEGUIMIENTO 2026'!$Q$14,INT((ROW()-13)/2),0)),"",OFFSET('11. SEGUIMIENTO 2026'!$Q$14,INT((ROW()-13)/2),0)),IF(ISBLANK(OFFSET('9. METAS'!$T$20,INT((ROW()-14)/2),0)),"",OFFSET('9. METAS'!$T$20,INT((ROW()-14)/2),0)))</f>
        <v/>
      </c>
      <c r="N243" s="1004" t="str">
        <f t="shared" ref="N243" ca="1" si="226">IFERROR(J243/J244,"ND")</f>
        <v>ND</v>
      </c>
      <c r="O243" s="1006" t="str">
        <f t="shared" ref="O243" ca="1" si="227">IFERROR(((J243+K243)/H243),"ND")</f>
        <v>ND</v>
      </c>
      <c r="P243" s="1034"/>
    </row>
    <row r="244" spans="3:16" ht="53.25" hidden="1" customHeight="1">
      <c r="C244" s="983"/>
      <c r="D244" s="985"/>
      <c r="E244" s="985"/>
      <c r="F244" s="987"/>
      <c r="G244" s="989"/>
      <c r="H244" s="1029"/>
      <c r="I244" s="1036"/>
      <c r="J244" s="208" t="str">
        <f ca="1">IF(MOD(ROW()-13,2)=0,IF(ISBLANK(OFFSET('11. SEGUIMIENTO 2026'!$N$14,INT((ROW()-13)/2),0)),"",OFFSET('11. SEGUIMIENTO 2026'!$N$14,INT((ROW()-13)/2),0)),IF(ISBLANK(OFFSET('9. METAS'!$Q$20,INT((ROW()-14)/2),0)),"",OFFSET('9. METAS'!$Q$20,INT((ROW()-14)/2),0)))</f>
        <v/>
      </c>
      <c r="K244" s="209" t="str">
        <f ca="1">IF(MOD(ROW()-13,2)=0,IF(ISBLANK(OFFSET('11. SEGUIMIENTO 2026'!$O$14,INT((ROW()-13)/2),0)),"",OFFSET('11. SEGUIMIENTO 2026'!$O$14,INT((ROW()-13)/2),0)),IF(ISBLANK(OFFSET('9. METAS'!$R$20,INT((ROW()-14)/2),0)),"",OFFSET('9. METAS'!$R$20,INT((ROW()-14)/2),0)))</f>
        <v/>
      </c>
      <c r="L244" s="209" t="str">
        <f ca="1">IF(MOD(ROW()-13,2)=0,IF(ISBLANK(OFFSET('11. SEGUIMIENTO 2026'!$P$14,INT((ROW()-13)/2),0)),"",OFFSET('11. SEGUIMIENTO 2026'!$P$14,INT((ROW()-13)/2),0)),IF(ISBLANK(OFFSET('9. METAS'!$S$20,INT((ROW()-14)/2),0)),"",OFFSET('9. METAS'!$S$20,INT((ROW()-14)/2),0)))</f>
        <v/>
      </c>
      <c r="M244" s="210" t="str">
        <f ca="1">IF(MOD(ROW()-13,2)=0,IF(ISBLANK(OFFSET('11. SEGUIMIENTO 2026'!$Q$14,INT((ROW()-13)/2),0)),"",OFFSET('11. SEGUIMIENTO 2026'!$Q$14,INT((ROW()-13)/2),0)),IF(ISBLANK(OFFSET('9. METAS'!$T$20,INT((ROW()-14)/2),0)),"",OFFSET('9. METAS'!$T$20,INT((ROW()-14)/2),0)))</f>
        <v/>
      </c>
      <c r="N244" s="1005"/>
      <c r="O244" s="1007"/>
      <c r="P244" s="1037"/>
    </row>
    <row r="245" spans="3:16" ht="53.25" hidden="1" customHeight="1">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29" t="str">
        <f ca="1">IF(ISBLANK(OFFSET('9. METAS'!$K$20,INT((ROW()-13)/2),0)),"",OFFSET('9. METAS'!$K$20,INT((ROW()-13)/2),0))</f>
        <v/>
      </c>
      <c r="I245" s="1031"/>
      <c r="J245" s="208" t="str">
        <f ca="1">IF(MOD(ROW()-13,2)=0,IF(ISBLANK(OFFSET('11. SEGUIMIENTO 2026'!$N$14,INT((ROW()-13)/2),0)),"",OFFSET('11. SEGUIMIENTO 2026'!$N$14,INT((ROW()-13)/2),0)),IF(ISBLANK(OFFSET('9. METAS'!$Q$20,INT((ROW()-14)/2),0)),"",OFFSET('9. METAS'!$Q$20,INT((ROW()-14)/2),0)))</f>
        <v/>
      </c>
      <c r="K245" s="209" t="str">
        <f ca="1">IF(MOD(ROW()-13,2)=0,IF(ISBLANK(OFFSET('11. SEGUIMIENTO 2026'!$O$14,INT((ROW()-13)/2),0)),"",OFFSET('11. SEGUIMIENTO 2026'!$O$14,INT((ROW()-13)/2),0)),IF(ISBLANK(OFFSET('9. METAS'!$R$20,INT((ROW()-14)/2),0)),"",OFFSET('9. METAS'!$R$20,INT((ROW()-14)/2),0)))</f>
        <v/>
      </c>
      <c r="L245" s="209" t="str">
        <f ca="1">IF(MOD(ROW()-13,2)=0,IF(ISBLANK(OFFSET('11. SEGUIMIENTO 2026'!$P$14,INT((ROW()-13)/2),0)),"",OFFSET('11. SEGUIMIENTO 2026'!$P$14,INT((ROW()-13)/2),0)),IF(ISBLANK(OFFSET('9. METAS'!$S$20,INT((ROW()-14)/2),0)),"",OFFSET('9. METAS'!$S$20,INT((ROW()-14)/2),0)))</f>
        <v/>
      </c>
      <c r="M245" s="210" t="str">
        <f ca="1">IF(MOD(ROW()-13,2)=0,IF(ISBLANK(OFFSET('11. SEGUIMIENTO 2026'!$Q$14,INT((ROW()-13)/2),0)),"",OFFSET('11. SEGUIMIENTO 2026'!$Q$14,INT((ROW()-13)/2),0)),IF(ISBLANK(OFFSET('9. METAS'!$T$20,INT((ROW()-14)/2),0)),"",OFFSET('9. METAS'!$T$20,INT((ROW()-14)/2),0)))</f>
        <v/>
      </c>
      <c r="N245" s="1004" t="str">
        <f t="shared" ref="N245" ca="1" si="228">IFERROR(J245/J246,"ND")</f>
        <v>ND</v>
      </c>
      <c r="O245" s="1006" t="str">
        <f t="shared" ref="O245" ca="1" si="229">IFERROR(((J245+K245)/H245),"ND")</f>
        <v>ND</v>
      </c>
      <c r="P245" s="1034"/>
    </row>
    <row r="246" spans="3:16" ht="53.25" hidden="1" customHeight="1">
      <c r="C246" s="983"/>
      <c r="D246" s="985"/>
      <c r="E246" s="985"/>
      <c r="F246" s="987"/>
      <c r="G246" s="989"/>
      <c r="H246" s="1029"/>
      <c r="I246" s="1036"/>
      <c r="J246" s="208" t="str">
        <f ca="1">IF(MOD(ROW()-13,2)=0,IF(ISBLANK(OFFSET('11. SEGUIMIENTO 2026'!$N$14,INT((ROW()-13)/2),0)),"",OFFSET('11. SEGUIMIENTO 2026'!$N$14,INT((ROW()-13)/2),0)),IF(ISBLANK(OFFSET('9. METAS'!$Q$20,INT((ROW()-14)/2),0)),"",OFFSET('9. METAS'!$Q$20,INT((ROW()-14)/2),0)))</f>
        <v/>
      </c>
      <c r="K246" s="209" t="str">
        <f ca="1">IF(MOD(ROW()-13,2)=0,IF(ISBLANK(OFFSET('11. SEGUIMIENTO 2026'!$O$14,INT((ROW()-13)/2),0)),"",OFFSET('11. SEGUIMIENTO 2026'!$O$14,INT((ROW()-13)/2),0)),IF(ISBLANK(OFFSET('9. METAS'!$R$20,INT((ROW()-14)/2),0)),"",OFFSET('9. METAS'!$R$20,INT((ROW()-14)/2),0)))</f>
        <v/>
      </c>
      <c r="L246" s="209" t="str">
        <f ca="1">IF(MOD(ROW()-13,2)=0,IF(ISBLANK(OFFSET('11. SEGUIMIENTO 2026'!$P$14,INT((ROW()-13)/2),0)),"",OFFSET('11. SEGUIMIENTO 2026'!$P$14,INT((ROW()-13)/2),0)),IF(ISBLANK(OFFSET('9. METAS'!$S$20,INT((ROW()-14)/2),0)),"",OFFSET('9. METAS'!$S$20,INT((ROW()-14)/2),0)))</f>
        <v/>
      </c>
      <c r="M246" s="210" t="str">
        <f ca="1">IF(MOD(ROW()-13,2)=0,IF(ISBLANK(OFFSET('11. SEGUIMIENTO 2026'!$Q$14,INT((ROW()-13)/2),0)),"",OFFSET('11. SEGUIMIENTO 2026'!$Q$14,INT((ROW()-13)/2),0)),IF(ISBLANK(OFFSET('9. METAS'!$T$20,INT((ROW()-14)/2),0)),"",OFFSET('9. METAS'!$T$20,INT((ROW()-14)/2),0)))</f>
        <v/>
      </c>
      <c r="N246" s="1005"/>
      <c r="O246" s="1007"/>
      <c r="P246" s="1037"/>
    </row>
    <row r="247" spans="3:16" ht="53.25" hidden="1" customHeight="1">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29" t="str">
        <f ca="1">IF(ISBLANK(OFFSET('9. METAS'!$K$20,INT((ROW()-13)/2),0)),"",OFFSET('9. METAS'!$K$20,INT((ROW()-13)/2),0))</f>
        <v/>
      </c>
      <c r="I247" s="1031"/>
      <c r="J247" s="208" t="str">
        <f ca="1">IF(MOD(ROW()-13,2)=0,IF(ISBLANK(OFFSET('11. SEGUIMIENTO 2026'!$N$14,INT((ROW()-13)/2),0)),"",OFFSET('11. SEGUIMIENTO 2026'!$N$14,INT((ROW()-13)/2),0)),IF(ISBLANK(OFFSET('9. METAS'!$Q$20,INT((ROW()-14)/2),0)),"",OFFSET('9. METAS'!$Q$20,INT((ROW()-14)/2),0)))</f>
        <v/>
      </c>
      <c r="K247" s="209" t="str">
        <f ca="1">IF(MOD(ROW()-13,2)=0,IF(ISBLANK(OFFSET('11. SEGUIMIENTO 2026'!$O$14,INT((ROW()-13)/2),0)),"",OFFSET('11. SEGUIMIENTO 2026'!$O$14,INT((ROW()-13)/2),0)),IF(ISBLANK(OFFSET('9. METAS'!$R$20,INT((ROW()-14)/2),0)),"",OFFSET('9. METAS'!$R$20,INT((ROW()-14)/2),0)))</f>
        <v/>
      </c>
      <c r="L247" s="209" t="str">
        <f ca="1">IF(MOD(ROW()-13,2)=0,IF(ISBLANK(OFFSET('11. SEGUIMIENTO 2026'!$P$14,INT((ROW()-13)/2),0)),"",OFFSET('11. SEGUIMIENTO 2026'!$P$14,INT((ROW()-13)/2),0)),IF(ISBLANK(OFFSET('9. METAS'!$S$20,INT((ROW()-14)/2),0)),"",OFFSET('9. METAS'!$S$20,INT((ROW()-14)/2),0)))</f>
        <v/>
      </c>
      <c r="M247" s="210" t="str">
        <f ca="1">IF(MOD(ROW()-13,2)=0,IF(ISBLANK(OFFSET('11. SEGUIMIENTO 2026'!$Q$14,INT((ROW()-13)/2),0)),"",OFFSET('11. SEGUIMIENTO 2026'!$Q$14,INT((ROW()-13)/2),0)),IF(ISBLANK(OFFSET('9. METAS'!$T$20,INT((ROW()-14)/2),0)),"",OFFSET('9. METAS'!$T$20,INT((ROW()-14)/2),0)))</f>
        <v/>
      </c>
      <c r="N247" s="1004" t="str">
        <f t="shared" ref="N247" ca="1" si="230">IFERROR(J247/J248,"ND")</f>
        <v>ND</v>
      </c>
      <c r="O247" s="1006" t="str">
        <f t="shared" ref="O247" ca="1" si="231">IFERROR(((J247+K247)/H247),"ND")</f>
        <v>ND</v>
      </c>
      <c r="P247" s="1034"/>
    </row>
    <row r="248" spans="3:16" ht="53.25" hidden="1" customHeight="1">
      <c r="C248" s="983"/>
      <c r="D248" s="985"/>
      <c r="E248" s="985"/>
      <c r="F248" s="987"/>
      <c r="G248" s="989"/>
      <c r="H248" s="1029"/>
      <c r="I248" s="1036"/>
      <c r="J248" s="208" t="str">
        <f ca="1">IF(MOD(ROW()-13,2)=0,IF(ISBLANK(OFFSET('11. SEGUIMIENTO 2026'!$N$14,INT((ROW()-13)/2),0)),"",OFFSET('11. SEGUIMIENTO 2026'!$N$14,INT((ROW()-13)/2),0)),IF(ISBLANK(OFFSET('9. METAS'!$Q$20,INT((ROW()-14)/2),0)),"",OFFSET('9. METAS'!$Q$20,INT((ROW()-14)/2),0)))</f>
        <v/>
      </c>
      <c r="K248" s="209" t="str">
        <f ca="1">IF(MOD(ROW()-13,2)=0,IF(ISBLANK(OFFSET('11. SEGUIMIENTO 2026'!$O$14,INT((ROW()-13)/2),0)),"",OFFSET('11. SEGUIMIENTO 2026'!$O$14,INT((ROW()-13)/2),0)),IF(ISBLANK(OFFSET('9. METAS'!$R$20,INT((ROW()-14)/2),0)),"",OFFSET('9. METAS'!$R$20,INT((ROW()-14)/2),0)))</f>
        <v/>
      </c>
      <c r="L248" s="209" t="str">
        <f ca="1">IF(MOD(ROW()-13,2)=0,IF(ISBLANK(OFFSET('11. SEGUIMIENTO 2026'!$P$14,INT((ROW()-13)/2),0)),"",OFFSET('11. SEGUIMIENTO 2026'!$P$14,INT((ROW()-13)/2),0)),IF(ISBLANK(OFFSET('9. METAS'!$S$20,INT((ROW()-14)/2),0)),"",OFFSET('9. METAS'!$S$20,INT((ROW()-14)/2),0)))</f>
        <v/>
      </c>
      <c r="M248" s="210" t="str">
        <f ca="1">IF(MOD(ROW()-13,2)=0,IF(ISBLANK(OFFSET('11. SEGUIMIENTO 2026'!$Q$14,INT((ROW()-13)/2),0)),"",OFFSET('11. SEGUIMIENTO 2026'!$Q$14,INT((ROW()-13)/2),0)),IF(ISBLANK(OFFSET('9. METAS'!$T$20,INT((ROW()-14)/2),0)),"",OFFSET('9. METAS'!$T$20,INT((ROW()-14)/2),0)))</f>
        <v/>
      </c>
      <c r="N248" s="1005"/>
      <c r="O248" s="1007"/>
      <c r="P248" s="1037"/>
    </row>
    <row r="249" spans="3:16" ht="53.25" hidden="1" customHeight="1">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29" t="str">
        <f ca="1">IF(ISBLANK(OFFSET('9. METAS'!$K$20,INT((ROW()-13)/2),0)),"",OFFSET('9. METAS'!$K$20,INT((ROW()-13)/2),0))</f>
        <v/>
      </c>
      <c r="I249" s="1031"/>
      <c r="J249" s="208" t="str">
        <f ca="1">IF(MOD(ROW()-13,2)=0,IF(ISBLANK(OFFSET('11. SEGUIMIENTO 2026'!$N$14,INT((ROW()-13)/2),0)),"",OFFSET('11. SEGUIMIENTO 2026'!$N$14,INT((ROW()-13)/2),0)),IF(ISBLANK(OFFSET('9. METAS'!$Q$20,INT((ROW()-14)/2),0)),"",OFFSET('9. METAS'!$Q$20,INT((ROW()-14)/2),0)))</f>
        <v/>
      </c>
      <c r="K249" s="209" t="str">
        <f ca="1">IF(MOD(ROW()-13,2)=0,IF(ISBLANK(OFFSET('11. SEGUIMIENTO 2026'!$O$14,INT((ROW()-13)/2),0)),"",OFFSET('11. SEGUIMIENTO 2026'!$O$14,INT((ROW()-13)/2),0)),IF(ISBLANK(OFFSET('9. METAS'!$R$20,INT((ROW()-14)/2),0)),"",OFFSET('9. METAS'!$R$20,INT((ROW()-14)/2),0)))</f>
        <v/>
      </c>
      <c r="L249" s="209" t="str">
        <f ca="1">IF(MOD(ROW()-13,2)=0,IF(ISBLANK(OFFSET('11. SEGUIMIENTO 2026'!$P$14,INT((ROW()-13)/2),0)),"",OFFSET('11. SEGUIMIENTO 2026'!$P$14,INT((ROW()-13)/2),0)),IF(ISBLANK(OFFSET('9. METAS'!$S$20,INT((ROW()-14)/2),0)),"",OFFSET('9. METAS'!$S$20,INT((ROW()-14)/2),0)))</f>
        <v/>
      </c>
      <c r="M249" s="210" t="str">
        <f ca="1">IF(MOD(ROW()-13,2)=0,IF(ISBLANK(OFFSET('11. SEGUIMIENTO 2026'!$Q$14,INT((ROW()-13)/2),0)),"",OFFSET('11. SEGUIMIENTO 2026'!$Q$14,INT((ROW()-13)/2),0)),IF(ISBLANK(OFFSET('9. METAS'!$T$20,INT((ROW()-14)/2),0)),"",OFFSET('9. METAS'!$T$20,INT((ROW()-14)/2),0)))</f>
        <v/>
      </c>
      <c r="N249" s="1004" t="str">
        <f t="shared" ref="N249" ca="1" si="232">IFERROR(J249/J250,"ND")</f>
        <v>ND</v>
      </c>
      <c r="O249" s="1006" t="str">
        <f t="shared" ref="O249" ca="1" si="233">IFERROR(((J249+K249)/H249),"ND")</f>
        <v>ND</v>
      </c>
      <c r="P249" s="1034"/>
    </row>
    <row r="250" spans="3:16" ht="53.25" hidden="1" customHeight="1">
      <c r="C250" s="983"/>
      <c r="D250" s="985"/>
      <c r="E250" s="985"/>
      <c r="F250" s="987"/>
      <c r="G250" s="989"/>
      <c r="H250" s="1029"/>
      <c r="I250" s="1036"/>
      <c r="J250" s="208" t="str">
        <f ca="1">IF(MOD(ROW()-13,2)=0,IF(ISBLANK(OFFSET('11. SEGUIMIENTO 2026'!$N$14,INT((ROW()-13)/2),0)),"",OFFSET('11. SEGUIMIENTO 2026'!$N$14,INT((ROW()-13)/2),0)),IF(ISBLANK(OFFSET('9. METAS'!$Q$20,INT((ROW()-14)/2),0)),"",OFFSET('9. METAS'!$Q$20,INT((ROW()-14)/2),0)))</f>
        <v/>
      </c>
      <c r="K250" s="209" t="str">
        <f ca="1">IF(MOD(ROW()-13,2)=0,IF(ISBLANK(OFFSET('11. SEGUIMIENTO 2026'!$O$14,INT((ROW()-13)/2),0)),"",OFFSET('11. SEGUIMIENTO 2026'!$O$14,INT((ROW()-13)/2),0)),IF(ISBLANK(OFFSET('9. METAS'!$R$20,INT((ROW()-14)/2),0)),"",OFFSET('9. METAS'!$R$20,INT((ROW()-14)/2),0)))</f>
        <v/>
      </c>
      <c r="L250" s="209" t="str">
        <f ca="1">IF(MOD(ROW()-13,2)=0,IF(ISBLANK(OFFSET('11. SEGUIMIENTO 2026'!$P$14,INT((ROW()-13)/2),0)),"",OFFSET('11. SEGUIMIENTO 2026'!$P$14,INT((ROW()-13)/2),0)),IF(ISBLANK(OFFSET('9. METAS'!$S$20,INT((ROW()-14)/2),0)),"",OFFSET('9. METAS'!$S$20,INT((ROW()-14)/2),0)))</f>
        <v/>
      </c>
      <c r="M250" s="210" t="str">
        <f ca="1">IF(MOD(ROW()-13,2)=0,IF(ISBLANK(OFFSET('11. SEGUIMIENTO 2026'!$Q$14,INT((ROW()-13)/2),0)),"",OFFSET('11. SEGUIMIENTO 2026'!$Q$14,INT((ROW()-13)/2),0)),IF(ISBLANK(OFFSET('9. METAS'!$T$20,INT((ROW()-14)/2),0)),"",OFFSET('9. METAS'!$T$20,INT((ROW()-14)/2),0)))</f>
        <v/>
      </c>
      <c r="N250" s="1005"/>
      <c r="O250" s="1007"/>
      <c r="P250" s="1037"/>
    </row>
    <row r="251" spans="3:16" ht="53.25" hidden="1" customHeight="1">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29" t="str">
        <f ca="1">IF(ISBLANK(OFFSET('9. METAS'!$K$20,INT((ROW()-13)/2),0)),"",OFFSET('9. METAS'!$K$20,INT((ROW()-13)/2),0))</f>
        <v/>
      </c>
      <c r="I251" s="1031"/>
      <c r="J251" s="208" t="str">
        <f ca="1">IF(MOD(ROW()-13,2)=0,IF(ISBLANK(OFFSET('11. SEGUIMIENTO 2026'!$N$14,INT((ROW()-13)/2),0)),"",OFFSET('11. SEGUIMIENTO 2026'!$N$14,INT((ROW()-13)/2),0)),IF(ISBLANK(OFFSET('9. METAS'!$Q$20,INT((ROW()-14)/2),0)),"",OFFSET('9. METAS'!$Q$20,INT((ROW()-14)/2),0)))</f>
        <v/>
      </c>
      <c r="K251" s="209" t="str">
        <f ca="1">IF(MOD(ROW()-13,2)=0,IF(ISBLANK(OFFSET('11. SEGUIMIENTO 2026'!$O$14,INT((ROW()-13)/2),0)),"",OFFSET('11. SEGUIMIENTO 2026'!$O$14,INT((ROW()-13)/2),0)),IF(ISBLANK(OFFSET('9. METAS'!$R$20,INT((ROW()-14)/2),0)),"",OFFSET('9. METAS'!$R$20,INT((ROW()-14)/2),0)))</f>
        <v/>
      </c>
      <c r="L251" s="209" t="str">
        <f ca="1">IF(MOD(ROW()-13,2)=0,IF(ISBLANK(OFFSET('11. SEGUIMIENTO 2026'!$P$14,INT((ROW()-13)/2),0)),"",OFFSET('11. SEGUIMIENTO 2026'!$P$14,INT((ROW()-13)/2),0)),IF(ISBLANK(OFFSET('9. METAS'!$S$20,INT((ROW()-14)/2),0)),"",OFFSET('9. METAS'!$S$20,INT((ROW()-14)/2),0)))</f>
        <v/>
      </c>
      <c r="M251" s="210" t="str">
        <f ca="1">IF(MOD(ROW()-13,2)=0,IF(ISBLANK(OFFSET('11. SEGUIMIENTO 2026'!$Q$14,INT((ROW()-13)/2),0)),"",OFFSET('11. SEGUIMIENTO 2026'!$Q$14,INT((ROW()-13)/2),0)),IF(ISBLANK(OFFSET('9. METAS'!$T$20,INT((ROW()-14)/2),0)),"",OFFSET('9. METAS'!$T$20,INT((ROW()-14)/2),0)))</f>
        <v/>
      </c>
      <c r="N251" s="1004" t="str">
        <f t="shared" ref="N251" ca="1" si="234">IFERROR(J251/J252,"ND")</f>
        <v>ND</v>
      </c>
      <c r="O251" s="1006" t="str">
        <f t="shared" ref="O251" ca="1" si="235">IFERROR(((J251+K251)/H251),"ND")</f>
        <v>ND</v>
      </c>
      <c r="P251" s="1034"/>
    </row>
    <row r="252" spans="3:16" ht="53.25" hidden="1" customHeight="1">
      <c r="C252" s="983"/>
      <c r="D252" s="985"/>
      <c r="E252" s="985"/>
      <c r="F252" s="987"/>
      <c r="G252" s="989"/>
      <c r="H252" s="1029"/>
      <c r="I252" s="1036"/>
      <c r="J252" s="208" t="str">
        <f ca="1">IF(MOD(ROW()-13,2)=0,IF(ISBLANK(OFFSET('11. SEGUIMIENTO 2026'!$N$14,INT((ROW()-13)/2),0)),"",OFFSET('11. SEGUIMIENTO 2026'!$N$14,INT((ROW()-13)/2),0)),IF(ISBLANK(OFFSET('9. METAS'!$Q$20,INT((ROW()-14)/2),0)),"",OFFSET('9. METAS'!$Q$20,INT((ROW()-14)/2),0)))</f>
        <v/>
      </c>
      <c r="K252" s="209" t="str">
        <f ca="1">IF(MOD(ROW()-13,2)=0,IF(ISBLANK(OFFSET('11. SEGUIMIENTO 2026'!$O$14,INT((ROW()-13)/2),0)),"",OFFSET('11. SEGUIMIENTO 2026'!$O$14,INT((ROW()-13)/2),0)),IF(ISBLANK(OFFSET('9. METAS'!$R$20,INT((ROW()-14)/2),0)),"",OFFSET('9. METAS'!$R$20,INT((ROW()-14)/2),0)))</f>
        <v/>
      </c>
      <c r="L252" s="209" t="str">
        <f ca="1">IF(MOD(ROW()-13,2)=0,IF(ISBLANK(OFFSET('11. SEGUIMIENTO 2026'!$P$14,INT((ROW()-13)/2),0)),"",OFFSET('11. SEGUIMIENTO 2026'!$P$14,INT((ROW()-13)/2),0)),IF(ISBLANK(OFFSET('9. METAS'!$S$20,INT((ROW()-14)/2),0)),"",OFFSET('9. METAS'!$S$20,INT((ROW()-14)/2),0)))</f>
        <v/>
      </c>
      <c r="M252" s="210" t="str">
        <f ca="1">IF(MOD(ROW()-13,2)=0,IF(ISBLANK(OFFSET('11. SEGUIMIENTO 2026'!$Q$14,INT((ROW()-13)/2),0)),"",OFFSET('11. SEGUIMIENTO 2026'!$Q$14,INT((ROW()-13)/2),0)),IF(ISBLANK(OFFSET('9. METAS'!$T$20,INT((ROW()-14)/2),0)),"",OFFSET('9. METAS'!$T$20,INT((ROW()-14)/2),0)))</f>
        <v/>
      </c>
      <c r="N252" s="1005"/>
      <c r="O252" s="1007"/>
      <c r="P252" s="1037"/>
    </row>
    <row r="253" spans="3:16" ht="53.25" hidden="1" customHeight="1">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29" t="str">
        <f ca="1">IF(ISBLANK(OFFSET('9. METAS'!$K$20,INT((ROW()-13)/2),0)),"",OFFSET('9. METAS'!$K$20,INT((ROW()-13)/2),0))</f>
        <v/>
      </c>
      <c r="I253" s="1031"/>
      <c r="J253" s="208" t="str">
        <f ca="1">IF(MOD(ROW()-13,2)=0,IF(ISBLANK(OFFSET('11. SEGUIMIENTO 2026'!$N$14,INT((ROW()-13)/2),0)),"",OFFSET('11. SEGUIMIENTO 2026'!$N$14,INT((ROW()-13)/2),0)),IF(ISBLANK(OFFSET('9. METAS'!$Q$20,INT((ROW()-14)/2),0)),"",OFFSET('9. METAS'!$Q$20,INT((ROW()-14)/2),0)))</f>
        <v/>
      </c>
      <c r="K253" s="209" t="str">
        <f ca="1">IF(MOD(ROW()-13,2)=0,IF(ISBLANK(OFFSET('11. SEGUIMIENTO 2026'!$O$14,INT((ROW()-13)/2),0)),"",OFFSET('11. SEGUIMIENTO 2026'!$O$14,INT((ROW()-13)/2),0)),IF(ISBLANK(OFFSET('9. METAS'!$R$20,INT((ROW()-14)/2),0)),"",OFFSET('9. METAS'!$R$20,INT((ROW()-14)/2),0)))</f>
        <v/>
      </c>
      <c r="L253" s="209" t="str">
        <f ca="1">IF(MOD(ROW()-13,2)=0,IF(ISBLANK(OFFSET('11. SEGUIMIENTO 2026'!$P$14,INT((ROW()-13)/2),0)),"",OFFSET('11. SEGUIMIENTO 2026'!$P$14,INT((ROW()-13)/2),0)),IF(ISBLANK(OFFSET('9. METAS'!$S$20,INT((ROW()-14)/2),0)),"",OFFSET('9. METAS'!$S$20,INT((ROW()-14)/2),0)))</f>
        <v/>
      </c>
      <c r="M253" s="210" t="str">
        <f ca="1">IF(MOD(ROW()-13,2)=0,IF(ISBLANK(OFFSET('11. SEGUIMIENTO 2026'!$Q$14,INT((ROW()-13)/2),0)),"",OFFSET('11. SEGUIMIENTO 2026'!$Q$14,INT((ROW()-13)/2),0)),IF(ISBLANK(OFFSET('9. METAS'!$T$20,INT((ROW()-14)/2),0)),"",OFFSET('9. METAS'!$T$20,INT((ROW()-14)/2),0)))</f>
        <v/>
      </c>
      <c r="N253" s="1004" t="str">
        <f t="shared" ref="N253" ca="1" si="236">IFERROR(J253/J254,"ND")</f>
        <v>ND</v>
      </c>
      <c r="O253" s="1006" t="str">
        <f t="shared" ref="O253" ca="1" si="237">IFERROR(((J253+K253)/H253),"ND")</f>
        <v>ND</v>
      </c>
      <c r="P253" s="1034"/>
    </row>
    <row r="254" spans="3:16" ht="53.25" hidden="1" customHeight="1">
      <c r="C254" s="983"/>
      <c r="D254" s="985"/>
      <c r="E254" s="985"/>
      <c r="F254" s="987"/>
      <c r="G254" s="989"/>
      <c r="H254" s="1029"/>
      <c r="I254" s="1036"/>
      <c r="J254" s="208" t="str">
        <f ca="1">IF(MOD(ROW()-13,2)=0,IF(ISBLANK(OFFSET('11. SEGUIMIENTO 2026'!$N$14,INT((ROW()-13)/2),0)),"",OFFSET('11. SEGUIMIENTO 2026'!$N$14,INT((ROW()-13)/2),0)),IF(ISBLANK(OFFSET('9. METAS'!$Q$20,INT((ROW()-14)/2),0)),"",OFFSET('9. METAS'!$Q$20,INT((ROW()-14)/2),0)))</f>
        <v/>
      </c>
      <c r="K254" s="209" t="str">
        <f ca="1">IF(MOD(ROW()-13,2)=0,IF(ISBLANK(OFFSET('11. SEGUIMIENTO 2026'!$O$14,INT((ROW()-13)/2),0)),"",OFFSET('11. SEGUIMIENTO 2026'!$O$14,INT((ROW()-13)/2),0)),IF(ISBLANK(OFFSET('9. METAS'!$R$20,INT((ROW()-14)/2),0)),"",OFFSET('9. METAS'!$R$20,INT((ROW()-14)/2),0)))</f>
        <v/>
      </c>
      <c r="L254" s="209" t="str">
        <f ca="1">IF(MOD(ROW()-13,2)=0,IF(ISBLANK(OFFSET('11. SEGUIMIENTO 2026'!$P$14,INT((ROW()-13)/2),0)),"",OFFSET('11. SEGUIMIENTO 2026'!$P$14,INT((ROW()-13)/2),0)),IF(ISBLANK(OFFSET('9. METAS'!$S$20,INT((ROW()-14)/2),0)),"",OFFSET('9. METAS'!$S$20,INT((ROW()-14)/2),0)))</f>
        <v/>
      </c>
      <c r="M254" s="210" t="str">
        <f ca="1">IF(MOD(ROW()-13,2)=0,IF(ISBLANK(OFFSET('11. SEGUIMIENTO 2026'!$Q$14,INT((ROW()-13)/2),0)),"",OFFSET('11. SEGUIMIENTO 2026'!$Q$14,INT((ROW()-13)/2),0)),IF(ISBLANK(OFFSET('9. METAS'!$T$20,INT((ROW()-14)/2),0)),"",OFFSET('9. METAS'!$T$20,INT((ROW()-14)/2),0)))</f>
        <v/>
      </c>
      <c r="N254" s="1005"/>
      <c r="O254" s="1007"/>
      <c r="P254" s="1037"/>
    </row>
    <row r="255" spans="3:16" ht="53.25" hidden="1" customHeight="1">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29" t="str">
        <f ca="1">IF(ISBLANK(OFFSET('9. METAS'!$K$20,INT((ROW()-13)/2),0)),"",OFFSET('9. METAS'!$K$20,INT((ROW()-13)/2),0))</f>
        <v/>
      </c>
      <c r="I255" s="1031"/>
      <c r="J255" s="208" t="str">
        <f ca="1">IF(MOD(ROW()-13,2)=0,IF(ISBLANK(OFFSET('11. SEGUIMIENTO 2026'!$N$14,INT((ROW()-13)/2),0)),"",OFFSET('11. SEGUIMIENTO 2026'!$N$14,INT((ROW()-13)/2),0)),IF(ISBLANK(OFFSET('9. METAS'!$Q$20,INT((ROW()-14)/2),0)),"",OFFSET('9. METAS'!$Q$20,INT((ROW()-14)/2),0)))</f>
        <v/>
      </c>
      <c r="K255" s="209" t="str">
        <f ca="1">IF(MOD(ROW()-13,2)=0,IF(ISBLANK(OFFSET('11. SEGUIMIENTO 2026'!$O$14,INT((ROW()-13)/2),0)),"",OFFSET('11. SEGUIMIENTO 2026'!$O$14,INT((ROW()-13)/2),0)),IF(ISBLANK(OFFSET('9. METAS'!$R$20,INT((ROW()-14)/2),0)),"",OFFSET('9. METAS'!$R$20,INT((ROW()-14)/2),0)))</f>
        <v/>
      </c>
      <c r="L255" s="209" t="str">
        <f ca="1">IF(MOD(ROW()-13,2)=0,IF(ISBLANK(OFFSET('11. SEGUIMIENTO 2026'!$P$14,INT((ROW()-13)/2),0)),"",OFFSET('11. SEGUIMIENTO 2026'!$P$14,INT((ROW()-13)/2),0)),IF(ISBLANK(OFFSET('9. METAS'!$S$20,INT((ROW()-14)/2),0)),"",OFFSET('9. METAS'!$S$20,INT((ROW()-14)/2),0)))</f>
        <v/>
      </c>
      <c r="M255" s="210" t="str">
        <f ca="1">IF(MOD(ROW()-13,2)=0,IF(ISBLANK(OFFSET('11. SEGUIMIENTO 2026'!$Q$14,INT((ROW()-13)/2),0)),"",OFFSET('11. SEGUIMIENTO 2026'!$Q$14,INT((ROW()-13)/2),0)),IF(ISBLANK(OFFSET('9. METAS'!$T$20,INT((ROW()-14)/2),0)),"",OFFSET('9. METAS'!$T$20,INT((ROW()-14)/2),0)))</f>
        <v/>
      </c>
      <c r="N255" s="1004" t="str">
        <f t="shared" ref="N255" ca="1" si="238">IFERROR(J255/J256,"ND")</f>
        <v>ND</v>
      </c>
      <c r="O255" s="1006" t="str">
        <f t="shared" ref="O255" ca="1" si="239">IFERROR(((J255+K255)/H255),"ND")</f>
        <v>ND</v>
      </c>
      <c r="P255" s="1034"/>
    </row>
    <row r="256" spans="3:16" ht="53.25" hidden="1" customHeight="1">
      <c r="C256" s="983"/>
      <c r="D256" s="985"/>
      <c r="E256" s="985"/>
      <c r="F256" s="987"/>
      <c r="G256" s="989"/>
      <c r="H256" s="1029"/>
      <c r="I256" s="1036"/>
      <c r="J256" s="208" t="str">
        <f ca="1">IF(MOD(ROW()-13,2)=0,IF(ISBLANK(OFFSET('11. SEGUIMIENTO 2026'!$N$14,INT((ROW()-13)/2),0)),"",OFFSET('11. SEGUIMIENTO 2026'!$N$14,INT((ROW()-13)/2),0)),IF(ISBLANK(OFFSET('9. METAS'!$Q$20,INT((ROW()-14)/2),0)),"",OFFSET('9. METAS'!$Q$20,INT((ROW()-14)/2),0)))</f>
        <v/>
      </c>
      <c r="K256" s="209" t="str">
        <f ca="1">IF(MOD(ROW()-13,2)=0,IF(ISBLANK(OFFSET('11. SEGUIMIENTO 2026'!$O$14,INT((ROW()-13)/2),0)),"",OFFSET('11. SEGUIMIENTO 2026'!$O$14,INT((ROW()-13)/2),0)),IF(ISBLANK(OFFSET('9. METAS'!$R$20,INT((ROW()-14)/2),0)),"",OFFSET('9. METAS'!$R$20,INT((ROW()-14)/2),0)))</f>
        <v/>
      </c>
      <c r="L256" s="209" t="str">
        <f ca="1">IF(MOD(ROW()-13,2)=0,IF(ISBLANK(OFFSET('11. SEGUIMIENTO 2026'!$P$14,INT((ROW()-13)/2),0)),"",OFFSET('11. SEGUIMIENTO 2026'!$P$14,INT((ROW()-13)/2),0)),IF(ISBLANK(OFFSET('9. METAS'!$S$20,INT((ROW()-14)/2),0)),"",OFFSET('9. METAS'!$S$20,INT((ROW()-14)/2),0)))</f>
        <v/>
      </c>
      <c r="M256" s="210" t="str">
        <f ca="1">IF(MOD(ROW()-13,2)=0,IF(ISBLANK(OFFSET('11. SEGUIMIENTO 2026'!$Q$14,INT((ROW()-13)/2),0)),"",OFFSET('11. SEGUIMIENTO 2026'!$Q$14,INT((ROW()-13)/2),0)),IF(ISBLANK(OFFSET('9. METAS'!$T$20,INT((ROW()-14)/2),0)),"",OFFSET('9. METAS'!$T$20,INT((ROW()-14)/2),0)))</f>
        <v/>
      </c>
      <c r="N256" s="1005"/>
      <c r="O256" s="1007"/>
      <c r="P256" s="1037"/>
    </row>
    <row r="257" spans="3:16" ht="53.25" hidden="1" customHeight="1">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29" t="str">
        <f ca="1">IF(ISBLANK(OFFSET('9. METAS'!$K$20,INT((ROW()-13)/2),0)),"",OFFSET('9. METAS'!$K$20,INT((ROW()-13)/2),0))</f>
        <v/>
      </c>
      <c r="I257" s="1031"/>
      <c r="J257" s="208" t="str">
        <f ca="1">IF(MOD(ROW()-13,2)=0,IF(ISBLANK(OFFSET('11. SEGUIMIENTO 2026'!$N$14,INT((ROW()-13)/2),0)),"",OFFSET('11. SEGUIMIENTO 2026'!$N$14,INT((ROW()-13)/2),0)),IF(ISBLANK(OFFSET('9. METAS'!$Q$20,INT((ROW()-14)/2),0)),"",OFFSET('9. METAS'!$Q$20,INT((ROW()-14)/2),0)))</f>
        <v/>
      </c>
      <c r="K257" s="209" t="str">
        <f ca="1">IF(MOD(ROW()-13,2)=0,IF(ISBLANK(OFFSET('11. SEGUIMIENTO 2026'!$O$14,INT((ROW()-13)/2),0)),"",OFFSET('11. SEGUIMIENTO 2026'!$O$14,INT((ROW()-13)/2),0)),IF(ISBLANK(OFFSET('9. METAS'!$R$20,INT((ROW()-14)/2),0)),"",OFFSET('9. METAS'!$R$20,INT((ROW()-14)/2),0)))</f>
        <v/>
      </c>
      <c r="L257" s="209" t="str">
        <f ca="1">IF(MOD(ROW()-13,2)=0,IF(ISBLANK(OFFSET('11. SEGUIMIENTO 2026'!$P$14,INT((ROW()-13)/2),0)),"",OFFSET('11. SEGUIMIENTO 2026'!$P$14,INT((ROW()-13)/2),0)),IF(ISBLANK(OFFSET('9. METAS'!$S$20,INT((ROW()-14)/2),0)),"",OFFSET('9. METAS'!$S$20,INT((ROW()-14)/2),0)))</f>
        <v/>
      </c>
      <c r="M257" s="210" t="str">
        <f ca="1">IF(MOD(ROW()-13,2)=0,IF(ISBLANK(OFFSET('11. SEGUIMIENTO 2026'!$Q$14,INT((ROW()-13)/2),0)),"",OFFSET('11. SEGUIMIENTO 2026'!$Q$14,INT((ROW()-13)/2),0)),IF(ISBLANK(OFFSET('9. METAS'!$T$20,INT((ROW()-14)/2),0)),"",OFFSET('9. METAS'!$T$20,INT((ROW()-14)/2),0)))</f>
        <v/>
      </c>
      <c r="N257" s="1004" t="str">
        <f t="shared" ref="N257" ca="1" si="240">IFERROR(J257/J258,"ND")</f>
        <v>ND</v>
      </c>
      <c r="O257" s="1006" t="str">
        <f t="shared" ref="O257" ca="1" si="241">IFERROR(((J257+K257)/H257),"ND")</f>
        <v>ND</v>
      </c>
      <c r="P257" s="1034"/>
    </row>
    <row r="258" spans="3:16" ht="53.25" hidden="1" customHeight="1">
      <c r="C258" s="983"/>
      <c r="D258" s="985"/>
      <c r="E258" s="985"/>
      <c r="F258" s="987"/>
      <c r="G258" s="989"/>
      <c r="H258" s="1029"/>
      <c r="I258" s="1036"/>
      <c r="J258" s="208" t="str">
        <f ca="1">IF(MOD(ROW()-13,2)=0,IF(ISBLANK(OFFSET('11. SEGUIMIENTO 2026'!$N$14,INT((ROW()-13)/2),0)),"",OFFSET('11. SEGUIMIENTO 2026'!$N$14,INT((ROW()-13)/2),0)),IF(ISBLANK(OFFSET('9. METAS'!$Q$20,INT((ROW()-14)/2),0)),"",OFFSET('9. METAS'!$Q$20,INT((ROW()-14)/2),0)))</f>
        <v/>
      </c>
      <c r="K258" s="209" t="str">
        <f ca="1">IF(MOD(ROW()-13,2)=0,IF(ISBLANK(OFFSET('11. SEGUIMIENTO 2026'!$O$14,INT((ROW()-13)/2),0)),"",OFFSET('11. SEGUIMIENTO 2026'!$O$14,INT((ROW()-13)/2),0)),IF(ISBLANK(OFFSET('9. METAS'!$R$20,INT((ROW()-14)/2),0)),"",OFFSET('9. METAS'!$R$20,INT((ROW()-14)/2),0)))</f>
        <v/>
      </c>
      <c r="L258" s="209" t="str">
        <f ca="1">IF(MOD(ROW()-13,2)=0,IF(ISBLANK(OFFSET('11. SEGUIMIENTO 2026'!$P$14,INT((ROW()-13)/2),0)),"",OFFSET('11. SEGUIMIENTO 2026'!$P$14,INT((ROW()-13)/2),0)),IF(ISBLANK(OFFSET('9. METAS'!$S$20,INT((ROW()-14)/2),0)),"",OFFSET('9. METAS'!$S$20,INT((ROW()-14)/2),0)))</f>
        <v/>
      </c>
      <c r="M258" s="210" t="str">
        <f ca="1">IF(MOD(ROW()-13,2)=0,IF(ISBLANK(OFFSET('11. SEGUIMIENTO 2026'!$Q$14,INT((ROW()-13)/2),0)),"",OFFSET('11. SEGUIMIENTO 2026'!$Q$14,INT((ROW()-13)/2),0)),IF(ISBLANK(OFFSET('9. METAS'!$T$20,INT((ROW()-14)/2),0)),"",OFFSET('9. METAS'!$T$20,INT((ROW()-14)/2),0)))</f>
        <v/>
      </c>
      <c r="N258" s="1005"/>
      <c r="O258" s="1007"/>
      <c r="P258" s="1037"/>
    </row>
    <row r="259" spans="3:16" ht="53.25" hidden="1" customHeight="1">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29" t="str">
        <f ca="1">IF(ISBLANK(OFFSET('9. METAS'!$K$20,INT((ROW()-13)/2),0)),"",OFFSET('9. METAS'!$K$20,INT((ROW()-13)/2),0))</f>
        <v/>
      </c>
      <c r="I259" s="1031"/>
      <c r="J259" s="208" t="str">
        <f ca="1">IF(MOD(ROW()-13,2)=0,IF(ISBLANK(OFFSET('11. SEGUIMIENTO 2026'!$N$14,INT((ROW()-13)/2),0)),"",OFFSET('11. SEGUIMIENTO 2026'!$N$14,INT((ROW()-13)/2),0)),IF(ISBLANK(OFFSET('9. METAS'!$Q$20,INT((ROW()-14)/2),0)),"",OFFSET('9. METAS'!$Q$20,INT((ROW()-14)/2),0)))</f>
        <v/>
      </c>
      <c r="K259" s="209" t="str">
        <f ca="1">IF(MOD(ROW()-13,2)=0,IF(ISBLANK(OFFSET('11. SEGUIMIENTO 2026'!$O$14,INT((ROW()-13)/2),0)),"",OFFSET('11. SEGUIMIENTO 2026'!$O$14,INT((ROW()-13)/2),0)),IF(ISBLANK(OFFSET('9. METAS'!$R$20,INT((ROW()-14)/2),0)),"",OFFSET('9. METAS'!$R$20,INT((ROW()-14)/2),0)))</f>
        <v/>
      </c>
      <c r="L259" s="209" t="str">
        <f ca="1">IF(MOD(ROW()-13,2)=0,IF(ISBLANK(OFFSET('11. SEGUIMIENTO 2026'!$P$14,INT((ROW()-13)/2),0)),"",OFFSET('11. SEGUIMIENTO 2026'!$P$14,INT((ROW()-13)/2),0)),IF(ISBLANK(OFFSET('9. METAS'!$S$20,INT((ROW()-14)/2),0)),"",OFFSET('9. METAS'!$S$20,INT((ROW()-14)/2),0)))</f>
        <v/>
      </c>
      <c r="M259" s="210" t="str">
        <f ca="1">IF(MOD(ROW()-13,2)=0,IF(ISBLANK(OFFSET('11. SEGUIMIENTO 2026'!$Q$14,INT((ROW()-13)/2),0)),"",OFFSET('11. SEGUIMIENTO 2026'!$Q$14,INT((ROW()-13)/2),0)),IF(ISBLANK(OFFSET('9. METAS'!$T$20,INT((ROW()-14)/2),0)),"",OFFSET('9. METAS'!$T$20,INT((ROW()-14)/2),0)))</f>
        <v/>
      </c>
      <c r="N259" s="1004" t="str">
        <f t="shared" ref="N259" ca="1" si="242">IFERROR(J259/J260,"ND")</f>
        <v>ND</v>
      </c>
      <c r="O259" s="1006" t="str">
        <f t="shared" ref="O259" ca="1" si="243">IFERROR(((J259+K259)/H259),"ND")</f>
        <v>ND</v>
      </c>
      <c r="P259" s="1034"/>
    </row>
    <row r="260" spans="3:16" ht="53.25" hidden="1" customHeight="1">
      <c r="C260" s="983"/>
      <c r="D260" s="985"/>
      <c r="E260" s="985"/>
      <c r="F260" s="987"/>
      <c r="G260" s="989"/>
      <c r="H260" s="1029"/>
      <c r="I260" s="1036"/>
      <c r="J260" s="208" t="str">
        <f ca="1">IF(MOD(ROW()-13,2)=0,IF(ISBLANK(OFFSET('11. SEGUIMIENTO 2026'!$N$14,INT((ROW()-13)/2),0)),"",OFFSET('11. SEGUIMIENTO 2026'!$N$14,INT((ROW()-13)/2),0)),IF(ISBLANK(OFFSET('9. METAS'!$Q$20,INT((ROW()-14)/2),0)),"",OFFSET('9. METAS'!$Q$20,INT((ROW()-14)/2),0)))</f>
        <v/>
      </c>
      <c r="K260" s="209" t="str">
        <f ca="1">IF(MOD(ROW()-13,2)=0,IF(ISBLANK(OFFSET('11. SEGUIMIENTO 2026'!$O$14,INT((ROW()-13)/2),0)),"",OFFSET('11. SEGUIMIENTO 2026'!$O$14,INT((ROW()-13)/2),0)),IF(ISBLANK(OFFSET('9. METAS'!$R$20,INT((ROW()-14)/2),0)),"",OFFSET('9. METAS'!$R$20,INT((ROW()-14)/2),0)))</f>
        <v/>
      </c>
      <c r="L260" s="209" t="str">
        <f ca="1">IF(MOD(ROW()-13,2)=0,IF(ISBLANK(OFFSET('11. SEGUIMIENTO 2026'!$P$14,INT((ROW()-13)/2),0)),"",OFFSET('11. SEGUIMIENTO 2026'!$P$14,INT((ROW()-13)/2),0)),IF(ISBLANK(OFFSET('9. METAS'!$S$20,INT((ROW()-14)/2),0)),"",OFFSET('9. METAS'!$S$20,INT((ROW()-14)/2),0)))</f>
        <v/>
      </c>
      <c r="M260" s="210" t="str">
        <f ca="1">IF(MOD(ROW()-13,2)=0,IF(ISBLANK(OFFSET('11. SEGUIMIENTO 2026'!$Q$14,INT((ROW()-13)/2),0)),"",OFFSET('11. SEGUIMIENTO 2026'!$Q$14,INT((ROW()-13)/2),0)),IF(ISBLANK(OFFSET('9. METAS'!$T$20,INT((ROW()-14)/2),0)),"",OFFSET('9. METAS'!$T$20,INT((ROW()-14)/2),0)))</f>
        <v/>
      </c>
      <c r="N260" s="1005"/>
      <c r="O260" s="1007"/>
      <c r="P260" s="1037"/>
    </row>
    <row r="261" spans="3:16" ht="53.25" hidden="1" customHeight="1">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29" t="str">
        <f ca="1">IF(ISBLANK(OFFSET('9. METAS'!$K$20,INT((ROW()-13)/2),0)),"",OFFSET('9. METAS'!$K$20,INT((ROW()-13)/2),0))</f>
        <v/>
      </c>
      <c r="I261" s="1031"/>
      <c r="J261" s="208" t="str">
        <f ca="1">IF(MOD(ROW()-13,2)=0,IF(ISBLANK(OFFSET('11. SEGUIMIENTO 2026'!$N$14,INT((ROW()-13)/2),0)),"",OFFSET('11. SEGUIMIENTO 2026'!$N$14,INT((ROW()-13)/2),0)),IF(ISBLANK(OFFSET('9. METAS'!$Q$20,INT((ROW()-14)/2),0)),"",OFFSET('9. METAS'!$Q$20,INT((ROW()-14)/2),0)))</f>
        <v/>
      </c>
      <c r="K261" s="209" t="str">
        <f ca="1">IF(MOD(ROW()-13,2)=0,IF(ISBLANK(OFFSET('11. SEGUIMIENTO 2026'!$O$14,INT((ROW()-13)/2),0)),"",OFFSET('11. SEGUIMIENTO 2026'!$O$14,INT((ROW()-13)/2),0)),IF(ISBLANK(OFFSET('9. METAS'!$R$20,INT((ROW()-14)/2),0)),"",OFFSET('9. METAS'!$R$20,INT((ROW()-14)/2),0)))</f>
        <v/>
      </c>
      <c r="L261" s="209" t="str">
        <f ca="1">IF(MOD(ROW()-13,2)=0,IF(ISBLANK(OFFSET('11. SEGUIMIENTO 2026'!$P$14,INT((ROW()-13)/2),0)),"",OFFSET('11. SEGUIMIENTO 2026'!$P$14,INT((ROW()-13)/2),0)),IF(ISBLANK(OFFSET('9. METAS'!$S$20,INT((ROW()-14)/2),0)),"",OFFSET('9. METAS'!$S$20,INT((ROW()-14)/2),0)))</f>
        <v/>
      </c>
      <c r="M261" s="210" t="str">
        <f ca="1">IF(MOD(ROW()-13,2)=0,IF(ISBLANK(OFFSET('11. SEGUIMIENTO 2026'!$Q$14,INT((ROW()-13)/2),0)),"",OFFSET('11. SEGUIMIENTO 2026'!$Q$14,INT((ROW()-13)/2),0)),IF(ISBLANK(OFFSET('9. METAS'!$T$20,INT((ROW()-14)/2),0)),"",OFFSET('9. METAS'!$T$20,INT((ROW()-14)/2),0)))</f>
        <v/>
      </c>
      <c r="N261" s="1004" t="str">
        <f t="shared" ref="N261" ca="1" si="244">IFERROR(J261/J262,"ND")</f>
        <v>ND</v>
      </c>
      <c r="O261" s="1006" t="str">
        <f t="shared" ref="O261" ca="1" si="245">IFERROR(((J261+K261)/H261),"ND")</f>
        <v>ND</v>
      </c>
      <c r="P261" s="1034"/>
    </row>
    <row r="262" spans="3:16" ht="53.25" hidden="1" customHeight="1">
      <c r="C262" s="983"/>
      <c r="D262" s="985"/>
      <c r="E262" s="985"/>
      <c r="F262" s="987"/>
      <c r="G262" s="989"/>
      <c r="H262" s="1029"/>
      <c r="I262" s="1036"/>
      <c r="J262" s="208" t="str">
        <f ca="1">IF(MOD(ROW()-13,2)=0,IF(ISBLANK(OFFSET('11. SEGUIMIENTO 2026'!$N$14,INT((ROW()-13)/2),0)),"",OFFSET('11. SEGUIMIENTO 2026'!$N$14,INT((ROW()-13)/2),0)),IF(ISBLANK(OFFSET('9. METAS'!$Q$20,INT((ROW()-14)/2),0)),"",OFFSET('9. METAS'!$Q$20,INT((ROW()-14)/2),0)))</f>
        <v/>
      </c>
      <c r="K262" s="209" t="str">
        <f ca="1">IF(MOD(ROW()-13,2)=0,IF(ISBLANK(OFFSET('11. SEGUIMIENTO 2026'!$O$14,INT((ROW()-13)/2),0)),"",OFFSET('11. SEGUIMIENTO 2026'!$O$14,INT((ROW()-13)/2),0)),IF(ISBLANK(OFFSET('9. METAS'!$R$20,INT((ROW()-14)/2),0)),"",OFFSET('9. METAS'!$R$20,INT((ROW()-14)/2),0)))</f>
        <v/>
      </c>
      <c r="L262" s="209" t="str">
        <f ca="1">IF(MOD(ROW()-13,2)=0,IF(ISBLANK(OFFSET('11. SEGUIMIENTO 2026'!$P$14,INT((ROW()-13)/2),0)),"",OFFSET('11. SEGUIMIENTO 2026'!$P$14,INT((ROW()-13)/2),0)),IF(ISBLANK(OFFSET('9. METAS'!$S$20,INT((ROW()-14)/2),0)),"",OFFSET('9. METAS'!$S$20,INT((ROW()-14)/2),0)))</f>
        <v/>
      </c>
      <c r="M262" s="210" t="str">
        <f ca="1">IF(MOD(ROW()-13,2)=0,IF(ISBLANK(OFFSET('11. SEGUIMIENTO 2026'!$Q$14,INT((ROW()-13)/2),0)),"",OFFSET('11. SEGUIMIENTO 2026'!$Q$14,INT((ROW()-13)/2),0)),IF(ISBLANK(OFFSET('9. METAS'!$T$20,INT((ROW()-14)/2),0)),"",OFFSET('9. METAS'!$T$20,INT((ROW()-14)/2),0)))</f>
        <v/>
      </c>
      <c r="N262" s="1005"/>
      <c r="O262" s="1007"/>
      <c r="P262" s="1037"/>
    </row>
    <row r="263" spans="3:16" ht="53.25" hidden="1" customHeight="1">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29" t="str">
        <f ca="1">IF(ISBLANK(OFFSET('9. METAS'!$K$20,INT((ROW()-13)/2),0)),"",OFFSET('9. METAS'!$K$20,INT((ROW()-13)/2),0))</f>
        <v/>
      </c>
      <c r="I263" s="1031"/>
      <c r="J263" s="208" t="str">
        <f ca="1">IF(MOD(ROW()-13,2)=0,IF(ISBLANK(OFFSET('11. SEGUIMIENTO 2026'!$N$14,INT((ROW()-13)/2),0)),"",OFFSET('11. SEGUIMIENTO 2026'!$N$14,INT((ROW()-13)/2),0)),IF(ISBLANK(OFFSET('9. METAS'!$Q$20,INT((ROW()-14)/2),0)),"",OFFSET('9. METAS'!$Q$20,INT((ROW()-14)/2),0)))</f>
        <v/>
      </c>
      <c r="K263" s="209" t="str">
        <f ca="1">IF(MOD(ROW()-13,2)=0,IF(ISBLANK(OFFSET('11. SEGUIMIENTO 2026'!$O$14,INT((ROW()-13)/2),0)),"",OFFSET('11. SEGUIMIENTO 2026'!$O$14,INT((ROW()-13)/2),0)),IF(ISBLANK(OFFSET('9. METAS'!$R$20,INT((ROW()-14)/2),0)),"",OFFSET('9. METAS'!$R$20,INT((ROW()-14)/2),0)))</f>
        <v/>
      </c>
      <c r="L263" s="209" t="str">
        <f ca="1">IF(MOD(ROW()-13,2)=0,IF(ISBLANK(OFFSET('11. SEGUIMIENTO 2026'!$P$14,INT((ROW()-13)/2),0)),"",OFFSET('11. SEGUIMIENTO 2026'!$P$14,INT((ROW()-13)/2),0)),IF(ISBLANK(OFFSET('9. METAS'!$S$20,INT((ROW()-14)/2),0)),"",OFFSET('9. METAS'!$S$20,INT((ROW()-14)/2),0)))</f>
        <v/>
      </c>
      <c r="M263" s="210" t="str">
        <f ca="1">IF(MOD(ROW()-13,2)=0,IF(ISBLANK(OFFSET('11. SEGUIMIENTO 2026'!$Q$14,INT((ROW()-13)/2),0)),"",OFFSET('11. SEGUIMIENTO 2026'!$Q$14,INT((ROW()-13)/2),0)),IF(ISBLANK(OFFSET('9. METAS'!$T$20,INT((ROW()-14)/2),0)),"",OFFSET('9. METAS'!$T$20,INT((ROW()-14)/2),0)))</f>
        <v/>
      </c>
      <c r="N263" s="1004" t="str">
        <f t="shared" ref="N263" ca="1" si="246">IFERROR(J263/J264,"ND")</f>
        <v>ND</v>
      </c>
      <c r="O263" s="1006" t="str">
        <f t="shared" ref="O263" ca="1" si="247">IFERROR(((J263+K263)/H263),"ND")</f>
        <v>ND</v>
      </c>
      <c r="P263" s="1034"/>
    </row>
    <row r="264" spans="3:16" ht="53.25" hidden="1" customHeight="1">
      <c r="C264" s="983"/>
      <c r="D264" s="985"/>
      <c r="E264" s="985"/>
      <c r="F264" s="987"/>
      <c r="G264" s="989"/>
      <c r="H264" s="1029"/>
      <c r="I264" s="1036"/>
      <c r="J264" s="208" t="str">
        <f ca="1">IF(MOD(ROW()-13,2)=0,IF(ISBLANK(OFFSET('11. SEGUIMIENTO 2026'!$N$14,INT((ROW()-13)/2),0)),"",OFFSET('11. SEGUIMIENTO 2026'!$N$14,INT((ROW()-13)/2),0)),IF(ISBLANK(OFFSET('9. METAS'!$Q$20,INT((ROW()-14)/2),0)),"",OFFSET('9. METAS'!$Q$20,INT((ROW()-14)/2),0)))</f>
        <v/>
      </c>
      <c r="K264" s="209" t="str">
        <f ca="1">IF(MOD(ROW()-13,2)=0,IF(ISBLANK(OFFSET('11. SEGUIMIENTO 2026'!$O$14,INT((ROW()-13)/2),0)),"",OFFSET('11. SEGUIMIENTO 2026'!$O$14,INT((ROW()-13)/2),0)),IF(ISBLANK(OFFSET('9. METAS'!$R$20,INT((ROW()-14)/2),0)),"",OFFSET('9. METAS'!$R$20,INT((ROW()-14)/2),0)))</f>
        <v/>
      </c>
      <c r="L264" s="209" t="str">
        <f ca="1">IF(MOD(ROW()-13,2)=0,IF(ISBLANK(OFFSET('11. SEGUIMIENTO 2026'!$P$14,INT((ROW()-13)/2),0)),"",OFFSET('11. SEGUIMIENTO 2026'!$P$14,INT((ROW()-13)/2),0)),IF(ISBLANK(OFFSET('9. METAS'!$S$20,INT((ROW()-14)/2),0)),"",OFFSET('9. METAS'!$S$20,INT((ROW()-14)/2),0)))</f>
        <v/>
      </c>
      <c r="M264" s="210" t="str">
        <f ca="1">IF(MOD(ROW()-13,2)=0,IF(ISBLANK(OFFSET('11. SEGUIMIENTO 2026'!$Q$14,INT((ROW()-13)/2),0)),"",OFFSET('11. SEGUIMIENTO 2026'!$Q$14,INT((ROW()-13)/2),0)),IF(ISBLANK(OFFSET('9. METAS'!$T$20,INT((ROW()-14)/2),0)),"",OFFSET('9. METAS'!$T$20,INT((ROW()-14)/2),0)))</f>
        <v/>
      </c>
      <c r="N264" s="1005"/>
      <c r="O264" s="1007"/>
      <c r="P264" s="1037"/>
    </row>
    <row r="265" spans="3:16" ht="53.25" hidden="1" customHeight="1">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29" t="str">
        <f ca="1">IF(ISBLANK(OFFSET('9. METAS'!$K$20,INT((ROW()-13)/2),0)),"",OFFSET('9. METAS'!$K$20,INT((ROW()-13)/2),0))</f>
        <v/>
      </c>
      <c r="I265" s="1031"/>
      <c r="J265" s="208" t="str">
        <f ca="1">IF(MOD(ROW()-13,2)=0,IF(ISBLANK(OFFSET('11. SEGUIMIENTO 2026'!$N$14,INT((ROW()-13)/2),0)),"",OFFSET('11. SEGUIMIENTO 2026'!$N$14,INT((ROW()-13)/2),0)),IF(ISBLANK(OFFSET('9. METAS'!$Q$20,INT((ROW()-14)/2),0)),"",OFFSET('9. METAS'!$Q$20,INT((ROW()-14)/2),0)))</f>
        <v/>
      </c>
      <c r="K265" s="209" t="str">
        <f ca="1">IF(MOD(ROW()-13,2)=0,IF(ISBLANK(OFFSET('11. SEGUIMIENTO 2026'!$O$14,INT((ROW()-13)/2),0)),"",OFFSET('11. SEGUIMIENTO 2026'!$O$14,INT((ROW()-13)/2),0)),IF(ISBLANK(OFFSET('9. METAS'!$R$20,INT((ROW()-14)/2),0)),"",OFFSET('9. METAS'!$R$20,INT((ROW()-14)/2),0)))</f>
        <v/>
      </c>
      <c r="L265" s="209" t="str">
        <f ca="1">IF(MOD(ROW()-13,2)=0,IF(ISBLANK(OFFSET('11. SEGUIMIENTO 2026'!$P$14,INT((ROW()-13)/2),0)),"",OFFSET('11. SEGUIMIENTO 2026'!$P$14,INT((ROW()-13)/2),0)),IF(ISBLANK(OFFSET('9. METAS'!$S$20,INT((ROW()-14)/2),0)),"",OFFSET('9. METAS'!$S$20,INT((ROW()-14)/2),0)))</f>
        <v/>
      </c>
      <c r="M265" s="210" t="str">
        <f ca="1">IF(MOD(ROW()-13,2)=0,IF(ISBLANK(OFFSET('11. SEGUIMIENTO 2026'!$Q$14,INT((ROW()-13)/2),0)),"",OFFSET('11. SEGUIMIENTO 2026'!$Q$14,INT((ROW()-13)/2),0)),IF(ISBLANK(OFFSET('9. METAS'!$T$20,INT((ROW()-14)/2),0)),"",OFFSET('9. METAS'!$T$20,INT((ROW()-14)/2),0)))</f>
        <v/>
      </c>
      <c r="N265" s="1004" t="str">
        <f t="shared" ref="N265" ca="1" si="248">IFERROR(J265/J266,"ND")</f>
        <v>ND</v>
      </c>
      <c r="O265" s="1006" t="str">
        <f t="shared" ref="O265" ca="1" si="249">IFERROR(((J265+K265)/H265),"ND")</f>
        <v>ND</v>
      </c>
      <c r="P265" s="1034"/>
    </row>
    <row r="266" spans="3:16" ht="53.25" hidden="1" customHeight="1">
      <c r="C266" s="983"/>
      <c r="D266" s="985"/>
      <c r="E266" s="985"/>
      <c r="F266" s="987"/>
      <c r="G266" s="989"/>
      <c r="H266" s="1029"/>
      <c r="I266" s="1036"/>
      <c r="J266" s="208" t="str">
        <f ca="1">IF(MOD(ROW()-13,2)=0,IF(ISBLANK(OFFSET('11. SEGUIMIENTO 2026'!$N$14,INT((ROW()-13)/2),0)),"",OFFSET('11. SEGUIMIENTO 2026'!$N$14,INT((ROW()-13)/2),0)),IF(ISBLANK(OFFSET('9. METAS'!$Q$20,INT((ROW()-14)/2),0)),"",OFFSET('9. METAS'!$Q$20,INT((ROW()-14)/2),0)))</f>
        <v/>
      </c>
      <c r="K266" s="209" t="str">
        <f ca="1">IF(MOD(ROW()-13,2)=0,IF(ISBLANK(OFFSET('11. SEGUIMIENTO 2026'!$O$14,INT((ROW()-13)/2),0)),"",OFFSET('11. SEGUIMIENTO 2026'!$O$14,INT((ROW()-13)/2),0)),IF(ISBLANK(OFFSET('9. METAS'!$R$20,INT((ROW()-14)/2),0)),"",OFFSET('9. METAS'!$R$20,INT((ROW()-14)/2),0)))</f>
        <v/>
      </c>
      <c r="L266" s="209" t="str">
        <f ca="1">IF(MOD(ROW()-13,2)=0,IF(ISBLANK(OFFSET('11. SEGUIMIENTO 2026'!$P$14,INT((ROW()-13)/2),0)),"",OFFSET('11. SEGUIMIENTO 2026'!$P$14,INT((ROW()-13)/2),0)),IF(ISBLANK(OFFSET('9. METAS'!$S$20,INT((ROW()-14)/2),0)),"",OFFSET('9. METAS'!$S$20,INT((ROW()-14)/2),0)))</f>
        <v/>
      </c>
      <c r="M266" s="210" t="str">
        <f ca="1">IF(MOD(ROW()-13,2)=0,IF(ISBLANK(OFFSET('11. SEGUIMIENTO 2026'!$Q$14,INT((ROW()-13)/2),0)),"",OFFSET('11. SEGUIMIENTO 2026'!$Q$14,INT((ROW()-13)/2),0)),IF(ISBLANK(OFFSET('9. METAS'!$T$20,INT((ROW()-14)/2),0)),"",OFFSET('9. METAS'!$T$20,INT((ROW()-14)/2),0)))</f>
        <v/>
      </c>
      <c r="N266" s="1005"/>
      <c r="O266" s="1007"/>
      <c r="P266" s="1037"/>
    </row>
    <row r="267" spans="3:16" ht="53.25" hidden="1" customHeight="1">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29" t="str">
        <f ca="1">IF(ISBLANK(OFFSET('9. METAS'!$K$20,INT((ROW()-13)/2),0)),"",OFFSET('9. METAS'!$K$20,INT((ROW()-13)/2),0))</f>
        <v/>
      </c>
      <c r="I267" s="1031"/>
      <c r="J267" s="208" t="str">
        <f ca="1">IF(MOD(ROW()-13,2)=0,IF(ISBLANK(OFFSET('11. SEGUIMIENTO 2026'!$N$14,INT((ROW()-13)/2),0)),"",OFFSET('11. SEGUIMIENTO 2026'!$N$14,INT((ROW()-13)/2),0)),IF(ISBLANK(OFFSET('9. METAS'!$Q$20,INT((ROW()-14)/2),0)),"",OFFSET('9. METAS'!$Q$20,INT((ROW()-14)/2),0)))</f>
        <v/>
      </c>
      <c r="K267" s="209" t="str">
        <f ca="1">IF(MOD(ROW()-13,2)=0,IF(ISBLANK(OFFSET('11. SEGUIMIENTO 2026'!$O$14,INT((ROW()-13)/2),0)),"",OFFSET('11. SEGUIMIENTO 2026'!$O$14,INT((ROW()-13)/2),0)),IF(ISBLANK(OFFSET('9. METAS'!$R$20,INT((ROW()-14)/2),0)),"",OFFSET('9. METAS'!$R$20,INT((ROW()-14)/2),0)))</f>
        <v/>
      </c>
      <c r="L267" s="209" t="str">
        <f ca="1">IF(MOD(ROW()-13,2)=0,IF(ISBLANK(OFFSET('11. SEGUIMIENTO 2026'!$P$14,INT((ROW()-13)/2),0)),"",OFFSET('11. SEGUIMIENTO 2026'!$P$14,INT((ROW()-13)/2),0)),IF(ISBLANK(OFFSET('9. METAS'!$S$20,INT((ROW()-14)/2),0)),"",OFFSET('9. METAS'!$S$20,INT((ROW()-14)/2),0)))</f>
        <v/>
      </c>
      <c r="M267" s="210" t="str">
        <f ca="1">IF(MOD(ROW()-13,2)=0,IF(ISBLANK(OFFSET('11. SEGUIMIENTO 2026'!$Q$14,INT((ROW()-13)/2),0)),"",OFFSET('11. SEGUIMIENTO 2026'!$Q$14,INT((ROW()-13)/2),0)),IF(ISBLANK(OFFSET('9. METAS'!$T$20,INT((ROW()-14)/2),0)),"",OFFSET('9. METAS'!$T$20,INT((ROW()-14)/2),0)))</f>
        <v/>
      </c>
      <c r="N267" s="1004" t="str">
        <f t="shared" ref="N267" ca="1" si="250">IFERROR(J267/J268,"ND")</f>
        <v>ND</v>
      </c>
      <c r="O267" s="1006" t="str">
        <f t="shared" ref="O267" ca="1" si="251">IFERROR(((J267+K267)/H267),"ND")</f>
        <v>ND</v>
      </c>
      <c r="P267" s="1034"/>
    </row>
    <row r="268" spans="3:16" ht="53.25" hidden="1" customHeight="1">
      <c r="C268" s="983"/>
      <c r="D268" s="985"/>
      <c r="E268" s="985"/>
      <c r="F268" s="987"/>
      <c r="G268" s="989"/>
      <c r="H268" s="1029"/>
      <c r="I268" s="1036"/>
      <c r="J268" s="208" t="str">
        <f ca="1">IF(MOD(ROW()-13,2)=0,IF(ISBLANK(OFFSET('11. SEGUIMIENTO 2026'!$N$14,INT((ROW()-13)/2),0)),"",OFFSET('11. SEGUIMIENTO 2026'!$N$14,INT((ROW()-13)/2),0)),IF(ISBLANK(OFFSET('9. METAS'!$Q$20,INT((ROW()-14)/2),0)),"",OFFSET('9. METAS'!$Q$20,INT((ROW()-14)/2),0)))</f>
        <v/>
      </c>
      <c r="K268" s="209" t="str">
        <f ca="1">IF(MOD(ROW()-13,2)=0,IF(ISBLANK(OFFSET('11. SEGUIMIENTO 2026'!$O$14,INT((ROW()-13)/2),0)),"",OFFSET('11. SEGUIMIENTO 2026'!$O$14,INT((ROW()-13)/2),0)),IF(ISBLANK(OFFSET('9. METAS'!$R$20,INT((ROW()-14)/2),0)),"",OFFSET('9. METAS'!$R$20,INT((ROW()-14)/2),0)))</f>
        <v/>
      </c>
      <c r="L268" s="209" t="str">
        <f ca="1">IF(MOD(ROW()-13,2)=0,IF(ISBLANK(OFFSET('11. SEGUIMIENTO 2026'!$P$14,INT((ROW()-13)/2),0)),"",OFFSET('11. SEGUIMIENTO 2026'!$P$14,INT((ROW()-13)/2),0)),IF(ISBLANK(OFFSET('9. METAS'!$S$20,INT((ROW()-14)/2),0)),"",OFFSET('9. METAS'!$S$20,INT((ROW()-14)/2),0)))</f>
        <v/>
      </c>
      <c r="M268" s="210" t="str">
        <f ca="1">IF(MOD(ROW()-13,2)=0,IF(ISBLANK(OFFSET('11. SEGUIMIENTO 2026'!$Q$14,INT((ROW()-13)/2),0)),"",OFFSET('11. SEGUIMIENTO 2026'!$Q$14,INT((ROW()-13)/2),0)),IF(ISBLANK(OFFSET('9. METAS'!$T$20,INT((ROW()-14)/2),0)),"",OFFSET('9. METAS'!$T$20,INT((ROW()-14)/2),0)))</f>
        <v/>
      </c>
      <c r="N268" s="1005"/>
      <c r="O268" s="1007"/>
      <c r="P268" s="1037"/>
    </row>
    <row r="269" spans="3:16" ht="53.25" hidden="1" customHeight="1">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29" t="str">
        <f ca="1">IF(ISBLANK(OFFSET('9. METAS'!$K$20,INT((ROW()-13)/2),0)),"",OFFSET('9. METAS'!$K$20,INT((ROW()-13)/2),0))</f>
        <v/>
      </c>
      <c r="I269" s="1031"/>
      <c r="J269" s="208" t="str">
        <f ca="1">IF(MOD(ROW()-13,2)=0,IF(ISBLANK(OFFSET('11. SEGUIMIENTO 2026'!$N$14,INT((ROW()-13)/2),0)),"",OFFSET('11. SEGUIMIENTO 2026'!$N$14,INT((ROW()-13)/2),0)),IF(ISBLANK(OFFSET('9. METAS'!$Q$20,INT((ROW()-14)/2),0)),"",OFFSET('9. METAS'!$Q$20,INT((ROW()-14)/2),0)))</f>
        <v/>
      </c>
      <c r="K269" s="209" t="str">
        <f ca="1">IF(MOD(ROW()-13,2)=0,IF(ISBLANK(OFFSET('11. SEGUIMIENTO 2026'!$O$14,INT((ROW()-13)/2),0)),"",OFFSET('11. SEGUIMIENTO 2026'!$O$14,INT((ROW()-13)/2),0)),IF(ISBLANK(OFFSET('9. METAS'!$R$20,INT((ROW()-14)/2),0)),"",OFFSET('9. METAS'!$R$20,INT((ROW()-14)/2),0)))</f>
        <v/>
      </c>
      <c r="L269" s="209" t="str">
        <f ca="1">IF(MOD(ROW()-13,2)=0,IF(ISBLANK(OFFSET('11. SEGUIMIENTO 2026'!$P$14,INT((ROW()-13)/2),0)),"",OFFSET('11. SEGUIMIENTO 2026'!$P$14,INT((ROW()-13)/2),0)),IF(ISBLANK(OFFSET('9. METAS'!$S$20,INT((ROW()-14)/2),0)),"",OFFSET('9. METAS'!$S$20,INT((ROW()-14)/2),0)))</f>
        <v/>
      </c>
      <c r="M269" s="210" t="str">
        <f ca="1">IF(MOD(ROW()-13,2)=0,IF(ISBLANK(OFFSET('11. SEGUIMIENTO 2026'!$Q$14,INT((ROW()-13)/2),0)),"",OFFSET('11. SEGUIMIENTO 2026'!$Q$14,INT((ROW()-13)/2),0)),IF(ISBLANK(OFFSET('9. METAS'!$T$20,INT((ROW()-14)/2),0)),"",OFFSET('9. METAS'!$T$20,INT((ROW()-14)/2),0)))</f>
        <v/>
      </c>
      <c r="N269" s="1004" t="str">
        <f t="shared" ref="N269" ca="1" si="252">IFERROR(J269/J270,"ND")</f>
        <v>ND</v>
      </c>
      <c r="O269" s="1006" t="str">
        <f t="shared" ref="O269" ca="1" si="253">IFERROR(((J269+K269)/H269),"ND")</f>
        <v>ND</v>
      </c>
      <c r="P269" s="1034"/>
    </row>
    <row r="270" spans="3:16" ht="53.25" hidden="1" customHeight="1">
      <c r="C270" s="983"/>
      <c r="D270" s="985"/>
      <c r="E270" s="985"/>
      <c r="F270" s="987"/>
      <c r="G270" s="989"/>
      <c r="H270" s="1029"/>
      <c r="I270" s="1036"/>
      <c r="J270" s="208" t="str">
        <f ca="1">IF(MOD(ROW()-13,2)=0,IF(ISBLANK(OFFSET('11. SEGUIMIENTO 2026'!$N$14,INT((ROW()-13)/2),0)),"",OFFSET('11. SEGUIMIENTO 2026'!$N$14,INT((ROW()-13)/2),0)),IF(ISBLANK(OFFSET('9. METAS'!$Q$20,INT((ROW()-14)/2),0)),"",OFFSET('9. METAS'!$Q$20,INT((ROW()-14)/2),0)))</f>
        <v/>
      </c>
      <c r="K270" s="209" t="str">
        <f ca="1">IF(MOD(ROW()-13,2)=0,IF(ISBLANK(OFFSET('11. SEGUIMIENTO 2026'!$O$14,INT((ROW()-13)/2),0)),"",OFFSET('11. SEGUIMIENTO 2026'!$O$14,INT((ROW()-13)/2),0)),IF(ISBLANK(OFFSET('9. METAS'!$R$20,INT((ROW()-14)/2),0)),"",OFFSET('9. METAS'!$R$20,INT((ROW()-14)/2),0)))</f>
        <v/>
      </c>
      <c r="L270" s="209" t="str">
        <f ca="1">IF(MOD(ROW()-13,2)=0,IF(ISBLANK(OFFSET('11. SEGUIMIENTO 2026'!$P$14,INT((ROW()-13)/2),0)),"",OFFSET('11. SEGUIMIENTO 2026'!$P$14,INT((ROW()-13)/2),0)),IF(ISBLANK(OFFSET('9. METAS'!$S$20,INT((ROW()-14)/2),0)),"",OFFSET('9. METAS'!$S$20,INT((ROW()-14)/2),0)))</f>
        <v/>
      </c>
      <c r="M270" s="210" t="str">
        <f ca="1">IF(MOD(ROW()-13,2)=0,IF(ISBLANK(OFFSET('11. SEGUIMIENTO 2026'!$Q$14,INT((ROW()-13)/2),0)),"",OFFSET('11. SEGUIMIENTO 2026'!$Q$14,INT((ROW()-13)/2),0)),IF(ISBLANK(OFFSET('9. METAS'!$T$20,INT((ROW()-14)/2),0)),"",OFFSET('9. METAS'!$T$20,INT((ROW()-14)/2),0)))</f>
        <v/>
      </c>
      <c r="N270" s="1005"/>
      <c r="O270" s="1007"/>
      <c r="P270" s="1037"/>
    </row>
    <row r="271" spans="3:16" ht="53.25" hidden="1" customHeight="1">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29" t="str">
        <f ca="1">IF(ISBLANK(OFFSET('9. METAS'!$K$20,INT((ROW()-13)/2),0)),"",OFFSET('9. METAS'!$K$20,INT((ROW()-13)/2),0))</f>
        <v/>
      </c>
      <c r="I271" s="1031"/>
      <c r="J271" s="208" t="str">
        <f ca="1">IF(MOD(ROW()-13,2)=0,IF(ISBLANK(OFFSET('11. SEGUIMIENTO 2026'!$N$14,INT((ROW()-13)/2),0)),"",OFFSET('11. SEGUIMIENTO 2026'!$N$14,INT((ROW()-13)/2),0)),IF(ISBLANK(OFFSET('9. METAS'!$Q$20,INT((ROW()-14)/2),0)),"",OFFSET('9. METAS'!$Q$20,INT((ROW()-14)/2),0)))</f>
        <v/>
      </c>
      <c r="K271" s="209" t="str">
        <f ca="1">IF(MOD(ROW()-13,2)=0,IF(ISBLANK(OFFSET('11. SEGUIMIENTO 2026'!$O$14,INT((ROW()-13)/2),0)),"",OFFSET('11. SEGUIMIENTO 2026'!$O$14,INT((ROW()-13)/2),0)),IF(ISBLANK(OFFSET('9. METAS'!$R$20,INT((ROW()-14)/2),0)),"",OFFSET('9. METAS'!$R$20,INT((ROW()-14)/2),0)))</f>
        <v/>
      </c>
      <c r="L271" s="209" t="str">
        <f ca="1">IF(MOD(ROW()-13,2)=0,IF(ISBLANK(OFFSET('11. SEGUIMIENTO 2026'!$P$14,INT((ROW()-13)/2),0)),"",OFFSET('11. SEGUIMIENTO 2026'!$P$14,INT((ROW()-13)/2),0)),IF(ISBLANK(OFFSET('9. METAS'!$S$20,INT((ROW()-14)/2),0)),"",OFFSET('9. METAS'!$S$20,INT((ROW()-14)/2),0)))</f>
        <v/>
      </c>
      <c r="M271" s="210" t="str">
        <f ca="1">IF(MOD(ROW()-13,2)=0,IF(ISBLANK(OFFSET('11. SEGUIMIENTO 2026'!$Q$14,INT((ROW()-13)/2),0)),"",OFFSET('11. SEGUIMIENTO 2026'!$Q$14,INT((ROW()-13)/2),0)),IF(ISBLANK(OFFSET('9. METAS'!$T$20,INT((ROW()-14)/2),0)),"",OFFSET('9. METAS'!$T$20,INT((ROW()-14)/2),0)))</f>
        <v/>
      </c>
      <c r="N271" s="1004" t="str">
        <f t="shared" ref="N271" ca="1" si="254">IFERROR(J271/J272,"ND")</f>
        <v>ND</v>
      </c>
      <c r="O271" s="1006" t="str">
        <f t="shared" ref="O271" ca="1" si="255">IFERROR(((J271+K271)/H271),"ND")</f>
        <v>ND</v>
      </c>
      <c r="P271" s="1034"/>
    </row>
    <row r="272" spans="3:16" ht="53.25" hidden="1" customHeight="1">
      <c r="C272" s="983"/>
      <c r="D272" s="985"/>
      <c r="E272" s="985"/>
      <c r="F272" s="987"/>
      <c r="G272" s="989"/>
      <c r="H272" s="1029"/>
      <c r="I272" s="1036"/>
      <c r="J272" s="208" t="str">
        <f ca="1">IF(MOD(ROW()-13,2)=0,IF(ISBLANK(OFFSET('11. SEGUIMIENTO 2026'!$N$14,INT((ROW()-13)/2),0)),"",OFFSET('11. SEGUIMIENTO 2026'!$N$14,INT((ROW()-13)/2),0)),IF(ISBLANK(OFFSET('9. METAS'!$Q$20,INT((ROW()-14)/2),0)),"",OFFSET('9. METAS'!$Q$20,INT((ROW()-14)/2),0)))</f>
        <v/>
      </c>
      <c r="K272" s="209" t="str">
        <f ca="1">IF(MOD(ROW()-13,2)=0,IF(ISBLANK(OFFSET('11. SEGUIMIENTO 2026'!$O$14,INT((ROW()-13)/2),0)),"",OFFSET('11. SEGUIMIENTO 2026'!$O$14,INT((ROW()-13)/2),0)),IF(ISBLANK(OFFSET('9. METAS'!$R$20,INT((ROW()-14)/2),0)),"",OFFSET('9. METAS'!$R$20,INT((ROW()-14)/2),0)))</f>
        <v/>
      </c>
      <c r="L272" s="209" t="str">
        <f ca="1">IF(MOD(ROW()-13,2)=0,IF(ISBLANK(OFFSET('11. SEGUIMIENTO 2026'!$P$14,INT((ROW()-13)/2),0)),"",OFFSET('11. SEGUIMIENTO 2026'!$P$14,INT((ROW()-13)/2),0)),IF(ISBLANK(OFFSET('9. METAS'!$S$20,INT((ROW()-14)/2),0)),"",OFFSET('9. METAS'!$S$20,INT((ROW()-14)/2),0)))</f>
        <v/>
      </c>
      <c r="M272" s="210" t="str">
        <f ca="1">IF(MOD(ROW()-13,2)=0,IF(ISBLANK(OFFSET('11. SEGUIMIENTO 2026'!$Q$14,INT((ROW()-13)/2),0)),"",OFFSET('11. SEGUIMIENTO 2026'!$Q$14,INT((ROW()-13)/2),0)),IF(ISBLANK(OFFSET('9. METAS'!$T$20,INT((ROW()-14)/2),0)),"",OFFSET('9. METAS'!$T$20,INT((ROW()-14)/2),0)))</f>
        <v/>
      </c>
      <c r="N272" s="1005"/>
      <c r="O272" s="1007"/>
      <c r="P272" s="1037"/>
    </row>
    <row r="273" spans="3:16" ht="53.25" hidden="1" customHeight="1">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29" t="str">
        <f ca="1">IF(ISBLANK(OFFSET('9. METAS'!$K$20,INT((ROW()-13)/2),0)),"",OFFSET('9. METAS'!$K$20,INT((ROW()-13)/2),0))</f>
        <v/>
      </c>
      <c r="I273" s="1031"/>
      <c r="J273" s="208" t="str">
        <f ca="1">IF(MOD(ROW()-13,2)=0,IF(ISBLANK(OFFSET('11. SEGUIMIENTO 2026'!$N$14,INT((ROW()-13)/2),0)),"",OFFSET('11. SEGUIMIENTO 2026'!$N$14,INT((ROW()-13)/2),0)),IF(ISBLANK(OFFSET('9. METAS'!$Q$20,INT((ROW()-14)/2),0)),"",OFFSET('9. METAS'!$Q$20,INT((ROW()-14)/2),0)))</f>
        <v/>
      </c>
      <c r="K273" s="209" t="str">
        <f ca="1">IF(MOD(ROW()-13,2)=0,IF(ISBLANK(OFFSET('11. SEGUIMIENTO 2026'!$O$14,INT((ROW()-13)/2),0)),"",OFFSET('11. SEGUIMIENTO 2026'!$O$14,INT((ROW()-13)/2),0)),IF(ISBLANK(OFFSET('9. METAS'!$R$20,INT((ROW()-14)/2),0)),"",OFFSET('9. METAS'!$R$20,INT((ROW()-14)/2),0)))</f>
        <v/>
      </c>
      <c r="L273" s="209" t="str">
        <f ca="1">IF(MOD(ROW()-13,2)=0,IF(ISBLANK(OFFSET('11. SEGUIMIENTO 2026'!$P$14,INT((ROW()-13)/2),0)),"",OFFSET('11. SEGUIMIENTO 2026'!$P$14,INT((ROW()-13)/2),0)),IF(ISBLANK(OFFSET('9. METAS'!$S$20,INT((ROW()-14)/2),0)),"",OFFSET('9. METAS'!$S$20,INT((ROW()-14)/2),0)))</f>
        <v/>
      </c>
      <c r="M273" s="210" t="str">
        <f ca="1">IF(MOD(ROW()-13,2)=0,IF(ISBLANK(OFFSET('11. SEGUIMIENTO 2026'!$Q$14,INT((ROW()-13)/2),0)),"",OFFSET('11. SEGUIMIENTO 2026'!$Q$14,INT((ROW()-13)/2),0)),IF(ISBLANK(OFFSET('9. METAS'!$T$20,INT((ROW()-14)/2),0)),"",OFFSET('9. METAS'!$T$20,INT((ROW()-14)/2),0)))</f>
        <v/>
      </c>
      <c r="N273" s="1004" t="str">
        <f t="shared" ref="N273" ca="1" si="256">IFERROR(J273/J274,"ND")</f>
        <v>ND</v>
      </c>
      <c r="O273" s="1006" t="str">
        <f t="shared" ref="O273" ca="1" si="257">IFERROR(((J273+K273)/H273),"ND")</f>
        <v>ND</v>
      </c>
      <c r="P273" s="1034"/>
    </row>
    <row r="274" spans="3:16" ht="53.25" hidden="1" customHeight="1">
      <c r="C274" s="983"/>
      <c r="D274" s="985"/>
      <c r="E274" s="985"/>
      <c r="F274" s="987"/>
      <c r="G274" s="989"/>
      <c r="H274" s="1029"/>
      <c r="I274" s="1036"/>
      <c r="J274" s="208" t="str">
        <f ca="1">IF(MOD(ROW()-13,2)=0,IF(ISBLANK(OFFSET('11. SEGUIMIENTO 2026'!$N$14,INT((ROW()-13)/2),0)),"",OFFSET('11. SEGUIMIENTO 2026'!$N$14,INT((ROW()-13)/2),0)),IF(ISBLANK(OFFSET('9. METAS'!$Q$20,INT((ROW()-14)/2),0)),"",OFFSET('9. METAS'!$Q$20,INT((ROW()-14)/2),0)))</f>
        <v/>
      </c>
      <c r="K274" s="209" t="str">
        <f ca="1">IF(MOD(ROW()-13,2)=0,IF(ISBLANK(OFFSET('11. SEGUIMIENTO 2026'!$O$14,INT((ROW()-13)/2),0)),"",OFFSET('11. SEGUIMIENTO 2026'!$O$14,INT((ROW()-13)/2),0)),IF(ISBLANK(OFFSET('9. METAS'!$R$20,INT((ROW()-14)/2),0)),"",OFFSET('9. METAS'!$R$20,INT((ROW()-14)/2),0)))</f>
        <v/>
      </c>
      <c r="L274" s="209" t="str">
        <f ca="1">IF(MOD(ROW()-13,2)=0,IF(ISBLANK(OFFSET('11. SEGUIMIENTO 2026'!$P$14,INT((ROW()-13)/2),0)),"",OFFSET('11. SEGUIMIENTO 2026'!$P$14,INT((ROW()-13)/2),0)),IF(ISBLANK(OFFSET('9. METAS'!$S$20,INT((ROW()-14)/2),0)),"",OFFSET('9. METAS'!$S$20,INT((ROW()-14)/2),0)))</f>
        <v/>
      </c>
      <c r="M274" s="210" t="str">
        <f ca="1">IF(MOD(ROW()-13,2)=0,IF(ISBLANK(OFFSET('11. SEGUIMIENTO 2026'!$Q$14,INT((ROW()-13)/2),0)),"",OFFSET('11. SEGUIMIENTO 2026'!$Q$14,INT((ROW()-13)/2),0)),IF(ISBLANK(OFFSET('9. METAS'!$T$20,INT((ROW()-14)/2),0)),"",OFFSET('9. METAS'!$T$20,INT((ROW()-14)/2),0)))</f>
        <v/>
      </c>
      <c r="N274" s="1005"/>
      <c r="O274" s="1007"/>
      <c r="P274" s="1037"/>
    </row>
    <row r="275" spans="3:16" ht="53.25" hidden="1" customHeight="1">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29" t="str">
        <f ca="1">IF(ISBLANK(OFFSET('9. METAS'!$K$20,INT((ROW()-13)/2),0)),"",OFFSET('9. METAS'!$K$20,INT((ROW()-13)/2),0))</f>
        <v/>
      </c>
      <c r="I275" s="1031"/>
      <c r="J275" s="208" t="str">
        <f ca="1">IF(MOD(ROW()-13,2)=0,IF(ISBLANK(OFFSET('11. SEGUIMIENTO 2026'!$N$14,INT((ROW()-13)/2),0)),"",OFFSET('11. SEGUIMIENTO 2026'!$N$14,INT((ROW()-13)/2),0)),IF(ISBLANK(OFFSET('9. METAS'!$Q$20,INT((ROW()-14)/2),0)),"",OFFSET('9. METAS'!$Q$20,INT((ROW()-14)/2),0)))</f>
        <v/>
      </c>
      <c r="K275" s="209" t="str">
        <f ca="1">IF(MOD(ROW()-13,2)=0,IF(ISBLANK(OFFSET('11. SEGUIMIENTO 2026'!$O$14,INT((ROW()-13)/2),0)),"",OFFSET('11. SEGUIMIENTO 2026'!$O$14,INT((ROW()-13)/2),0)),IF(ISBLANK(OFFSET('9. METAS'!$R$20,INT((ROW()-14)/2),0)),"",OFFSET('9. METAS'!$R$20,INT((ROW()-14)/2),0)))</f>
        <v/>
      </c>
      <c r="L275" s="209" t="str">
        <f ca="1">IF(MOD(ROW()-13,2)=0,IF(ISBLANK(OFFSET('11. SEGUIMIENTO 2026'!$P$14,INT((ROW()-13)/2),0)),"",OFFSET('11. SEGUIMIENTO 2026'!$P$14,INT((ROW()-13)/2),0)),IF(ISBLANK(OFFSET('9. METAS'!$S$20,INT((ROW()-14)/2),0)),"",OFFSET('9. METAS'!$S$20,INT((ROW()-14)/2),0)))</f>
        <v/>
      </c>
      <c r="M275" s="210" t="str">
        <f ca="1">IF(MOD(ROW()-13,2)=0,IF(ISBLANK(OFFSET('11. SEGUIMIENTO 2026'!$Q$14,INT((ROW()-13)/2),0)),"",OFFSET('11. SEGUIMIENTO 2026'!$Q$14,INT((ROW()-13)/2),0)),IF(ISBLANK(OFFSET('9. METAS'!$T$20,INT((ROW()-14)/2),0)),"",OFFSET('9. METAS'!$T$20,INT((ROW()-14)/2),0)))</f>
        <v/>
      </c>
      <c r="N275" s="1004" t="str">
        <f t="shared" ref="N275" ca="1" si="258">IFERROR(J275/J276,"ND")</f>
        <v>ND</v>
      </c>
      <c r="O275" s="1006" t="str">
        <f t="shared" ref="O275" ca="1" si="259">IFERROR(((J275+K275)/H275),"ND")</f>
        <v>ND</v>
      </c>
      <c r="P275" s="1034"/>
    </row>
    <row r="276" spans="3:16" ht="53.25" hidden="1" customHeight="1">
      <c r="C276" s="983"/>
      <c r="D276" s="985"/>
      <c r="E276" s="985"/>
      <c r="F276" s="987"/>
      <c r="G276" s="989"/>
      <c r="H276" s="1029"/>
      <c r="I276" s="1036"/>
      <c r="J276" s="208" t="str">
        <f ca="1">IF(MOD(ROW()-13,2)=0,IF(ISBLANK(OFFSET('11. SEGUIMIENTO 2026'!$N$14,INT((ROW()-13)/2),0)),"",OFFSET('11. SEGUIMIENTO 2026'!$N$14,INT((ROW()-13)/2),0)),IF(ISBLANK(OFFSET('9. METAS'!$Q$20,INT((ROW()-14)/2),0)),"",OFFSET('9. METAS'!$Q$20,INT((ROW()-14)/2),0)))</f>
        <v/>
      </c>
      <c r="K276" s="209" t="str">
        <f ca="1">IF(MOD(ROW()-13,2)=0,IF(ISBLANK(OFFSET('11. SEGUIMIENTO 2026'!$O$14,INT((ROW()-13)/2),0)),"",OFFSET('11. SEGUIMIENTO 2026'!$O$14,INT((ROW()-13)/2),0)),IF(ISBLANK(OFFSET('9. METAS'!$R$20,INT((ROW()-14)/2),0)),"",OFFSET('9. METAS'!$R$20,INT((ROW()-14)/2),0)))</f>
        <v/>
      </c>
      <c r="L276" s="209" t="str">
        <f ca="1">IF(MOD(ROW()-13,2)=0,IF(ISBLANK(OFFSET('11. SEGUIMIENTO 2026'!$P$14,INT((ROW()-13)/2),0)),"",OFFSET('11. SEGUIMIENTO 2026'!$P$14,INT((ROW()-13)/2),0)),IF(ISBLANK(OFFSET('9. METAS'!$S$20,INT((ROW()-14)/2),0)),"",OFFSET('9. METAS'!$S$20,INT((ROW()-14)/2),0)))</f>
        <v/>
      </c>
      <c r="M276" s="210" t="str">
        <f ca="1">IF(MOD(ROW()-13,2)=0,IF(ISBLANK(OFFSET('11. SEGUIMIENTO 2026'!$Q$14,INT((ROW()-13)/2),0)),"",OFFSET('11. SEGUIMIENTO 2026'!$Q$14,INT((ROW()-13)/2),0)),IF(ISBLANK(OFFSET('9. METAS'!$T$20,INT((ROW()-14)/2),0)),"",OFFSET('9. METAS'!$T$20,INT((ROW()-14)/2),0)))</f>
        <v/>
      </c>
      <c r="N276" s="1005"/>
      <c r="O276" s="1007"/>
      <c r="P276" s="1037"/>
    </row>
    <row r="277" spans="3:16" ht="53.25" hidden="1" customHeight="1">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29" t="str">
        <f ca="1">IF(ISBLANK(OFFSET('9. METAS'!$K$20,INT((ROW()-13)/2),0)),"",OFFSET('9. METAS'!$K$20,INT((ROW()-13)/2),0))</f>
        <v/>
      </c>
      <c r="I277" s="1031"/>
      <c r="J277" s="208" t="str">
        <f ca="1">IF(MOD(ROW()-13,2)=0,IF(ISBLANK(OFFSET('11. SEGUIMIENTO 2026'!$N$14,INT((ROW()-13)/2),0)),"",OFFSET('11. SEGUIMIENTO 2026'!$N$14,INT((ROW()-13)/2),0)),IF(ISBLANK(OFFSET('9. METAS'!$Q$20,INT((ROW()-14)/2),0)),"",OFFSET('9. METAS'!$Q$20,INT((ROW()-14)/2),0)))</f>
        <v/>
      </c>
      <c r="K277" s="209" t="str">
        <f ca="1">IF(MOD(ROW()-13,2)=0,IF(ISBLANK(OFFSET('11. SEGUIMIENTO 2026'!$O$14,INT((ROW()-13)/2),0)),"",OFFSET('11. SEGUIMIENTO 2026'!$O$14,INT((ROW()-13)/2),0)),IF(ISBLANK(OFFSET('9. METAS'!$R$20,INT((ROW()-14)/2),0)),"",OFFSET('9. METAS'!$R$20,INT((ROW()-14)/2),0)))</f>
        <v/>
      </c>
      <c r="L277" s="209" t="str">
        <f ca="1">IF(MOD(ROW()-13,2)=0,IF(ISBLANK(OFFSET('11. SEGUIMIENTO 2026'!$P$14,INT((ROW()-13)/2),0)),"",OFFSET('11. SEGUIMIENTO 2026'!$P$14,INT((ROW()-13)/2),0)),IF(ISBLANK(OFFSET('9. METAS'!$S$20,INT((ROW()-14)/2),0)),"",OFFSET('9. METAS'!$S$20,INT((ROW()-14)/2),0)))</f>
        <v/>
      </c>
      <c r="M277" s="210" t="str">
        <f ca="1">IF(MOD(ROW()-13,2)=0,IF(ISBLANK(OFFSET('11. SEGUIMIENTO 2026'!$Q$14,INT((ROW()-13)/2),0)),"",OFFSET('11. SEGUIMIENTO 2026'!$Q$14,INT((ROW()-13)/2),0)),IF(ISBLANK(OFFSET('9. METAS'!$T$20,INT((ROW()-14)/2),0)),"",OFFSET('9. METAS'!$T$20,INT((ROW()-14)/2),0)))</f>
        <v/>
      </c>
      <c r="N277" s="1004" t="str">
        <f t="shared" ref="N277" ca="1" si="260">IFERROR(J277/J278,"ND")</f>
        <v>ND</v>
      </c>
      <c r="O277" s="1006" t="str">
        <f t="shared" ref="O277" ca="1" si="261">IFERROR(((J277+K277)/H277),"ND")</f>
        <v>ND</v>
      </c>
      <c r="P277" s="1034"/>
    </row>
    <row r="278" spans="3:16" ht="53.25" hidden="1" customHeight="1">
      <c r="C278" s="983"/>
      <c r="D278" s="985"/>
      <c r="E278" s="985"/>
      <c r="F278" s="987"/>
      <c r="G278" s="989"/>
      <c r="H278" s="1029"/>
      <c r="I278" s="1036"/>
      <c r="J278" s="208" t="str">
        <f ca="1">IF(MOD(ROW()-13,2)=0,IF(ISBLANK(OFFSET('11. SEGUIMIENTO 2026'!$N$14,INT((ROW()-13)/2),0)),"",OFFSET('11. SEGUIMIENTO 2026'!$N$14,INT((ROW()-13)/2),0)),IF(ISBLANK(OFFSET('9. METAS'!$Q$20,INT((ROW()-14)/2),0)),"",OFFSET('9. METAS'!$Q$20,INT((ROW()-14)/2),0)))</f>
        <v/>
      </c>
      <c r="K278" s="209" t="str">
        <f ca="1">IF(MOD(ROW()-13,2)=0,IF(ISBLANK(OFFSET('11. SEGUIMIENTO 2026'!$O$14,INT((ROW()-13)/2),0)),"",OFFSET('11. SEGUIMIENTO 2026'!$O$14,INT((ROW()-13)/2),0)),IF(ISBLANK(OFFSET('9. METAS'!$R$20,INT((ROW()-14)/2),0)),"",OFFSET('9. METAS'!$R$20,INT((ROW()-14)/2),0)))</f>
        <v/>
      </c>
      <c r="L278" s="209" t="str">
        <f ca="1">IF(MOD(ROW()-13,2)=0,IF(ISBLANK(OFFSET('11. SEGUIMIENTO 2026'!$P$14,INT((ROW()-13)/2),0)),"",OFFSET('11. SEGUIMIENTO 2026'!$P$14,INT((ROW()-13)/2),0)),IF(ISBLANK(OFFSET('9. METAS'!$S$20,INT((ROW()-14)/2),0)),"",OFFSET('9. METAS'!$S$20,INT((ROW()-14)/2),0)))</f>
        <v/>
      </c>
      <c r="M278" s="210" t="str">
        <f ca="1">IF(MOD(ROW()-13,2)=0,IF(ISBLANK(OFFSET('11. SEGUIMIENTO 2026'!$Q$14,INT((ROW()-13)/2),0)),"",OFFSET('11. SEGUIMIENTO 2026'!$Q$14,INT((ROW()-13)/2),0)),IF(ISBLANK(OFFSET('9. METAS'!$T$20,INT((ROW()-14)/2),0)),"",OFFSET('9. METAS'!$T$20,INT((ROW()-14)/2),0)))</f>
        <v/>
      </c>
      <c r="N278" s="1005"/>
      <c r="O278" s="1007"/>
      <c r="P278" s="1037"/>
    </row>
    <row r="279" spans="3:16" ht="53.25" hidden="1" customHeight="1">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29" t="str">
        <f ca="1">IF(ISBLANK(OFFSET('9. METAS'!$K$20,INT((ROW()-13)/2),0)),"",OFFSET('9. METAS'!$K$20,INT((ROW()-13)/2),0))</f>
        <v/>
      </c>
      <c r="I279" s="1031"/>
      <c r="J279" s="208" t="str">
        <f ca="1">IF(MOD(ROW()-13,2)=0,IF(ISBLANK(OFFSET('11. SEGUIMIENTO 2026'!$N$14,INT((ROW()-13)/2),0)),"",OFFSET('11. SEGUIMIENTO 2026'!$N$14,INT((ROW()-13)/2),0)),IF(ISBLANK(OFFSET('9. METAS'!$Q$20,INT((ROW()-14)/2),0)),"",OFFSET('9. METAS'!$Q$20,INT((ROW()-14)/2),0)))</f>
        <v/>
      </c>
      <c r="K279" s="209" t="str">
        <f ca="1">IF(MOD(ROW()-13,2)=0,IF(ISBLANK(OFFSET('11. SEGUIMIENTO 2026'!$O$14,INT((ROW()-13)/2),0)),"",OFFSET('11. SEGUIMIENTO 2026'!$O$14,INT((ROW()-13)/2),0)),IF(ISBLANK(OFFSET('9. METAS'!$R$20,INT((ROW()-14)/2),0)),"",OFFSET('9. METAS'!$R$20,INT((ROW()-14)/2),0)))</f>
        <v/>
      </c>
      <c r="L279" s="209" t="str">
        <f ca="1">IF(MOD(ROW()-13,2)=0,IF(ISBLANK(OFFSET('11. SEGUIMIENTO 2026'!$P$14,INT((ROW()-13)/2),0)),"",OFFSET('11. SEGUIMIENTO 2026'!$P$14,INT((ROW()-13)/2),0)),IF(ISBLANK(OFFSET('9. METAS'!$S$20,INT((ROW()-14)/2),0)),"",OFFSET('9. METAS'!$S$20,INT((ROW()-14)/2),0)))</f>
        <v/>
      </c>
      <c r="M279" s="210" t="str">
        <f ca="1">IF(MOD(ROW()-13,2)=0,IF(ISBLANK(OFFSET('11. SEGUIMIENTO 2026'!$Q$14,INT((ROW()-13)/2),0)),"",OFFSET('11. SEGUIMIENTO 2026'!$Q$14,INT((ROW()-13)/2),0)),IF(ISBLANK(OFFSET('9. METAS'!$T$20,INT((ROW()-14)/2),0)),"",OFFSET('9. METAS'!$T$20,INT((ROW()-14)/2),0)))</f>
        <v/>
      </c>
      <c r="N279" s="1004" t="str">
        <f t="shared" ref="N279" ca="1" si="262">IFERROR(J279/J280,"ND")</f>
        <v>ND</v>
      </c>
      <c r="O279" s="1006" t="str">
        <f t="shared" ref="O279" ca="1" si="263">IFERROR(((J279+K279)/H279),"ND")</f>
        <v>ND</v>
      </c>
      <c r="P279" s="1034"/>
    </row>
    <row r="280" spans="3:16" ht="53.25" hidden="1" customHeight="1">
      <c r="C280" s="983"/>
      <c r="D280" s="985"/>
      <c r="E280" s="985"/>
      <c r="F280" s="987"/>
      <c r="G280" s="989"/>
      <c r="H280" s="1029"/>
      <c r="I280" s="1036"/>
      <c r="J280" s="208" t="str">
        <f ca="1">IF(MOD(ROW()-13,2)=0,IF(ISBLANK(OFFSET('11. SEGUIMIENTO 2026'!$N$14,INT((ROW()-13)/2),0)),"",OFFSET('11. SEGUIMIENTO 2026'!$N$14,INT((ROW()-13)/2),0)),IF(ISBLANK(OFFSET('9. METAS'!$Q$20,INT((ROW()-14)/2),0)),"",OFFSET('9. METAS'!$Q$20,INT((ROW()-14)/2),0)))</f>
        <v/>
      </c>
      <c r="K280" s="209" t="str">
        <f ca="1">IF(MOD(ROW()-13,2)=0,IF(ISBLANK(OFFSET('11. SEGUIMIENTO 2026'!$O$14,INT((ROW()-13)/2),0)),"",OFFSET('11. SEGUIMIENTO 2026'!$O$14,INT((ROW()-13)/2),0)),IF(ISBLANK(OFFSET('9. METAS'!$R$20,INT((ROW()-14)/2),0)),"",OFFSET('9. METAS'!$R$20,INT((ROW()-14)/2),0)))</f>
        <v/>
      </c>
      <c r="L280" s="209" t="str">
        <f ca="1">IF(MOD(ROW()-13,2)=0,IF(ISBLANK(OFFSET('11. SEGUIMIENTO 2026'!$P$14,INT((ROW()-13)/2),0)),"",OFFSET('11. SEGUIMIENTO 2026'!$P$14,INT((ROW()-13)/2),0)),IF(ISBLANK(OFFSET('9. METAS'!$S$20,INT((ROW()-14)/2),0)),"",OFFSET('9. METAS'!$S$20,INT((ROW()-14)/2),0)))</f>
        <v/>
      </c>
      <c r="M280" s="210" t="str">
        <f ca="1">IF(MOD(ROW()-13,2)=0,IF(ISBLANK(OFFSET('11. SEGUIMIENTO 2026'!$Q$14,INT((ROW()-13)/2),0)),"",OFFSET('11. SEGUIMIENTO 2026'!$Q$14,INT((ROW()-13)/2),0)),IF(ISBLANK(OFFSET('9. METAS'!$T$20,INT((ROW()-14)/2),0)),"",OFFSET('9. METAS'!$T$20,INT((ROW()-14)/2),0)))</f>
        <v/>
      </c>
      <c r="N280" s="1005"/>
      <c r="O280" s="1007"/>
      <c r="P280" s="1037"/>
    </row>
    <row r="281" spans="3:16" ht="53.25" hidden="1" customHeight="1">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29" t="str">
        <f ca="1">IF(ISBLANK(OFFSET('9. METAS'!$K$20,INT((ROW()-13)/2),0)),"",OFFSET('9. METAS'!$K$20,INT((ROW()-13)/2),0))</f>
        <v/>
      </c>
      <c r="I281" s="1031"/>
      <c r="J281" s="208" t="str">
        <f ca="1">IF(MOD(ROW()-13,2)=0,IF(ISBLANK(OFFSET('11. SEGUIMIENTO 2026'!$N$14,INT((ROW()-13)/2),0)),"",OFFSET('11. SEGUIMIENTO 2026'!$N$14,INT((ROW()-13)/2),0)),IF(ISBLANK(OFFSET('9. METAS'!$Q$20,INT((ROW()-14)/2),0)),"",OFFSET('9. METAS'!$Q$20,INT((ROW()-14)/2),0)))</f>
        <v/>
      </c>
      <c r="K281" s="209" t="str">
        <f ca="1">IF(MOD(ROW()-13,2)=0,IF(ISBLANK(OFFSET('11. SEGUIMIENTO 2026'!$O$14,INT((ROW()-13)/2),0)),"",OFFSET('11. SEGUIMIENTO 2026'!$O$14,INT((ROW()-13)/2),0)),IF(ISBLANK(OFFSET('9. METAS'!$R$20,INT((ROW()-14)/2),0)),"",OFFSET('9. METAS'!$R$20,INT((ROW()-14)/2),0)))</f>
        <v/>
      </c>
      <c r="L281" s="209" t="str">
        <f ca="1">IF(MOD(ROW()-13,2)=0,IF(ISBLANK(OFFSET('11. SEGUIMIENTO 2026'!$P$14,INT((ROW()-13)/2),0)),"",OFFSET('11. SEGUIMIENTO 2026'!$P$14,INT((ROW()-13)/2),0)),IF(ISBLANK(OFFSET('9. METAS'!$S$20,INT((ROW()-14)/2),0)),"",OFFSET('9. METAS'!$S$20,INT((ROW()-14)/2),0)))</f>
        <v/>
      </c>
      <c r="M281" s="210" t="str">
        <f ca="1">IF(MOD(ROW()-13,2)=0,IF(ISBLANK(OFFSET('11. SEGUIMIENTO 2026'!$Q$14,INT((ROW()-13)/2),0)),"",OFFSET('11. SEGUIMIENTO 2026'!$Q$14,INT((ROW()-13)/2),0)),IF(ISBLANK(OFFSET('9. METAS'!$T$20,INT((ROW()-14)/2),0)),"",OFFSET('9. METAS'!$T$20,INT((ROW()-14)/2),0)))</f>
        <v/>
      </c>
      <c r="N281" s="1004" t="str">
        <f t="shared" ref="N281" ca="1" si="264">IFERROR(J281/J282,"ND")</f>
        <v>ND</v>
      </c>
      <c r="O281" s="1006" t="str">
        <f t="shared" ref="O281" ca="1" si="265">IFERROR(((J281+K281)/H281),"ND")</f>
        <v>ND</v>
      </c>
      <c r="P281" s="1034"/>
    </row>
    <row r="282" spans="3:16" ht="53.25" hidden="1" customHeight="1">
      <c r="C282" s="983"/>
      <c r="D282" s="985"/>
      <c r="E282" s="985"/>
      <c r="F282" s="987"/>
      <c r="G282" s="989"/>
      <c r="H282" s="1029"/>
      <c r="I282" s="1036"/>
      <c r="J282" s="208" t="str">
        <f ca="1">IF(MOD(ROW()-13,2)=0,IF(ISBLANK(OFFSET('11. SEGUIMIENTO 2026'!$N$14,INT((ROW()-13)/2),0)),"",OFFSET('11. SEGUIMIENTO 2026'!$N$14,INT((ROW()-13)/2),0)),IF(ISBLANK(OFFSET('9. METAS'!$Q$20,INT((ROW()-14)/2),0)),"",OFFSET('9. METAS'!$Q$20,INT((ROW()-14)/2),0)))</f>
        <v/>
      </c>
      <c r="K282" s="209" t="str">
        <f ca="1">IF(MOD(ROW()-13,2)=0,IF(ISBLANK(OFFSET('11. SEGUIMIENTO 2026'!$O$14,INT((ROW()-13)/2),0)),"",OFFSET('11. SEGUIMIENTO 2026'!$O$14,INT((ROW()-13)/2),0)),IF(ISBLANK(OFFSET('9. METAS'!$R$20,INT((ROW()-14)/2),0)),"",OFFSET('9. METAS'!$R$20,INT((ROW()-14)/2),0)))</f>
        <v/>
      </c>
      <c r="L282" s="209" t="str">
        <f ca="1">IF(MOD(ROW()-13,2)=0,IF(ISBLANK(OFFSET('11. SEGUIMIENTO 2026'!$P$14,INT((ROW()-13)/2),0)),"",OFFSET('11. SEGUIMIENTO 2026'!$P$14,INT((ROW()-13)/2),0)),IF(ISBLANK(OFFSET('9. METAS'!$S$20,INT((ROW()-14)/2),0)),"",OFFSET('9. METAS'!$S$20,INT((ROW()-14)/2),0)))</f>
        <v/>
      </c>
      <c r="M282" s="210" t="str">
        <f ca="1">IF(MOD(ROW()-13,2)=0,IF(ISBLANK(OFFSET('11. SEGUIMIENTO 2026'!$Q$14,INT((ROW()-13)/2),0)),"",OFFSET('11. SEGUIMIENTO 2026'!$Q$14,INT((ROW()-13)/2),0)),IF(ISBLANK(OFFSET('9. METAS'!$T$20,INT((ROW()-14)/2),0)),"",OFFSET('9. METAS'!$T$20,INT((ROW()-14)/2),0)))</f>
        <v/>
      </c>
      <c r="N282" s="1005"/>
      <c r="O282" s="1007"/>
      <c r="P282" s="1037"/>
    </row>
    <row r="283" spans="3:16" ht="53.25" hidden="1" customHeight="1">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29" t="str">
        <f ca="1">IF(ISBLANK(OFFSET('9. METAS'!$K$20,INT((ROW()-13)/2),0)),"",OFFSET('9. METAS'!$K$20,INT((ROW()-13)/2),0))</f>
        <v/>
      </c>
      <c r="I283" s="1031"/>
      <c r="J283" s="208" t="str">
        <f ca="1">IF(MOD(ROW()-13,2)=0,IF(ISBLANK(OFFSET('11. SEGUIMIENTO 2026'!$N$14,INT((ROW()-13)/2),0)),"",OFFSET('11. SEGUIMIENTO 2026'!$N$14,INT((ROW()-13)/2),0)),IF(ISBLANK(OFFSET('9. METAS'!$Q$20,INT((ROW()-14)/2),0)),"",OFFSET('9. METAS'!$Q$20,INT((ROW()-14)/2),0)))</f>
        <v/>
      </c>
      <c r="K283" s="209" t="str">
        <f ca="1">IF(MOD(ROW()-13,2)=0,IF(ISBLANK(OFFSET('11. SEGUIMIENTO 2026'!$O$14,INT((ROW()-13)/2),0)),"",OFFSET('11. SEGUIMIENTO 2026'!$O$14,INT((ROW()-13)/2),0)),IF(ISBLANK(OFFSET('9. METAS'!$R$20,INT((ROW()-14)/2),0)),"",OFFSET('9. METAS'!$R$20,INT((ROW()-14)/2),0)))</f>
        <v/>
      </c>
      <c r="L283" s="209" t="str">
        <f ca="1">IF(MOD(ROW()-13,2)=0,IF(ISBLANK(OFFSET('11. SEGUIMIENTO 2026'!$P$14,INT((ROW()-13)/2),0)),"",OFFSET('11. SEGUIMIENTO 2026'!$P$14,INT((ROW()-13)/2),0)),IF(ISBLANK(OFFSET('9. METAS'!$S$20,INT((ROW()-14)/2),0)),"",OFFSET('9. METAS'!$S$20,INT((ROW()-14)/2),0)))</f>
        <v/>
      </c>
      <c r="M283" s="210" t="str">
        <f ca="1">IF(MOD(ROW()-13,2)=0,IF(ISBLANK(OFFSET('11. SEGUIMIENTO 2026'!$Q$14,INT((ROW()-13)/2),0)),"",OFFSET('11. SEGUIMIENTO 2026'!$Q$14,INT((ROW()-13)/2),0)),IF(ISBLANK(OFFSET('9. METAS'!$T$20,INT((ROW()-14)/2),0)),"",OFFSET('9. METAS'!$T$20,INT((ROW()-14)/2),0)))</f>
        <v/>
      </c>
      <c r="N283" s="1004" t="str">
        <f t="shared" ref="N283" ca="1" si="266">IFERROR(J283/J284,"ND")</f>
        <v>ND</v>
      </c>
      <c r="O283" s="1006" t="str">
        <f t="shared" ref="O283" ca="1" si="267">IFERROR(((J283+K283)/H283),"ND")</f>
        <v>ND</v>
      </c>
      <c r="P283" s="1034"/>
    </row>
    <row r="284" spans="3:16" ht="53.25" hidden="1" customHeight="1">
      <c r="C284" s="983"/>
      <c r="D284" s="985"/>
      <c r="E284" s="985"/>
      <c r="F284" s="987"/>
      <c r="G284" s="989"/>
      <c r="H284" s="1029"/>
      <c r="I284" s="1036"/>
      <c r="J284" s="208" t="str">
        <f ca="1">IF(MOD(ROW()-13,2)=0,IF(ISBLANK(OFFSET('11. SEGUIMIENTO 2026'!$N$14,INT((ROW()-13)/2),0)),"",OFFSET('11. SEGUIMIENTO 2026'!$N$14,INT((ROW()-13)/2),0)),IF(ISBLANK(OFFSET('9. METAS'!$Q$20,INT((ROW()-14)/2),0)),"",OFFSET('9. METAS'!$Q$20,INT((ROW()-14)/2),0)))</f>
        <v/>
      </c>
      <c r="K284" s="209" t="str">
        <f ca="1">IF(MOD(ROW()-13,2)=0,IF(ISBLANK(OFFSET('11. SEGUIMIENTO 2026'!$O$14,INT((ROW()-13)/2),0)),"",OFFSET('11. SEGUIMIENTO 2026'!$O$14,INT((ROW()-13)/2),0)),IF(ISBLANK(OFFSET('9. METAS'!$R$20,INT((ROW()-14)/2),0)),"",OFFSET('9. METAS'!$R$20,INT((ROW()-14)/2),0)))</f>
        <v/>
      </c>
      <c r="L284" s="209" t="str">
        <f ca="1">IF(MOD(ROW()-13,2)=0,IF(ISBLANK(OFFSET('11. SEGUIMIENTO 2026'!$P$14,INT((ROW()-13)/2),0)),"",OFFSET('11. SEGUIMIENTO 2026'!$P$14,INT((ROW()-13)/2),0)),IF(ISBLANK(OFFSET('9. METAS'!$S$20,INT((ROW()-14)/2),0)),"",OFFSET('9. METAS'!$S$20,INT((ROW()-14)/2),0)))</f>
        <v/>
      </c>
      <c r="M284" s="210" t="str">
        <f ca="1">IF(MOD(ROW()-13,2)=0,IF(ISBLANK(OFFSET('11. SEGUIMIENTO 2026'!$Q$14,INT((ROW()-13)/2),0)),"",OFFSET('11. SEGUIMIENTO 2026'!$Q$14,INT((ROW()-13)/2),0)),IF(ISBLANK(OFFSET('9. METAS'!$T$20,INT((ROW()-14)/2),0)),"",OFFSET('9. METAS'!$T$20,INT((ROW()-14)/2),0)))</f>
        <v/>
      </c>
      <c r="N284" s="1005"/>
      <c r="O284" s="1007"/>
      <c r="P284" s="1037"/>
    </row>
    <row r="285" spans="3:16" ht="53.25" hidden="1" customHeight="1">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29" t="str">
        <f ca="1">IF(ISBLANK(OFFSET('9. METAS'!$K$20,INT((ROW()-13)/2),0)),"",OFFSET('9. METAS'!$K$20,INT((ROW()-13)/2),0))</f>
        <v/>
      </c>
      <c r="I285" s="1031"/>
      <c r="J285" s="208" t="str">
        <f ca="1">IF(MOD(ROW()-13,2)=0,IF(ISBLANK(OFFSET('11. SEGUIMIENTO 2026'!$N$14,INT((ROW()-13)/2),0)),"",OFFSET('11. SEGUIMIENTO 2026'!$N$14,INT((ROW()-13)/2),0)),IF(ISBLANK(OFFSET('9. METAS'!$Q$20,INT((ROW()-14)/2),0)),"",OFFSET('9. METAS'!$Q$20,INT((ROW()-14)/2),0)))</f>
        <v/>
      </c>
      <c r="K285" s="209" t="str">
        <f ca="1">IF(MOD(ROW()-13,2)=0,IF(ISBLANK(OFFSET('11. SEGUIMIENTO 2026'!$O$14,INT((ROW()-13)/2),0)),"",OFFSET('11. SEGUIMIENTO 2026'!$O$14,INT((ROW()-13)/2),0)),IF(ISBLANK(OFFSET('9. METAS'!$R$20,INT((ROW()-14)/2),0)),"",OFFSET('9. METAS'!$R$20,INT((ROW()-14)/2),0)))</f>
        <v/>
      </c>
      <c r="L285" s="209" t="str">
        <f ca="1">IF(MOD(ROW()-13,2)=0,IF(ISBLANK(OFFSET('11. SEGUIMIENTO 2026'!$P$14,INT((ROW()-13)/2),0)),"",OFFSET('11. SEGUIMIENTO 2026'!$P$14,INT((ROW()-13)/2),0)),IF(ISBLANK(OFFSET('9. METAS'!$S$20,INT((ROW()-14)/2),0)),"",OFFSET('9. METAS'!$S$20,INT((ROW()-14)/2),0)))</f>
        <v/>
      </c>
      <c r="M285" s="210" t="str">
        <f ca="1">IF(MOD(ROW()-13,2)=0,IF(ISBLANK(OFFSET('11. SEGUIMIENTO 2026'!$Q$14,INT((ROW()-13)/2),0)),"",OFFSET('11. SEGUIMIENTO 2026'!$Q$14,INT((ROW()-13)/2),0)),IF(ISBLANK(OFFSET('9. METAS'!$T$20,INT((ROW()-14)/2),0)),"",OFFSET('9. METAS'!$T$20,INT((ROW()-14)/2),0)))</f>
        <v/>
      </c>
      <c r="N285" s="1004" t="str">
        <f t="shared" ref="N285" ca="1" si="268">IFERROR(J285/J286,"ND")</f>
        <v>ND</v>
      </c>
      <c r="O285" s="1006" t="str">
        <f t="shared" ref="O285" ca="1" si="269">IFERROR(((J285+K285)/H285),"ND")</f>
        <v>ND</v>
      </c>
      <c r="P285" s="1034"/>
    </row>
    <row r="286" spans="3:16" ht="53.25" hidden="1" customHeight="1">
      <c r="C286" s="983"/>
      <c r="D286" s="985"/>
      <c r="E286" s="985"/>
      <c r="F286" s="987"/>
      <c r="G286" s="989"/>
      <c r="H286" s="1029"/>
      <c r="I286" s="1036"/>
      <c r="J286" s="208" t="str">
        <f ca="1">IF(MOD(ROW()-13,2)=0,IF(ISBLANK(OFFSET('11. SEGUIMIENTO 2026'!$N$14,INT((ROW()-13)/2),0)),"",OFFSET('11. SEGUIMIENTO 2026'!$N$14,INT((ROW()-13)/2),0)),IF(ISBLANK(OFFSET('9. METAS'!$Q$20,INT((ROW()-14)/2),0)),"",OFFSET('9. METAS'!$Q$20,INT((ROW()-14)/2),0)))</f>
        <v/>
      </c>
      <c r="K286" s="209" t="str">
        <f ca="1">IF(MOD(ROW()-13,2)=0,IF(ISBLANK(OFFSET('11. SEGUIMIENTO 2026'!$O$14,INT((ROW()-13)/2),0)),"",OFFSET('11. SEGUIMIENTO 2026'!$O$14,INT((ROW()-13)/2),0)),IF(ISBLANK(OFFSET('9. METAS'!$R$20,INT((ROW()-14)/2),0)),"",OFFSET('9. METAS'!$R$20,INT((ROW()-14)/2),0)))</f>
        <v/>
      </c>
      <c r="L286" s="209" t="str">
        <f ca="1">IF(MOD(ROW()-13,2)=0,IF(ISBLANK(OFFSET('11. SEGUIMIENTO 2026'!$P$14,INT((ROW()-13)/2),0)),"",OFFSET('11. SEGUIMIENTO 2026'!$P$14,INT((ROW()-13)/2),0)),IF(ISBLANK(OFFSET('9. METAS'!$S$20,INT((ROW()-14)/2),0)),"",OFFSET('9. METAS'!$S$20,INT((ROW()-14)/2),0)))</f>
        <v/>
      </c>
      <c r="M286" s="210" t="str">
        <f ca="1">IF(MOD(ROW()-13,2)=0,IF(ISBLANK(OFFSET('11. SEGUIMIENTO 2026'!$Q$14,INT((ROW()-13)/2),0)),"",OFFSET('11. SEGUIMIENTO 2026'!$Q$14,INT((ROW()-13)/2),0)),IF(ISBLANK(OFFSET('9. METAS'!$T$20,INT((ROW()-14)/2),0)),"",OFFSET('9. METAS'!$T$20,INT((ROW()-14)/2),0)))</f>
        <v/>
      </c>
      <c r="N286" s="1005"/>
      <c r="O286" s="1007"/>
      <c r="P286" s="1037"/>
    </row>
    <row r="287" spans="3:16" ht="53.25" hidden="1" customHeight="1">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29" t="str">
        <f ca="1">IF(ISBLANK(OFFSET('9. METAS'!$K$20,INT((ROW()-13)/2),0)),"",OFFSET('9. METAS'!$K$20,INT((ROW()-13)/2),0))</f>
        <v/>
      </c>
      <c r="I287" s="1031"/>
      <c r="J287" s="208" t="str">
        <f ca="1">IF(MOD(ROW()-13,2)=0,IF(ISBLANK(OFFSET('11. SEGUIMIENTO 2026'!$N$14,INT((ROW()-13)/2),0)),"",OFFSET('11. SEGUIMIENTO 2026'!$N$14,INT((ROW()-13)/2),0)),IF(ISBLANK(OFFSET('9. METAS'!$Q$20,INT((ROW()-14)/2),0)),"",OFFSET('9. METAS'!$Q$20,INT((ROW()-14)/2),0)))</f>
        <v/>
      </c>
      <c r="K287" s="209" t="str">
        <f ca="1">IF(MOD(ROW()-13,2)=0,IF(ISBLANK(OFFSET('11. SEGUIMIENTO 2026'!$O$14,INT((ROW()-13)/2),0)),"",OFFSET('11. SEGUIMIENTO 2026'!$O$14,INT((ROW()-13)/2),0)),IF(ISBLANK(OFFSET('9. METAS'!$R$20,INT((ROW()-14)/2),0)),"",OFFSET('9. METAS'!$R$20,INT((ROW()-14)/2),0)))</f>
        <v/>
      </c>
      <c r="L287" s="209" t="str">
        <f ca="1">IF(MOD(ROW()-13,2)=0,IF(ISBLANK(OFFSET('11. SEGUIMIENTO 2026'!$P$14,INT((ROW()-13)/2),0)),"",OFFSET('11. SEGUIMIENTO 2026'!$P$14,INT((ROW()-13)/2),0)),IF(ISBLANK(OFFSET('9. METAS'!$S$20,INT((ROW()-14)/2),0)),"",OFFSET('9. METAS'!$S$20,INT((ROW()-14)/2),0)))</f>
        <v/>
      </c>
      <c r="M287" s="210" t="str">
        <f ca="1">IF(MOD(ROW()-13,2)=0,IF(ISBLANK(OFFSET('11. SEGUIMIENTO 2026'!$Q$14,INT((ROW()-13)/2),0)),"",OFFSET('11. SEGUIMIENTO 2026'!$Q$14,INT((ROW()-13)/2),0)),IF(ISBLANK(OFFSET('9. METAS'!$T$20,INT((ROW()-14)/2),0)),"",OFFSET('9. METAS'!$T$20,INT((ROW()-14)/2),0)))</f>
        <v/>
      </c>
      <c r="N287" s="1004" t="str">
        <f t="shared" ref="N287" ca="1" si="270">IFERROR(J287/J288,"ND")</f>
        <v>ND</v>
      </c>
      <c r="O287" s="1006" t="str">
        <f t="shared" ref="O287" ca="1" si="271">IFERROR(((J287+K287)/H287),"ND")</f>
        <v>ND</v>
      </c>
      <c r="P287" s="1034"/>
    </row>
    <row r="288" spans="3:16" ht="53.25" hidden="1" customHeight="1">
      <c r="C288" s="983"/>
      <c r="D288" s="985"/>
      <c r="E288" s="985"/>
      <c r="F288" s="987"/>
      <c r="G288" s="989"/>
      <c r="H288" s="1029"/>
      <c r="I288" s="1036"/>
      <c r="J288" s="208" t="str">
        <f ca="1">IF(MOD(ROW()-13,2)=0,IF(ISBLANK(OFFSET('11. SEGUIMIENTO 2026'!$N$14,INT((ROW()-13)/2),0)),"",OFFSET('11. SEGUIMIENTO 2026'!$N$14,INT((ROW()-13)/2),0)),IF(ISBLANK(OFFSET('9. METAS'!$Q$20,INT((ROW()-14)/2),0)),"",OFFSET('9. METAS'!$Q$20,INT((ROW()-14)/2),0)))</f>
        <v/>
      </c>
      <c r="K288" s="209" t="str">
        <f ca="1">IF(MOD(ROW()-13,2)=0,IF(ISBLANK(OFFSET('11. SEGUIMIENTO 2026'!$O$14,INT((ROW()-13)/2),0)),"",OFFSET('11. SEGUIMIENTO 2026'!$O$14,INT((ROW()-13)/2),0)),IF(ISBLANK(OFFSET('9. METAS'!$R$20,INT((ROW()-14)/2),0)),"",OFFSET('9. METAS'!$R$20,INT((ROW()-14)/2),0)))</f>
        <v/>
      </c>
      <c r="L288" s="209" t="str">
        <f ca="1">IF(MOD(ROW()-13,2)=0,IF(ISBLANK(OFFSET('11. SEGUIMIENTO 2026'!$P$14,INT((ROW()-13)/2),0)),"",OFFSET('11. SEGUIMIENTO 2026'!$P$14,INT((ROW()-13)/2),0)),IF(ISBLANK(OFFSET('9. METAS'!$S$20,INT((ROW()-14)/2),0)),"",OFFSET('9. METAS'!$S$20,INT((ROW()-14)/2),0)))</f>
        <v/>
      </c>
      <c r="M288" s="210" t="str">
        <f ca="1">IF(MOD(ROW()-13,2)=0,IF(ISBLANK(OFFSET('11. SEGUIMIENTO 2026'!$Q$14,INT((ROW()-13)/2),0)),"",OFFSET('11. SEGUIMIENTO 2026'!$Q$14,INT((ROW()-13)/2),0)),IF(ISBLANK(OFFSET('9. METAS'!$T$20,INT((ROW()-14)/2),0)),"",OFFSET('9. METAS'!$T$20,INT((ROW()-14)/2),0)))</f>
        <v/>
      </c>
      <c r="N288" s="1005"/>
      <c r="O288" s="1007"/>
      <c r="P288" s="1037"/>
    </row>
    <row r="289" spans="3:16" ht="53.25" hidden="1" customHeight="1">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29" t="str">
        <f ca="1">IF(ISBLANK(OFFSET('9. METAS'!$K$20,INT((ROW()-13)/2),0)),"",OFFSET('9. METAS'!$K$20,INT((ROW()-13)/2),0))</f>
        <v/>
      </c>
      <c r="I289" s="1031"/>
      <c r="J289" s="208" t="str">
        <f ca="1">IF(MOD(ROW()-13,2)=0,IF(ISBLANK(OFFSET('11. SEGUIMIENTO 2026'!$N$14,INT((ROW()-13)/2),0)),"",OFFSET('11. SEGUIMIENTO 2026'!$N$14,INT((ROW()-13)/2),0)),IF(ISBLANK(OFFSET('9. METAS'!$Q$20,INT((ROW()-14)/2),0)),"",OFFSET('9. METAS'!$Q$20,INT((ROW()-14)/2),0)))</f>
        <v/>
      </c>
      <c r="K289" s="209" t="str">
        <f ca="1">IF(MOD(ROW()-13,2)=0,IF(ISBLANK(OFFSET('11. SEGUIMIENTO 2026'!$O$14,INT((ROW()-13)/2),0)),"",OFFSET('11. SEGUIMIENTO 2026'!$O$14,INT((ROW()-13)/2),0)),IF(ISBLANK(OFFSET('9. METAS'!$R$20,INT((ROW()-14)/2),0)),"",OFFSET('9. METAS'!$R$20,INT((ROW()-14)/2),0)))</f>
        <v/>
      </c>
      <c r="L289" s="209" t="str">
        <f ca="1">IF(MOD(ROW()-13,2)=0,IF(ISBLANK(OFFSET('11. SEGUIMIENTO 2026'!$P$14,INT((ROW()-13)/2),0)),"",OFFSET('11. SEGUIMIENTO 2026'!$P$14,INT((ROW()-13)/2),0)),IF(ISBLANK(OFFSET('9. METAS'!$S$20,INT((ROW()-14)/2),0)),"",OFFSET('9. METAS'!$S$20,INT((ROW()-14)/2),0)))</f>
        <v/>
      </c>
      <c r="M289" s="210" t="str">
        <f ca="1">IF(MOD(ROW()-13,2)=0,IF(ISBLANK(OFFSET('11. SEGUIMIENTO 2026'!$Q$14,INT((ROW()-13)/2),0)),"",OFFSET('11. SEGUIMIENTO 2026'!$Q$14,INT((ROW()-13)/2),0)),IF(ISBLANK(OFFSET('9. METAS'!$T$20,INT((ROW()-14)/2),0)),"",OFFSET('9. METAS'!$T$20,INT((ROW()-14)/2),0)))</f>
        <v/>
      </c>
      <c r="N289" s="1004" t="str">
        <f t="shared" ref="N289" ca="1" si="272">IFERROR(J289/J290,"ND")</f>
        <v>ND</v>
      </c>
      <c r="O289" s="1006" t="str">
        <f t="shared" ref="O289" ca="1" si="273">IFERROR(((J289+K289)/H289),"ND")</f>
        <v>ND</v>
      </c>
      <c r="P289" s="1034"/>
    </row>
    <row r="290" spans="3:16" ht="53.25" hidden="1" customHeight="1">
      <c r="C290" s="983"/>
      <c r="D290" s="985"/>
      <c r="E290" s="985"/>
      <c r="F290" s="987"/>
      <c r="G290" s="989"/>
      <c r="H290" s="1029"/>
      <c r="I290" s="1036"/>
      <c r="J290" s="208" t="str">
        <f ca="1">IF(MOD(ROW()-13,2)=0,IF(ISBLANK(OFFSET('11. SEGUIMIENTO 2026'!$N$14,INT((ROW()-13)/2),0)),"",OFFSET('11. SEGUIMIENTO 2026'!$N$14,INT((ROW()-13)/2),0)),IF(ISBLANK(OFFSET('9. METAS'!$Q$20,INT((ROW()-14)/2),0)),"",OFFSET('9. METAS'!$Q$20,INT((ROW()-14)/2),0)))</f>
        <v/>
      </c>
      <c r="K290" s="209" t="str">
        <f ca="1">IF(MOD(ROW()-13,2)=0,IF(ISBLANK(OFFSET('11. SEGUIMIENTO 2026'!$O$14,INT((ROW()-13)/2),0)),"",OFFSET('11. SEGUIMIENTO 2026'!$O$14,INT((ROW()-13)/2),0)),IF(ISBLANK(OFFSET('9. METAS'!$R$20,INT((ROW()-14)/2),0)),"",OFFSET('9. METAS'!$R$20,INT((ROW()-14)/2),0)))</f>
        <v/>
      </c>
      <c r="L290" s="209" t="str">
        <f ca="1">IF(MOD(ROW()-13,2)=0,IF(ISBLANK(OFFSET('11. SEGUIMIENTO 2026'!$P$14,INT((ROW()-13)/2),0)),"",OFFSET('11. SEGUIMIENTO 2026'!$P$14,INT((ROW()-13)/2),0)),IF(ISBLANK(OFFSET('9. METAS'!$S$20,INT((ROW()-14)/2),0)),"",OFFSET('9. METAS'!$S$20,INT((ROW()-14)/2),0)))</f>
        <v/>
      </c>
      <c r="M290" s="210" t="str">
        <f ca="1">IF(MOD(ROW()-13,2)=0,IF(ISBLANK(OFFSET('11. SEGUIMIENTO 2026'!$Q$14,INT((ROW()-13)/2),0)),"",OFFSET('11. SEGUIMIENTO 2026'!$Q$14,INT((ROW()-13)/2),0)),IF(ISBLANK(OFFSET('9. METAS'!$T$20,INT((ROW()-14)/2),0)),"",OFFSET('9. METAS'!$T$20,INT((ROW()-14)/2),0)))</f>
        <v/>
      </c>
      <c r="N290" s="1005"/>
      <c r="O290" s="1007"/>
      <c r="P290" s="1037"/>
    </row>
    <row r="291" spans="3:16" ht="53.25" hidden="1" customHeight="1">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29" t="str">
        <f ca="1">IF(ISBLANK(OFFSET('9. METAS'!$K$20,INT((ROW()-13)/2),0)),"",OFFSET('9. METAS'!$K$20,INT((ROW()-13)/2),0))</f>
        <v/>
      </c>
      <c r="I291" s="1031"/>
      <c r="J291" s="208" t="str">
        <f ca="1">IF(MOD(ROW()-13,2)=0,IF(ISBLANK(OFFSET('11. SEGUIMIENTO 2026'!$N$14,INT((ROW()-13)/2),0)),"",OFFSET('11. SEGUIMIENTO 2026'!$N$14,INT((ROW()-13)/2),0)),IF(ISBLANK(OFFSET('9. METAS'!$Q$20,INT((ROW()-14)/2),0)),"",OFFSET('9. METAS'!$Q$20,INT((ROW()-14)/2),0)))</f>
        <v/>
      </c>
      <c r="K291" s="209" t="str">
        <f ca="1">IF(MOD(ROW()-13,2)=0,IF(ISBLANK(OFFSET('11. SEGUIMIENTO 2026'!$O$14,INT((ROW()-13)/2),0)),"",OFFSET('11. SEGUIMIENTO 2026'!$O$14,INT((ROW()-13)/2),0)),IF(ISBLANK(OFFSET('9. METAS'!$R$20,INT((ROW()-14)/2),0)),"",OFFSET('9. METAS'!$R$20,INT((ROW()-14)/2),0)))</f>
        <v/>
      </c>
      <c r="L291" s="209" t="str">
        <f ca="1">IF(MOD(ROW()-13,2)=0,IF(ISBLANK(OFFSET('11. SEGUIMIENTO 2026'!$P$14,INT((ROW()-13)/2),0)),"",OFFSET('11. SEGUIMIENTO 2026'!$P$14,INT((ROW()-13)/2),0)),IF(ISBLANK(OFFSET('9. METAS'!$S$20,INT((ROW()-14)/2),0)),"",OFFSET('9. METAS'!$S$20,INT((ROW()-14)/2),0)))</f>
        <v/>
      </c>
      <c r="M291" s="210" t="str">
        <f ca="1">IF(MOD(ROW()-13,2)=0,IF(ISBLANK(OFFSET('11. SEGUIMIENTO 2026'!$Q$14,INT((ROW()-13)/2),0)),"",OFFSET('11. SEGUIMIENTO 2026'!$Q$14,INT((ROW()-13)/2),0)),IF(ISBLANK(OFFSET('9. METAS'!$T$20,INT((ROW()-14)/2),0)),"",OFFSET('9. METAS'!$T$20,INT((ROW()-14)/2),0)))</f>
        <v/>
      </c>
      <c r="N291" s="1004" t="str">
        <f t="shared" ref="N291" ca="1" si="274">IFERROR(J291/J292,"ND")</f>
        <v>ND</v>
      </c>
      <c r="O291" s="1006" t="str">
        <f t="shared" ref="O291" ca="1" si="275">IFERROR(((J291+K291)/H291),"ND")</f>
        <v>ND</v>
      </c>
      <c r="P291" s="1034"/>
    </row>
    <row r="292" spans="3:16" ht="53.25" hidden="1" customHeight="1">
      <c r="C292" s="983"/>
      <c r="D292" s="985"/>
      <c r="E292" s="985"/>
      <c r="F292" s="987"/>
      <c r="G292" s="989"/>
      <c r="H292" s="1029"/>
      <c r="I292" s="1036"/>
      <c r="J292" s="208" t="str">
        <f ca="1">IF(MOD(ROW()-13,2)=0,IF(ISBLANK(OFFSET('11. SEGUIMIENTO 2026'!$N$14,INT((ROW()-13)/2),0)),"",OFFSET('11. SEGUIMIENTO 2026'!$N$14,INT((ROW()-13)/2),0)),IF(ISBLANK(OFFSET('9. METAS'!$Q$20,INT((ROW()-14)/2),0)),"",OFFSET('9. METAS'!$Q$20,INT((ROW()-14)/2),0)))</f>
        <v/>
      </c>
      <c r="K292" s="209" t="str">
        <f ca="1">IF(MOD(ROW()-13,2)=0,IF(ISBLANK(OFFSET('11. SEGUIMIENTO 2026'!$O$14,INT((ROW()-13)/2),0)),"",OFFSET('11. SEGUIMIENTO 2026'!$O$14,INT((ROW()-13)/2),0)),IF(ISBLANK(OFFSET('9. METAS'!$R$20,INT((ROW()-14)/2),0)),"",OFFSET('9. METAS'!$R$20,INT((ROW()-14)/2),0)))</f>
        <v/>
      </c>
      <c r="L292" s="209" t="str">
        <f ca="1">IF(MOD(ROW()-13,2)=0,IF(ISBLANK(OFFSET('11. SEGUIMIENTO 2026'!$P$14,INT((ROW()-13)/2),0)),"",OFFSET('11. SEGUIMIENTO 2026'!$P$14,INT((ROW()-13)/2),0)),IF(ISBLANK(OFFSET('9. METAS'!$S$20,INT((ROW()-14)/2),0)),"",OFFSET('9. METAS'!$S$20,INT((ROW()-14)/2),0)))</f>
        <v/>
      </c>
      <c r="M292" s="210" t="str">
        <f ca="1">IF(MOD(ROW()-13,2)=0,IF(ISBLANK(OFFSET('11. SEGUIMIENTO 2026'!$Q$14,INT((ROW()-13)/2),0)),"",OFFSET('11. SEGUIMIENTO 2026'!$Q$14,INT((ROW()-13)/2),0)),IF(ISBLANK(OFFSET('9. METAS'!$T$20,INT((ROW()-14)/2),0)),"",OFFSET('9. METAS'!$T$20,INT((ROW()-14)/2),0)))</f>
        <v/>
      </c>
      <c r="N292" s="1005"/>
      <c r="O292" s="1007"/>
      <c r="P292" s="1037"/>
    </row>
    <row r="293" spans="3:16" ht="53.25" hidden="1" customHeight="1">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29" t="str">
        <f ca="1">IF(ISBLANK(OFFSET('9. METAS'!$K$20,INT((ROW()-13)/2),0)),"",OFFSET('9. METAS'!$K$20,INT((ROW()-13)/2),0))</f>
        <v/>
      </c>
      <c r="I293" s="1031"/>
      <c r="J293" s="208" t="str">
        <f ca="1">IF(MOD(ROW()-13,2)=0,IF(ISBLANK(OFFSET('11. SEGUIMIENTO 2026'!$N$14,INT((ROW()-13)/2),0)),"",OFFSET('11. SEGUIMIENTO 2026'!$N$14,INT((ROW()-13)/2),0)),IF(ISBLANK(OFFSET('9. METAS'!$Q$20,INT((ROW()-14)/2),0)),"",OFFSET('9. METAS'!$Q$20,INT((ROW()-14)/2),0)))</f>
        <v/>
      </c>
      <c r="K293" s="209" t="str">
        <f ca="1">IF(MOD(ROW()-13,2)=0,IF(ISBLANK(OFFSET('11. SEGUIMIENTO 2026'!$O$14,INT((ROW()-13)/2),0)),"",OFFSET('11. SEGUIMIENTO 2026'!$O$14,INT((ROW()-13)/2),0)),IF(ISBLANK(OFFSET('9. METAS'!$R$20,INT((ROW()-14)/2),0)),"",OFFSET('9. METAS'!$R$20,INT((ROW()-14)/2),0)))</f>
        <v/>
      </c>
      <c r="L293" s="209" t="str">
        <f ca="1">IF(MOD(ROW()-13,2)=0,IF(ISBLANK(OFFSET('11. SEGUIMIENTO 2026'!$P$14,INT((ROW()-13)/2),0)),"",OFFSET('11. SEGUIMIENTO 2026'!$P$14,INT((ROW()-13)/2),0)),IF(ISBLANK(OFFSET('9. METAS'!$S$20,INT((ROW()-14)/2),0)),"",OFFSET('9. METAS'!$S$20,INT((ROW()-14)/2),0)))</f>
        <v/>
      </c>
      <c r="M293" s="210" t="str">
        <f ca="1">IF(MOD(ROW()-13,2)=0,IF(ISBLANK(OFFSET('11. SEGUIMIENTO 2026'!$Q$14,INT((ROW()-13)/2),0)),"",OFFSET('11. SEGUIMIENTO 2026'!$Q$14,INT((ROW()-13)/2),0)),IF(ISBLANK(OFFSET('9. METAS'!$T$20,INT((ROW()-14)/2),0)),"",OFFSET('9. METAS'!$T$20,INT((ROW()-14)/2),0)))</f>
        <v/>
      </c>
      <c r="N293" s="1004" t="str">
        <f t="shared" ref="N293" ca="1" si="276">IFERROR(J293/J294,"ND")</f>
        <v>ND</v>
      </c>
      <c r="O293" s="1006" t="str">
        <f t="shared" ref="O293" ca="1" si="277">IFERROR(((J293+K293)/H293),"ND")</f>
        <v>ND</v>
      </c>
      <c r="P293" s="1034"/>
    </row>
    <row r="294" spans="3:16" ht="53.25" hidden="1" customHeight="1">
      <c r="C294" s="983"/>
      <c r="D294" s="985"/>
      <c r="E294" s="985"/>
      <c r="F294" s="987"/>
      <c r="G294" s="989"/>
      <c r="H294" s="1029"/>
      <c r="I294" s="1036"/>
      <c r="J294" s="208" t="str">
        <f ca="1">IF(MOD(ROW()-13,2)=0,IF(ISBLANK(OFFSET('11. SEGUIMIENTO 2026'!$N$14,INT((ROW()-13)/2),0)),"",OFFSET('11. SEGUIMIENTO 2026'!$N$14,INT((ROW()-13)/2),0)),IF(ISBLANK(OFFSET('9. METAS'!$Q$20,INT((ROW()-14)/2),0)),"",OFFSET('9. METAS'!$Q$20,INT((ROW()-14)/2),0)))</f>
        <v/>
      </c>
      <c r="K294" s="209" t="str">
        <f ca="1">IF(MOD(ROW()-13,2)=0,IF(ISBLANK(OFFSET('11. SEGUIMIENTO 2026'!$O$14,INT((ROW()-13)/2),0)),"",OFFSET('11. SEGUIMIENTO 2026'!$O$14,INT((ROW()-13)/2),0)),IF(ISBLANK(OFFSET('9. METAS'!$R$20,INT((ROW()-14)/2),0)),"",OFFSET('9. METAS'!$R$20,INT((ROW()-14)/2),0)))</f>
        <v/>
      </c>
      <c r="L294" s="209" t="str">
        <f ca="1">IF(MOD(ROW()-13,2)=0,IF(ISBLANK(OFFSET('11. SEGUIMIENTO 2026'!$P$14,INT((ROW()-13)/2),0)),"",OFFSET('11. SEGUIMIENTO 2026'!$P$14,INT((ROW()-13)/2),0)),IF(ISBLANK(OFFSET('9. METAS'!$S$20,INT((ROW()-14)/2),0)),"",OFFSET('9. METAS'!$S$20,INT((ROW()-14)/2),0)))</f>
        <v/>
      </c>
      <c r="M294" s="210" t="str">
        <f ca="1">IF(MOD(ROW()-13,2)=0,IF(ISBLANK(OFFSET('11. SEGUIMIENTO 2026'!$Q$14,INT((ROW()-13)/2),0)),"",OFFSET('11. SEGUIMIENTO 2026'!$Q$14,INT((ROW()-13)/2),0)),IF(ISBLANK(OFFSET('9. METAS'!$T$20,INT((ROW()-14)/2),0)),"",OFFSET('9. METAS'!$T$20,INT((ROW()-14)/2),0)))</f>
        <v/>
      </c>
      <c r="N294" s="1005"/>
      <c r="O294" s="1007"/>
      <c r="P294" s="1037"/>
    </row>
    <row r="295" spans="3:16" ht="53.25" hidden="1" customHeight="1">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29" t="str">
        <f ca="1">IF(ISBLANK(OFFSET('9. METAS'!$K$20,INT((ROW()-13)/2),0)),"",OFFSET('9. METAS'!$K$20,INT((ROW()-13)/2),0))</f>
        <v/>
      </c>
      <c r="I295" s="1031"/>
      <c r="J295" s="208" t="str">
        <f ca="1">IF(MOD(ROW()-13,2)=0,IF(ISBLANK(OFFSET('11. SEGUIMIENTO 2026'!$N$14,INT((ROW()-13)/2),0)),"",OFFSET('11. SEGUIMIENTO 2026'!$N$14,INT((ROW()-13)/2),0)),IF(ISBLANK(OFFSET('9. METAS'!$Q$20,INT((ROW()-14)/2),0)),"",OFFSET('9. METAS'!$Q$20,INT((ROW()-14)/2),0)))</f>
        <v/>
      </c>
      <c r="K295" s="209" t="str">
        <f ca="1">IF(MOD(ROW()-13,2)=0,IF(ISBLANK(OFFSET('11. SEGUIMIENTO 2026'!$O$14,INT((ROW()-13)/2),0)),"",OFFSET('11. SEGUIMIENTO 2026'!$O$14,INT((ROW()-13)/2),0)),IF(ISBLANK(OFFSET('9. METAS'!$R$20,INT((ROW()-14)/2),0)),"",OFFSET('9. METAS'!$R$20,INT((ROW()-14)/2),0)))</f>
        <v/>
      </c>
      <c r="L295" s="209" t="str">
        <f ca="1">IF(MOD(ROW()-13,2)=0,IF(ISBLANK(OFFSET('11. SEGUIMIENTO 2026'!$P$14,INT((ROW()-13)/2),0)),"",OFFSET('11. SEGUIMIENTO 2026'!$P$14,INT((ROW()-13)/2),0)),IF(ISBLANK(OFFSET('9. METAS'!$S$20,INT((ROW()-14)/2),0)),"",OFFSET('9. METAS'!$S$20,INT((ROW()-14)/2),0)))</f>
        <v/>
      </c>
      <c r="M295" s="210" t="str">
        <f ca="1">IF(MOD(ROW()-13,2)=0,IF(ISBLANK(OFFSET('11. SEGUIMIENTO 2026'!$Q$14,INT((ROW()-13)/2),0)),"",OFFSET('11. SEGUIMIENTO 2026'!$Q$14,INT((ROW()-13)/2),0)),IF(ISBLANK(OFFSET('9. METAS'!$T$20,INT((ROW()-14)/2),0)),"",OFFSET('9. METAS'!$T$20,INT((ROW()-14)/2),0)))</f>
        <v/>
      </c>
      <c r="N295" s="1004" t="str">
        <f t="shared" ref="N295" ca="1" si="278">IFERROR(J295/J296,"ND")</f>
        <v>ND</v>
      </c>
      <c r="O295" s="1006" t="str">
        <f t="shared" ref="O295" ca="1" si="279">IFERROR(((J295+K295)/H295),"ND")</f>
        <v>ND</v>
      </c>
      <c r="P295" s="1034"/>
    </row>
    <row r="296" spans="3:16" ht="53.25" hidden="1" customHeight="1">
      <c r="C296" s="983"/>
      <c r="D296" s="985"/>
      <c r="E296" s="985"/>
      <c r="F296" s="987"/>
      <c r="G296" s="989"/>
      <c r="H296" s="1029"/>
      <c r="I296" s="1036"/>
      <c r="J296" s="208" t="str">
        <f ca="1">IF(MOD(ROW()-13,2)=0,IF(ISBLANK(OFFSET('11. SEGUIMIENTO 2026'!$N$14,INT((ROW()-13)/2),0)),"",OFFSET('11. SEGUIMIENTO 2026'!$N$14,INT((ROW()-13)/2),0)),IF(ISBLANK(OFFSET('9. METAS'!$Q$20,INT((ROW()-14)/2),0)),"",OFFSET('9. METAS'!$Q$20,INT((ROW()-14)/2),0)))</f>
        <v/>
      </c>
      <c r="K296" s="209" t="str">
        <f ca="1">IF(MOD(ROW()-13,2)=0,IF(ISBLANK(OFFSET('11. SEGUIMIENTO 2026'!$O$14,INT((ROW()-13)/2),0)),"",OFFSET('11. SEGUIMIENTO 2026'!$O$14,INT((ROW()-13)/2),0)),IF(ISBLANK(OFFSET('9. METAS'!$R$20,INT((ROW()-14)/2),0)),"",OFFSET('9. METAS'!$R$20,INT((ROW()-14)/2),0)))</f>
        <v/>
      </c>
      <c r="L296" s="209" t="str">
        <f ca="1">IF(MOD(ROW()-13,2)=0,IF(ISBLANK(OFFSET('11. SEGUIMIENTO 2026'!$P$14,INT((ROW()-13)/2),0)),"",OFFSET('11. SEGUIMIENTO 2026'!$P$14,INT((ROW()-13)/2),0)),IF(ISBLANK(OFFSET('9. METAS'!$S$20,INT((ROW()-14)/2),0)),"",OFFSET('9. METAS'!$S$20,INT((ROW()-14)/2),0)))</f>
        <v/>
      </c>
      <c r="M296" s="210" t="str">
        <f ca="1">IF(MOD(ROW()-13,2)=0,IF(ISBLANK(OFFSET('11. SEGUIMIENTO 2026'!$Q$14,INT((ROW()-13)/2),0)),"",OFFSET('11. SEGUIMIENTO 2026'!$Q$14,INT((ROW()-13)/2),0)),IF(ISBLANK(OFFSET('9. METAS'!$T$20,INT((ROW()-14)/2),0)),"",OFFSET('9. METAS'!$T$20,INT((ROW()-14)/2),0)))</f>
        <v/>
      </c>
      <c r="N296" s="1005"/>
      <c r="O296" s="1007"/>
      <c r="P296" s="1037"/>
    </row>
    <row r="297" spans="3:16" ht="53.25" hidden="1" customHeight="1">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29" t="str">
        <f ca="1">IF(ISBLANK(OFFSET('9. METAS'!$K$20,INT((ROW()-13)/2),0)),"",OFFSET('9. METAS'!$K$20,INT((ROW()-13)/2),0))</f>
        <v/>
      </c>
      <c r="I297" s="1031"/>
      <c r="J297" s="208" t="str">
        <f ca="1">IF(MOD(ROW()-13,2)=0,IF(ISBLANK(OFFSET('11. SEGUIMIENTO 2026'!$N$14,INT((ROW()-13)/2),0)),"",OFFSET('11. SEGUIMIENTO 2026'!$N$14,INT((ROW()-13)/2),0)),IF(ISBLANK(OFFSET('9. METAS'!$Q$20,INT((ROW()-14)/2),0)),"",OFFSET('9. METAS'!$Q$20,INT((ROW()-14)/2),0)))</f>
        <v/>
      </c>
      <c r="K297" s="209" t="str">
        <f ca="1">IF(MOD(ROW()-13,2)=0,IF(ISBLANK(OFFSET('11. SEGUIMIENTO 2026'!$O$14,INT((ROW()-13)/2),0)),"",OFFSET('11. SEGUIMIENTO 2026'!$O$14,INT((ROW()-13)/2),0)),IF(ISBLANK(OFFSET('9. METAS'!$R$20,INT((ROW()-14)/2),0)),"",OFFSET('9. METAS'!$R$20,INT((ROW()-14)/2),0)))</f>
        <v/>
      </c>
      <c r="L297" s="209" t="str">
        <f ca="1">IF(MOD(ROW()-13,2)=0,IF(ISBLANK(OFFSET('11. SEGUIMIENTO 2026'!$P$14,INT((ROW()-13)/2),0)),"",OFFSET('11. SEGUIMIENTO 2026'!$P$14,INT((ROW()-13)/2),0)),IF(ISBLANK(OFFSET('9. METAS'!$S$20,INT((ROW()-14)/2),0)),"",OFFSET('9. METAS'!$S$20,INT((ROW()-14)/2),0)))</f>
        <v/>
      </c>
      <c r="M297" s="210" t="str">
        <f ca="1">IF(MOD(ROW()-13,2)=0,IF(ISBLANK(OFFSET('11. SEGUIMIENTO 2026'!$Q$14,INT((ROW()-13)/2),0)),"",OFFSET('11. SEGUIMIENTO 2026'!$Q$14,INT((ROW()-13)/2),0)),IF(ISBLANK(OFFSET('9. METAS'!$T$20,INT((ROW()-14)/2),0)),"",OFFSET('9. METAS'!$T$20,INT((ROW()-14)/2),0)))</f>
        <v/>
      </c>
      <c r="N297" s="1004" t="str">
        <f t="shared" ref="N297" ca="1" si="280">IFERROR(J297/J298,"ND")</f>
        <v>ND</v>
      </c>
      <c r="O297" s="1006" t="str">
        <f t="shared" ref="O297" ca="1" si="281">IFERROR(((J297+K297)/H297),"ND")</f>
        <v>ND</v>
      </c>
      <c r="P297" s="1034"/>
    </row>
    <row r="298" spans="3:16" ht="53.25" hidden="1" customHeight="1">
      <c r="C298" s="983"/>
      <c r="D298" s="985"/>
      <c r="E298" s="985"/>
      <c r="F298" s="987"/>
      <c r="G298" s="989"/>
      <c r="H298" s="1029"/>
      <c r="I298" s="1036"/>
      <c r="J298" s="208" t="str">
        <f ca="1">IF(MOD(ROW()-13,2)=0,IF(ISBLANK(OFFSET('11. SEGUIMIENTO 2026'!$N$14,INT((ROW()-13)/2),0)),"",OFFSET('11. SEGUIMIENTO 2026'!$N$14,INT((ROW()-13)/2),0)),IF(ISBLANK(OFFSET('9. METAS'!$Q$20,INT((ROW()-14)/2),0)),"",OFFSET('9. METAS'!$Q$20,INT((ROW()-14)/2),0)))</f>
        <v/>
      </c>
      <c r="K298" s="209" t="str">
        <f ca="1">IF(MOD(ROW()-13,2)=0,IF(ISBLANK(OFFSET('11. SEGUIMIENTO 2026'!$O$14,INT((ROW()-13)/2),0)),"",OFFSET('11. SEGUIMIENTO 2026'!$O$14,INT((ROW()-13)/2),0)),IF(ISBLANK(OFFSET('9. METAS'!$R$20,INT((ROW()-14)/2),0)),"",OFFSET('9. METAS'!$R$20,INT((ROW()-14)/2),0)))</f>
        <v/>
      </c>
      <c r="L298" s="209" t="str">
        <f ca="1">IF(MOD(ROW()-13,2)=0,IF(ISBLANK(OFFSET('11. SEGUIMIENTO 2026'!$P$14,INT((ROW()-13)/2),0)),"",OFFSET('11. SEGUIMIENTO 2026'!$P$14,INT((ROW()-13)/2),0)),IF(ISBLANK(OFFSET('9. METAS'!$S$20,INT((ROW()-14)/2),0)),"",OFFSET('9. METAS'!$S$20,INT((ROW()-14)/2),0)))</f>
        <v/>
      </c>
      <c r="M298" s="210" t="str">
        <f ca="1">IF(MOD(ROW()-13,2)=0,IF(ISBLANK(OFFSET('11. SEGUIMIENTO 2026'!$Q$14,INT((ROW()-13)/2),0)),"",OFFSET('11. SEGUIMIENTO 2026'!$Q$14,INT((ROW()-13)/2),0)),IF(ISBLANK(OFFSET('9. METAS'!$T$20,INT((ROW()-14)/2),0)),"",OFFSET('9. METAS'!$T$20,INT((ROW()-14)/2),0)))</f>
        <v/>
      </c>
      <c r="N298" s="1005"/>
      <c r="O298" s="1007"/>
      <c r="P298" s="1037"/>
    </row>
    <row r="299" spans="3:16" ht="53.25" hidden="1" customHeight="1">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29" t="str">
        <f ca="1">IF(ISBLANK(OFFSET('9. METAS'!$K$20,INT((ROW()-13)/2),0)),"",OFFSET('9. METAS'!$K$20,INT((ROW()-13)/2),0))</f>
        <v/>
      </c>
      <c r="I299" s="1031"/>
      <c r="J299" s="208" t="str">
        <f ca="1">IF(MOD(ROW()-13,2)=0,IF(ISBLANK(OFFSET('11. SEGUIMIENTO 2026'!$N$14,INT((ROW()-13)/2),0)),"",OFFSET('11. SEGUIMIENTO 2026'!$N$14,INT((ROW()-13)/2),0)),IF(ISBLANK(OFFSET('9. METAS'!$Q$20,INT((ROW()-14)/2),0)),"",OFFSET('9. METAS'!$Q$20,INT((ROW()-14)/2),0)))</f>
        <v/>
      </c>
      <c r="K299" s="209" t="str">
        <f ca="1">IF(MOD(ROW()-13,2)=0,IF(ISBLANK(OFFSET('11. SEGUIMIENTO 2026'!$O$14,INT((ROW()-13)/2),0)),"",OFFSET('11. SEGUIMIENTO 2026'!$O$14,INT((ROW()-13)/2),0)),IF(ISBLANK(OFFSET('9. METAS'!$R$20,INT((ROW()-14)/2),0)),"",OFFSET('9. METAS'!$R$20,INT((ROW()-14)/2),0)))</f>
        <v/>
      </c>
      <c r="L299" s="209" t="str">
        <f ca="1">IF(MOD(ROW()-13,2)=0,IF(ISBLANK(OFFSET('11. SEGUIMIENTO 2026'!$P$14,INT((ROW()-13)/2),0)),"",OFFSET('11. SEGUIMIENTO 2026'!$P$14,INT((ROW()-13)/2),0)),IF(ISBLANK(OFFSET('9. METAS'!$S$20,INT((ROW()-14)/2),0)),"",OFFSET('9. METAS'!$S$20,INT((ROW()-14)/2),0)))</f>
        <v/>
      </c>
      <c r="M299" s="210" t="str">
        <f ca="1">IF(MOD(ROW()-13,2)=0,IF(ISBLANK(OFFSET('11. SEGUIMIENTO 2026'!$Q$14,INT((ROW()-13)/2),0)),"",OFFSET('11. SEGUIMIENTO 2026'!$Q$14,INT((ROW()-13)/2),0)),IF(ISBLANK(OFFSET('9. METAS'!$T$20,INT((ROW()-14)/2),0)),"",OFFSET('9. METAS'!$T$20,INT((ROW()-14)/2),0)))</f>
        <v/>
      </c>
      <c r="N299" s="1004" t="str">
        <f t="shared" ref="N299" ca="1" si="282">IFERROR(J299/J300,"ND")</f>
        <v>ND</v>
      </c>
      <c r="O299" s="1006" t="str">
        <f t="shared" ref="O299" ca="1" si="283">IFERROR(((J299+K299)/H299),"ND")</f>
        <v>ND</v>
      </c>
      <c r="P299" s="1034"/>
    </row>
    <row r="300" spans="3:16" ht="53.25" hidden="1" customHeight="1">
      <c r="C300" s="983"/>
      <c r="D300" s="985"/>
      <c r="E300" s="985"/>
      <c r="F300" s="987"/>
      <c r="G300" s="989"/>
      <c r="H300" s="1029"/>
      <c r="I300" s="1036"/>
      <c r="J300" s="208" t="str">
        <f ca="1">IF(MOD(ROW()-13,2)=0,IF(ISBLANK(OFFSET('11. SEGUIMIENTO 2026'!$N$14,INT((ROW()-13)/2),0)),"",OFFSET('11. SEGUIMIENTO 2026'!$N$14,INT((ROW()-13)/2),0)),IF(ISBLANK(OFFSET('9. METAS'!$Q$20,INT((ROW()-14)/2),0)),"",OFFSET('9. METAS'!$Q$20,INT((ROW()-14)/2),0)))</f>
        <v/>
      </c>
      <c r="K300" s="209" t="str">
        <f ca="1">IF(MOD(ROW()-13,2)=0,IF(ISBLANK(OFFSET('11. SEGUIMIENTO 2026'!$O$14,INT((ROW()-13)/2),0)),"",OFFSET('11. SEGUIMIENTO 2026'!$O$14,INT((ROW()-13)/2),0)),IF(ISBLANK(OFFSET('9. METAS'!$R$20,INT((ROW()-14)/2),0)),"",OFFSET('9. METAS'!$R$20,INT((ROW()-14)/2),0)))</f>
        <v/>
      </c>
      <c r="L300" s="209" t="str">
        <f ca="1">IF(MOD(ROW()-13,2)=0,IF(ISBLANK(OFFSET('11. SEGUIMIENTO 2026'!$P$14,INT((ROW()-13)/2),0)),"",OFFSET('11. SEGUIMIENTO 2026'!$P$14,INT((ROW()-13)/2),0)),IF(ISBLANK(OFFSET('9. METAS'!$S$20,INT((ROW()-14)/2),0)),"",OFFSET('9. METAS'!$S$20,INT((ROW()-14)/2),0)))</f>
        <v/>
      </c>
      <c r="M300" s="210" t="str">
        <f ca="1">IF(MOD(ROW()-13,2)=0,IF(ISBLANK(OFFSET('11. SEGUIMIENTO 2026'!$Q$14,INT((ROW()-13)/2),0)),"",OFFSET('11. SEGUIMIENTO 2026'!$Q$14,INT((ROW()-13)/2),0)),IF(ISBLANK(OFFSET('9. METAS'!$T$20,INT((ROW()-14)/2),0)),"",OFFSET('9. METAS'!$T$20,INT((ROW()-14)/2),0)))</f>
        <v/>
      </c>
      <c r="N300" s="1005"/>
      <c r="O300" s="1007"/>
      <c r="P300" s="1037"/>
    </row>
    <row r="301" spans="3:16" ht="53.25" hidden="1" customHeight="1">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29" t="str">
        <f ca="1">IF(ISBLANK(OFFSET('9. METAS'!$K$20,INT((ROW()-13)/2),0)),"",OFFSET('9. METAS'!$K$20,INT((ROW()-13)/2),0))</f>
        <v/>
      </c>
      <c r="I301" s="1031"/>
      <c r="J301" s="208" t="str">
        <f ca="1">IF(MOD(ROW()-13,2)=0,IF(ISBLANK(OFFSET('11. SEGUIMIENTO 2026'!$N$14,INT((ROW()-13)/2),0)),"",OFFSET('11. SEGUIMIENTO 2026'!$N$14,INT((ROW()-13)/2),0)),IF(ISBLANK(OFFSET('9. METAS'!$Q$20,INT((ROW()-14)/2),0)),"",OFFSET('9. METAS'!$Q$20,INT((ROW()-14)/2),0)))</f>
        <v/>
      </c>
      <c r="K301" s="209" t="str">
        <f ca="1">IF(MOD(ROW()-13,2)=0,IF(ISBLANK(OFFSET('11. SEGUIMIENTO 2026'!$O$14,INT((ROW()-13)/2),0)),"",OFFSET('11. SEGUIMIENTO 2026'!$O$14,INT((ROW()-13)/2),0)),IF(ISBLANK(OFFSET('9. METAS'!$R$20,INT((ROW()-14)/2),0)),"",OFFSET('9. METAS'!$R$20,INT((ROW()-14)/2),0)))</f>
        <v/>
      </c>
      <c r="L301" s="209" t="str">
        <f ca="1">IF(MOD(ROW()-13,2)=0,IF(ISBLANK(OFFSET('11. SEGUIMIENTO 2026'!$P$14,INT((ROW()-13)/2),0)),"",OFFSET('11. SEGUIMIENTO 2026'!$P$14,INT((ROW()-13)/2),0)),IF(ISBLANK(OFFSET('9. METAS'!$S$20,INT((ROW()-14)/2),0)),"",OFFSET('9. METAS'!$S$20,INT((ROW()-14)/2),0)))</f>
        <v/>
      </c>
      <c r="M301" s="210" t="str">
        <f ca="1">IF(MOD(ROW()-13,2)=0,IF(ISBLANK(OFFSET('11. SEGUIMIENTO 2026'!$Q$14,INT((ROW()-13)/2),0)),"",OFFSET('11. SEGUIMIENTO 2026'!$Q$14,INT((ROW()-13)/2),0)),IF(ISBLANK(OFFSET('9. METAS'!$T$20,INT((ROW()-14)/2),0)),"",OFFSET('9. METAS'!$T$20,INT((ROW()-14)/2),0)))</f>
        <v/>
      </c>
      <c r="N301" s="1004" t="str">
        <f t="shared" ref="N301" ca="1" si="284">IFERROR(J301/J302,"ND")</f>
        <v>ND</v>
      </c>
      <c r="O301" s="1006" t="str">
        <f t="shared" ref="O301" ca="1" si="285">IFERROR(((J301+K301)/H301),"ND")</f>
        <v>ND</v>
      </c>
      <c r="P301" s="1034"/>
    </row>
    <row r="302" spans="3:16" ht="53.25" hidden="1" customHeight="1">
      <c r="C302" s="983"/>
      <c r="D302" s="985"/>
      <c r="E302" s="985"/>
      <c r="F302" s="987"/>
      <c r="G302" s="989"/>
      <c r="H302" s="1029"/>
      <c r="I302" s="1036"/>
      <c r="J302" s="208" t="str">
        <f ca="1">IF(MOD(ROW()-13,2)=0,IF(ISBLANK(OFFSET('11. SEGUIMIENTO 2026'!$N$14,INT((ROW()-13)/2),0)),"",OFFSET('11. SEGUIMIENTO 2026'!$N$14,INT((ROW()-13)/2),0)),IF(ISBLANK(OFFSET('9. METAS'!$Q$20,INT((ROW()-14)/2),0)),"",OFFSET('9. METAS'!$Q$20,INT((ROW()-14)/2),0)))</f>
        <v/>
      </c>
      <c r="K302" s="209" t="str">
        <f ca="1">IF(MOD(ROW()-13,2)=0,IF(ISBLANK(OFFSET('11. SEGUIMIENTO 2026'!$O$14,INT((ROW()-13)/2),0)),"",OFFSET('11. SEGUIMIENTO 2026'!$O$14,INT((ROW()-13)/2),0)),IF(ISBLANK(OFFSET('9. METAS'!$R$20,INT((ROW()-14)/2),0)),"",OFFSET('9. METAS'!$R$20,INT((ROW()-14)/2),0)))</f>
        <v/>
      </c>
      <c r="L302" s="209" t="str">
        <f ca="1">IF(MOD(ROW()-13,2)=0,IF(ISBLANK(OFFSET('11. SEGUIMIENTO 2026'!$P$14,INT((ROW()-13)/2),0)),"",OFFSET('11. SEGUIMIENTO 2026'!$P$14,INT((ROW()-13)/2),0)),IF(ISBLANK(OFFSET('9. METAS'!$S$20,INT((ROW()-14)/2),0)),"",OFFSET('9. METAS'!$S$20,INT((ROW()-14)/2),0)))</f>
        <v/>
      </c>
      <c r="M302" s="210" t="str">
        <f ca="1">IF(MOD(ROW()-13,2)=0,IF(ISBLANK(OFFSET('11. SEGUIMIENTO 2026'!$Q$14,INT((ROW()-13)/2),0)),"",OFFSET('11. SEGUIMIENTO 2026'!$Q$14,INT((ROW()-13)/2),0)),IF(ISBLANK(OFFSET('9. METAS'!$T$20,INT((ROW()-14)/2),0)),"",OFFSET('9. METAS'!$T$20,INT((ROW()-14)/2),0)))</f>
        <v/>
      </c>
      <c r="N302" s="1005"/>
      <c r="O302" s="1007"/>
      <c r="P302" s="1037"/>
    </row>
    <row r="303" spans="3:16" ht="53.25" hidden="1" customHeight="1">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29" t="str">
        <f ca="1">IF(ISBLANK(OFFSET('9. METAS'!$K$20,INT((ROW()-13)/2),0)),"",OFFSET('9. METAS'!$K$20,INT((ROW()-13)/2),0))</f>
        <v/>
      </c>
      <c r="I303" s="1031"/>
      <c r="J303" s="208" t="str">
        <f ca="1">IF(MOD(ROW()-13,2)=0,IF(ISBLANK(OFFSET('11. SEGUIMIENTO 2026'!$N$14,INT((ROW()-13)/2),0)),"",OFFSET('11. SEGUIMIENTO 2026'!$N$14,INT((ROW()-13)/2),0)),IF(ISBLANK(OFFSET('9. METAS'!$Q$20,INT((ROW()-14)/2),0)),"",OFFSET('9. METAS'!$Q$20,INT((ROW()-14)/2),0)))</f>
        <v/>
      </c>
      <c r="K303" s="209" t="str">
        <f ca="1">IF(MOD(ROW()-13,2)=0,IF(ISBLANK(OFFSET('11. SEGUIMIENTO 2026'!$O$14,INT((ROW()-13)/2),0)),"",OFFSET('11. SEGUIMIENTO 2026'!$O$14,INT((ROW()-13)/2),0)),IF(ISBLANK(OFFSET('9. METAS'!$R$20,INT((ROW()-14)/2),0)),"",OFFSET('9. METAS'!$R$20,INT((ROW()-14)/2),0)))</f>
        <v/>
      </c>
      <c r="L303" s="209" t="str">
        <f ca="1">IF(MOD(ROW()-13,2)=0,IF(ISBLANK(OFFSET('11. SEGUIMIENTO 2026'!$P$14,INT((ROW()-13)/2),0)),"",OFFSET('11. SEGUIMIENTO 2026'!$P$14,INT((ROW()-13)/2),0)),IF(ISBLANK(OFFSET('9. METAS'!$S$20,INT((ROW()-14)/2),0)),"",OFFSET('9. METAS'!$S$20,INT((ROW()-14)/2),0)))</f>
        <v/>
      </c>
      <c r="M303" s="210" t="str">
        <f ca="1">IF(MOD(ROW()-13,2)=0,IF(ISBLANK(OFFSET('11. SEGUIMIENTO 2026'!$Q$14,INT((ROW()-13)/2),0)),"",OFFSET('11. SEGUIMIENTO 2026'!$Q$14,INT((ROW()-13)/2),0)),IF(ISBLANK(OFFSET('9. METAS'!$T$20,INT((ROW()-14)/2),0)),"",OFFSET('9. METAS'!$T$20,INT((ROW()-14)/2),0)))</f>
        <v/>
      </c>
      <c r="N303" s="1004" t="str">
        <f t="shared" ref="N303" ca="1" si="286">IFERROR(J303/J304,"ND")</f>
        <v>ND</v>
      </c>
      <c r="O303" s="1006" t="str">
        <f t="shared" ref="O303" ca="1" si="287">IFERROR(((J303+K303)/H303),"ND")</f>
        <v>ND</v>
      </c>
      <c r="P303" s="1034"/>
    </row>
    <row r="304" spans="3:16" ht="53.25" hidden="1" customHeight="1">
      <c r="C304" s="983"/>
      <c r="D304" s="985"/>
      <c r="E304" s="985"/>
      <c r="F304" s="987"/>
      <c r="G304" s="989"/>
      <c r="H304" s="1029"/>
      <c r="I304" s="1036"/>
      <c r="J304" s="208" t="str">
        <f ca="1">IF(MOD(ROW()-13,2)=0,IF(ISBLANK(OFFSET('11. SEGUIMIENTO 2026'!$N$14,INT((ROW()-13)/2),0)),"",OFFSET('11. SEGUIMIENTO 2026'!$N$14,INT((ROW()-13)/2),0)),IF(ISBLANK(OFFSET('9. METAS'!$Q$20,INT((ROW()-14)/2),0)),"",OFFSET('9. METAS'!$Q$20,INT((ROW()-14)/2),0)))</f>
        <v/>
      </c>
      <c r="K304" s="209" t="str">
        <f ca="1">IF(MOD(ROW()-13,2)=0,IF(ISBLANK(OFFSET('11. SEGUIMIENTO 2026'!$O$14,INT((ROW()-13)/2),0)),"",OFFSET('11. SEGUIMIENTO 2026'!$O$14,INT((ROW()-13)/2),0)),IF(ISBLANK(OFFSET('9. METAS'!$R$20,INT((ROW()-14)/2),0)),"",OFFSET('9. METAS'!$R$20,INT((ROW()-14)/2),0)))</f>
        <v/>
      </c>
      <c r="L304" s="209" t="str">
        <f ca="1">IF(MOD(ROW()-13,2)=0,IF(ISBLANK(OFFSET('11. SEGUIMIENTO 2026'!$P$14,INT((ROW()-13)/2),0)),"",OFFSET('11. SEGUIMIENTO 2026'!$P$14,INT((ROW()-13)/2),0)),IF(ISBLANK(OFFSET('9. METAS'!$S$20,INT((ROW()-14)/2),0)),"",OFFSET('9. METAS'!$S$20,INT((ROW()-14)/2),0)))</f>
        <v/>
      </c>
      <c r="M304" s="210" t="str">
        <f ca="1">IF(MOD(ROW()-13,2)=0,IF(ISBLANK(OFFSET('11. SEGUIMIENTO 2026'!$Q$14,INT((ROW()-13)/2),0)),"",OFFSET('11. SEGUIMIENTO 2026'!$Q$14,INT((ROW()-13)/2),0)),IF(ISBLANK(OFFSET('9. METAS'!$T$20,INT((ROW()-14)/2),0)),"",OFFSET('9. METAS'!$T$20,INT((ROW()-14)/2),0)))</f>
        <v/>
      </c>
      <c r="N304" s="1005"/>
      <c r="O304" s="1007"/>
      <c r="P304" s="1037"/>
    </row>
    <row r="305" spans="3:16" ht="53.25" hidden="1" customHeight="1">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29" t="str">
        <f ca="1">IF(ISBLANK(OFFSET('9. METAS'!$K$20,INT((ROW()-13)/2),0)),"",OFFSET('9. METAS'!$K$20,INT((ROW()-13)/2),0))</f>
        <v/>
      </c>
      <c r="I305" s="1031"/>
      <c r="J305" s="208" t="str">
        <f ca="1">IF(MOD(ROW()-13,2)=0,IF(ISBLANK(OFFSET('11. SEGUIMIENTO 2026'!$N$14,INT((ROW()-13)/2),0)),"",OFFSET('11. SEGUIMIENTO 2026'!$N$14,INT((ROW()-13)/2),0)),IF(ISBLANK(OFFSET('9. METAS'!$Q$20,INT((ROW()-14)/2),0)),"",OFFSET('9. METAS'!$Q$20,INT((ROW()-14)/2),0)))</f>
        <v/>
      </c>
      <c r="K305" s="209" t="str">
        <f ca="1">IF(MOD(ROW()-13,2)=0,IF(ISBLANK(OFFSET('11. SEGUIMIENTO 2026'!$O$14,INT((ROW()-13)/2),0)),"",OFFSET('11. SEGUIMIENTO 2026'!$O$14,INT((ROW()-13)/2),0)),IF(ISBLANK(OFFSET('9. METAS'!$R$20,INT((ROW()-14)/2),0)),"",OFFSET('9. METAS'!$R$20,INT((ROW()-14)/2),0)))</f>
        <v/>
      </c>
      <c r="L305" s="209" t="str">
        <f ca="1">IF(MOD(ROW()-13,2)=0,IF(ISBLANK(OFFSET('11. SEGUIMIENTO 2026'!$P$14,INT((ROW()-13)/2),0)),"",OFFSET('11. SEGUIMIENTO 2026'!$P$14,INT((ROW()-13)/2),0)),IF(ISBLANK(OFFSET('9. METAS'!$S$20,INT((ROW()-14)/2),0)),"",OFFSET('9. METAS'!$S$20,INT((ROW()-14)/2),0)))</f>
        <v/>
      </c>
      <c r="M305" s="210" t="str">
        <f ca="1">IF(MOD(ROW()-13,2)=0,IF(ISBLANK(OFFSET('11. SEGUIMIENTO 2026'!$Q$14,INT((ROW()-13)/2),0)),"",OFFSET('11. SEGUIMIENTO 2026'!$Q$14,INT((ROW()-13)/2),0)),IF(ISBLANK(OFFSET('9. METAS'!$T$20,INT((ROW()-14)/2),0)),"",OFFSET('9. METAS'!$T$20,INT((ROW()-14)/2),0)))</f>
        <v/>
      </c>
      <c r="N305" s="1004" t="str">
        <f t="shared" ref="N305" ca="1" si="288">IFERROR(J305/J306,"ND")</f>
        <v>ND</v>
      </c>
      <c r="O305" s="1006" t="str">
        <f t="shared" ref="O305" ca="1" si="289">IFERROR(((J305+K305)/H305),"ND")</f>
        <v>ND</v>
      </c>
      <c r="P305" s="1034"/>
    </row>
    <row r="306" spans="3:16" ht="53.25" hidden="1" customHeight="1">
      <c r="C306" s="983"/>
      <c r="D306" s="985"/>
      <c r="E306" s="985"/>
      <c r="F306" s="987"/>
      <c r="G306" s="989"/>
      <c r="H306" s="1029"/>
      <c r="I306" s="1036"/>
      <c r="J306" s="208" t="str">
        <f ca="1">IF(MOD(ROW()-13,2)=0,IF(ISBLANK(OFFSET('11. SEGUIMIENTO 2026'!$N$14,INT((ROW()-13)/2),0)),"",OFFSET('11. SEGUIMIENTO 2026'!$N$14,INT((ROW()-13)/2),0)),IF(ISBLANK(OFFSET('9. METAS'!$Q$20,INT((ROW()-14)/2),0)),"",OFFSET('9. METAS'!$Q$20,INT((ROW()-14)/2),0)))</f>
        <v/>
      </c>
      <c r="K306" s="209" t="str">
        <f ca="1">IF(MOD(ROW()-13,2)=0,IF(ISBLANK(OFFSET('11. SEGUIMIENTO 2026'!$O$14,INT((ROW()-13)/2),0)),"",OFFSET('11. SEGUIMIENTO 2026'!$O$14,INT((ROW()-13)/2),0)),IF(ISBLANK(OFFSET('9. METAS'!$R$20,INT((ROW()-14)/2),0)),"",OFFSET('9. METAS'!$R$20,INT((ROW()-14)/2),0)))</f>
        <v/>
      </c>
      <c r="L306" s="209" t="str">
        <f ca="1">IF(MOD(ROW()-13,2)=0,IF(ISBLANK(OFFSET('11. SEGUIMIENTO 2026'!$P$14,INT((ROW()-13)/2),0)),"",OFFSET('11. SEGUIMIENTO 2026'!$P$14,INT((ROW()-13)/2),0)),IF(ISBLANK(OFFSET('9. METAS'!$S$20,INT((ROW()-14)/2),0)),"",OFFSET('9. METAS'!$S$20,INT((ROW()-14)/2),0)))</f>
        <v/>
      </c>
      <c r="M306" s="210" t="str">
        <f ca="1">IF(MOD(ROW()-13,2)=0,IF(ISBLANK(OFFSET('11. SEGUIMIENTO 2026'!$Q$14,INT((ROW()-13)/2),0)),"",OFFSET('11. SEGUIMIENTO 2026'!$Q$14,INT((ROW()-13)/2),0)),IF(ISBLANK(OFFSET('9. METAS'!$T$20,INT((ROW()-14)/2),0)),"",OFFSET('9. METAS'!$T$20,INT((ROW()-14)/2),0)))</f>
        <v/>
      </c>
      <c r="N306" s="1005"/>
      <c r="O306" s="1007"/>
      <c r="P306" s="1037"/>
    </row>
    <row r="307" spans="3:16" ht="53.25" hidden="1" customHeight="1">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29" t="str">
        <f ca="1">IF(ISBLANK(OFFSET('9. METAS'!$K$20,INT((ROW()-13)/2),0)),"",OFFSET('9. METAS'!$K$20,INT((ROW()-13)/2),0))</f>
        <v/>
      </c>
      <c r="I307" s="1031"/>
      <c r="J307" s="208" t="str">
        <f ca="1">IF(MOD(ROW()-13,2)=0,IF(ISBLANK(OFFSET('11. SEGUIMIENTO 2026'!$N$14,INT((ROW()-13)/2),0)),"",OFFSET('11. SEGUIMIENTO 2026'!$N$14,INT((ROW()-13)/2),0)),IF(ISBLANK(OFFSET('9. METAS'!$Q$20,INT((ROW()-14)/2),0)),"",OFFSET('9. METAS'!$Q$20,INT((ROW()-14)/2),0)))</f>
        <v/>
      </c>
      <c r="K307" s="209" t="str">
        <f ca="1">IF(MOD(ROW()-13,2)=0,IF(ISBLANK(OFFSET('11. SEGUIMIENTO 2026'!$O$14,INT((ROW()-13)/2),0)),"",OFFSET('11. SEGUIMIENTO 2026'!$O$14,INT((ROW()-13)/2),0)),IF(ISBLANK(OFFSET('9. METAS'!$R$20,INT((ROW()-14)/2),0)),"",OFFSET('9. METAS'!$R$20,INT((ROW()-14)/2),0)))</f>
        <v/>
      </c>
      <c r="L307" s="209" t="str">
        <f ca="1">IF(MOD(ROW()-13,2)=0,IF(ISBLANK(OFFSET('11. SEGUIMIENTO 2026'!$P$14,INT((ROW()-13)/2),0)),"",OFFSET('11. SEGUIMIENTO 2026'!$P$14,INT((ROW()-13)/2),0)),IF(ISBLANK(OFFSET('9. METAS'!$S$20,INT((ROW()-14)/2),0)),"",OFFSET('9. METAS'!$S$20,INT((ROW()-14)/2),0)))</f>
        <v/>
      </c>
      <c r="M307" s="210" t="str">
        <f ca="1">IF(MOD(ROW()-13,2)=0,IF(ISBLANK(OFFSET('11. SEGUIMIENTO 2026'!$Q$14,INT((ROW()-13)/2),0)),"",OFFSET('11. SEGUIMIENTO 2026'!$Q$14,INT((ROW()-13)/2),0)),IF(ISBLANK(OFFSET('9. METAS'!$T$20,INT((ROW()-14)/2),0)),"",OFFSET('9. METAS'!$T$20,INT((ROW()-14)/2),0)))</f>
        <v/>
      </c>
      <c r="N307" s="1004" t="str">
        <f t="shared" ref="N307" ca="1" si="290">IFERROR(J307/J308,"ND")</f>
        <v>ND</v>
      </c>
      <c r="O307" s="1006" t="str">
        <f t="shared" ref="O307" ca="1" si="291">IFERROR(((J307+K307)/H307),"ND")</f>
        <v>ND</v>
      </c>
      <c r="P307" s="1034"/>
    </row>
    <row r="308" spans="3:16" ht="53.25" hidden="1" customHeight="1">
      <c r="C308" s="983"/>
      <c r="D308" s="985"/>
      <c r="E308" s="985"/>
      <c r="F308" s="987"/>
      <c r="G308" s="989"/>
      <c r="H308" s="1029"/>
      <c r="I308" s="1036"/>
      <c r="J308" s="208" t="str">
        <f ca="1">IF(MOD(ROW()-13,2)=0,IF(ISBLANK(OFFSET('11. SEGUIMIENTO 2026'!$N$14,INT((ROW()-13)/2),0)),"",OFFSET('11. SEGUIMIENTO 2026'!$N$14,INT((ROW()-13)/2),0)),IF(ISBLANK(OFFSET('9. METAS'!$Q$20,INT((ROW()-14)/2),0)),"",OFFSET('9. METAS'!$Q$20,INT((ROW()-14)/2),0)))</f>
        <v/>
      </c>
      <c r="K308" s="209" t="str">
        <f ca="1">IF(MOD(ROW()-13,2)=0,IF(ISBLANK(OFFSET('11. SEGUIMIENTO 2026'!$O$14,INT((ROW()-13)/2),0)),"",OFFSET('11. SEGUIMIENTO 2026'!$O$14,INT((ROW()-13)/2),0)),IF(ISBLANK(OFFSET('9. METAS'!$R$20,INT((ROW()-14)/2),0)),"",OFFSET('9. METAS'!$R$20,INT((ROW()-14)/2),0)))</f>
        <v/>
      </c>
      <c r="L308" s="209" t="str">
        <f ca="1">IF(MOD(ROW()-13,2)=0,IF(ISBLANK(OFFSET('11. SEGUIMIENTO 2026'!$P$14,INT((ROW()-13)/2),0)),"",OFFSET('11. SEGUIMIENTO 2026'!$P$14,INT((ROW()-13)/2),0)),IF(ISBLANK(OFFSET('9. METAS'!$S$20,INT((ROW()-14)/2),0)),"",OFFSET('9. METAS'!$S$20,INT((ROW()-14)/2),0)))</f>
        <v/>
      </c>
      <c r="M308" s="210" t="str">
        <f ca="1">IF(MOD(ROW()-13,2)=0,IF(ISBLANK(OFFSET('11. SEGUIMIENTO 2026'!$Q$14,INT((ROW()-13)/2),0)),"",OFFSET('11. SEGUIMIENTO 2026'!$Q$14,INT((ROW()-13)/2),0)),IF(ISBLANK(OFFSET('9. METAS'!$T$20,INT((ROW()-14)/2),0)),"",OFFSET('9. METAS'!$T$20,INT((ROW()-14)/2),0)))</f>
        <v/>
      </c>
      <c r="N308" s="1005"/>
      <c r="O308" s="1007"/>
      <c r="P308" s="1037"/>
    </row>
    <row r="309" spans="3:16" ht="53.25" hidden="1" customHeight="1">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29" t="str">
        <f ca="1">IF(ISBLANK(OFFSET('9. METAS'!$K$20,INT((ROW()-13)/2),0)),"",OFFSET('9. METAS'!$K$20,INT((ROW()-13)/2),0))</f>
        <v/>
      </c>
      <c r="I309" s="1031"/>
      <c r="J309" s="208" t="str">
        <f ca="1">IF(MOD(ROW()-13,2)=0,IF(ISBLANK(OFFSET('11. SEGUIMIENTO 2026'!$N$14,INT((ROW()-13)/2),0)),"",OFFSET('11. SEGUIMIENTO 2026'!$N$14,INT((ROW()-13)/2),0)),IF(ISBLANK(OFFSET('9. METAS'!$Q$20,INT((ROW()-14)/2),0)),"",OFFSET('9. METAS'!$Q$20,INT((ROW()-14)/2),0)))</f>
        <v/>
      </c>
      <c r="K309" s="209" t="str">
        <f ca="1">IF(MOD(ROW()-13,2)=0,IF(ISBLANK(OFFSET('11. SEGUIMIENTO 2026'!$O$14,INT((ROW()-13)/2),0)),"",OFFSET('11. SEGUIMIENTO 2026'!$O$14,INT((ROW()-13)/2),0)),IF(ISBLANK(OFFSET('9. METAS'!$R$20,INT((ROW()-14)/2),0)),"",OFFSET('9. METAS'!$R$20,INT((ROW()-14)/2),0)))</f>
        <v/>
      </c>
      <c r="L309" s="209" t="str">
        <f ca="1">IF(MOD(ROW()-13,2)=0,IF(ISBLANK(OFFSET('11. SEGUIMIENTO 2026'!$P$14,INT((ROW()-13)/2),0)),"",OFFSET('11. SEGUIMIENTO 2026'!$P$14,INT((ROW()-13)/2),0)),IF(ISBLANK(OFFSET('9. METAS'!$S$20,INT((ROW()-14)/2),0)),"",OFFSET('9. METAS'!$S$20,INT((ROW()-14)/2),0)))</f>
        <v/>
      </c>
      <c r="M309" s="210" t="str">
        <f ca="1">IF(MOD(ROW()-13,2)=0,IF(ISBLANK(OFFSET('11. SEGUIMIENTO 2026'!$Q$14,INT((ROW()-13)/2),0)),"",OFFSET('11. SEGUIMIENTO 2026'!$Q$14,INT((ROW()-13)/2),0)),IF(ISBLANK(OFFSET('9. METAS'!$T$20,INT((ROW()-14)/2),0)),"",OFFSET('9. METAS'!$T$20,INT((ROW()-14)/2),0)))</f>
        <v/>
      </c>
      <c r="N309" s="1004" t="str">
        <f t="shared" ref="N309" ca="1" si="292">IFERROR(J309/J310,"ND")</f>
        <v>ND</v>
      </c>
      <c r="O309" s="1006" t="str">
        <f t="shared" ref="O309" ca="1" si="293">IFERROR(((J309+K309)/H309),"ND")</f>
        <v>ND</v>
      </c>
      <c r="P309" s="1034"/>
    </row>
    <row r="310" spans="3:16" ht="53.25" hidden="1" customHeight="1">
      <c r="C310" s="983"/>
      <c r="D310" s="985"/>
      <c r="E310" s="985"/>
      <c r="F310" s="987"/>
      <c r="G310" s="989"/>
      <c r="H310" s="1029"/>
      <c r="I310" s="1036"/>
      <c r="J310" s="208" t="str">
        <f ca="1">IF(MOD(ROW()-13,2)=0,IF(ISBLANK(OFFSET('11. SEGUIMIENTO 2026'!$N$14,INT((ROW()-13)/2),0)),"",OFFSET('11. SEGUIMIENTO 2026'!$N$14,INT((ROW()-13)/2),0)),IF(ISBLANK(OFFSET('9. METAS'!$Q$20,INT((ROW()-14)/2),0)),"",OFFSET('9. METAS'!$Q$20,INT((ROW()-14)/2),0)))</f>
        <v/>
      </c>
      <c r="K310" s="209" t="str">
        <f ca="1">IF(MOD(ROW()-13,2)=0,IF(ISBLANK(OFFSET('11. SEGUIMIENTO 2026'!$O$14,INT((ROW()-13)/2),0)),"",OFFSET('11. SEGUIMIENTO 2026'!$O$14,INT((ROW()-13)/2),0)),IF(ISBLANK(OFFSET('9. METAS'!$R$20,INT((ROW()-14)/2),0)),"",OFFSET('9. METAS'!$R$20,INT((ROW()-14)/2),0)))</f>
        <v/>
      </c>
      <c r="L310" s="209" t="str">
        <f ca="1">IF(MOD(ROW()-13,2)=0,IF(ISBLANK(OFFSET('11. SEGUIMIENTO 2026'!$P$14,INT((ROW()-13)/2),0)),"",OFFSET('11. SEGUIMIENTO 2026'!$P$14,INT((ROW()-13)/2),0)),IF(ISBLANK(OFFSET('9. METAS'!$S$20,INT((ROW()-14)/2),0)),"",OFFSET('9. METAS'!$S$20,INT((ROW()-14)/2),0)))</f>
        <v/>
      </c>
      <c r="M310" s="210" t="str">
        <f ca="1">IF(MOD(ROW()-13,2)=0,IF(ISBLANK(OFFSET('11. SEGUIMIENTO 2026'!$Q$14,INT((ROW()-13)/2),0)),"",OFFSET('11. SEGUIMIENTO 2026'!$Q$14,INT((ROW()-13)/2),0)),IF(ISBLANK(OFFSET('9. METAS'!$T$20,INT((ROW()-14)/2),0)),"",OFFSET('9. METAS'!$T$20,INT((ROW()-14)/2),0)))</f>
        <v/>
      </c>
      <c r="N310" s="1005"/>
      <c r="O310" s="1007"/>
      <c r="P310" s="1037"/>
    </row>
    <row r="311" spans="3:16" ht="53.25" hidden="1" customHeight="1">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29" t="str">
        <f ca="1">IF(ISBLANK(OFFSET('9. METAS'!$K$20,INT((ROW()-13)/2),0)),"",OFFSET('9. METAS'!$K$20,INT((ROW()-13)/2),0))</f>
        <v/>
      </c>
      <c r="I311" s="1031"/>
      <c r="J311" s="208" t="str">
        <f ca="1">IF(MOD(ROW()-13,2)=0,IF(ISBLANK(OFFSET('11. SEGUIMIENTO 2026'!$N$14,INT((ROW()-13)/2),0)),"",OFFSET('11. SEGUIMIENTO 2026'!$N$14,INT((ROW()-13)/2),0)),IF(ISBLANK(OFFSET('9. METAS'!$Q$20,INT((ROW()-14)/2),0)),"",OFFSET('9. METAS'!$Q$20,INT((ROW()-14)/2),0)))</f>
        <v/>
      </c>
      <c r="K311" s="209" t="str">
        <f ca="1">IF(MOD(ROW()-13,2)=0,IF(ISBLANK(OFFSET('11. SEGUIMIENTO 2026'!$O$14,INT((ROW()-13)/2),0)),"",OFFSET('11. SEGUIMIENTO 2026'!$O$14,INT((ROW()-13)/2),0)),IF(ISBLANK(OFFSET('9. METAS'!$R$20,INT((ROW()-14)/2),0)),"",OFFSET('9. METAS'!$R$20,INT((ROW()-14)/2),0)))</f>
        <v/>
      </c>
      <c r="L311" s="209" t="str">
        <f ca="1">IF(MOD(ROW()-13,2)=0,IF(ISBLANK(OFFSET('11. SEGUIMIENTO 2026'!$P$14,INT((ROW()-13)/2),0)),"",OFFSET('11. SEGUIMIENTO 2026'!$P$14,INT((ROW()-13)/2),0)),IF(ISBLANK(OFFSET('9. METAS'!$S$20,INT((ROW()-14)/2),0)),"",OFFSET('9. METAS'!$S$20,INT((ROW()-14)/2),0)))</f>
        <v/>
      </c>
      <c r="M311" s="210" t="str">
        <f ca="1">IF(MOD(ROW()-13,2)=0,IF(ISBLANK(OFFSET('11. SEGUIMIENTO 2026'!$Q$14,INT((ROW()-13)/2),0)),"",OFFSET('11. SEGUIMIENTO 2026'!$Q$14,INT((ROW()-13)/2),0)),IF(ISBLANK(OFFSET('9. METAS'!$T$20,INT((ROW()-14)/2),0)),"",OFFSET('9. METAS'!$T$20,INT((ROW()-14)/2),0)))</f>
        <v/>
      </c>
      <c r="N311" s="1004" t="str">
        <f t="shared" ref="N311" ca="1" si="294">IFERROR(J311/J312,"ND")</f>
        <v>ND</v>
      </c>
      <c r="O311" s="1006" t="str">
        <f t="shared" ref="O311" ca="1" si="295">IFERROR(((J311+K311)/H311),"ND")</f>
        <v>ND</v>
      </c>
      <c r="P311" s="1034"/>
    </row>
    <row r="312" spans="3:16" ht="53.25" hidden="1" customHeight="1">
      <c r="C312" s="983"/>
      <c r="D312" s="985"/>
      <c r="E312" s="985"/>
      <c r="F312" s="987"/>
      <c r="G312" s="989"/>
      <c r="H312" s="1029"/>
      <c r="I312" s="1036"/>
      <c r="J312" s="208" t="str">
        <f ca="1">IF(MOD(ROW()-13,2)=0,IF(ISBLANK(OFFSET('11. SEGUIMIENTO 2026'!$N$14,INT((ROW()-13)/2),0)),"",OFFSET('11. SEGUIMIENTO 2026'!$N$14,INT((ROW()-13)/2),0)),IF(ISBLANK(OFFSET('9. METAS'!$Q$20,INT((ROW()-14)/2),0)),"",OFFSET('9. METAS'!$Q$20,INT((ROW()-14)/2),0)))</f>
        <v/>
      </c>
      <c r="K312" s="209" t="str">
        <f ca="1">IF(MOD(ROW()-13,2)=0,IF(ISBLANK(OFFSET('11. SEGUIMIENTO 2026'!$O$14,INT((ROW()-13)/2),0)),"",OFFSET('11. SEGUIMIENTO 2026'!$O$14,INT((ROW()-13)/2),0)),IF(ISBLANK(OFFSET('9. METAS'!$R$20,INT((ROW()-14)/2),0)),"",OFFSET('9. METAS'!$R$20,INT((ROW()-14)/2),0)))</f>
        <v/>
      </c>
      <c r="L312" s="209" t="str">
        <f ca="1">IF(MOD(ROW()-13,2)=0,IF(ISBLANK(OFFSET('11. SEGUIMIENTO 2026'!$P$14,INT((ROW()-13)/2),0)),"",OFFSET('11. SEGUIMIENTO 2026'!$P$14,INT((ROW()-13)/2),0)),IF(ISBLANK(OFFSET('9. METAS'!$S$20,INT((ROW()-14)/2),0)),"",OFFSET('9. METAS'!$S$20,INT((ROW()-14)/2),0)))</f>
        <v/>
      </c>
      <c r="M312" s="210" t="str">
        <f ca="1">IF(MOD(ROW()-13,2)=0,IF(ISBLANK(OFFSET('11. SEGUIMIENTO 2026'!$Q$14,INT((ROW()-13)/2),0)),"",OFFSET('11. SEGUIMIENTO 2026'!$Q$14,INT((ROW()-13)/2),0)),IF(ISBLANK(OFFSET('9. METAS'!$T$20,INT((ROW()-14)/2),0)),"",OFFSET('9. METAS'!$T$20,INT((ROW()-14)/2),0)))</f>
        <v/>
      </c>
      <c r="N312" s="1005"/>
      <c r="O312" s="1007"/>
      <c r="P312" s="1037"/>
    </row>
    <row r="313" spans="3:16" ht="53.25" hidden="1" customHeight="1">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29" t="str">
        <f ca="1">IF(ISBLANK(OFFSET('9. METAS'!$K$20,INT((ROW()-13)/2),0)),"",OFFSET('9. METAS'!$K$20,INT((ROW()-13)/2),0))</f>
        <v/>
      </c>
      <c r="I313" s="1031"/>
      <c r="J313" s="208" t="str">
        <f ca="1">IF(MOD(ROW()-13,2)=0,IF(ISBLANK(OFFSET('11. SEGUIMIENTO 2026'!$N$14,INT((ROW()-13)/2),0)),"",OFFSET('11. SEGUIMIENTO 2026'!$N$14,INT((ROW()-13)/2),0)),IF(ISBLANK(OFFSET('9. METAS'!$Q$20,INT((ROW()-14)/2),0)),"",OFFSET('9. METAS'!$Q$20,INT((ROW()-14)/2),0)))</f>
        <v/>
      </c>
      <c r="K313" s="209" t="str">
        <f ca="1">IF(MOD(ROW()-13,2)=0,IF(ISBLANK(OFFSET('11. SEGUIMIENTO 2026'!$O$14,INT((ROW()-13)/2),0)),"",OFFSET('11. SEGUIMIENTO 2026'!$O$14,INT((ROW()-13)/2),0)),IF(ISBLANK(OFFSET('9. METAS'!$R$20,INT((ROW()-14)/2),0)),"",OFFSET('9. METAS'!$R$20,INT((ROW()-14)/2),0)))</f>
        <v/>
      </c>
      <c r="L313" s="209" t="str">
        <f ca="1">IF(MOD(ROW()-13,2)=0,IF(ISBLANK(OFFSET('11. SEGUIMIENTO 2026'!$P$14,INT((ROW()-13)/2),0)),"",OFFSET('11. SEGUIMIENTO 2026'!$P$14,INT((ROW()-13)/2),0)),IF(ISBLANK(OFFSET('9. METAS'!$S$20,INT((ROW()-14)/2),0)),"",OFFSET('9. METAS'!$S$20,INT((ROW()-14)/2),0)))</f>
        <v/>
      </c>
      <c r="M313" s="210" t="str">
        <f ca="1">IF(MOD(ROW()-13,2)=0,IF(ISBLANK(OFFSET('11. SEGUIMIENTO 2026'!$Q$14,INT((ROW()-13)/2),0)),"",OFFSET('11. SEGUIMIENTO 2026'!$Q$14,INT((ROW()-13)/2),0)),IF(ISBLANK(OFFSET('9. METAS'!$T$20,INT((ROW()-14)/2),0)),"",OFFSET('9. METAS'!$T$20,INT((ROW()-14)/2),0)))</f>
        <v/>
      </c>
      <c r="N313" s="1004" t="str">
        <f t="shared" ref="N313" ca="1" si="296">IFERROR(J313/J314,"ND")</f>
        <v>ND</v>
      </c>
      <c r="O313" s="1006" t="str">
        <f t="shared" ref="O313" ca="1" si="297">IFERROR(((J313+K313)/H313),"ND")</f>
        <v>ND</v>
      </c>
      <c r="P313" s="1034"/>
    </row>
    <row r="314" spans="3:16" ht="53.25" hidden="1" customHeight="1">
      <c r="C314" s="983"/>
      <c r="D314" s="985"/>
      <c r="E314" s="985"/>
      <c r="F314" s="987"/>
      <c r="G314" s="989"/>
      <c r="H314" s="1029"/>
      <c r="I314" s="1036"/>
      <c r="J314" s="208" t="str">
        <f ca="1">IF(MOD(ROW()-13,2)=0,IF(ISBLANK(OFFSET('11. SEGUIMIENTO 2026'!$N$14,INT((ROW()-13)/2),0)),"",OFFSET('11. SEGUIMIENTO 2026'!$N$14,INT((ROW()-13)/2),0)),IF(ISBLANK(OFFSET('9. METAS'!$Q$20,INT((ROW()-14)/2),0)),"",OFFSET('9. METAS'!$Q$20,INT((ROW()-14)/2),0)))</f>
        <v/>
      </c>
      <c r="K314" s="209" t="str">
        <f ca="1">IF(MOD(ROW()-13,2)=0,IF(ISBLANK(OFFSET('11. SEGUIMIENTO 2026'!$O$14,INT((ROW()-13)/2),0)),"",OFFSET('11. SEGUIMIENTO 2026'!$O$14,INT((ROW()-13)/2),0)),IF(ISBLANK(OFFSET('9. METAS'!$R$20,INT((ROW()-14)/2),0)),"",OFFSET('9. METAS'!$R$20,INT((ROW()-14)/2),0)))</f>
        <v/>
      </c>
      <c r="L314" s="209" t="str">
        <f ca="1">IF(MOD(ROW()-13,2)=0,IF(ISBLANK(OFFSET('11. SEGUIMIENTO 2026'!$P$14,INT((ROW()-13)/2),0)),"",OFFSET('11. SEGUIMIENTO 2026'!$P$14,INT((ROW()-13)/2),0)),IF(ISBLANK(OFFSET('9. METAS'!$S$20,INT((ROW()-14)/2),0)),"",OFFSET('9. METAS'!$S$20,INT((ROW()-14)/2),0)))</f>
        <v/>
      </c>
      <c r="M314" s="210" t="str">
        <f ca="1">IF(MOD(ROW()-13,2)=0,IF(ISBLANK(OFFSET('11. SEGUIMIENTO 2026'!$Q$14,INT((ROW()-13)/2),0)),"",OFFSET('11. SEGUIMIENTO 2026'!$Q$14,INT((ROW()-13)/2),0)),IF(ISBLANK(OFFSET('9. METAS'!$T$20,INT((ROW()-14)/2),0)),"",OFFSET('9. METAS'!$T$20,INT((ROW()-14)/2),0)))</f>
        <v/>
      </c>
      <c r="N314" s="1005"/>
      <c r="O314" s="1007"/>
      <c r="P314" s="1037"/>
    </row>
    <row r="315" spans="3:16" ht="53.25" hidden="1" customHeight="1">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29" t="str">
        <f ca="1">IF(ISBLANK(OFFSET('9. METAS'!$K$20,INT((ROW()-13)/2),0)),"",OFFSET('9. METAS'!$K$20,INT((ROW()-13)/2),0))</f>
        <v/>
      </c>
      <c r="I315" s="1031"/>
      <c r="J315" s="208" t="str">
        <f ca="1">IF(MOD(ROW()-13,2)=0,IF(ISBLANK(OFFSET('11. SEGUIMIENTO 2026'!$N$14,INT((ROW()-13)/2),0)),"",OFFSET('11. SEGUIMIENTO 2026'!$N$14,INT((ROW()-13)/2),0)),IF(ISBLANK(OFFSET('9. METAS'!$Q$20,INT((ROW()-14)/2),0)),"",OFFSET('9. METAS'!$Q$20,INT((ROW()-14)/2),0)))</f>
        <v/>
      </c>
      <c r="K315" s="209" t="str">
        <f ca="1">IF(MOD(ROW()-13,2)=0,IF(ISBLANK(OFFSET('11. SEGUIMIENTO 2026'!$O$14,INT((ROW()-13)/2),0)),"",OFFSET('11. SEGUIMIENTO 2026'!$O$14,INT((ROW()-13)/2),0)),IF(ISBLANK(OFFSET('9. METAS'!$R$20,INT((ROW()-14)/2),0)),"",OFFSET('9. METAS'!$R$20,INT((ROW()-14)/2),0)))</f>
        <v/>
      </c>
      <c r="L315" s="209" t="str">
        <f ca="1">IF(MOD(ROW()-13,2)=0,IF(ISBLANK(OFFSET('11. SEGUIMIENTO 2026'!$P$14,INT((ROW()-13)/2),0)),"",OFFSET('11. SEGUIMIENTO 2026'!$P$14,INT((ROW()-13)/2),0)),IF(ISBLANK(OFFSET('9. METAS'!$S$20,INT((ROW()-14)/2),0)),"",OFFSET('9. METAS'!$S$20,INT((ROW()-14)/2),0)))</f>
        <v/>
      </c>
      <c r="M315" s="210" t="str">
        <f ca="1">IF(MOD(ROW()-13,2)=0,IF(ISBLANK(OFFSET('11. SEGUIMIENTO 2026'!$Q$14,INT((ROW()-13)/2),0)),"",OFFSET('11. SEGUIMIENTO 2026'!$Q$14,INT((ROW()-13)/2),0)),IF(ISBLANK(OFFSET('9. METAS'!$T$20,INT((ROW()-14)/2),0)),"",OFFSET('9. METAS'!$T$20,INT((ROW()-14)/2),0)))</f>
        <v/>
      </c>
      <c r="N315" s="1004" t="str">
        <f t="shared" ref="N315" ca="1" si="298">IFERROR(J315/J316,"ND")</f>
        <v>ND</v>
      </c>
      <c r="O315" s="1006" t="str">
        <f t="shared" ref="O315" ca="1" si="299">IFERROR(((J315+K315)/H315),"ND")</f>
        <v>ND</v>
      </c>
      <c r="P315" s="1034"/>
    </row>
    <row r="316" spans="3:16" ht="53.25" hidden="1" customHeight="1">
      <c r="C316" s="983"/>
      <c r="D316" s="985"/>
      <c r="E316" s="985"/>
      <c r="F316" s="987"/>
      <c r="G316" s="989"/>
      <c r="H316" s="1029"/>
      <c r="I316" s="1036"/>
      <c r="J316" s="208" t="str">
        <f ca="1">IF(MOD(ROW()-13,2)=0,IF(ISBLANK(OFFSET('11. SEGUIMIENTO 2026'!$N$14,INT((ROW()-13)/2),0)),"",OFFSET('11. SEGUIMIENTO 2026'!$N$14,INT((ROW()-13)/2),0)),IF(ISBLANK(OFFSET('9. METAS'!$Q$20,INT((ROW()-14)/2),0)),"",OFFSET('9. METAS'!$Q$20,INT((ROW()-14)/2),0)))</f>
        <v/>
      </c>
      <c r="K316" s="209" t="str">
        <f ca="1">IF(MOD(ROW()-13,2)=0,IF(ISBLANK(OFFSET('11. SEGUIMIENTO 2026'!$O$14,INT((ROW()-13)/2),0)),"",OFFSET('11. SEGUIMIENTO 2026'!$O$14,INT((ROW()-13)/2),0)),IF(ISBLANK(OFFSET('9. METAS'!$R$20,INT((ROW()-14)/2),0)),"",OFFSET('9. METAS'!$R$20,INT((ROW()-14)/2),0)))</f>
        <v/>
      </c>
      <c r="L316" s="209" t="str">
        <f ca="1">IF(MOD(ROW()-13,2)=0,IF(ISBLANK(OFFSET('11. SEGUIMIENTO 2026'!$P$14,INT((ROW()-13)/2),0)),"",OFFSET('11. SEGUIMIENTO 2026'!$P$14,INT((ROW()-13)/2),0)),IF(ISBLANK(OFFSET('9. METAS'!$S$20,INT((ROW()-14)/2),0)),"",OFFSET('9. METAS'!$S$20,INT((ROW()-14)/2),0)))</f>
        <v/>
      </c>
      <c r="M316" s="210" t="str">
        <f ca="1">IF(MOD(ROW()-13,2)=0,IF(ISBLANK(OFFSET('11. SEGUIMIENTO 2026'!$Q$14,INT((ROW()-13)/2),0)),"",OFFSET('11. SEGUIMIENTO 2026'!$Q$14,INT((ROW()-13)/2),0)),IF(ISBLANK(OFFSET('9. METAS'!$T$20,INT((ROW()-14)/2),0)),"",OFFSET('9. METAS'!$T$20,INT((ROW()-14)/2),0)))</f>
        <v/>
      </c>
      <c r="N316" s="1005"/>
      <c r="O316" s="1007"/>
      <c r="P316" s="1037"/>
    </row>
    <row r="317" spans="3:16" ht="53.25" hidden="1" customHeight="1">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29" t="str">
        <f ca="1">IF(ISBLANK(OFFSET('9. METAS'!$K$20,INT((ROW()-13)/2),0)),"",OFFSET('9. METAS'!$K$20,INT((ROW()-13)/2),0))</f>
        <v/>
      </c>
      <c r="I317" s="1031"/>
      <c r="J317" s="208" t="str">
        <f ca="1">IF(MOD(ROW()-13,2)=0,IF(ISBLANK(OFFSET('11. SEGUIMIENTO 2026'!$N$14,INT((ROW()-13)/2),0)),"",OFFSET('11. SEGUIMIENTO 2026'!$N$14,INT((ROW()-13)/2),0)),IF(ISBLANK(OFFSET('9. METAS'!$Q$20,INT((ROW()-14)/2),0)),"",OFFSET('9. METAS'!$Q$20,INT((ROW()-14)/2),0)))</f>
        <v/>
      </c>
      <c r="K317" s="209" t="str">
        <f ca="1">IF(MOD(ROW()-13,2)=0,IF(ISBLANK(OFFSET('11. SEGUIMIENTO 2026'!$O$14,INT((ROW()-13)/2),0)),"",OFFSET('11. SEGUIMIENTO 2026'!$O$14,INT((ROW()-13)/2),0)),IF(ISBLANK(OFFSET('9. METAS'!$R$20,INT((ROW()-14)/2),0)),"",OFFSET('9. METAS'!$R$20,INT((ROW()-14)/2),0)))</f>
        <v/>
      </c>
      <c r="L317" s="209" t="str">
        <f ca="1">IF(MOD(ROW()-13,2)=0,IF(ISBLANK(OFFSET('11. SEGUIMIENTO 2026'!$P$14,INT((ROW()-13)/2),0)),"",OFFSET('11. SEGUIMIENTO 2026'!$P$14,INT((ROW()-13)/2),0)),IF(ISBLANK(OFFSET('9. METAS'!$S$20,INT((ROW()-14)/2),0)),"",OFFSET('9. METAS'!$S$20,INT((ROW()-14)/2),0)))</f>
        <v/>
      </c>
      <c r="M317" s="210" t="str">
        <f ca="1">IF(MOD(ROW()-13,2)=0,IF(ISBLANK(OFFSET('11. SEGUIMIENTO 2026'!$Q$14,INT((ROW()-13)/2),0)),"",OFFSET('11. SEGUIMIENTO 2026'!$Q$14,INT((ROW()-13)/2),0)),IF(ISBLANK(OFFSET('9. METAS'!$T$20,INT((ROW()-14)/2),0)),"",OFFSET('9. METAS'!$T$20,INT((ROW()-14)/2),0)))</f>
        <v/>
      </c>
      <c r="N317" s="1004" t="str">
        <f t="shared" ref="N317" ca="1" si="300">IFERROR(J317/J318,"ND")</f>
        <v>ND</v>
      </c>
      <c r="O317" s="1006" t="str">
        <f t="shared" ref="O317" ca="1" si="301">IFERROR(((J317+K317)/H317),"ND")</f>
        <v>ND</v>
      </c>
      <c r="P317" s="1034"/>
    </row>
    <row r="318" spans="3:16" ht="53.25" hidden="1" customHeight="1">
      <c r="C318" s="983"/>
      <c r="D318" s="985"/>
      <c r="E318" s="985"/>
      <c r="F318" s="987"/>
      <c r="G318" s="989"/>
      <c r="H318" s="1029"/>
      <c r="I318" s="1036"/>
      <c r="J318" s="208" t="str">
        <f ca="1">IF(MOD(ROW()-13,2)=0,IF(ISBLANK(OFFSET('11. SEGUIMIENTO 2026'!$N$14,INT((ROW()-13)/2),0)),"",OFFSET('11. SEGUIMIENTO 2026'!$N$14,INT((ROW()-13)/2),0)),IF(ISBLANK(OFFSET('9. METAS'!$Q$20,INT((ROW()-14)/2),0)),"",OFFSET('9. METAS'!$Q$20,INT((ROW()-14)/2),0)))</f>
        <v/>
      </c>
      <c r="K318" s="209" t="str">
        <f ca="1">IF(MOD(ROW()-13,2)=0,IF(ISBLANK(OFFSET('11. SEGUIMIENTO 2026'!$O$14,INT((ROW()-13)/2),0)),"",OFFSET('11. SEGUIMIENTO 2026'!$O$14,INT((ROW()-13)/2),0)),IF(ISBLANK(OFFSET('9. METAS'!$R$20,INT((ROW()-14)/2),0)),"",OFFSET('9. METAS'!$R$20,INT((ROW()-14)/2),0)))</f>
        <v/>
      </c>
      <c r="L318" s="209" t="str">
        <f ca="1">IF(MOD(ROW()-13,2)=0,IF(ISBLANK(OFFSET('11. SEGUIMIENTO 2026'!$P$14,INT((ROW()-13)/2),0)),"",OFFSET('11. SEGUIMIENTO 2026'!$P$14,INT((ROW()-13)/2),0)),IF(ISBLANK(OFFSET('9. METAS'!$S$20,INT((ROW()-14)/2),0)),"",OFFSET('9. METAS'!$S$20,INT((ROW()-14)/2),0)))</f>
        <v/>
      </c>
      <c r="M318" s="210" t="str">
        <f ca="1">IF(MOD(ROW()-13,2)=0,IF(ISBLANK(OFFSET('11. SEGUIMIENTO 2026'!$Q$14,INT((ROW()-13)/2),0)),"",OFFSET('11. SEGUIMIENTO 2026'!$Q$14,INT((ROW()-13)/2),0)),IF(ISBLANK(OFFSET('9. METAS'!$T$20,INT((ROW()-14)/2),0)),"",OFFSET('9. METAS'!$T$20,INT((ROW()-14)/2),0)))</f>
        <v/>
      </c>
      <c r="N318" s="1005"/>
      <c r="O318" s="1007"/>
      <c r="P318" s="1037"/>
    </row>
    <row r="319" spans="3:16" ht="53.25" hidden="1" customHeight="1">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29" t="str">
        <f ca="1">IF(ISBLANK(OFFSET('9. METAS'!$K$20,INT((ROW()-13)/2),0)),"",OFFSET('9. METAS'!$K$20,INT((ROW()-13)/2),0))</f>
        <v/>
      </c>
      <c r="I319" s="1031"/>
      <c r="J319" s="208" t="str">
        <f ca="1">IF(MOD(ROW()-13,2)=0,IF(ISBLANK(OFFSET('11. SEGUIMIENTO 2026'!$N$14,INT((ROW()-13)/2),0)),"",OFFSET('11. SEGUIMIENTO 2026'!$N$14,INT((ROW()-13)/2),0)),IF(ISBLANK(OFFSET('9. METAS'!$Q$20,INT((ROW()-14)/2),0)),"",OFFSET('9. METAS'!$Q$20,INT((ROW()-14)/2),0)))</f>
        <v/>
      </c>
      <c r="K319" s="209" t="str">
        <f ca="1">IF(MOD(ROW()-13,2)=0,IF(ISBLANK(OFFSET('11. SEGUIMIENTO 2026'!$O$14,INT((ROW()-13)/2),0)),"",OFFSET('11. SEGUIMIENTO 2026'!$O$14,INT((ROW()-13)/2),0)),IF(ISBLANK(OFFSET('9. METAS'!$R$20,INT((ROW()-14)/2),0)),"",OFFSET('9. METAS'!$R$20,INT((ROW()-14)/2),0)))</f>
        <v/>
      </c>
      <c r="L319" s="209" t="str">
        <f ca="1">IF(MOD(ROW()-13,2)=0,IF(ISBLANK(OFFSET('11. SEGUIMIENTO 2026'!$P$14,INT((ROW()-13)/2),0)),"",OFFSET('11. SEGUIMIENTO 2026'!$P$14,INT((ROW()-13)/2),0)),IF(ISBLANK(OFFSET('9. METAS'!$S$20,INT((ROW()-14)/2),0)),"",OFFSET('9. METAS'!$S$20,INT((ROW()-14)/2),0)))</f>
        <v/>
      </c>
      <c r="M319" s="210" t="str">
        <f ca="1">IF(MOD(ROW()-13,2)=0,IF(ISBLANK(OFFSET('11. SEGUIMIENTO 2026'!$Q$14,INT((ROW()-13)/2),0)),"",OFFSET('11. SEGUIMIENTO 2026'!$Q$14,INT((ROW()-13)/2),0)),IF(ISBLANK(OFFSET('9. METAS'!$T$20,INT((ROW()-14)/2),0)),"",OFFSET('9. METAS'!$T$20,INT((ROW()-14)/2),0)))</f>
        <v/>
      </c>
      <c r="N319" s="1004" t="str">
        <f t="shared" ref="N319" ca="1" si="302">IFERROR(J319/J320,"ND")</f>
        <v>ND</v>
      </c>
      <c r="O319" s="1006" t="str">
        <f t="shared" ref="O319" ca="1" si="303">IFERROR(((J319+K319)/H319),"ND")</f>
        <v>ND</v>
      </c>
      <c r="P319" s="1034"/>
    </row>
    <row r="320" spans="3:16" ht="53.25" hidden="1" customHeight="1">
      <c r="C320" s="983"/>
      <c r="D320" s="985"/>
      <c r="E320" s="985"/>
      <c r="F320" s="987"/>
      <c r="G320" s="989"/>
      <c r="H320" s="1029"/>
      <c r="I320" s="1036"/>
      <c r="J320" s="208" t="str">
        <f ca="1">IF(MOD(ROW()-13,2)=0,IF(ISBLANK(OFFSET('11. SEGUIMIENTO 2026'!$N$14,INT((ROW()-13)/2),0)),"",OFFSET('11. SEGUIMIENTO 2026'!$N$14,INT((ROW()-13)/2),0)),IF(ISBLANK(OFFSET('9. METAS'!$Q$20,INT((ROW()-14)/2),0)),"",OFFSET('9. METAS'!$Q$20,INT((ROW()-14)/2),0)))</f>
        <v/>
      </c>
      <c r="K320" s="209" t="str">
        <f ca="1">IF(MOD(ROW()-13,2)=0,IF(ISBLANK(OFFSET('11. SEGUIMIENTO 2026'!$O$14,INT((ROW()-13)/2),0)),"",OFFSET('11. SEGUIMIENTO 2026'!$O$14,INT((ROW()-13)/2),0)),IF(ISBLANK(OFFSET('9. METAS'!$R$20,INT((ROW()-14)/2),0)),"",OFFSET('9. METAS'!$R$20,INT((ROW()-14)/2),0)))</f>
        <v/>
      </c>
      <c r="L320" s="209" t="str">
        <f ca="1">IF(MOD(ROW()-13,2)=0,IF(ISBLANK(OFFSET('11. SEGUIMIENTO 2026'!$P$14,INT((ROW()-13)/2),0)),"",OFFSET('11. SEGUIMIENTO 2026'!$P$14,INT((ROW()-13)/2),0)),IF(ISBLANK(OFFSET('9. METAS'!$S$20,INT((ROW()-14)/2),0)),"",OFFSET('9. METAS'!$S$20,INT((ROW()-14)/2),0)))</f>
        <v/>
      </c>
      <c r="M320" s="210" t="str">
        <f ca="1">IF(MOD(ROW()-13,2)=0,IF(ISBLANK(OFFSET('11. SEGUIMIENTO 2026'!$Q$14,INT((ROW()-13)/2),0)),"",OFFSET('11. SEGUIMIENTO 2026'!$Q$14,INT((ROW()-13)/2),0)),IF(ISBLANK(OFFSET('9. METAS'!$T$20,INT((ROW()-14)/2),0)),"",OFFSET('9. METAS'!$T$20,INT((ROW()-14)/2),0)))</f>
        <v/>
      </c>
      <c r="N320" s="1005"/>
      <c r="O320" s="1007"/>
      <c r="P320" s="1037"/>
    </row>
    <row r="321" spans="3:16" ht="53.25" hidden="1" customHeight="1">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29" t="str">
        <f ca="1">IF(ISBLANK(OFFSET('9. METAS'!$K$20,INT((ROW()-13)/2),0)),"",OFFSET('9. METAS'!$K$20,INT((ROW()-13)/2),0))</f>
        <v/>
      </c>
      <c r="I321" s="1031"/>
      <c r="J321" s="208" t="str">
        <f ca="1">IF(MOD(ROW()-13,2)=0,IF(ISBLANK(OFFSET('11. SEGUIMIENTO 2026'!$N$14,INT((ROW()-13)/2),0)),"",OFFSET('11. SEGUIMIENTO 2026'!$N$14,INT((ROW()-13)/2),0)),IF(ISBLANK(OFFSET('9. METAS'!$Q$20,INT((ROW()-14)/2),0)),"",OFFSET('9. METAS'!$Q$20,INT((ROW()-14)/2),0)))</f>
        <v/>
      </c>
      <c r="K321" s="209" t="str">
        <f ca="1">IF(MOD(ROW()-13,2)=0,IF(ISBLANK(OFFSET('11. SEGUIMIENTO 2026'!$O$14,INT((ROW()-13)/2),0)),"",OFFSET('11. SEGUIMIENTO 2026'!$O$14,INT((ROW()-13)/2),0)),IF(ISBLANK(OFFSET('9. METAS'!$R$20,INT((ROW()-14)/2),0)),"",OFFSET('9. METAS'!$R$20,INT((ROW()-14)/2),0)))</f>
        <v/>
      </c>
      <c r="L321" s="209" t="str">
        <f ca="1">IF(MOD(ROW()-13,2)=0,IF(ISBLANK(OFFSET('11. SEGUIMIENTO 2026'!$P$14,INT((ROW()-13)/2),0)),"",OFFSET('11. SEGUIMIENTO 2026'!$P$14,INT((ROW()-13)/2),0)),IF(ISBLANK(OFFSET('9. METAS'!$S$20,INT((ROW()-14)/2),0)),"",OFFSET('9. METAS'!$S$20,INT((ROW()-14)/2),0)))</f>
        <v/>
      </c>
      <c r="M321" s="210" t="str">
        <f ca="1">IF(MOD(ROW()-13,2)=0,IF(ISBLANK(OFFSET('11. SEGUIMIENTO 2026'!$Q$14,INT((ROW()-13)/2),0)),"",OFFSET('11. SEGUIMIENTO 2026'!$Q$14,INT((ROW()-13)/2),0)),IF(ISBLANK(OFFSET('9. METAS'!$T$20,INT((ROW()-14)/2),0)),"",OFFSET('9. METAS'!$T$20,INT((ROW()-14)/2),0)))</f>
        <v/>
      </c>
      <c r="N321" s="1004" t="str">
        <f t="shared" ref="N321" ca="1" si="304">IFERROR(J321/J322,"ND")</f>
        <v>ND</v>
      </c>
      <c r="O321" s="1006" t="str">
        <f t="shared" ref="O321" ca="1" si="305">IFERROR(((J321+K321)/H321),"ND")</f>
        <v>ND</v>
      </c>
      <c r="P321" s="1034"/>
    </row>
    <row r="322" spans="3:16" ht="53.25" hidden="1" customHeight="1">
      <c r="C322" s="983"/>
      <c r="D322" s="985"/>
      <c r="E322" s="985"/>
      <c r="F322" s="987"/>
      <c r="G322" s="989"/>
      <c r="H322" s="1029"/>
      <c r="I322" s="1036"/>
      <c r="J322" s="208" t="str">
        <f ca="1">IF(MOD(ROW()-13,2)=0,IF(ISBLANK(OFFSET('11. SEGUIMIENTO 2026'!$N$14,INT((ROW()-13)/2),0)),"",OFFSET('11. SEGUIMIENTO 2026'!$N$14,INT((ROW()-13)/2),0)),IF(ISBLANK(OFFSET('9. METAS'!$Q$20,INT((ROW()-14)/2),0)),"",OFFSET('9. METAS'!$Q$20,INT((ROW()-14)/2),0)))</f>
        <v/>
      </c>
      <c r="K322" s="209" t="str">
        <f ca="1">IF(MOD(ROW()-13,2)=0,IF(ISBLANK(OFFSET('11. SEGUIMIENTO 2026'!$O$14,INT((ROW()-13)/2),0)),"",OFFSET('11. SEGUIMIENTO 2026'!$O$14,INT((ROW()-13)/2),0)),IF(ISBLANK(OFFSET('9. METAS'!$R$20,INT((ROW()-14)/2),0)),"",OFFSET('9. METAS'!$R$20,INT((ROW()-14)/2),0)))</f>
        <v/>
      </c>
      <c r="L322" s="209" t="str">
        <f ca="1">IF(MOD(ROW()-13,2)=0,IF(ISBLANK(OFFSET('11. SEGUIMIENTO 2026'!$P$14,INT((ROW()-13)/2),0)),"",OFFSET('11. SEGUIMIENTO 2026'!$P$14,INT((ROW()-13)/2),0)),IF(ISBLANK(OFFSET('9. METAS'!$S$20,INT((ROW()-14)/2),0)),"",OFFSET('9. METAS'!$S$20,INT((ROW()-14)/2),0)))</f>
        <v/>
      </c>
      <c r="M322" s="210" t="str">
        <f ca="1">IF(MOD(ROW()-13,2)=0,IF(ISBLANK(OFFSET('11. SEGUIMIENTO 2026'!$Q$14,INT((ROW()-13)/2),0)),"",OFFSET('11. SEGUIMIENTO 2026'!$Q$14,INT((ROW()-13)/2),0)),IF(ISBLANK(OFFSET('9. METAS'!$T$20,INT((ROW()-14)/2),0)),"",OFFSET('9. METAS'!$T$20,INT((ROW()-14)/2),0)))</f>
        <v/>
      </c>
      <c r="N322" s="1005"/>
      <c r="O322" s="1007"/>
      <c r="P322" s="1037"/>
    </row>
    <row r="323" spans="3:16" ht="53.25" hidden="1" customHeight="1">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29" t="str">
        <f ca="1">IF(ISBLANK(OFFSET('9. METAS'!$K$20,INT((ROW()-13)/2),0)),"",OFFSET('9. METAS'!$K$20,INT((ROW()-13)/2),0))</f>
        <v/>
      </c>
      <c r="I323" s="1031"/>
      <c r="J323" s="208" t="str">
        <f ca="1">IF(MOD(ROW()-13,2)=0,IF(ISBLANK(OFFSET('11. SEGUIMIENTO 2026'!$N$14,INT((ROW()-13)/2),0)),"",OFFSET('11. SEGUIMIENTO 2026'!$N$14,INT((ROW()-13)/2),0)),IF(ISBLANK(OFFSET('9. METAS'!$Q$20,INT((ROW()-14)/2),0)),"",OFFSET('9. METAS'!$Q$20,INT((ROW()-14)/2),0)))</f>
        <v/>
      </c>
      <c r="K323" s="209" t="str">
        <f ca="1">IF(MOD(ROW()-13,2)=0,IF(ISBLANK(OFFSET('11. SEGUIMIENTO 2026'!$O$14,INT((ROW()-13)/2),0)),"",OFFSET('11. SEGUIMIENTO 2026'!$O$14,INT((ROW()-13)/2),0)),IF(ISBLANK(OFFSET('9. METAS'!$R$20,INT((ROW()-14)/2),0)),"",OFFSET('9. METAS'!$R$20,INT((ROW()-14)/2),0)))</f>
        <v/>
      </c>
      <c r="L323" s="209" t="str">
        <f ca="1">IF(MOD(ROW()-13,2)=0,IF(ISBLANK(OFFSET('11. SEGUIMIENTO 2026'!$P$14,INT((ROW()-13)/2),0)),"",OFFSET('11. SEGUIMIENTO 2026'!$P$14,INT((ROW()-13)/2),0)),IF(ISBLANK(OFFSET('9. METAS'!$S$20,INT((ROW()-14)/2),0)),"",OFFSET('9. METAS'!$S$20,INT((ROW()-14)/2),0)))</f>
        <v/>
      </c>
      <c r="M323" s="210" t="str">
        <f ca="1">IF(MOD(ROW()-13,2)=0,IF(ISBLANK(OFFSET('11. SEGUIMIENTO 2026'!$Q$14,INT((ROW()-13)/2),0)),"",OFFSET('11. SEGUIMIENTO 2026'!$Q$14,INT((ROW()-13)/2),0)),IF(ISBLANK(OFFSET('9. METAS'!$T$20,INT((ROW()-14)/2),0)),"",OFFSET('9. METAS'!$T$20,INT((ROW()-14)/2),0)))</f>
        <v/>
      </c>
      <c r="N323" s="1004" t="str">
        <f t="shared" ref="N323" ca="1" si="306">IFERROR(J323/J324,"ND")</f>
        <v>ND</v>
      </c>
      <c r="O323" s="1006" t="str">
        <f t="shared" ref="O323" ca="1" si="307">IFERROR(((J323+K323)/H323),"ND")</f>
        <v>ND</v>
      </c>
      <c r="P323" s="1034"/>
    </row>
    <row r="324" spans="3:16" ht="53.25" hidden="1" customHeight="1">
      <c r="C324" s="983"/>
      <c r="D324" s="985"/>
      <c r="E324" s="985"/>
      <c r="F324" s="987"/>
      <c r="G324" s="989"/>
      <c r="H324" s="1029"/>
      <c r="I324" s="1036"/>
      <c r="J324" s="208" t="str">
        <f ca="1">IF(MOD(ROW()-13,2)=0,IF(ISBLANK(OFFSET('11. SEGUIMIENTO 2026'!$N$14,INT((ROW()-13)/2),0)),"",OFFSET('11. SEGUIMIENTO 2026'!$N$14,INT((ROW()-13)/2),0)),IF(ISBLANK(OFFSET('9. METAS'!$Q$20,INT((ROW()-14)/2),0)),"",OFFSET('9. METAS'!$Q$20,INT((ROW()-14)/2),0)))</f>
        <v/>
      </c>
      <c r="K324" s="209" t="str">
        <f ca="1">IF(MOD(ROW()-13,2)=0,IF(ISBLANK(OFFSET('11. SEGUIMIENTO 2026'!$O$14,INT((ROW()-13)/2),0)),"",OFFSET('11. SEGUIMIENTO 2026'!$O$14,INT((ROW()-13)/2),0)),IF(ISBLANK(OFFSET('9. METAS'!$R$20,INT((ROW()-14)/2),0)),"",OFFSET('9. METAS'!$R$20,INT((ROW()-14)/2),0)))</f>
        <v/>
      </c>
      <c r="L324" s="209" t="str">
        <f ca="1">IF(MOD(ROW()-13,2)=0,IF(ISBLANK(OFFSET('11. SEGUIMIENTO 2026'!$P$14,INT((ROW()-13)/2),0)),"",OFFSET('11. SEGUIMIENTO 2026'!$P$14,INT((ROW()-13)/2),0)),IF(ISBLANK(OFFSET('9. METAS'!$S$20,INT((ROW()-14)/2),0)),"",OFFSET('9. METAS'!$S$20,INT((ROW()-14)/2),0)))</f>
        <v/>
      </c>
      <c r="M324" s="210" t="str">
        <f ca="1">IF(MOD(ROW()-13,2)=0,IF(ISBLANK(OFFSET('11. SEGUIMIENTO 2026'!$Q$14,INT((ROW()-13)/2),0)),"",OFFSET('11. SEGUIMIENTO 2026'!$Q$14,INT((ROW()-13)/2),0)),IF(ISBLANK(OFFSET('9. METAS'!$T$20,INT((ROW()-14)/2),0)),"",OFFSET('9. METAS'!$T$20,INT((ROW()-14)/2),0)))</f>
        <v/>
      </c>
      <c r="N324" s="1005"/>
      <c r="O324" s="1007"/>
      <c r="P324" s="1037"/>
    </row>
    <row r="325" spans="3:16" ht="53.25" hidden="1" customHeight="1">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29" t="str">
        <f ca="1">IF(ISBLANK(OFFSET('9. METAS'!$K$20,INT((ROW()-13)/2),0)),"",OFFSET('9. METAS'!$K$20,INT((ROW()-13)/2),0))</f>
        <v/>
      </c>
      <c r="I325" s="1031"/>
      <c r="J325" s="208" t="str">
        <f ca="1">IF(MOD(ROW()-13,2)=0,IF(ISBLANK(OFFSET('11. SEGUIMIENTO 2026'!$N$14,INT((ROW()-13)/2),0)),"",OFFSET('11. SEGUIMIENTO 2026'!$N$14,INT((ROW()-13)/2),0)),IF(ISBLANK(OFFSET('9. METAS'!$Q$20,INT((ROW()-14)/2),0)),"",OFFSET('9. METAS'!$Q$20,INT((ROW()-14)/2),0)))</f>
        <v/>
      </c>
      <c r="K325" s="209" t="str">
        <f ca="1">IF(MOD(ROW()-13,2)=0,IF(ISBLANK(OFFSET('11. SEGUIMIENTO 2026'!$O$14,INT((ROW()-13)/2),0)),"",OFFSET('11. SEGUIMIENTO 2026'!$O$14,INT((ROW()-13)/2),0)),IF(ISBLANK(OFFSET('9. METAS'!$R$20,INT((ROW()-14)/2),0)),"",OFFSET('9. METAS'!$R$20,INT((ROW()-14)/2),0)))</f>
        <v/>
      </c>
      <c r="L325" s="209" t="str">
        <f ca="1">IF(MOD(ROW()-13,2)=0,IF(ISBLANK(OFFSET('11. SEGUIMIENTO 2026'!$P$14,INT((ROW()-13)/2),0)),"",OFFSET('11. SEGUIMIENTO 2026'!$P$14,INT((ROW()-13)/2),0)),IF(ISBLANK(OFFSET('9. METAS'!$S$20,INT((ROW()-14)/2),0)),"",OFFSET('9. METAS'!$S$20,INT((ROW()-14)/2),0)))</f>
        <v/>
      </c>
      <c r="M325" s="210" t="str">
        <f ca="1">IF(MOD(ROW()-13,2)=0,IF(ISBLANK(OFFSET('11. SEGUIMIENTO 2026'!$Q$14,INT((ROW()-13)/2),0)),"",OFFSET('11. SEGUIMIENTO 2026'!$Q$14,INT((ROW()-13)/2),0)),IF(ISBLANK(OFFSET('9. METAS'!$T$20,INT((ROW()-14)/2),0)),"",OFFSET('9. METAS'!$T$20,INT((ROW()-14)/2),0)))</f>
        <v/>
      </c>
      <c r="N325" s="1004" t="str">
        <f t="shared" ref="N325" ca="1" si="308">IFERROR(J325/J326,"ND")</f>
        <v>ND</v>
      </c>
      <c r="O325" s="1006" t="str">
        <f t="shared" ref="O325" ca="1" si="309">IFERROR(((J325+K325)/H325),"ND")</f>
        <v>ND</v>
      </c>
      <c r="P325" s="1034"/>
    </row>
    <row r="326" spans="3:16" ht="53.25" hidden="1" customHeight="1">
      <c r="C326" s="983"/>
      <c r="D326" s="985"/>
      <c r="E326" s="985"/>
      <c r="F326" s="987"/>
      <c r="G326" s="989"/>
      <c r="H326" s="1029"/>
      <c r="I326" s="1036"/>
      <c r="J326" s="208" t="str">
        <f ca="1">IF(MOD(ROW()-13,2)=0,IF(ISBLANK(OFFSET('11. SEGUIMIENTO 2026'!$N$14,INT((ROW()-13)/2),0)),"",OFFSET('11. SEGUIMIENTO 2026'!$N$14,INT((ROW()-13)/2),0)),IF(ISBLANK(OFFSET('9. METAS'!$Q$20,INT((ROW()-14)/2),0)),"",OFFSET('9. METAS'!$Q$20,INT((ROW()-14)/2),0)))</f>
        <v/>
      </c>
      <c r="K326" s="209" t="str">
        <f ca="1">IF(MOD(ROW()-13,2)=0,IF(ISBLANK(OFFSET('11. SEGUIMIENTO 2026'!$O$14,INT((ROW()-13)/2),0)),"",OFFSET('11. SEGUIMIENTO 2026'!$O$14,INT((ROW()-13)/2),0)),IF(ISBLANK(OFFSET('9. METAS'!$R$20,INT((ROW()-14)/2),0)),"",OFFSET('9. METAS'!$R$20,INT((ROW()-14)/2),0)))</f>
        <v/>
      </c>
      <c r="L326" s="209" t="str">
        <f ca="1">IF(MOD(ROW()-13,2)=0,IF(ISBLANK(OFFSET('11. SEGUIMIENTO 2026'!$P$14,INT((ROW()-13)/2),0)),"",OFFSET('11. SEGUIMIENTO 2026'!$P$14,INT((ROW()-13)/2),0)),IF(ISBLANK(OFFSET('9. METAS'!$S$20,INT((ROW()-14)/2),0)),"",OFFSET('9. METAS'!$S$20,INT((ROW()-14)/2),0)))</f>
        <v/>
      </c>
      <c r="M326" s="210" t="str">
        <f ca="1">IF(MOD(ROW()-13,2)=0,IF(ISBLANK(OFFSET('11. SEGUIMIENTO 2026'!$Q$14,INT((ROW()-13)/2),0)),"",OFFSET('11. SEGUIMIENTO 2026'!$Q$14,INT((ROW()-13)/2),0)),IF(ISBLANK(OFFSET('9. METAS'!$T$20,INT((ROW()-14)/2),0)),"",OFFSET('9. METAS'!$T$20,INT((ROW()-14)/2),0)))</f>
        <v/>
      </c>
      <c r="N326" s="1005"/>
      <c r="O326" s="1007"/>
      <c r="P326" s="1037"/>
    </row>
    <row r="327" spans="3:16" ht="53.25" hidden="1" customHeight="1">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29" t="str">
        <f ca="1">IF(ISBLANK(OFFSET('9. METAS'!$K$20,INT((ROW()-13)/2),0)),"",OFFSET('9. METAS'!$K$20,INT((ROW()-13)/2),0))</f>
        <v/>
      </c>
      <c r="I327" s="1031"/>
      <c r="J327" s="208" t="str">
        <f ca="1">IF(MOD(ROW()-13,2)=0,IF(ISBLANK(OFFSET('11. SEGUIMIENTO 2026'!$N$14,INT((ROW()-13)/2),0)),"",OFFSET('11. SEGUIMIENTO 2026'!$N$14,INT((ROW()-13)/2),0)),IF(ISBLANK(OFFSET('9. METAS'!$Q$20,INT((ROW()-14)/2),0)),"",OFFSET('9. METAS'!$Q$20,INT((ROW()-14)/2),0)))</f>
        <v/>
      </c>
      <c r="K327" s="209" t="str">
        <f ca="1">IF(MOD(ROW()-13,2)=0,IF(ISBLANK(OFFSET('11. SEGUIMIENTO 2026'!$O$14,INT((ROW()-13)/2),0)),"",OFFSET('11. SEGUIMIENTO 2026'!$O$14,INT((ROW()-13)/2),0)),IF(ISBLANK(OFFSET('9. METAS'!$R$20,INT((ROW()-14)/2),0)),"",OFFSET('9. METAS'!$R$20,INT((ROW()-14)/2),0)))</f>
        <v/>
      </c>
      <c r="L327" s="209" t="str">
        <f ca="1">IF(MOD(ROW()-13,2)=0,IF(ISBLANK(OFFSET('11. SEGUIMIENTO 2026'!$P$14,INT((ROW()-13)/2),0)),"",OFFSET('11. SEGUIMIENTO 2026'!$P$14,INT((ROW()-13)/2),0)),IF(ISBLANK(OFFSET('9. METAS'!$S$20,INT((ROW()-14)/2),0)),"",OFFSET('9. METAS'!$S$20,INT((ROW()-14)/2),0)))</f>
        <v/>
      </c>
      <c r="M327" s="210" t="str">
        <f ca="1">IF(MOD(ROW()-13,2)=0,IF(ISBLANK(OFFSET('11. SEGUIMIENTO 2026'!$Q$14,INT((ROW()-13)/2),0)),"",OFFSET('11. SEGUIMIENTO 2026'!$Q$14,INT((ROW()-13)/2),0)),IF(ISBLANK(OFFSET('9. METAS'!$T$20,INT((ROW()-14)/2),0)),"",OFFSET('9. METAS'!$T$20,INT((ROW()-14)/2),0)))</f>
        <v/>
      </c>
      <c r="N327" s="1004" t="str">
        <f t="shared" ref="N327" ca="1" si="310">IFERROR(J327/J328,"ND")</f>
        <v>ND</v>
      </c>
      <c r="O327" s="1006" t="str">
        <f t="shared" ref="O327" ca="1" si="311">IFERROR(((J327+K327)/H327),"ND")</f>
        <v>ND</v>
      </c>
      <c r="P327" s="1034"/>
    </row>
    <row r="328" spans="3:16" ht="53.25" hidden="1" customHeight="1">
      <c r="C328" s="983"/>
      <c r="D328" s="985"/>
      <c r="E328" s="985"/>
      <c r="F328" s="987"/>
      <c r="G328" s="989"/>
      <c r="H328" s="1029"/>
      <c r="I328" s="1036"/>
      <c r="J328" s="208" t="str">
        <f ca="1">IF(MOD(ROW()-13,2)=0,IF(ISBLANK(OFFSET('11. SEGUIMIENTO 2026'!$N$14,INT((ROW()-13)/2),0)),"",OFFSET('11. SEGUIMIENTO 2026'!$N$14,INT((ROW()-13)/2),0)),IF(ISBLANK(OFFSET('9. METAS'!$Q$20,INT((ROW()-14)/2),0)),"",OFFSET('9. METAS'!$Q$20,INT((ROW()-14)/2),0)))</f>
        <v/>
      </c>
      <c r="K328" s="209" t="str">
        <f ca="1">IF(MOD(ROW()-13,2)=0,IF(ISBLANK(OFFSET('11. SEGUIMIENTO 2026'!$O$14,INT((ROW()-13)/2),0)),"",OFFSET('11. SEGUIMIENTO 2026'!$O$14,INT((ROW()-13)/2),0)),IF(ISBLANK(OFFSET('9. METAS'!$R$20,INT((ROW()-14)/2),0)),"",OFFSET('9. METAS'!$R$20,INT((ROW()-14)/2),0)))</f>
        <v/>
      </c>
      <c r="L328" s="209" t="str">
        <f ca="1">IF(MOD(ROW()-13,2)=0,IF(ISBLANK(OFFSET('11. SEGUIMIENTO 2026'!$P$14,INT((ROW()-13)/2),0)),"",OFFSET('11. SEGUIMIENTO 2026'!$P$14,INT((ROW()-13)/2),0)),IF(ISBLANK(OFFSET('9. METAS'!$S$20,INT((ROW()-14)/2),0)),"",OFFSET('9. METAS'!$S$20,INT((ROW()-14)/2),0)))</f>
        <v/>
      </c>
      <c r="M328" s="210" t="str">
        <f ca="1">IF(MOD(ROW()-13,2)=0,IF(ISBLANK(OFFSET('11. SEGUIMIENTO 2026'!$Q$14,INT((ROW()-13)/2),0)),"",OFFSET('11. SEGUIMIENTO 2026'!$Q$14,INT((ROW()-13)/2),0)),IF(ISBLANK(OFFSET('9. METAS'!$T$20,INT((ROW()-14)/2),0)),"",OFFSET('9. METAS'!$T$20,INT((ROW()-14)/2),0)))</f>
        <v/>
      </c>
      <c r="N328" s="1005"/>
      <c r="O328" s="1007"/>
      <c r="P328" s="1037"/>
    </row>
    <row r="329" spans="3:16" ht="53.25" hidden="1" customHeight="1">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29" t="str">
        <f ca="1">IF(ISBLANK(OFFSET('9. METAS'!$K$20,INT((ROW()-13)/2),0)),"",OFFSET('9. METAS'!$K$20,INT((ROW()-13)/2),0))</f>
        <v/>
      </c>
      <c r="I329" s="1031"/>
      <c r="J329" s="208" t="str">
        <f ca="1">IF(MOD(ROW()-13,2)=0,IF(ISBLANK(OFFSET('11. SEGUIMIENTO 2026'!$N$14,INT((ROW()-13)/2),0)),"",OFFSET('11. SEGUIMIENTO 2026'!$N$14,INT((ROW()-13)/2),0)),IF(ISBLANK(OFFSET('9. METAS'!$Q$20,INT((ROW()-14)/2),0)),"",OFFSET('9. METAS'!$Q$20,INT((ROW()-14)/2),0)))</f>
        <v/>
      </c>
      <c r="K329" s="209" t="str">
        <f ca="1">IF(MOD(ROW()-13,2)=0,IF(ISBLANK(OFFSET('11. SEGUIMIENTO 2026'!$O$14,INT((ROW()-13)/2),0)),"",OFFSET('11. SEGUIMIENTO 2026'!$O$14,INT((ROW()-13)/2),0)),IF(ISBLANK(OFFSET('9. METAS'!$R$20,INT((ROW()-14)/2),0)),"",OFFSET('9. METAS'!$R$20,INT((ROW()-14)/2),0)))</f>
        <v/>
      </c>
      <c r="L329" s="209" t="str">
        <f ca="1">IF(MOD(ROW()-13,2)=0,IF(ISBLANK(OFFSET('11. SEGUIMIENTO 2026'!$P$14,INT((ROW()-13)/2),0)),"",OFFSET('11. SEGUIMIENTO 2026'!$P$14,INT((ROW()-13)/2),0)),IF(ISBLANK(OFFSET('9. METAS'!$S$20,INT((ROW()-14)/2),0)),"",OFFSET('9. METAS'!$S$20,INT((ROW()-14)/2),0)))</f>
        <v/>
      </c>
      <c r="M329" s="210" t="str">
        <f ca="1">IF(MOD(ROW()-13,2)=0,IF(ISBLANK(OFFSET('11. SEGUIMIENTO 2026'!$Q$14,INT((ROW()-13)/2),0)),"",OFFSET('11. SEGUIMIENTO 2026'!$Q$14,INT((ROW()-13)/2),0)),IF(ISBLANK(OFFSET('9. METAS'!$T$20,INT((ROW()-14)/2),0)),"",OFFSET('9. METAS'!$T$20,INT((ROW()-14)/2),0)))</f>
        <v/>
      </c>
      <c r="N329" s="1004" t="str">
        <f t="shared" ref="N329" ca="1" si="312">IFERROR(J329/J330,"ND")</f>
        <v>ND</v>
      </c>
      <c r="O329" s="1006" t="str">
        <f t="shared" ref="O329" ca="1" si="313">IFERROR(((J329+K329)/H329),"ND")</f>
        <v>ND</v>
      </c>
      <c r="P329" s="1034"/>
    </row>
    <row r="330" spans="3:16" ht="53.25" hidden="1" customHeight="1">
      <c r="C330" s="983"/>
      <c r="D330" s="985"/>
      <c r="E330" s="985"/>
      <c r="F330" s="987"/>
      <c r="G330" s="989"/>
      <c r="H330" s="1029"/>
      <c r="I330" s="1036"/>
      <c r="J330" s="208" t="str">
        <f ca="1">IF(MOD(ROW()-13,2)=0,IF(ISBLANK(OFFSET('11. SEGUIMIENTO 2026'!$N$14,INT((ROW()-13)/2),0)),"",OFFSET('11. SEGUIMIENTO 2026'!$N$14,INT((ROW()-13)/2),0)),IF(ISBLANK(OFFSET('9. METAS'!$Q$20,INT((ROW()-14)/2),0)),"",OFFSET('9. METAS'!$Q$20,INT((ROW()-14)/2),0)))</f>
        <v/>
      </c>
      <c r="K330" s="209" t="str">
        <f ca="1">IF(MOD(ROW()-13,2)=0,IF(ISBLANK(OFFSET('11. SEGUIMIENTO 2026'!$O$14,INT((ROW()-13)/2),0)),"",OFFSET('11. SEGUIMIENTO 2026'!$O$14,INT((ROW()-13)/2),0)),IF(ISBLANK(OFFSET('9. METAS'!$R$20,INT((ROW()-14)/2),0)),"",OFFSET('9. METAS'!$R$20,INT((ROW()-14)/2),0)))</f>
        <v/>
      </c>
      <c r="L330" s="209" t="str">
        <f ca="1">IF(MOD(ROW()-13,2)=0,IF(ISBLANK(OFFSET('11. SEGUIMIENTO 2026'!$P$14,INT((ROW()-13)/2),0)),"",OFFSET('11. SEGUIMIENTO 2026'!$P$14,INT((ROW()-13)/2),0)),IF(ISBLANK(OFFSET('9. METAS'!$S$20,INT((ROW()-14)/2),0)),"",OFFSET('9. METAS'!$S$20,INT((ROW()-14)/2),0)))</f>
        <v/>
      </c>
      <c r="M330" s="210" t="str">
        <f ca="1">IF(MOD(ROW()-13,2)=0,IF(ISBLANK(OFFSET('11. SEGUIMIENTO 2026'!$Q$14,INT((ROW()-13)/2),0)),"",OFFSET('11. SEGUIMIENTO 2026'!$Q$14,INT((ROW()-13)/2),0)),IF(ISBLANK(OFFSET('9. METAS'!$T$20,INT((ROW()-14)/2),0)),"",OFFSET('9. METAS'!$T$20,INT((ROW()-14)/2),0)))</f>
        <v/>
      </c>
      <c r="N330" s="1005"/>
      <c r="O330" s="1007"/>
      <c r="P330" s="1037"/>
    </row>
    <row r="331" spans="3:16" ht="53.25" hidden="1" customHeight="1">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29" t="str">
        <f ca="1">IF(ISBLANK(OFFSET('9. METAS'!$K$20,INT((ROW()-13)/2),0)),"",OFFSET('9. METAS'!$K$20,INT((ROW()-13)/2),0))</f>
        <v/>
      </c>
      <c r="I331" s="1031"/>
      <c r="J331" s="208" t="str">
        <f ca="1">IF(MOD(ROW()-13,2)=0,IF(ISBLANK(OFFSET('11. SEGUIMIENTO 2026'!$N$14,INT((ROW()-13)/2),0)),"",OFFSET('11. SEGUIMIENTO 2026'!$N$14,INT((ROW()-13)/2),0)),IF(ISBLANK(OFFSET('9. METAS'!$Q$20,INT((ROW()-14)/2),0)),"",OFFSET('9. METAS'!$Q$20,INT((ROW()-14)/2),0)))</f>
        <v/>
      </c>
      <c r="K331" s="209" t="str">
        <f ca="1">IF(MOD(ROW()-13,2)=0,IF(ISBLANK(OFFSET('11. SEGUIMIENTO 2026'!$O$14,INT((ROW()-13)/2),0)),"",OFFSET('11. SEGUIMIENTO 2026'!$O$14,INT((ROW()-13)/2),0)),IF(ISBLANK(OFFSET('9. METAS'!$R$20,INT((ROW()-14)/2),0)),"",OFFSET('9. METAS'!$R$20,INT((ROW()-14)/2),0)))</f>
        <v/>
      </c>
      <c r="L331" s="209" t="str">
        <f ca="1">IF(MOD(ROW()-13,2)=0,IF(ISBLANK(OFFSET('11. SEGUIMIENTO 2026'!$P$14,INT((ROW()-13)/2),0)),"",OFFSET('11. SEGUIMIENTO 2026'!$P$14,INT((ROW()-13)/2),0)),IF(ISBLANK(OFFSET('9. METAS'!$S$20,INT((ROW()-14)/2),0)),"",OFFSET('9. METAS'!$S$20,INT((ROW()-14)/2),0)))</f>
        <v/>
      </c>
      <c r="M331" s="210" t="str">
        <f ca="1">IF(MOD(ROW()-13,2)=0,IF(ISBLANK(OFFSET('11. SEGUIMIENTO 2026'!$Q$14,INT((ROW()-13)/2),0)),"",OFFSET('11. SEGUIMIENTO 2026'!$Q$14,INT((ROW()-13)/2),0)),IF(ISBLANK(OFFSET('9. METAS'!$T$20,INT((ROW()-14)/2),0)),"",OFFSET('9. METAS'!$T$20,INT((ROW()-14)/2),0)))</f>
        <v/>
      </c>
      <c r="N331" s="1004" t="str">
        <f t="shared" ref="N331" ca="1" si="314">IFERROR(J331/J332,"ND")</f>
        <v>ND</v>
      </c>
      <c r="O331" s="1006" t="str">
        <f t="shared" ref="O331" ca="1" si="315">IFERROR(((J331+K331)/H331),"ND")</f>
        <v>ND</v>
      </c>
      <c r="P331" s="1034"/>
    </row>
    <row r="332" spans="3:16" ht="53.25" hidden="1" customHeight="1">
      <c r="C332" s="983"/>
      <c r="D332" s="985"/>
      <c r="E332" s="985"/>
      <c r="F332" s="987"/>
      <c r="G332" s="989"/>
      <c r="H332" s="1029"/>
      <c r="I332" s="1036"/>
      <c r="J332" s="208" t="str">
        <f ca="1">IF(MOD(ROW()-13,2)=0,IF(ISBLANK(OFFSET('11. SEGUIMIENTO 2026'!$N$14,INT((ROW()-13)/2),0)),"",OFFSET('11. SEGUIMIENTO 2026'!$N$14,INT((ROW()-13)/2),0)),IF(ISBLANK(OFFSET('9. METAS'!$Q$20,INT((ROW()-14)/2),0)),"",OFFSET('9. METAS'!$Q$20,INT((ROW()-14)/2),0)))</f>
        <v/>
      </c>
      <c r="K332" s="209" t="str">
        <f ca="1">IF(MOD(ROW()-13,2)=0,IF(ISBLANK(OFFSET('11. SEGUIMIENTO 2026'!$O$14,INT((ROW()-13)/2),0)),"",OFFSET('11. SEGUIMIENTO 2026'!$O$14,INT((ROW()-13)/2),0)),IF(ISBLANK(OFFSET('9. METAS'!$R$20,INT((ROW()-14)/2),0)),"",OFFSET('9. METAS'!$R$20,INT((ROW()-14)/2),0)))</f>
        <v/>
      </c>
      <c r="L332" s="209" t="str">
        <f ca="1">IF(MOD(ROW()-13,2)=0,IF(ISBLANK(OFFSET('11. SEGUIMIENTO 2026'!$P$14,INT((ROW()-13)/2),0)),"",OFFSET('11. SEGUIMIENTO 2026'!$P$14,INT((ROW()-13)/2),0)),IF(ISBLANK(OFFSET('9. METAS'!$S$20,INT((ROW()-14)/2),0)),"",OFFSET('9. METAS'!$S$20,INT((ROW()-14)/2),0)))</f>
        <v/>
      </c>
      <c r="M332" s="210" t="str">
        <f ca="1">IF(MOD(ROW()-13,2)=0,IF(ISBLANK(OFFSET('11. SEGUIMIENTO 2026'!$Q$14,INT((ROW()-13)/2),0)),"",OFFSET('11. SEGUIMIENTO 2026'!$Q$14,INT((ROW()-13)/2),0)),IF(ISBLANK(OFFSET('9. METAS'!$T$20,INT((ROW()-14)/2),0)),"",OFFSET('9. METAS'!$T$20,INT((ROW()-14)/2),0)))</f>
        <v/>
      </c>
      <c r="N332" s="1005"/>
      <c r="O332" s="1007"/>
      <c r="P332" s="1037"/>
    </row>
    <row r="333" spans="3:16" ht="53.25" hidden="1" customHeight="1">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29" t="str">
        <f ca="1">IF(ISBLANK(OFFSET('9. METAS'!$K$20,INT((ROW()-13)/2),0)),"",OFFSET('9. METAS'!$K$20,INT((ROW()-13)/2),0))</f>
        <v/>
      </c>
      <c r="I333" s="1031"/>
      <c r="J333" s="208" t="str">
        <f ca="1">IF(MOD(ROW()-13,2)=0,IF(ISBLANK(OFFSET('11. SEGUIMIENTO 2026'!$N$14,INT((ROW()-13)/2),0)),"",OFFSET('11. SEGUIMIENTO 2026'!$N$14,INT((ROW()-13)/2),0)),IF(ISBLANK(OFFSET('9. METAS'!$Q$20,INT((ROW()-14)/2),0)),"",OFFSET('9. METAS'!$Q$20,INT((ROW()-14)/2),0)))</f>
        <v/>
      </c>
      <c r="K333" s="209" t="str">
        <f ca="1">IF(MOD(ROW()-13,2)=0,IF(ISBLANK(OFFSET('11. SEGUIMIENTO 2026'!$O$14,INT((ROW()-13)/2),0)),"",OFFSET('11. SEGUIMIENTO 2026'!$O$14,INT((ROW()-13)/2),0)),IF(ISBLANK(OFFSET('9. METAS'!$R$20,INT((ROW()-14)/2),0)),"",OFFSET('9. METAS'!$R$20,INT((ROW()-14)/2),0)))</f>
        <v/>
      </c>
      <c r="L333" s="209" t="str">
        <f ca="1">IF(MOD(ROW()-13,2)=0,IF(ISBLANK(OFFSET('11. SEGUIMIENTO 2026'!$P$14,INT((ROW()-13)/2),0)),"",OFFSET('11. SEGUIMIENTO 2026'!$P$14,INT((ROW()-13)/2),0)),IF(ISBLANK(OFFSET('9. METAS'!$S$20,INT((ROW()-14)/2),0)),"",OFFSET('9. METAS'!$S$20,INT((ROW()-14)/2),0)))</f>
        <v/>
      </c>
      <c r="M333" s="210" t="str">
        <f ca="1">IF(MOD(ROW()-13,2)=0,IF(ISBLANK(OFFSET('11. SEGUIMIENTO 2026'!$Q$14,INT((ROW()-13)/2),0)),"",OFFSET('11. SEGUIMIENTO 2026'!$Q$14,INT((ROW()-13)/2),0)),IF(ISBLANK(OFFSET('9. METAS'!$T$20,INT((ROW()-14)/2),0)),"",OFFSET('9. METAS'!$T$20,INT((ROW()-14)/2),0)))</f>
        <v/>
      </c>
      <c r="N333" s="1004" t="str">
        <f t="shared" ref="N333" ca="1" si="316">IFERROR(J333/J334,"ND")</f>
        <v>ND</v>
      </c>
      <c r="O333" s="1006" t="str">
        <f t="shared" ref="O333" ca="1" si="317">IFERROR(((J333+K333)/H333),"ND")</f>
        <v>ND</v>
      </c>
      <c r="P333" s="1034"/>
    </row>
    <row r="334" spans="3:16" ht="53.25" hidden="1" customHeight="1">
      <c r="C334" s="983"/>
      <c r="D334" s="985"/>
      <c r="E334" s="985"/>
      <c r="F334" s="987"/>
      <c r="G334" s="989"/>
      <c r="H334" s="1029"/>
      <c r="I334" s="1036"/>
      <c r="J334" s="208" t="str">
        <f ca="1">IF(MOD(ROW()-13,2)=0,IF(ISBLANK(OFFSET('11. SEGUIMIENTO 2026'!$N$14,INT((ROW()-13)/2),0)),"",OFFSET('11. SEGUIMIENTO 2026'!$N$14,INT((ROW()-13)/2),0)),IF(ISBLANK(OFFSET('9. METAS'!$Q$20,INT((ROW()-14)/2),0)),"",OFFSET('9. METAS'!$Q$20,INT((ROW()-14)/2),0)))</f>
        <v/>
      </c>
      <c r="K334" s="209" t="str">
        <f ca="1">IF(MOD(ROW()-13,2)=0,IF(ISBLANK(OFFSET('11. SEGUIMIENTO 2026'!$O$14,INT((ROW()-13)/2),0)),"",OFFSET('11. SEGUIMIENTO 2026'!$O$14,INT((ROW()-13)/2),0)),IF(ISBLANK(OFFSET('9. METAS'!$R$20,INT((ROW()-14)/2),0)),"",OFFSET('9. METAS'!$R$20,INT((ROW()-14)/2),0)))</f>
        <v/>
      </c>
      <c r="L334" s="209" t="str">
        <f ca="1">IF(MOD(ROW()-13,2)=0,IF(ISBLANK(OFFSET('11. SEGUIMIENTO 2026'!$P$14,INT((ROW()-13)/2),0)),"",OFFSET('11. SEGUIMIENTO 2026'!$P$14,INT((ROW()-13)/2),0)),IF(ISBLANK(OFFSET('9. METAS'!$S$20,INT((ROW()-14)/2),0)),"",OFFSET('9. METAS'!$S$20,INT((ROW()-14)/2),0)))</f>
        <v/>
      </c>
      <c r="M334" s="210" t="str">
        <f ca="1">IF(MOD(ROW()-13,2)=0,IF(ISBLANK(OFFSET('11. SEGUIMIENTO 2026'!$Q$14,INT((ROW()-13)/2),0)),"",OFFSET('11. SEGUIMIENTO 2026'!$Q$14,INT((ROW()-13)/2),0)),IF(ISBLANK(OFFSET('9. METAS'!$T$20,INT((ROW()-14)/2),0)),"",OFFSET('9. METAS'!$T$20,INT((ROW()-14)/2),0)))</f>
        <v/>
      </c>
      <c r="N334" s="1005"/>
      <c r="O334" s="1007"/>
      <c r="P334" s="1037"/>
    </row>
    <row r="335" spans="3:16" ht="53.25" hidden="1" customHeight="1">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29" t="str">
        <f ca="1">IF(ISBLANK(OFFSET('9. METAS'!$K$20,INT((ROW()-13)/2),0)),"",OFFSET('9. METAS'!$K$20,INT((ROW()-13)/2),0))</f>
        <v/>
      </c>
      <c r="I335" s="1031"/>
      <c r="J335" s="208" t="str">
        <f ca="1">IF(MOD(ROW()-13,2)=0,IF(ISBLANK(OFFSET('11. SEGUIMIENTO 2026'!$N$14,INT((ROW()-13)/2),0)),"",OFFSET('11. SEGUIMIENTO 2026'!$N$14,INT((ROW()-13)/2),0)),IF(ISBLANK(OFFSET('9. METAS'!$Q$20,INT((ROW()-14)/2),0)),"",OFFSET('9. METAS'!$Q$20,INT((ROW()-14)/2),0)))</f>
        <v/>
      </c>
      <c r="K335" s="209" t="str">
        <f ca="1">IF(MOD(ROW()-13,2)=0,IF(ISBLANK(OFFSET('11. SEGUIMIENTO 2026'!$O$14,INT((ROW()-13)/2),0)),"",OFFSET('11. SEGUIMIENTO 2026'!$O$14,INT((ROW()-13)/2),0)),IF(ISBLANK(OFFSET('9. METAS'!$R$20,INT((ROW()-14)/2),0)),"",OFFSET('9. METAS'!$R$20,INT((ROW()-14)/2),0)))</f>
        <v/>
      </c>
      <c r="L335" s="209" t="str">
        <f ca="1">IF(MOD(ROW()-13,2)=0,IF(ISBLANK(OFFSET('11. SEGUIMIENTO 2026'!$P$14,INT((ROW()-13)/2),0)),"",OFFSET('11. SEGUIMIENTO 2026'!$P$14,INT((ROW()-13)/2),0)),IF(ISBLANK(OFFSET('9. METAS'!$S$20,INT((ROW()-14)/2),0)),"",OFFSET('9. METAS'!$S$20,INT((ROW()-14)/2),0)))</f>
        <v/>
      </c>
      <c r="M335" s="210" t="str">
        <f ca="1">IF(MOD(ROW()-13,2)=0,IF(ISBLANK(OFFSET('11. SEGUIMIENTO 2026'!$Q$14,INT((ROW()-13)/2),0)),"",OFFSET('11. SEGUIMIENTO 2026'!$Q$14,INT((ROW()-13)/2),0)),IF(ISBLANK(OFFSET('9. METAS'!$T$20,INT((ROW()-14)/2),0)),"",OFFSET('9. METAS'!$T$20,INT((ROW()-14)/2),0)))</f>
        <v/>
      </c>
      <c r="N335" s="1004" t="str">
        <f t="shared" ref="N335" ca="1" si="318">IFERROR(J335/J336,"ND")</f>
        <v>ND</v>
      </c>
      <c r="O335" s="1006" t="str">
        <f t="shared" ref="O335" ca="1" si="319">IFERROR(((J335+K335)/H335),"ND")</f>
        <v>ND</v>
      </c>
      <c r="P335" s="1034"/>
    </row>
    <row r="336" spans="3:16" ht="53.25" hidden="1" customHeight="1">
      <c r="C336" s="983"/>
      <c r="D336" s="985"/>
      <c r="E336" s="985"/>
      <c r="F336" s="987"/>
      <c r="G336" s="989"/>
      <c r="H336" s="1029"/>
      <c r="I336" s="1036"/>
      <c r="J336" s="208" t="str">
        <f ca="1">IF(MOD(ROW()-13,2)=0,IF(ISBLANK(OFFSET('11. SEGUIMIENTO 2026'!$N$14,INT((ROW()-13)/2),0)),"",OFFSET('11. SEGUIMIENTO 2026'!$N$14,INT((ROW()-13)/2),0)),IF(ISBLANK(OFFSET('9. METAS'!$Q$20,INT((ROW()-14)/2),0)),"",OFFSET('9. METAS'!$Q$20,INT((ROW()-14)/2),0)))</f>
        <v/>
      </c>
      <c r="K336" s="209" t="str">
        <f ca="1">IF(MOD(ROW()-13,2)=0,IF(ISBLANK(OFFSET('11. SEGUIMIENTO 2026'!$O$14,INT((ROW()-13)/2),0)),"",OFFSET('11. SEGUIMIENTO 2026'!$O$14,INT((ROW()-13)/2),0)),IF(ISBLANK(OFFSET('9. METAS'!$R$20,INT((ROW()-14)/2),0)),"",OFFSET('9. METAS'!$R$20,INT((ROW()-14)/2),0)))</f>
        <v/>
      </c>
      <c r="L336" s="209" t="str">
        <f ca="1">IF(MOD(ROW()-13,2)=0,IF(ISBLANK(OFFSET('11. SEGUIMIENTO 2026'!$P$14,INT((ROW()-13)/2),0)),"",OFFSET('11. SEGUIMIENTO 2026'!$P$14,INT((ROW()-13)/2),0)),IF(ISBLANK(OFFSET('9. METAS'!$S$20,INT((ROW()-14)/2),0)),"",OFFSET('9. METAS'!$S$20,INT((ROW()-14)/2),0)))</f>
        <v/>
      </c>
      <c r="M336" s="210" t="str">
        <f ca="1">IF(MOD(ROW()-13,2)=0,IF(ISBLANK(OFFSET('11. SEGUIMIENTO 2026'!$Q$14,INT((ROW()-13)/2),0)),"",OFFSET('11. SEGUIMIENTO 2026'!$Q$14,INT((ROW()-13)/2),0)),IF(ISBLANK(OFFSET('9. METAS'!$T$20,INT((ROW()-14)/2),0)),"",OFFSET('9. METAS'!$T$20,INT((ROW()-14)/2),0)))</f>
        <v/>
      </c>
      <c r="N336" s="1005"/>
      <c r="O336" s="1007"/>
      <c r="P336" s="1037"/>
    </row>
    <row r="337" spans="3:16" ht="53.25" hidden="1" customHeight="1">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29" t="str">
        <f ca="1">IF(ISBLANK(OFFSET('9. METAS'!$K$20,INT((ROW()-13)/2),0)),"",OFFSET('9. METAS'!$K$20,INT((ROW()-13)/2),0))</f>
        <v/>
      </c>
      <c r="I337" s="1031"/>
      <c r="J337" s="208" t="str">
        <f ca="1">IF(MOD(ROW()-13,2)=0,IF(ISBLANK(OFFSET('11. SEGUIMIENTO 2026'!$N$14,INT((ROW()-13)/2),0)),"",OFFSET('11. SEGUIMIENTO 2026'!$N$14,INT((ROW()-13)/2),0)),IF(ISBLANK(OFFSET('9. METAS'!$Q$20,INT((ROW()-14)/2),0)),"",OFFSET('9. METAS'!$Q$20,INT((ROW()-14)/2),0)))</f>
        <v/>
      </c>
      <c r="K337" s="209" t="str">
        <f ca="1">IF(MOD(ROW()-13,2)=0,IF(ISBLANK(OFFSET('11. SEGUIMIENTO 2026'!$O$14,INT((ROW()-13)/2),0)),"",OFFSET('11. SEGUIMIENTO 2026'!$O$14,INT((ROW()-13)/2),0)),IF(ISBLANK(OFFSET('9. METAS'!$R$20,INT((ROW()-14)/2),0)),"",OFFSET('9. METAS'!$R$20,INT((ROW()-14)/2),0)))</f>
        <v/>
      </c>
      <c r="L337" s="209" t="str">
        <f ca="1">IF(MOD(ROW()-13,2)=0,IF(ISBLANK(OFFSET('11. SEGUIMIENTO 2026'!$P$14,INT((ROW()-13)/2),0)),"",OFFSET('11. SEGUIMIENTO 2026'!$P$14,INT((ROW()-13)/2),0)),IF(ISBLANK(OFFSET('9. METAS'!$S$20,INT((ROW()-14)/2),0)),"",OFFSET('9. METAS'!$S$20,INT((ROW()-14)/2),0)))</f>
        <v/>
      </c>
      <c r="M337" s="210" t="str">
        <f ca="1">IF(MOD(ROW()-13,2)=0,IF(ISBLANK(OFFSET('11. SEGUIMIENTO 2026'!$Q$14,INT((ROW()-13)/2),0)),"",OFFSET('11. SEGUIMIENTO 2026'!$Q$14,INT((ROW()-13)/2),0)),IF(ISBLANK(OFFSET('9. METAS'!$T$20,INT((ROW()-14)/2),0)),"",OFFSET('9. METAS'!$T$20,INT((ROW()-14)/2),0)))</f>
        <v/>
      </c>
      <c r="N337" s="1004" t="str">
        <f t="shared" ref="N337" ca="1" si="320">IFERROR(J337/J338,"ND")</f>
        <v>ND</v>
      </c>
      <c r="O337" s="1006" t="str">
        <f t="shared" ref="O337" ca="1" si="321">IFERROR(((J337+K337)/H337),"ND")</f>
        <v>ND</v>
      </c>
      <c r="P337" s="1034"/>
    </row>
    <row r="338" spans="3:16" ht="53.25" hidden="1" customHeight="1">
      <c r="C338" s="983"/>
      <c r="D338" s="985"/>
      <c r="E338" s="985"/>
      <c r="F338" s="987"/>
      <c r="G338" s="989"/>
      <c r="H338" s="1029"/>
      <c r="I338" s="1036"/>
      <c r="J338" s="208" t="str">
        <f ca="1">IF(MOD(ROW()-13,2)=0,IF(ISBLANK(OFFSET('11. SEGUIMIENTO 2026'!$N$14,INT((ROW()-13)/2),0)),"",OFFSET('11. SEGUIMIENTO 2026'!$N$14,INT((ROW()-13)/2),0)),IF(ISBLANK(OFFSET('9. METAS'!$Q$20,INT((ROW()-14)/2),0)),"",OFFSET('9. METAS'!$Q$20,INT((ROW()-14)/2),0)))</f>
        <v/>
      </c>
      <c r="K338" s="209" t="str">
        <f ca="1">IF(MOD(ROW()-13,2)=0,IF(ISBLANK(OFFSET('11. SEGUIMIENTO 2026'!$O$14,INT((ROW()-13)/2),0)),"",OFFSET('11. SEGUIMIENTO 2026'!$O$14,INT((ROW()-13)/2),0)),IF(ISBLANK(OFFSET('9. METAS'!$R$20,INT((ROW()-14)/2),0)),"",OFFSET('9. METAS'!$R$20,INT((ROW()-14)/2),0)))</f>
        <v/>
      </c>
      <c r="L338" s="209" t="str">
        <f ca="1">IF(MOD(ROW()-13,2)=0,IF(ISBLANK(OFFSET('11. SEGUIMIENTO 2026'!$P$14,INT((ROW()-13)/2),0)),"",OFFSET('11. SEGUIMIENTO 2026'!$P$14,INT((ROW()-13)/2),0)),IF(ISBLANK(OFFSET('9. METAS'!$S$20,INT((ROW()-14)/2),0)),"",OFFSET('9. METAS'!$S$20,INT((ROW()-14)/2),0)))</f>
        <v/>
      </c>
      <c r="M338" s="210" t="str">
        <f ca="1">IF(MOD(ROW()-13,2)=0,IF(ISBLANK(OFFSET('11. SEGUIMIENTO 2026'!$Q$14,INT((ROW()-13)/2),0)),"",OFFSET('11. SEGUIMIENTO 2026'!$Q$14,INT((ROW()-13)/2),0)),IF(ISBLANK(OFFSET('9. METAS'!$T$20,INT((ROW()-14)/2),0)),"",OFFSET('9. METAS'!$T$20,INT((ROW()-14)/2),0)))</f>
        <v/>
      </c>
      <c r="N338" s="1005"/>
      <c r="O338" s="1007"/>
      <c r="P338" s="1037"/>
    </row>
    <row r="339" spans="3:16" ht="53.25" hidden="1" customHeight="1">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29" t="str">
        <f ca="1">IF(ISBLANK(OFFSET('9. METAS'!$K$20,INT((ROW()-13)/2),0)),"",OFFSET('9. METAS'!$K$20,INT((ROW()-13)/2),0))</f>
        <v/>
      </c>
      <c r="I339" s="1031"/>
      <c r="J339" s="208" t="str">
        <f ca="1">IF(MOD(ROW()-13,2)=0,IF(ISBLANK(OFFSET('11. SEGUIMIENTO 2026'!$N$14,INT((ROW()-13)/2),0)),"",OFFSET('11. SEGUIMIENTO 2026'!$N$14,INT((ROW()-13)/2),0)),IF(ISBLANK(OFFSET('9. METAS'!$Q$20,INT((ROW()-14)/2),0)),"",OFFSET('9. METAS'!$Q$20,INT((ROW()-14)/2),0)))</f>
        <v/>
      </c>
      <c r="K339" s="209" t="str">
        <f ca="1">IF(MOD(ROW()-13,2)=0,IF(ISBLANK(OFFSET('11. SEGUIMIENTO 2026'!$O$14,INT((ROW()-13)/2),0)),"",OFFSET('11. SEGUIMIENTO 2026'!$O$14,INT((ROW()-13)/2),0)),IF(ISBLANK(OFFSET('9. METAS'!$R$20,INT((ROW()-14)/2),0)),"",OFFSET('9. METAS'!$R$20,INT((ROW()-14)/2),0)))</f>
        <v/>
      </c>
      <c r="L339" s="209" t="str">
        <f ca="1">IF(MOD(ROW()-13,2)=0,IF(ISBLANK(OFFSET('11. SEGUIMIENTO 2026'!$P$14,INT((ROW()-13)/2),0)),"",OFFSET('11. SEGUIMIENTO 2026'!$P$14,INT((ROW()-13)/2),0)),IF(ISBLANK(OFFSET('9. METAS'!$S$20,INT((ROW()-14)/2),0)),"",OFFSET('9. METAS'!$S$20,INT((ROW()-14)/2),0)))</f>
        <v/>
      </c>
      <c r="M339" s="210" t="str">
        <f ca="1">IF(MOD(ROW()-13,2)=0,IF(ISBLANK(OFFSET('11. SEGUIMIENTO 2026'!$Q$14,INT((ROW()-13)/2),0)),"",OFFSET('11. SEGUIMIENTO 2026'!$Q$14,INT((ROW()-13)/2),0)),IF(ISBLANK(OFFSET('9. METAS'!$T$20,INT((ROW()-14)/2),0)),"",OFFSET('9. METAS'!$T$20,INT((ROW()-14)/2),0)))</f>
        <v/>
      </c>
      <c r="N339" s="1004" t="str">
        <f t="shared" ref="N339" ca="1" si="322">IFERROR(J339/J340,"ND")</f>
        <v>ND</v>
      </c>
      <c r="O339" s="1006" t="str">
        <f t="shared" ref="O339" ca="1" si="323">IFERROR(((J339+K339)/H339),"ND")</f>
        <v>ND</v>
      </c>
      <c r="P339" s="1034"/>
    </row>
    <row r="340" spans="3:16" ht="53.25" hidden="1" customHeight="1">
      <c r="C340" s="983"/>
      <c r="D340" s="985"/>
      <c r="E340" s="985"/>
      <c r="F340" s="987"/>
      <c r="G340" s="989"/>
      <c r="H340" s="1029"/>
      <c r="I340" s="1036"/>
      <c r="J340" s="208" t="str">
        <f ca="1">IF(MOD(ROW()-13,2)=0,IF(ISBLANK(OFFSET('11. SEGUIMIENTO 2026'!$N$14,INT((ROW()-13)/2),0)),"",OFFSET('11. SEGUIMIENTO 2026'!$N$14,INT((ROW()-13)/2),0)),IF(ISBLANK(OFFSET('9. METAS'!$Q$20,INT((ROW()-14)/2),0)),"",OFFSET('9. METAS'!$Q$20,INT((ROW()-14)/2),0)))</f>
        <v/>
      </c>
      <c r="K340" s="209" t="str">
        <f ca="1">IF(MOD(ROW()-13,2)=0,IF(ISBLANK(OFFSET('11. SEGUIMIENTO 2026'!$O$14,INT((ROW()-13)/2),0)),"",OFFSET('11. SEGUIMIENTO 2026'!$O$14,INT((ROW()-13)/2),0)),IF(ISBLANK(OFFSET('9. METAS'!$R$20,INT((ROW()-14)/2),0)),"",OFFSET('9. METAS'!$R$20,INT((ROW()-14)/2),0)))</f>
        <v/>
      </c>
      <c r="L340" s="209" t="str">
        <f ca="1">IF(MOD(ROW()-13,2)=0,IF(ISBLANK(OFFSET('11. SEGUIMIENTO 2026'!$P$14,INT((ROW()-13)/2),0)),"",OFFSET('11. SEGUIMIENTO 2026'!$P$14,INT((ROW()-13)/2),0)),IF(ISBLANK(OFFSET('9. METAS'!$S$20,INT((ROW()-14)/2),0)),"",OFFSET('9. METAS'!$S$20,INT((ROW()-14)/2),0)))</f>
        <v/>
      </c>
      <c r="M340" s="210" t="str">
        <f ca="1">IF(MOD(ROW()-13,2)=0,IF(ISBLANK(OFFSET('11. SEGUIMIENTO 2026'!$Q$14,INT((ROW()-13)/2),0)),"",OFFSET('11. SEGUIMIENTO 2026'!$Q$14,INT((ROW()-13)/2),0)),IF(ISBLANK(OFFSET('9. METAS'!$T$20,INT((ROW()-14)/2),0)),"",OFFSET('9. METAS'!$T$20,INT((ROW()-14)/2),0)))</f>
        <v/>
      </c>
      <c r="N340" s="1005"/>
      <c r="O340" s="1007"/>
      <c r="P340" s="1037"/>
    </row>
    <row r="341" spans="3:16" ht="53.25" hidden="1" customHeight="1">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29" t="str">
        <f ca="1">IF(ISBLANK(OFFSET('9. METAS'!$K$20,INT((ROW()-13)/2),0)),"",OFFSET('9. METAS'!$K$20,INT((ROW()-13)/2),0))</f>
        <v/>
      </c>
      <c r="I341" s="1031"/>
      <c r="J341" s="208" t="str">
        <f ca="1">IF(MOD(ROW()-13,2)=0,IF(ISBLANK(OFFSET('11. SEGUIMIENTO 2026'!$N$14,INT((ROW()-13)/2),0)),"",OFFSET('11. SEGUIMIENTO 2026'!$N$14,INT((ROW()-13)/2),0)),IF(ISBLANK(OFFSET('9. METAS'!$Q$20,INT((ROW()-14)/2),0)),"",OFFSET('9. METAS'!$Q$20,INT((ROW()-14)/2),0)))</f>
        <v/>
      </c>
      <c r="K341" s="209" t="str">
        <f ca="1">IF(MOD(ROW()-13,2)=0,IF(ISBLANK(OFFSET('11. SEGUIMIENTO 2026'!$O$14,INT((ROW()-13)/2),0)),"",OFFSET('11. SEGUIMIENTO 2026'!$O$14,INT((ROW()-13)/2),0)),IF(ISBLANK(OFFSET('9. METAS'!$R$20,INT((ROW()-14)/2),0)),"",OFFSET('9. METAS'!$R$20,INT((ROW()-14)/2),0)))</f>
        <v/>
      </c>
      <c r="L341" s="209" t="str">
        <f ca="1">IF(MOD(ROW()-13,2)=0,IF(ISBLANK(OFFSET('11. SEGUIMIENTO 2026'!$P$14,INT((ROW()-13)/2),0)),"",OFFSET('11. SEGUIMIENTO 2026'!$P$14,INT((ROW()-13)/2),0)),IF(ISBLANK(OFFSET('9. METAS'!$S$20,INT((ROW()-14)/2),0)),"",OFFSET('9. METAS'!$S$20,INT((ROW()-14)/2),0)))</f>
        <v/>
      </c>
      <c r="M341" s="210" t="str">
        <f ca="1">IF(MOD(ROW()-13,2)=0,IF(ISBLANK(OFFSET('11. SEGUIMIENTO 2026'!$Q$14,INT((ROW()-13)/2),0)),"",OFFSET('11. SEGUIMIENTO 2026'!$Q$14,INT((ROW()-13)/2),0)),IF(ISBLANK(OFFSET('9. METAS'!$T$20,INT((ROW()-14)/2),0)),"",OFFSET('9. METAS'!$T$20,INT((ROW()-14)/2),0)))</f>
        <v/>
      </c>
      <c r="N341" s="1004" t="str">
        <f t="shared" ref="N341" ca="1" si="324">IFERROR(J341/J342,"ND")</f>
        <v>ND</v>
      </c>
      <c r="O341" s="1006" t="str">
        <f t="shared" ref="O341" ca="1" si="325">IFERROR(((J341+K341)/H341),"ND")</f>
        <v>ND</v>
      </c>
      <c r="P341" s="1034"/>
    </row>
    <row r="342" spans="3:16" ht="53.25" hidden="1" customHeight="1">
      <c r="C342" s="983"/>
      <c r="D342" s="985"/>
      <c r="E342" s="985"/>
      <c r="F342" s="987"/>
      <c r="G342" s="989"/>
      <c r="H342" s="1029"/>
      <c r="I342" s="1036"/>
      <c r="J342" s="208" t="str">
        <f ca="1">IF(MOD(ROW()-13,2)=0,IF(ISBLANK(OFFSET('11. SEGUIMIENTO 2026'!$N$14,INT((ROW()-13)/2),0)),"",OFFSET('11. SEGUIMIENTO 2026'!$N$14,INT((ROW()-13)/2),0)),IF(ISBLANK(OFFSET('9. METAS'!$Q$20,INT((ROW()-14)/2),0)),"",OFFSET('9. METAS'!$Q$20,INT((ROW()-14)/2),0)))</f>
        <v/>
      </c>
      <c r="K342" s="209" t="str">
        <f ca="1">IF(MOD(ROW()-13,2)=0,IF(ISBLANK(OFFSET('11. SEGUIMIENTO 2026'!$O$14,INT((ROW()-13)/2),0)),"",OFFSET('11. SEGUIMIENTO 2026'!$O$14,INT((ROW()-13)/2),0)),IF(ISBLANK(OFFSET('9. METAS'!$R$20,INT((ROW()-14)/2),0)),"",OFFSET('9. METAS'!$R$20,INT((ROW()-14)/2),0)))</f>
        <v/>
      </c>
      <c r="L342" s="209" t="str">
        <f ca="1">IF(MOD(ROW()-13,2)=0,IF(ISBLANK(OFFSET('11. SEGUIMIENTO 2026'!$P$14,INT((ROW()-13)/2),0)),"",OFFSET('11. SEGUIMIENTO 2026'!$P$14,INT((ROW()-13)/2),0)),IF(ISBLANK(OFFSET('9. METAS'!$S$20,INT((ROW()-14)/2),0)),"",OFFSET('9. METAS'!$S$20,INT((ROW()-14)/2),0)))</f>
        <v/>
      </c>
      <c r="M342" s="210" t="str">
        <f ca="1">IF(MOD(ROW()-13,2)=0,IF(ISBLANK(OFFSET('11. SEGUIMIENTO 2026'!$Q$14,INT((ROW()-13)/2),0)),"",OFFSET('11. SEGUIMIENTO 2026'!$Q$14,INT((ROW()-13)/2),0)),IF(ISBLANK(OFFSET('9. METAS'!$T$20,INT((ROW()-14)/2),0)),"",OFFSET('9. METAS'!$T$20,INT((ROW()-14)/2),0)))</f>
        <v/>
      </c>
      <c r="N342" s="1005"/>
      <c r="O342" s="1007"/>
      <c r="P342" s="1037"/>
    </row>
    <row r="343" spans="3:16" ht="53.25" hidden="1" customHeight="1">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29" t="str">
        <f ca="1">IF(ISBLANK(OFFSET('9. METAS'!$K$20,INT((ROW()-13)/2),0)),"",OFFSET('9. METAS'!$K$20,INT((ROW()-13)/2),0))</f>
        <v/>
      </c>
      <c r="I343" s="1031"/>
      <c r="J343" s="208" t="str">
        <f ca="1">IF(MOD(ROW()-13,2)=0,IF(ISBLANK(OFFSET('11. SEGUIMIENTO 2026'!$N$14,INT((ROW()-13)/2),0)),"",OFFSET('11. SEGUIMIENTO 2026'!$N$14,INT((ROW()-13)/2),0)),IF(ISBLANK(OFFSET('9. METAS'!$Q$20,INT((ROW()-14)/2),0)),"",OFFSET('9. METAS'!$Q$20,INT((ROW()-14)/2),0)))</f>
        <v/>
      </c>
      <c r="K343" s="209" t="str">
        <f ca="1">IF(MOD(ROW()-13,2)=0,IF(ISBLANK(OFFSET('11. SEGUIMIENTO 2026'!$O$14,INT((ROW()-13)/2),0)),"",OFFSET('11. SEGUIMIENTO 2026'!$O$14,INT((ROW()-13)/2),0)),IF(ISBLANK(OFFSET('9. METAS'!$R$20,INT((ROW()-14)/2),0)),"",OFFSET('9. METAS'!$R$20,INT((ROW()-14)/2),0)))</f>
        <v/>
      </c>
      <c r="L343" s="209" t="str">
        <f ca="1">IF(MOD(ROW()-13,2)=0,IF(ISBLANK(OFFSET('11. SEGUIMIENTO 2026'!$P$14,INT((ROW()-13)/2),0)),"",OFFSET('11. SEGUIMIENTO 2026'!$P$14,INT((ROW()-13)/2),0)),IF(ISBLANK(OFFSET('9. METAS'!$S$20,INT((ROW()-14)/2),0)),"",OFFSET('9. METAS'!$S$20,INT((ROW()-14)/2),0)))</f>
        <v/>
      </c>
      <c r="M343" s="210" t="str">
        <f ca="1">IF(MOD(ROW()-13,2)=0,IF(ISBLANK(OFFSET('11. SEGUIMIENTO 2026'!$Q$14,INT((ROW()-13)/2),0)),"",OFFSET('11. SEGUIMIENTO 2026'!$Q$14,INT((ROW()-13)/2),0)),IF(ISBLANK(OFFSET('9. METAS'!$T$20,INT((ROW()-14)/2),0)),"",OFFSET('9. METAS'!$T$20,INT((ROW()-14)/2),0)))</f>
        <v/>
      </c>
      <c r="N343" s="1004" t="str">
        <f t="shared" ref="N343" ca="1" si="326">IFERROR(J343/J344,"ND")</f>
        <v>ND</v>
      </c>
      <c r="O343" s="1006" t="str">
        <f t="shared" ref="O343" ca="1" si="327">IFERROR(((J343+K343)/H343),"ND")</f>
        <v>ND</v>
      </c>
      <c r="P343" s="1034"/>
    </row>
    <row r="344" spans="3:16" ht="53.25" hidden="1" customHeight="1">
      <c r="C344" s="983"/>
      <c r="D344" s="985"/>
      <c r="E344" s="985"/>
      <c r="F344" s="987"/>
      <c r="G344" s="989"/>
      <c r="H344" s="1029"/>
      <c r="I344" s="1036"/>
      <c r="J344" s="208" t="str">
        <f ca="1">IF(MOD(ROW()-13,2)=0,IF(ISBLANK(OFFSET('11. SEGUIMIENTO 2026'!$N$14,INT((ROW()-13)/2),0)),"",OFFSET('11. SEGUIMIENTO 2026'!$N$14,INT((ROW()-13)/2),0)),IF(ISBLANK(OFFSET('9. METAS'!$Q$20,INT((ROW()-14)/2),0)),"",OFFSET('9. METAS'!$Q$20,INT((ROW()-14)/2),0)))</f>
        <v/>
      </c>
      <c r="K344" s="209" t="str">
        <f ca="1">IF(MOD(ROW()-13,2)=0,IF(ISBLANK(OFFSET('11. SEGUIMIENTO 2026'!$O$14,INT((ROW()-13)/2),0)),"",OFFSET('11. SEGUIMIENTO 2026'!$O$14,INT((ROW()-13)/2),0)),IF(ISBLANK(OFFSET('9. METAS'!$R$20,INT((ROW()-14)/2),0)),"",OFFSET('9. METAS'!$R$20,INT((ROW()-14)/2),0)))</f>
        <v/>
      </c>
      <c r="L344" s="209" t="str">
        <f ca="1">IF(MOD(ROW()-13,2)=0,IF(ISBLANK(OFFSET('11. SEGUIMIENTO 2026'!$P$14,INT((ROW()-13)/2),0)),"",OFFSET('11. SEGUIMIENTO 2026'!$P$14,INT((ROW()-13)/2),0)),IF(ISBLANK(OFFSET('9. METAS'!$S$20,INT((ROW()-14)/2),0)),"",OFFSET('9. METAS'!$S$20,INT((ROW()-14)/2),0)))</f>
        <v/>
      </c>
      <c r="M344" s="210" t="str">
        <f ca="1">IF(MOD(ROW()-13,2)=0,IF(ISBLANK(OFFSET('11. SEGUIMIENTO 2026'!$Q$14,INT((ROW()-13)/2),0)),"",OFFSET('11. SEGUIMIENTO 2026'!$Q$14,INT((ROW()-13)/2),0)),IF(ISBLANK(OFFSET('9. METAS'!$T$20,INT((ROW()-14)/2),0)),"",OFFSET('9. METAS'!$T$20,INT((ROW()-14)/2),0)))</f>
        <v/>
      </c>
      <c r="N344" s="1005"/>
      <c r="O344" s="1007"/>
      <c r="P344" s="1037"/>
    </row>
    <row r="345" spans="3:16" ht="53.25" hidden="1" customHeight="1">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29" t="str">
        <f ca="1">IF(ISBLANK(OFFSET('9. METAS'!$K$20,INT((ROW()-13)/2),0)),"",OFFSET('9. METAS'!$K$20,INT((ROW()-13)/2),0))</f>
        <v/>
      </c>
      <c r="I345" s="1031"/>
      <c r="J345" s="208" t="str">
        <f ca="1">IF(MOD(ROW()-13,2)=0,IF(ISBLANK(OFFSET('11. SEGUIMIENTO 2026'!$N$14,INT((ROW()-13)/2),0)),"",OFFSET('11. SEGUIMIENTO 2026'!$N$14,INT((ROW()-13)/2),0)),IF(ISBLANK(OFFSET('9. METAS'!$Q$20,INT((ROW()-14)/2),0)),"",OFFSET('9. METAS'!$Q$20,INT((ROW()-14)/2),0)))</f>
        <v/>
      </c>
      <c r="K345" s="209" t="str">
        <f ca="1">IF(MOD(ROW()-13,2)=0,IF(ISBLANK(OFFSET('11. SEGUIMIENTO 2026'!$O$14,INT((ROW()-13)/2),0)),"",OFFSET('11. SEGUIMIENTO 2026'!$O$14,INT((ROW()-13)/2),0)),IF(ISBLANK(OFFSET('9. METAS'!$R$20,INT((ROW()-14)/2),0)),"",OFFSET('9. METAS'!$R$20,INT((ROW()-14)/2),0)))</f>
        <v/>
      </c>
      <c r="L345" s="209" t="str">
        <f ca="1">IF(MOD(ROW()-13,2)=0,IF(ISBLANK(OFFSET('11. SEGUIMIENTO 2026'!$P$14,INT((ROW()-13)/2),0)),"",OFFSET('11. SEGUIMIENTO 2026'!$P$14,INT((ROW()-13)/2),0)),IF(ISBLANK(OFFSET('9. METAS'!$S$20,INT((ROW()-14)/2),0)),"",OFFSET('9. METAS'!$S$20,INT((ROW()-14)/2),0)))</f>
        <v/>
      </c>
      <c r="M345" s="210" t="str">
        <f ca="1">IF(MOD(ROW()-13,2)=0,IF(ISBLANK(OFFSET('11. SEGUIMIENTO 2026'!$Q$14,INT((ROW()-13)/2),0)),"",OFFSET('11. SEGUIMIENTO 2026'!$Q$14,INT((ROW()-13)/2),0)),IF(ISBLANK(OFFSET('9. METAS'!$T$20,INT((ROW()-14)/2),0)),"",OFFSET('9. METAS'!$T$20,INT((ROW()-14)/2),0)))</f>
        <v/>
      </c>
      <c r="N345" s="1004" t="str">
        <f t="shared" ref="N345" ca="1" si="328">IFERROR(J345/J346,"ND")</f>
        <v>ND</v>
      </c>
      <c r="O345" s="1006" t="str">
        <f t="shared" ref="O345" ca="1" si="329">IFERROR(((J345+K345)/H345),"ND")</f>
        <v>ND</v>
      </c>
      <c r="P345" s="1034"/>
    </row>
    <row r="346" spans="3:16" ht="53.25" hidden="1" customHeight="1">
      <c r="C346" s="983"/>
      <c r="D346" s="985"/>
      <c r="E346" s="985"/>
      <c r="F346" s="987"/>
      <c r="G346" s="989"/>
      <c r="H346" s="1029"/>
      <c r="I346" s="1036"/>
      <c r="J346" s="208" t="str">
        <f ca="1">IF(MOD(ROW()-13,2)=0,IF(ISBLANK(OFFSET('11. SEGUIMIENTO 2026'!$N$14,INT((ROW()-13)/2),0)),"",OFFSET('11. SEGUIMIENTO 2026'!$N$14,INT((ROW()-13)/2),0)),IF(ISBLANK(OFFSET('9. METAS'!$Q$20,INT((ROW()-14)/2),0)),"",OFFSET('9. METAS'!$Q$20,INT((ROW()-14)/2),0)))</f>
        <v/>
      </c>
      <c r="K346" s="209" t="str">
        <f ca="1">IF(MOD(ROW()-13,2)=0,IF(ISBLANK(OFFSET('11. SEGUIMIENTO 2026'!$O$14,INT((ROW()-13)/2),0)),"",OFFSET('11. SEGUIMIENTO 2026'!$O$14,INT((ROW()-13)/2),0)),IF(ISBLANK(OFFSET('9. METAS'!$R$20,INT((ROW()-14)/2),0)),"",OFFSET('9. METAS'!$R$20,INT((ROW()-14)/2),0)))</f>
        <v/>
      </c>
      <c r="L346" s="209" t="str">
        <f ca="1">IF(MOD(ROW()-13,2)=0,IF(ISBLANK(OFFSET('11. SEGUIMIENTO 2026'!$P$14,INT((ROW()-13)/2),0)),"",OFFSET('11. SEGUIMIENTO 2026'!$P$14,INT((ROW()-13)/2),0)),IF(ISBLANK(OFFSET('9. METAS'!$S$20,INT((ROW()-14)/2),0)),"",OFFSET('9. METAS'!$S$20,INT((ROW()-14)/2),0)))</f>
        <v/>
      </c>
      <c r="M346" s="210" t="str">
        <f ca="1">IF(MOD(ROW()-13,2)=0,IF(ISBLANK(OFFSET('11. SEGUIMIENTO 2026'!$Q$14,INT((ROW()-13)/2),0)),"",OFFSET('11. SEGUIMIENTO 2026'!$Q$14,INT((ROW()-13)/2),0)),IF(ISBLANK(OFFSET('9. METAS'!$T$20,INT((ROW()-14)/2),0)),"",OFFSET('9. METAS'!$T$20,INT((ROW()-14)/2),0)))</f>
        <v/>
      </c>
      <c r="N346" s="1005"/>
      <c r="O346" s="1007"/>
      <c r="P346" s="1037"/>
    </row>
    <row r="347" spans="3:16" ht="53.25" hidden="1" customHeight="1">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29" t="str">
        <f ca="1">IF(ISBLANK(OFFSET('9. METAS'!$K$20,INT((ROW()-13)/2),0)),"",OFFSET('9. METAS'!$K$20,INT((ROW()-13)/2),0))</f>
        <v/>
      </c>
      <c r="I347" s="1031"/>
      <c r="J347" s="208" t="str">
        <f ca="1">IF(MOD(ROW()-13,2)=0,IF(ISBLANK(OFFSET('11. SEGUIMIENTO 2026'!$N$14,INT((ROW()-13)/2),0)),"",OFFSET('11. SEGUIMIENTO 2026'!$N$14,INT((ROW()-13)/2),0)),IF(ISBLANK(OFFSET('9. METAS'!$Q$20,INT((ROW()-14)/2),0)),"",OFFSET('9. METAS'!$Q$20,INT((ROW()-14)/2),0)))</f>
        <v/>
      </c>
      <c r="K347" s="209" t="str">
        <f ca="1">IF(MOD(ROW()-13,2)=0,IF(ISBLANK(OFFSET('11. SEGUIMIENTO 2026'!$O$14,INT((ROW()-13)/2),0)),"",OFFSET('11. SEGUIMIENTO 2026'!$O$14,INT((ROW()-13)/2),0)),IF(ISBLANK(OFFSET('9. METAS'!$R$20,INT((ROW()-14)/2),0)),"",OFFSET('9. METAS'!$R$20,INT((ROW()-14)/2),0)))</f>
        <v/>
      </c>
      <c r="L347" s="209" t="str">
        <f ca="1">IF(MOD(ROW()-13,2)=0,IF(ISBLANK(OFFSET('11. SEGUIMIENTO 2026'!$P$14,INT((ROW()-13)/2),0)),"",OFFSET('11. SEGUIMIENTO 2026'!$P$14,INT((ROW()-13)/2),0)),IF(ISBLANK(OFFSET('9. METAS'!$S$20,INT((ROW()-14)/2),0)),"",OFFSET('9. METAS'!$S$20,INT((ROW()-14)/2),0)))</f>
        <v/>
      </c>
      <c r="M347" s="210" t="str">
        <f ca="1">IF(MOD(ROW()-13,2)=0,IF(ISBLANK(OFFSET('11. SEGUIMIENTO 2026'!$Q$14,INT((ROW()-13)/2),0)),"",OFFSET('11. SEGUIMIENTO 2026'!$Q$14,INT((ROW()-13)/2),0)),IF(ISBLANK(OFFSET('9. METAS'!$T$20,INT((ROW()-14)/2),0)),"",OFFSET('9. METAS'!$T$20,INT((ROW()-14)/2),0)))</f>
        <v/>
      </c>
      <c r="N347" s="1004" t="str">
        <f t="shared" ref="N347" ca="1" si="330">IFERROR(J347/J348,"ND")</f>
        <v>ND</v>
      </c>
      <c r="O347" s="1006" t="str">
        <f t="shared" ref="O347" ca="1" si="331">IFERROR(((J347+K347)/H347),"ND")</f>
        <v>ND</v>
      </c>
      <c r="P347" s="1034"/>
    </row>
    <row r="348" spans="3:16" ht="53.25" hidden="1" customHeight="1">
      <c r="C348" s="983"/>
      <c r="D348" s="985"/>
      <c r="E348" s="985"/>
      <c r="F348" s="987"/>
      <c r="G348" s="989"/>
      <c r="H348" s="1029"/>
      <c r="I348" s="1036"/>
      <c r="J348" s="208" t="str">
        <f ca="1">IF(MOD(ROW()-13,2)=0,IF(ISBLANK(OFFSET('11. SEGUIMIENTO 2026'!$N$14,INT((ROW()-13)/2),0)),"",OFFSET('11. SEGUIMIENTO 2026'!$N$14,INT((ROW()-13)/2),0)),IF(ISBLANK(OFFSET('9. METAS'!$Q$20,INT((ROW()-14)/2),0)),"",OFFSET('9. METAS'!$Q$20,INT((ROW()-14)/2),0)))</f>
        <v/>
      </c>
      <c r="K348" s="209" t="str">
        <f ca="1">IF(MOD(ROW()-13,2)=0,IF(ISBLANK(OFFSET('11. SEGUIMIENTO 2026'!$O$14,INT((ROW()-13)/2),0)),"",OFFSET('11. SEGUIMIENTO 2026'!$O$14,INT((ROW()-13)/2),0)),IF(ISBLANK(OFFSET('9. METAS'!$R$20,INT((ROW()-14)/2),0)),"",OFFSET('9. METAS'!$R$20,INT((ROW()-14)/2),0)))</f>
        <v/>
      </c>
      <c r="L348" s="209" t="str">
        <f ca="1">IF(MOD(ROW()-13,2)=0,IF(ISBLANK(OFFSET('11. SEGUIMIENTO 2026'!$P$14,INT((ROW()-13)/2),0)),"",OFFSET('11. SEGUIMIENTO 2026'!$P$14,INT((ROW()-13)/2),0)),IF(ISBLANK(OFFSET('9. METAS'!$S$20,INT((ROW()-14)/2),0)),"",OFFSET('9. METAS'!$S$20,INT((ROW()-14)/2),0)))</f>
        <v/>
      </c>
      <c r="M348" s="210" t="str">
        <f ca="1">IF(MOD(ROW()-13,2)=0,IF(ISBLANK(OFFSET('11. SEGUIMIENTO 2026'!$Q$14,INT((ROW()-13)/2),0)),"",OFFSET('11. SEGUIMIENTO 2026'!$Q$14,INT((ROW()-13)/2),0)),IF(ISBLANK(OFFSET('9. METAS'!$T$20,INT((ROW()-14)/2),0)),"",OFFSET('9. METAS'!$T$20,INT((ROW()-14)/2),0)))</f>
        <v/>
      </c>
      <c r="N348" s="1005"/>
      <c r="O348" s="1007"/>
      <c r="P348" s="1037"/>
    </row>
    <row r="349" spans="3:16" ht="53.25" hidden="1" customHeight="1">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29" t="str">
        <f ca="1">IF(ISBLANK(OFFSET('9. METAS'!$K$20,INT((ROW()-13)/2),0)),"",OFFSET('9. METAS'!$K$20,INT((ROW()-13)/2),0))</f>
        <v/>
      </c>
      <c r="I349" s="1031"/>
      <c r="J349" s="208" t="str">
        <f ca="1">IF(MOD(ROW()-13,2)=0,IF(ISBLANK(OFFSET('11. SEGUIMIENTO 2026'!$N$14,INT((ROW()-13)/2),0)),"",OFFSET('11. SEGUIMIENTO 2026'!$N$14,INT((ROW()-13)/2),0)),IF(ISBLANK(OFFSET('9. METAS'!$Q$20,INT((ROW()-14)/2),0)),"",OFFSET('9. METAS'!$Q$20,INT((ROW()-14)/2),0)))</f>
        <v/>
      </c>
      <c r="K349" s="209" t="str">
        <f ca="1">IF(MOD(ROW()-13,2)=0,IF(ISBLANK(OFFSET('11. SEGUIMIENTO 2026'!$O$14,INT((ROW()-13)/2),0)),"",OFFSET('11. SEGUIMIENTO 2026'!$O$14,INT((ROW()-13)/2),0)),IF(ISBLANK(OFFSET('9. METAS'!$R$20,INT((ROW()-14)/2),0)),"",OFFSET('9. METAS'!$R$20,INT((ROW()-14)/2),0)))</f>
        <v/>
      </c>
      <c r="L349" s="209" t="str">
        <f ca="1">IF(MOD(ROW()-13,2)=0,IF(ISBLANK(OFFSET('11. SEGUIMIENTO 2026'!$P$14,INT((ROW()-13)/2),0)),"",OFFSET('11. SEGUIMIENTO 2026'!$P$14,INT((ROW()-13)/2),0)),IF(ISBLANK(OFFSET('9. METAS'!$S$20,INT((ROW()-14)/2),0)),"",OFFSET('9. METAS'!$S$20,INT((ROW()-14)/2),0)))</f>
        <v/>
      </c>
      <c r="M349" s="210" t="str">
        <f ca="1">IF(MOD(ROW()-13,2)=0,IF(ISBLANK(OFFSET('11. SEGUIMIENTO 2026'!$Q$14,INT((ROW()-13)/2),0)),"",OFFSET('11. SEGUIMIENTO 2026'!$Q$14,INT((ROW()-13)/2),0)),IF(ISBLANK(OFFSET('9. METAS'!$T$20,INT((ROW()-14)/2),0)),"",OFFSET('9. METAS'!$T$20,INT((ROW()-14)/2),0)))</f>
        <v/>
      </c>
      <c r="N349" s="1004" t="str">
        <f t="shared" ref="N349" ca="1" si="332">IFERROR(J349/J350,"ND")</f>
        <v>ND</v>
      </c>
      <c r="O349" s="1006" t="str">
        <f t="shared" ref="O349" ca="1" si="333">IFERROR(((J349+K349)/H349),"ND")</f>
        <v>ND</v>
      </c>
      <c r="P349" s="1034"/>
    </row>
    <row r="350" spans="3:16" ht="53.25" hidden="1" customHeight="1">
      <c r="C350" s="983"/>
      <c r="D350" s="985"/>
      <c r="E350" s="985"/>
      <c r="F350" s="987"/>
      <c r="G350" s="989"/>
      <c r="H350" s="1029"/>
      <c r="I350" s="1036"/>
      <c r="J350" s="208" t="str">
        <f ca="1">IF(MOD(ROW()-13,2)=0,IF(ISBLANK(OFFSET('11. SEGUIMIENTO 2026'!$N$14,INT((ROW()-13)/2),0)),"",OFFSET('11. SEGUIMIENTO 2026'!$N$14,INT((ROW()-13)/2),0)),IF(ISBLANK(OFFSET('9. METAS'!$Q$20,INT((ROW()-14)/2),0)),"",OFFSET('9. METAS'!$Q$20,INT((ROW()-14)/2),0)))</f>
        <v/>
      </c>
      <c r="K350" s="209" t="str">
        <f ca="1">IF(MOD(ROW()-13,2)=0,IF(ISBLANK(OFFSET('11. SEGUIMIENTO 2026'!$O$14,INT((ROW()-13)/2),0)),"",OFFSET('11. SEGUIMIENTO 2026'!$O$14,INT((ROW()-13)/2),0)),IF(ISBLANK(OFFSET('9. METAS'!$R$20,INT((ROW()-14)/2),0)),"",OFFSET('9. METAS'!$R$20,INT((ROW()-14)/2),0)))</f>
        <v/>
      </c>
      <c r="L350" s="209" t="str">
        <f ca="1">IF(MOD(ROW()-13,2)=0,IF(ISBLANK(OFFSET('11. SEGUIMIENTO 2026'!$P$14,INT((ROW()-13)/2),0)),"",OFFSET('11. SEGUIMIENTO 2026'!$P$14,INT((ROW()-13)/2),0)),IF(ISBLANK(OFFSET('9. METAS'!$S$20,INT((ROW()-14)/2),0)),"",OFFSET('9. METAS'!$S$20,INT((ROW()-14)/2),0)))</f>
        <v/>
      </c>
      <c r="M350" s="210" t="str">
        <f ca="1">IF(MOD(ROW()-13,2)=0,IF(ISBLANK(OFFSET('11. SEGUIMIENTO 2026'!$Q$14,INT((ROW()-13)/2),0)),"",OFFSET('11. SEGUIMIENTO 2026'!$Q$14,INT((ROW()-13)/2),0)),IF(ISBLANK(OFFSET('9. METAS'!$T$20,INT((ROW()-14)/2),0)),"",OFFSET('9. METAS'!$T$20,INT((ROW()-14)/2),0)))</f>
        <v/>
      </c>
      <c r="N350" s="1005"/>
      <c r="O350" s="1007"/>
      <c r="P350" s="1037"/>
    </row>
    <row r="351" spans="3:16" ht="53.25" hidden="1" customHeight="1">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29" t="str">
        <f ca="1">IF(ISBLANK(OFFSET('9. METAS'!$K$20,INT((ROW()-13)/2),0)),"",OFFSET('9. METAS'!$K$20,INT((ROW()-13)/2),0))</f>
        <v/>
      </c>
      <c r="I351" s="1031"/>
      <c r="J351" s="208" t="str">
        <f ca="1">IF(MOD(ROW()-13,2)=0,IF(ISBLANK(OFFSET('11. SEGUIMIENTO 2026'!$N$14,INT((ROW()-13)/2),0)),"",OFFSET('11. SEGUIMIENTO 2026'!$N$14,INT((ROW()-13)/2),0)),IF(ISBLANK(OFFSET('9. METAS'!$Q$20,INT((ROW()-14)/2),0)),"",OFFSET('9. METAS'!$Q$20,INT((ROW()-14)/2),0)))</f>
        <v/>
      </c>
      <c r="K351" s="209" t="str">
        <f ca="1">IF(MOD(ROW()-13,2)=0,IF(ISBLANK(OFFSET('11. SEGUIMIENTO 2026'!$O$14,INT((ROW()-13)/2),0)),"",OFFSET('11. SEGUIMIENTO 2026'!$O$14,INT((ROW()-13)/2),0)),IF(ISBLANK(OFFSET('9. METAS'!$R$20,INT((ROW()-14)/2),0)),"",OFFSET('9. METAS'!$R$20,INT((ROW()-14)/2),0)))</f>
        <v/>
      </c>
      <c r="L351" s="209" t="str">
        <f ca="1">IF(MOD(ROW()-13,2)=0,IF(ISBLANK(OFFSET('11. SEGUIMIENTO 2026'!$P$14,INT((ROW()-13)/2),0)),"",OFFSET('11. SEGUIMIENTO 2026'!$P$14,INT((ROW()-13)/2),0)),IF(ISBLANK(OFFSET('9. METAS'!$S$20,INT((ROW()-14)/2),0)),"",OFFSET('9. METAS'!$S$20,INT((ROW()-14)/2),0)))</f>
        <v/>
      </c>
      <c r="M351" s="210" t="str">
        <f ca="1">IF(MOD(ROW()-13,2)=0,IF(ISBLANK(OFFSET('11. SEGUIMIENTO 2026'!$Q$14,INT((ROW()-13)/2),0)),"",OFFSET('11. SEGUIMIENTO 2026'!$Q$14,INT((ROW()-13)/2),0)),IF(ISBLANK(OFFSET('9. METAS'!$T$20,INT((ROW()-14)/2),0)),"",OFFSET('9. METAS'!$T$20,INT((ROW()-14)/2),0)))</f>
        <v/>
      </c>
      <c r="N351" s="1004" t="str">
        <f t="shared" ref="N351" ca="1" si="334">IFERROR(J351/J352,"ND")</f>
        <v>ND</v>
      </c>
      <c r="O351" s="1006" t="str">
        <f t="shared" ref="O351" ca="1" si="335">IFERROR(((J351+K351)/H351),"ND")</f>
        <v>ND</v>
      </c>
      <c r="P351" s="1034"/>
    </row>
    <row r="352" spans="3:16" ht="53.25" hidden="1" customHeight="1">
      <c r="C352" s="983"/>
      <c r="D352" s="985"/>
      <c r="E352" s="985"/>
      <c r="F352" s="987"/>
      <c r="G352" s="989"/>
      <c r="H352" s="1029"/>
      <c r="I352" s="1036"/>
      <c r="J352" s="208" t="str">
        <f ca="1">IF(MOD(ROW()-13,2)=0,IF(ISBLANK(OFFSET('11. SEGUIMIENTO 2026'!$N$14,INT((ROW()-13)/2),0)),"",OFFSET('11. SEGUIMIENTO 2026'!$N$14,INT((ROW()-13)/2),0)),IF(ISBLANK(OFFSET('9. METAS'!$Q$20,INT((ROW()-14)/2),0)),"",OFFSET('9. METAS'!$Q$20,INT((ROW()-14)/2),0)))</f>
        <v/>
      </c>
      <c r="K352" s="209" t="str">
        <f ca="1">IF(MOD(ROW()-13,2)=0,IF(ISBLANK(OFFSET('11. SEGUIMIENTO 2026'!$O$14,INT((ROW()-13)/2),0)),"",OFFSET('11. SEGUIMIENTO 2026'!$O$14,INT((ROW()-13)/2),0)),IF(ISBLANK(OFFSET('9. METAS'!$R$20,INT((ROW()-14)/2),0)),"",OFFSET('9. METAS'!$R$20,INT((ROW()-14)/2),0)))</f>
        <v/>
      </c>
      <c r="L352" s="209" t="str">
        <f ca="1">IF(MOD(ROW()-13,2)=0,IF(ISBLANK(OFFSET('11. SEGUIMIENTO 2026'!$P$14,INT((ROW()-13)/2),0)),"",OFFSET('11. SEGUIMIENTO 2026'!$P$14,INT((ROW()-13)/2),0)),IF(ISBLANK(OFFSET('9. METAS'!$S$20,INT((ROW()-14)/2),0)),"",OFFSET('9. METAS'!$S$20,INT((ROW()-14)/2),0)))</f>
        <v/>
      </c>
      <c r="M352" s="210" t="str">
        <f ca="1">IF(MOD(ROW()-13,2)=0,IF(ISBLANK(OFFSET('11. SEGUIMIENTO 2026'!$Q$14,INT((ROW()-13)/2),0)),"",OFFSET('11. SEGUIMIENTO 2026'!$Q$14,INT((ROW()-13)/2),0)),IF(ISBLANK(OFFSET('9. METAS'!$T$20,INT((ROW()-14)/2),0)),"",OFFSET('9. METAS'!$T$20,INT((ROW()-14)/2),0)))</f>
        <v/>
      </c>
      <c r="N352" s="1005"/>
      <c r="O352" s="1007"/>
      <c r="P352" s="1037"/>
    </row>
    <row r="353" spans="3:16" ht="53.25" hidden="1" customHeight="1">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29" t="str">
        <f ca="1">IF(ISBLANK(OFFSET('9. METAS'!$K$20,INT((ROW()-13)/2),0)),"",OFFSET('9. METAS'!$K$20,INT((ROW()-13)/2),0))</f>
        <v/>
      </c>
      <c r="I353" s="1031"/>
      <c r="J353" s="208" t="str">
        <f ca="1">IF(MOD(ROW()-13,2)=0,IF(ISBLANK(OFFSET('11. SEGUIMIENTO 2026'!$N$14,INT((ROW()-13)/2),0)),"",OFFSET('11. SEGUIMIENTO 2026'!$N$14,INT((ROW()-13)/2),0)),IF(ISBLANK(OFFSET('9. METAS'!$Q$20,INT((ROW()-14)/2),0)),"",OFFSET('9. METAS'!$Q$20,INT((ROW()-14)/2),0)))</f>
        <v/>
      </c>
      <c r="K353" s="209" t="str">
        <f ca="1">IF(MOD(ROW()-13,2)=0,IF(ISBLANK(OFFSET('11. SEGUIMIENTO 2026'!$O$14,INT((ROW()-13)/2),0)),"",OFFSET('11. SEGUIMIENTO 2026'!$O$14,INT((ROW()-13)/2),0)),IF(ISBLANK(OFFSET('9. METAS'!$R$20,INT((ROW()-14)/2),0)),"",OFFSET('9. METAS'!$R$20,INT((ROW()-14)/2),0)))</f>
        <v/>
      </c>
      <c r="L353" s="209" t="str">
        <f ca="1">IF(MOD(ROW()-13,2)=0,IF(ISBLANK(OFFSET('11. SEGUIMIENTO 2026'!$P$14,INT((ROW()-13)/2),0)),"",OFFSET('11. SEGUIMIENTO 2026'!$P$14,INT((ROW()-13)/2),0)),IF(ISBLANK(OFFSET('9. METAS'!$S$20,INT((ROW()-14)/2),0)),"",OFFSET('9. METAS'!$S$20,INT((ROW()-14)/2),0)))</f>
        <v/>
      </c>
      <c r="M353" s="210" t="str">
        <f ca="1">IF(MOD(ROW()-13,2)=0,IF(ISBLANK(OFFSET('11. SEGUIMIENTO 2026'!$Q$14,INT((ROW()-13)/2),0)),"",OFFSET('11. SEGUIMIENTO 2026'!$Q$14,INT((ROW()-13)/2),0)),IF(ISBLANK(OFFSET('9. METAS'!$T$20,INT((ROW()-14)/2),0)),"",OFFSET('9. METAS'!$T$20,INT((ROW()-14)/2),0)))</f>
        <v/>
      </c>
      <c r="N353" s="1004" t="str">
        <f t="shared" ref="N353" ca="1" si="336">IFERROR(J353/J354,"ND")</f>
        <v>ND</v>
      </c>
      <c r="O353" s="1006" t="str">
        <f t="shared" ref="O353" ca="1" si="337">IFERROR(((J353+K353)/H353),"ND")</f>
        <v>ND</v>
      </c>
      <c r="P353" s="1034"/>
    </row>
    <row r="354" spans="3:16" ht="53.25" hidden="1" customHeight="1">
      <c r="C354" s="983"/>
      <c r="D354" s="985"/>
      <c r="E354" s="985"/>
      <c r="F354" s="987"/>
      <c r="G354" s="989"/>
      <c r="H354" s="1029"/>
      <c r="I354" s="1036"/>
      <c r="J354" s="208" t="str">
        <f ca="1">IF(MOD(ROW()-13,2)=0,IF(ISBLANK(OFFSET('11. SEGUIMIENTO 2026'!$N$14,INT((ROW()-13)/2),0)),"",OFFSET('11. SEGUIMIENTO 2026'!$N$14,INT((ROW()-13)/2),0)),IF(ISBLANK(OFFSET('9. METAS'!$Q$20,INT((ROW()-14)/2),0)),"",OFFSET('9. METAS'!$Q$20,INT((ROW()-14)/2),0)))</f>
        <v/>
      </c>
      <c r="K354" s="209" t="str">
        <f ca="1">IF(MOD(ROW()-13,2)=0,IF(ISBLANK(OFFSET('11. SEGUIMIENTO 2026'!$O$14,INT((ROW()-13)/2),0)),"",OFFSET('11. SEGUIMIENTO 2026'!$O$14,INT((ROW()-13)/2),0)),IF(ISBLANK(OFFSET('9. METAS'!$R$20,INT((ROW()-14)/2),0)),"",OFFSET('9. METAS'!$R$20,INT((ROW()-14)/2),0)))</f>
        <v/>
      </c>
      <c r="L354" s="209" t="str">
        <f ca="1">IF(MOD(ROW()-13,2)=0,IF(ISBLANK(OFFSET('11. SEGUIMIENTO 2026'!$P$14,INT((ROW()-13)/2),0)),"",OFFSET('11. SEGUIMIENTO 2026'!$P$14,INT((ROW()-13)/2),0)),IF(ISBLANK(OFFSET('9. METAS'!$S$20,INT((ROW()-14)/2),0)),"",OFFSET('9. METAS'!$S$20,INT((ROW()-14)/2),0)))</f>
        <v/>
      </c>
      <c r="M354" s="210" t="str">
        <f ca="1">IF(MOD(ROW()-13,2)=0,IF(ISBLANK(OFFSET('11. SEGUIMIENTO 2026'!$Q$14,INT((ROW()-13)/2),0)),"",OFFSET('11. SEGUIMIENTO 2026'!$Q$14,INT((ROW()-13)/2),0)),IF(ISBLANK(OFFSET('9. METAS'!$T$20,INT((ROW()-14)/2),0)),"",OFFSET('9. METAS'!$T$20,INT((ROW()-14)/2),0)))</f>
        <v/>
      </c>
      <c r="N354" s="1005"/>
      <c r="O354" s="1007"/>
      <c r="P354" s="1037"/>
    </row>
    <row r="355" spans="3:16" ht="53.25" hidden="1" customHeight="1">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29" t="str">
        <f ca="1">IF(ISBLANK(OFFSET('9. METAS'!$K$20,INT((ROW()-13)/2),0)),"",OFFSET('9. METAS'!$K$20,INT((ROW()-13)/2),0))</f>
        <v/>
      </c>
      <c r="I355" s="1031"/>
      <c r="J355" s="208" t="str">
        <f ca="1">IF(MOD(ROW()-13,2)=0,IF(ISBLANK(OFFSET('11. SEGUIMIENTO 2026'!$N$14,INT((ROW()-13)/2),0)),"",OFFSET('11. SEGUIMIENTO 2026'!$N$14,INT((ROW()-13)/2),0)),IF(ISBLANK(OFFSET('9. METAS'!$Q$20,INT((ROW()-14)/2),0)),"",OFFSET('9. METAS'!$Q$20,INT((ROW()-14)/2),0)))</f>
        <v/>
      </c>
      <c r="K355" s="209" t="str">
        <f ca="1">IF(MOD(ROW()-13,2)=0,IF(ISBLANK(OFFSET('11. SEGUIMIENTO 2026'!$O$14,INT((ROW()-13)/2),0)),"",OFFSET('11. SEGUIMIENTO 2026'!$O$14,INT((ROW()-13)/2),0)),IF(ISBLANK(OFFSET('9. METAS'!$R$20,INT((ROW()-14)/2),0)),"",OFFSET('9. METAS'!$R$20,INT((ROW()-14)/2),0)))</f>
        <v/>
      </c>
      <c r="L355" s="209" t="str">
        <f ca="1">IF(MOD(ROW()-13,2)=0,IF(ISBLANK(OFFSET('11. SEGUIMIENTO 2026'!$P$14,INT((ROW()-13)/2),0)),"",OFFSET('11. SEGUIMIENTO 2026'!$P$14,INT((ROW()-13)/2),0)),IF(ISBLANK(OFFSET('9. METAS'!$S$20,INT((ROW()-14)/2),0)),"",OFFSET('9. METAS'!$S$20,INT((ROW()-14)/2),0)))</f>
        <v/>
      </c>
      <c r="M355" s="210" t="str">
        <f ca="1">IF(MOD(ROW()-13,2)=0,IF(ISBLANK(OFFSET('11. SEGUIMIENTO 2026'!$Q$14,INT((ROW()-13)/2),0)),"",OFFSET('11. SEGUIMIENTO 2026'!$Q$14,INT((ROW()-13)/2),0)),IF(ISBLANK(OFFSET('9. METAS'!$T$20,INT((ROW()-14)/2),0)),"",OFFSET('9. METAS'!$T$20,INT((ROW()-14)/2),0)))</f>
        <v/>
      </c>
      <c r="N355" s="1004" t="str">
        <f t="shared" ref="N355" ca="1" si="338">IFERROR(J355/J356,"ND")</f>
        <v>ND</v>
      </c>
      <c r="O355" s="1006" t="str">
        <f t="shared" ref="O355" ca="1" si="339">IFERROR(((J355+K355)/H355),"ND")</f>
        <v>ND</v>
      </c>
      <c r="P355" s="1034"/>
    </row>
    <row r="356" spans="3:16" ht="53.25" hidden="1" customHeight="1">
      <c r="C356" s="983"/>
      <c r="D356" s="985"/>
      <c r="E356" s="985"/>
      <c r="F356" s="987"/>
      <c r="G356" s="989"/>
      <c r="H356" s="1029"/>
      <c r="I356" s="1036"/>
      <c r="J356" s="208" t="str">
        <f ca="1">IF(MOD(ROW()-13,2)=0,IF(ISBLANK(OFFSET('11. SEGUIMIENTO 2026'!$N$14,INT((ROW()-13)/2),0)),"",OFFSET('11. SEGUIMIENTO 2026'!$N$14,INT((ROW()-13)/2),0)),IF(ISBLANK(OFFSET('9. METAS'!$Q$20,INT((ROW()-14)/2),0)),"",OFFSET('9. METAS'!$Q$20,INT((ROW()-14)/2),0)))</f>
        <v/>
      </c>
      <c r="K356" s="209" t="str">
        <f ca="1">IF(MOD(ROW()-13,2)=0,IF(ISBLANK(OFFSET('11. SEGUIMIENTO 2026'!$O$14,INT((ROW()-13)/2),0)),"",OFFSET('11. SEGUIMIENTO 2026'!$O$14,INT((ROW()-13)/2),0)),IF(ISBLANK(OFFSET('9. METAS'!$R$20,INT((ROW()-14)/2),0)),"",OFFSET('9. METAS'!$R$20,INT((ROW()-14)/2),0)))</f>
        <v/>
      </c>
      <c r="L356" s="209" t="str">
        <f ca="1">IF(MOD(ROW()-13,2)=0,IF(ISBLANK(OFFSET('11. SEGUIMIENTO 2026'!$P$14,INT((ROW()-13)/2),0)),"",OFFSET('11. SEGUIMIENTO 2026'!$P$14,INT((ROW()-13)/2),0)),IF(ISBLANK(OFFSET('9. METAS'!$S$20,INT((ROW()-14)/2),0)),"",OFFSET('9. METAS'!$S$20,INT((ROW()-14)/2),0)))</f>
        <v/>
      </c>
      <c r="M356" s="210" t="str">
        <f ca="1">IF(MOD(ROW()-13,2)=0,IF(ISBLANK(OFFSET('11. SEGUIMIENTO 2026'!$Q$14,INT((ROW()-13)/2),0)),"",OFFSET('11. SEGUIMIENTO 2026'!$Q$14,INT((ROW()-13)/2),0)),IF(ISBLANK(OFFSET('9. METAS'!$T$20,INT((ROW()-14)/2),0)),"",OFFSET('9. METAS'!$T$20,INT((ROW()-14)/2),0)))</f>
        <v/>
      </c>
      <c r="N356" s="1005"/>
      <c r="O356" s="1007"/>
      <c r="P356" s="1037"/>
    </row>
    <row r="357" spans="3:16" ht="53.25" hidden="1" customHeight="1">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29" t="str">
        <f ca="1">IF(ISBLANK(OFFSET('9. METAS'!$K$20,INT((ROW()-13)/2),0)),"",OFFSET('9. METAS'!$K$20,INT((ROW()-13)/2),0))</f>
        <v/>
      </c>
      <c r="I357" s="1031"/>
      <c r="J357" s="208" t="str">
        <f ca="1">IF(MOD(ROW()-13,2)=0,IF(ISBLANK(OFFSET('11. SEGUIMIENTO 2026'!$N$14,INT((ROW()-13)/2),0)),"",OFFSET('11. SEGUIMIENTO 2026'!$N$14,INT((ROW()-13)/2),0)),IF(ISBLANK(OFFSET('9. METAS'!$Q$20,INT((ROW()-14)/2),0)),"",OFFSET('9. METAS'!$Q$20,INT((ROW()-14)/2),0)))</f>
        <v/>
      </c>
      <c r="K357" s="209" t="str">
        <f ca="1">IF(MOD(ROW()-13,2)=0,IF(ISBLANK(OFFSET('11. SEGUIMIENTO 2026'!$O$14,INT((ROW()-13)/2),0)),"",OFFSET('11. SEGUIMIENTO 2026'!$O$14,INT((ROW()-13)/2),0)),IF(ISBLANK(OFFSET('9. METAS'!$R$20,INT((ROW()-14)/2),0)),"",OFFSET('9. METAS'!$R$20,INT((ROW()-14)/2),0)))</f>
        <v/>
      </c>
      <c r="L357" s="209" t="str">
        <f ca="1">IF(MOD(ROW()-13,2)=0,IF(ISBLANK(OFFSET('11. SEGUIMIENTO 2026'!$P$14,INT((ROW()-13)/2),0)),"",OFFSET('11. SEGUIMIENTO 2026'!$P$14,INT((ROW()-13)/2),0)),IF(ISBLANK(OFFSET('9. METAS'!$S$20,INT((ROW()-14)/2),0)),"",OFFSET('9. METAS'!$S$20,INT((ROW()-14)/2),0)))</f>
        <v/>
      </c>
      <c r="M357" s="210" t="str">
        <f ca="1">IF(MOD(ROW()-13,2)=0,IF(ISBLANK(OFFSET('11. SEGUIMIENTO 2026'!$Q$14,INT((ROW()-13)/2),0)),"",OFFSET('11. SEGUIMIENTO 2026'!$Q$14,INT((ROW()-13)/2),0)),IF(ISBLANK(OFFSET('9. METAS'!$T$20,INT((ROW()-14)/2),0)),"",OFFSET('9. METAS'!$T$20,INT((ROW()-14)/2),0)))</f>
        <v/>
      </c>
      <c r="N357" s="1004" t="str">
        <f t="shared" ref="N357" ca="1" si="340">IFERROR(J357/J358,"ND")</f>
        <v>ND</v>
      </c>
      <c r="O357" s="1006" t="str">
        <f t="shared" ref="O357" ca="1" si="341">IFERROR(((J357+K357)/H357),"ND")</f>
        <v>ND</v>
      </c>
      <c r="P357" s="1034"/>
    </row>
    <row r="358" spans="3:16" ht="53.25" hidden="1" customHeight="1">
      <c r="C358" s="983"/>
      <c r="D358" s="985"/>
      <c r="E358" s="985"/>
      <c r="F358" s="987"/>
      <c r="G358" s="989"/>
      <c r="H358" s="1029"/>
      <c r="I358" s="1036"/>
      <c r="J358" s="208" t="str">
        <f ca="1">IF(MOD(ROW()-13,2)=0,IF(ISBLANK(OFFSET('11. SEGUIMIENTO 2026'!$N$14,INT((ROW()-13)/2),0)),"",OFFSET('11. SEGUIMIENTO 2026'!$N$14,INT((ROW()-13)/2),0)),IF(ISBLANK(OFFSET('9. METAS'!$Q$20,INT((ROW()-14)/2),0)),"",OFFSET('9. METAS'!$Q$20,INT((ROW()-14)/2),0)))</f>
        <v/>
      </c>
      <c r="K358" s="209" t="str">
        <f ca="1">IF(MOD(ROW()-13,2)=0,IF(ISBLANK(OFFSET('11. SEGUIMIENTO 2026'!$O$14,INT((ROW()-13)/2),0)),"",OFFSET('11. SEGUIMIENTO 2026'!$O$14,INT((ROW()-13)/2),0)),IF(ISBLANK(OFFSET('9. METAS'!$R$20,INT((ROW()-14)/2),0)),"",OFFSET('9. METAS'!$R$20,INT((ROW()-14)/2),0)))</f>
        <v/>
      </c>
      <c r="L358" s="209" t="str">
        <f ca="1">IF(MOD(ROW()-13,2)=0,IF(ISBLANK(OFFSET('11. SEGUIMIENTO 2026'!$P$14,INT((ROW()-13)/2),0)),"",OFFSET('11. SEGUIMIENTO 2026'!$P$14,INT((ROW()-13)/2),0)),IF(ISBLANK(OFFSET('9. METAS'!$S$20,INT((ROW()-14)/2),0)),"",OFFSET('9. METAS'!$S$20,INT((ROW()-14)/2),0)))</f>
        <v/>
      </c>
      <c r="M358" s="210" t="str">
        <f ca="1">IF(MOD(ROW()-13,2)=0,IF(ISBLANK(OFFSET('11. SEGUIMIENTO 2026'!$Q$14,INT((ROW()-13)/2),0)),"",OFFSET('11. SEGUIMIENTO 2026'!$Q$14,INT((ROW()-13)/2),0)),IF(ISBLANK(OFFSET('9. METAS'!$T$20,INT((ROW()-14)/2),0)),"",OFFSET('9. METAS'!$T$20,INT((ROW()-14)/2),0)))</f>
        <v/>
      </c>
      <c r="N358" s="1005"/>
      <c r="O358" s="1007"/>
      <c r="P358" s="1037"/>
    </row>
    <row r="359" spans="3:16" ht="53.25" hidden="1" customHeight="1">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29" t="str">
        <f ca="1">IF(ISBLANK(OFFSET('9. METAS'!$K$20,INT((ROW()-13)/2),0)),"",OFFSET('9. METAS'!$K$20,INT((ROW()-13)/2),0))</f>
        <v/>
      </c>
      <c r="I359" s="1031"/>
      <c r="J359" s="208" t="str">
        <f ca="1">IF(MOD(ROW()-13,2)=0,IF(ISBLANK(OFFSET('11. SEGUIMIENTO 2026'!$N$14,INT((ROW()-13)/2),0)),"",OFFSET('11. SEGUIMIENTO 2026'!$N$14,INT((ROW()-13)/2),0)),IF(ISBLANK(OFFSET('9. METAS'!$Q$20,INT((ROW()-14)/2),0)),"",OFFSET('9. METAS'!$Q$20,INT((ROW()-14)/2),0)))</f>
        <v/>
      </c>
      <c r="K359" s="209" t="str">
        <f ca="1">IF(MOD(ROW()-13,2)=0,IF(ISBLANK(OFFSET('11. SEGUIMIENTO 2026'!$O$14,INT((ROW()-13)/2),0)),"",OFFSET('11. SEGUIMIENTO 2026'!$O$14,INT((ROW()-13)/2),0)),IF(ISBLANK(OFFSET('9. METAS'!$R$20,INT((ROW()-14)/2),0)),"",OFFSET('9. METAS'!$R$20,INT((ROW()-14)/2),0)))</f>
        <v/>
      </c>
      <c r="L359" s="209" t="str">
        <f ca="1">IF(MOD(ROW()-13,2)=0,IF(ISBLANK(OFFSET('11. SEGUIMIENTO 2026'!$P$14,INT((ROW()-13)/2),0)),"",OFFSET('11. SEGUIMIENTO 2026'!$P$14,INT((ROW()-13)/2),0)),IF(ISBLANK(OFFSET('9. METAS'!$S$20,INT((ROW()-14)/2),0)),"",OFFSET('9. METAS'!$S$20,INT((ROW()-14)/2),0)))</f>
        <v/>
      </c>
      <c r="M359" s="210" t="str">
        <f ca="1">IF(MOD(ROW()-13,2)=0,IF(ISBLANK(OFFSET('11. SEGUIMIENTO 2026'!$Q$14,INT((ROW()-13)/2),0)),"",OFFSET('11. SEGUIMIENTO 2026'!$Q$14,INT((ROW()-13)/2),0)),IF(ISBLANK(OFFSET('9. METAS'!$T$20,INT((ROW()-14)/2),0)),"",OFFSET('9. METAS'!$T$20,INT((ROW()-14)/2),0)))</f>
        <v/>
      </c>
      <c r="N359" s="1004" t="str">
        <f t="shared" ref="N359" ca="1" si="342">IFERROR(J359/J360,"ND")</f>
        <v>ND</v>
      </c>
      <c r="O359" s="1006" t="str">
        <f t="shared" ref="O359" ca="1" si="343">IFERROR(((J359+K359)/H359),"ND")</f>
        <v>ND</v>
      </c>
      <c r="P359" s="1034"/>
    </row>
    <row r="360" spans="3:16" ht="53.25" hidden="1" customHeight="1">
      <c r="C360" s="983"/>
      <c r="D360" s="985"/>
      <c r="E360" s="985"/>
      <c r="F360" s="987"/>
      <c r="G360" s="989"/>
      <c r="H360" s="1029"/>
      <c r="I360" s="1036"/>
      <c r="J360" s="208" t="str">
        <f ca="1">IF(MOD(ROW()-13,2)=0,IF(ISBLANK(OFFSET('11. SEGUIMIENTO 2026'!$N$14,INT((ROW()-13)/2),0)),"",OFFSET('11. SEGUIMIENTO 2026'!$N$14,INT((ROW()-13)/2),0)),IF(ISBLANK(OFFSET('9. METAS'!$Q$20,INT((ROW()-14)/2),0)),"",OFFSET('9. METAS'!$Q$20,INT((ROW()-14)/2),0)))</f>
        <v/>
      </c>
      <c r="K360" s="209" t="str">
        <f ca="1">IF(MOD(ROW()-13,2)=0,IF(ISBLANK(OFFSET('11. SEGUIMIENTO 2026'!$O$14,INT((ROW()-13)/2),0)),"",OFFSET('11. SEGUIMIENTO 2026'!$O$14,INT((ROW()-13)/2),0)),IF(ISBLANK(OFFSET('9. METAS'!$R$20,INT((ROW()-14)/2),0)),"",OFFSET('9. METAS'!$R$20,INT((ROW()-14)/2),0)))</f>
        <v/>
      </c>
      <c r="L360" s="209" t="str">
        <f ca="1">IF(MOD(ROW()-13,2)=0,IF(ISBLANK(OFFSET('11. SEGUIMIENTO 2026'!$P$14,INT((ROW()-13)/2),0)),"",OFFSET('11. SEGUIMIENTO 2026'!$P$14,INT((ROW()-13)/2),0)),IF(ISBLANK(OFFSET('9. METAS'!$S$20,INT((ROW()-14)/2),0)),"",OFFSET('9. METAS'!$S$20,INT((ROW()-14)/2),0)))</f>
        <v/>
      </c>
      <c r="M360" s="210" t="str">
        <f ca="1">IF(MOD(ROW()-13,2)=0,IF(ISBLANK(OFFSET('11. SEGUIMIENTO 2026'!$Q$14,INT((ROW()-13)/2),0)),"",OFFSET('11. SEGUIMIENTO 2026'!$Q$14,INT((ROW()-13)/2),0)),IF(ISBLANK(OFFSET('9. METAS'!$T$20,INT((ROW()-14)/2),0)),"",OFFSET('9. METAS'!$T$20,INT((ROW()-14)/2),0)))</f>
        <v/>
      </c>
      <c r="N360" s="1005"/>
      <c r="O360" s="1007"/>
      <c r="P360" s="1037"/>
    </row>
    <row r="361" spans="3:16" ht="53.25" hidden="1" customHeight="1">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29" t="str">
        <f ca="1">IF(ISBLANK(OFFSET('9. METAS'!$K$20,INT((ROW()-13)/2),0)),"",OFFSET('9. METAS'!$K$20,INT((ROW()-13)/2),0))</f>
        <v/>
      </c>
      <c r="I361" s="1031"/>
      <c r="J361" s="208" t="str">
        <f ca="1">IF(MOD(ROW()-13,2)=0,IF(ISBLANK(OFFSET('11. SEGUIMIENTO 2026'!$N$14,INT((ROW()-13)/2),0)),"",OFFSET('11. SEGUIMIENTO 2026'!$N$14,INT((ROW()-13)/2),0)),IF(ISBLANK(OFFSET('9. METAS'!$Q$20,INT((ROW()-14)/2),0)),"",OFFSET('9. METAS'!$Q$20,INT((ROW()-14)/2),0)))</f>
        <v/>
      </c>
      <c r="K361" s="209" t="str">
        <f ca="1">IF(MOD(ROW()-13,2)=0,IF(ISBLANK(OFFSET('11. SEGUIMIENTO 2026'!$O$14,INT((ROW()-13)/2),0)),"",OFFSET('11. SEGUIMIENTO 2026'!$O$14,INT((ROW()-13)/2),0)),IF(ISBLANK(OFFSET('9. METAS'!$R$20,INT((ROW()-14)/2),0)),"",OFFSET('9. METAS'!$R$20,INT((ROW()-14)/2),0)))</f>
        <v/>
      </c>
      <c r="L361" s="209" t="str">
        <f ca="1">IF(MOD(ROW()-13,2)=0,IF(ISBLANK(OFFSET('11. SEGUIMIENTO 2026'!$P$14,INT((ROW()-13)/2),0)),"",OFFSET('11. SEGUIMIENTO 2026'!$P$14,INT((ROW()-13)/2),0)),IF(ISBLANK(OFFSET('9. METAS'!$S$20,INT((ROW()-14)/2),0)),"",OFFSET('9. METAS'!$S$20,INT((ROW()-14)/2),0)))</f>
        <v/>
      </c>
      <c r="M361" s="210" t="str">
        <f ca="1">IF(MOD(ROW()-13,2)=0,IF(ISBLANK(OFFSET('11. SEGUIMIENTO 2026'!$Q$14,INT((ROW()-13)/2),0)),"",OFFSET('11. SEGUIMIENTO 2026'!$Q$14,INT((ROW()-13)/2),0)),IF(ISBLANK(OFFSET('9. METAS'!$T$20,INT((ROW()-14)/2),0)),"",OFFSET('9. METAS'!$T$20,INT((ROW()-14)/2),0)))</f>
        <v/>
      </c>
      <c r="N361" s="1004" t="str">
        <f t="shared" ref="N361" ca="1" si="344">IFERROR(J361/J362,"ND")</f>
        <v>ND</v>
      </c>
      <c r="O361" s="1006" t="str">
        <f t="shared" ref="O361" ca="1" si="345">IFERROR(((J361+K361)/H361),"ND")</f>
        <v>ND</v>
      </c>
      <c r="P361" s="1034"/>
    </row>
    <row r="362" spans="3:16" ht="53.25" hidden="1" customHeight="1">
      <c r="C362" s="983"/>
      <c r="D362" s="985"/>
      <c r="E362" s="985"/>
      <c r="F362" s="987"/>
      <c r="G362" s="989"/>
      <c r="H362" s="1029"/>
      <c r="I362" s="1036"/>
      <c r="J362" s="208" t="str">
        <f ca="1">IF(MOD(ROW()-13,2)=0,IF(ISBLANK(OFFSET('11. SEGUIMIENTO 2026'!$N$14,INT((ROW()-13)/2),0)),"",OFFSET('11. SEGUIMIENTO 2026'!$N$14,INT((ROW()-13)/2),0)),IF(ISBLANK(OFFSET('9. METAS'!$Q$20,INT((ROW()-14)/2),0)),"",OFFSET('9. METAS'!$Q$20,INT((ROW()-14)/2),0)))</f>
        <v/>
      </c>
      <c r="K362" s="209" t="str">
        <f ca="1">IF(MOD(ROW()-13,2)=0,IF(ISBLANK(OFFSET('11. SEGUIMIENTO 2026'!$O$14,INT((ROW()-13)/2),0)),"",OFFSET('11. SEGUIMIENTO 2026'!$O$14,INT((ROW()-13)/2),0)),IF(ISBLANK(OFFSET('9. METAS'!$R$20,INT((ROW()-14)/2),0)),"",OFFSET('9. METAS'!$R$20,INT((ROW()-14)/2),0)))</f>
        <v/>
      </c>
      <c r="L362" s="209" t="str">
        <f ca="1">IF(MOD(ROW()-13,2)=0,IF(ISBLANK(OFFSET('11. SEGUIMIENTO 2026'!$P$14,INT((ROW()-13)/2),0)),"",OFFSET('11. SEGUIMIENTO 2026'!$P$14,INT((ROW()-13)/2),0)),IF(ISBLANK(OFFSET('9. METAS'!$S$20,INT((ROW()-14)/2),0)),"",OFFSET('9. METAS'!$S$20,INT((ROW()-14)/2),0)))</f>
        <v/>
      </c>
      <c r="M362" s="210" t="str">
        <f ca="1">IF(MOD(ROW()-13,2)=0,IF(ISBLANK(OFFSET('11. SEGUIMIENTO 2026'!$Q$14,INT((ROW()-13)/2),0)),"",OFFSET('11. SEGUIMIENTO 2026'!$Q$14,INT((ROW()-13)/2),0)),IF(ISBLANK(OFFSET('9. METAS'!$T$20,INT((ROW()-14)/2),0)),"",OFFSET('9. METAS'!$T$20,INT((ROW()-14)/2),0)))</f>
        <v/>
      </c>
      <c r="N362" s="1005"/>
      <c r="O362" s="1007"/>
      <c r="P362" s="1037"/>
    </row>
    <row r="363" spans="3:16" ht="53.25" hidden="1" customHeight="1">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29" t="str">
        <f ca="1">IF(ISBLANK(OFFSET('9. METAS'!$K$20,INT((ROW()-13)/2),0)),"",OFFSET('9. METAS'!$K$20,INT((ROW()-13)/2),0))</f>
        <v/>
      </c>
      <c r="I363" s="1031"/>
      <c r="J363" s="208" t="str">
        <f ca="1">IF(MOD(ROW()-13,2)=0,IF(ISBLANK(OFFSET('11. SEGUIMIENTO 2026'!$N$14,INT((ROW()-13)/2),0)),"",OFFSET('11. SEGUIMIENTO 2026'!$N$14,INT((ROW()-13)/2),0)),IF(ISBLANK(OFFSET('9. METAS'!$Q$20,INT((ROW()-14)/2),0)),"",OFFSET('9. METAS'!$Q$20,INT((ROW()-14)/2),0)))</f>
        <v/>
      </c>
      <c r="K363" s="209" t="str">
        <f ca="1">IF(MOD(ROW()-13,2)=0,IF(ISBLANK(OFFSET('11. SEGUIMIENTO 2026'!$O$14,INT((ROW()-13)/2),0)),"",OFFSET('11. SEGUIMIENTO 2026'!$O$14,INT((ROW()-13)/2),0)),IF(ISBLANK(OFFSET('9. METAS'!$R$20,INT((ROW()-14)/2),0)),"",OFFSET('9. METAS'!$R$20,INT((ROW()-14)/2),0)))</f>
        <v/>
      </c>
      <c r="L363" s="209" t="str">
        <f ca="1">IF(MOD(ROW()-13,2)=0,IF(ISBLANK(OFFSET('11. SEGUIMIENTO 2026'!$P$14,INT((ROW()-13)/2),0)),"",OFFSET('11. SEGUIMIENTO 2026'!$P$14,INT((ROW()-13)/2),0)),IF(ISBLANK(OFFSET('9. METAS'!$S$20,INT((ROW()-14)/2),0)),"",OFFSET('9. METAS'!$S$20,INT((ROW()-14)/2),0)))</f>
        <v/>
      </c>
      <c r="M363" s="210" t="str">
        <f ca="1">IF(MOD(ROW()-13,2)=0,IF(ISBLANK(OFFSET('11. SEGUIMIENTO 2026'!$Q$14,INT((ROW()-13)/2),0)),"",OFFSET('11. SEGUIMIENTO 2026'!$Q$14,INT((ROW()-13)/2),0)),IF(ISBLANK(OFFSET('9. METAS'!$T$20,INT((ROW()-14)/2),0)),"",OFFSET('9. METAS'!$T$20,INT((ROW()-14)/2),0)))</f>
        <v/>
      </c>
      <c r="N363" s="1004" t="str">
        <f t="shared" ref="N363" ca="1" si="346">IFERROR(J363/J364,"ND")</f>
        <v>ND</v>
      </c>
      <c r="O363" s="1006" t="str">
        <f t="shared" ref="O363" ca="1" si="347">IFERROR(((J363+K363)/H363),"ND")</f>
        <v>ND</v>
      </c>
      <c r="P363" s="1034"/>
    </row>
    <row r="364" spans="3:16" ht="53.25" hidden="1" customHeight="1">
      <c r="C364" s="983"/>
      <c r="D364" s="985"/>
      <c r="E364" s="985"/>
      <c r="F364" s="987"/>
      <c r="G364" s="989"/>
      <c r="H364" s="1029"/>
      <c r="I364" s="1036"/>
      <c r="J364" s="208" t="str">
        <f ca="1">IF(MOD(ROW()-13,2)=0,IF(ISBLANK(OFFSET('11. SEGUIMIENTO 2026'!$N$14,INT((ROW()-13)/2),0)),"",OFFSET('11. SEGUIMIENTO 2026'!$N$14,INT((ROW()-13)/2),0)),IF(ISBLANK(OFFSET('9. METAS'!$Q$20,INT((ROW()-14)/2),0)),"",OFFSET('9. METAS'!$Q$20,INT((ROW()-14)/2),0)))</f>
        <v/>
      </c>
      <c r="K364" s="209" t="str">
        <f ca="1">IF(MOD(ROW()-13,2)=0,IF(ISBLANK(OFFSET('11. SEGUIMIENTO 2026'!$O$14,INT((ROW()-13)/2),0)),"",OFFSET('11. SEGUIMIENTO 2026'!$O$14,INT((ROW()-13)/2),0)),IF(ISBLANK(OFFSET('9. METAS'!$R$20,INT((ROW()-14)/2),0)),"",OFFSET('9. METAS'!$R$20,INT((ROW()-14)/2),0)))</f>
        <v/>
      </c>
      <c r="L364" s="209" t="str">
        <f ca="1">IF(MOD(ROW()-13,2)=0,IF(ISBLANK(OFFSET('11. SEGUIMIENTO 2026'!$P$14,INT((ROW()-13)/2),0)),"",OFFSET('11. SEGUIMIENTO 2026'!$P$14,INT((ROW()-13)/2),0)),IF(ISBLANK(OFFSET('9. METAS'!$S$20,INT((ROW()-14)/2),0)),"",OFFSET('9. METAS'!$S$20,INT((ROW()-14)/2),0)))</f>
        <v/>
      </c>
      <c r="M364" s="210" t="str">
        <f ca="1">IF(MOD(ROW()-13,2)=0,IF(ISBLANK(OFFSET('11. SEGUIMIENTO 2026'!$Q$14,INT((ROW()-13)/2),0)),"",OFFSET('11. SEGUIMIENTO 2026'!$Q$14,INT((ROW()-13)/2),0)),IF(ISBLANK(OFFSET('9. METAS'!$T$20,INT((ROW()-14)/2),0)),"",OFFSET('9. METAS'!$T$20,INT((ROW()-14)/2),0)))</f>
        <v/>
      </c>
      <c r="N364" s="1005"/>
      <c r="O364" s="1007"/>
      <c r="P364" s="1037"/>
    </row>
    <row r="365" spans="3:16" ht="53.25" hidden="1" customHeight="1">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29" t="str">
        <f ca="1">IF(ISBLANK(OFFSET('9. METAS'!$K$20,INT((ROW()-13)/2),0)),"",OFFSET('9. METAS'!$K$20,INT((ROW()-13)/2),0))</f>
        <v/>
      </c>
      <c r="I365" s="1031"/>
      <c r="J365" s="208" t="str">
        <f ca="1">IF(MOD(ROW()-13,2)=0,IF(ISBLANK(OFFSET('11. SEGUIMIENTO 2026'!$N$14,INT((ROW()-13)/2),0)),"",OFFSET('11. SEGUIMIENTO 2026'!$N$14,INT((ROW()-13)/2),0)),IF(ISBLANK(OFFSET('9. METAS'!$Q$20,INT((ROW()-14)/2),0)),"",OFFSET('9. METAS'!$Q$20,INT((ROW()-14)/2),0)))</f>
        <v/>
      </c>
      <c r="K365" s="209" t="str">
        <f ca="1">IF(MOD(ROW()-13,2)=0,IF(ISBLANK(OFFSET('11. SEGUIMIENTO 2026'!$O$14,INT((ROW()-13)/2),0)),"",OFFSET('11. SEGUIMIENTO 2026'!$O$14,INT((ROW()-13)/2),0)),IF(ISBLANK(OFFSET('9. METAS'!$R$20,INT((ROW()-14)/2),0)),"",OFFSET('9. METAS'!$R$20,INT((ROW()-14)/2),0)))</f>
        <v/>
      </c>
      <c r="L365" s="209" t="str">
        <f ca="1">IF(MOD(ROW()-13,2)=0,IF(ISBLANK(OFFSET('11. SEGUIMIENTO 2026'!$P$14,INT((ROW()-13)/2),0)),"",OFFSET('11. SEGUIMIENTO 2026'!$P$14,INT((ROW()-13)/2),0)),IF(ISBLANK(OFFSET('9. METAS'!$S$20,INT((ROW()-14)/2),0)),"",OFFSET('9. METAS'!$S$20,INT((ROW()-14)/2),0)))</f>
        <v/>
      </c>
      <c r="M365" s="210" t="str">
        <f ca="1">IF(MOD(ROW()-13,2)=0,IF(ISBLANK(OFFSET('11. SEGUIMIENTO 2026'!$Q$14,INT((ROW()-13)/2),0)),"",OFFSET('11. SEGUIMIENTO 2026'!$Q$14,INT((ROW()-13)/2),0)),IF(ISBLANK(OFFSET('9. METAS'!$T$20,INT((ROW()-14)/2),0)),"",OFFSET('9. METAS'!$T$20,INT((ROW()-14)/2),0)))</f>
        <v/>
      </c>
      <c r="N365" s="1004" t="str">
        <f t="shared" ref="N365" ca="1" si="348">IFERROR(J365/J366,"ND")</f>
        <v>ND</v>
      </c>
      <c r="O365" s="1006" t="str">
        <f t="shared" ref="O365" ca="1" si="349">IFERROR(((J365+K365)/H365),"ND")</f>
        <v>ND</v>
      </c>
      <c r="P365" s="1034"/>
    </row>
    <row r="366" spans="3:16" ht="53.25" hidden="1" customHeight="1">
      <c r="C366" s="983"/>
      <c r="D366" s="985"/>
      <c r="E366" s="985"/>
      <c r="F366" s="987"/>
      <c r="G366" s="989"/>
      <c r="H366" s="1029"/>
      <c r="I366" s="1036"/>
      <c r="J366" s="208" t="str">
        <f ca="1">IF(MOD(ROW()-13,2)=0,IF(ISBLANK(OFFSET('11. SEGUIMIENTO 2026'!$N$14,INT((ROW()-13)/2),0)),"",OFFSET('11. SEGUIMIENTO 2026'!$N$14,INT((ROW()-13)/2),0)),IF(ISBLANK(OFFSET('9. METAS'!$Q$20,INT((ROW()-14)/2),0)),"",OFFSET('9. METAS'!$Q$20,INT((ROW()-14)/2),0)))</f>
        <v/>
      </c>
      <c r="K366" s="209" t="str">
        <f ca="1">IF(MOD(ROW()-13,2)=0,IF(ISBLANK(OFFSET('11. SEGUIMIENTO 2026'!$O$14,INT((ROW()-13)/2),0)),"",OFFSET('11. SEGUIMIENTO 2026'!$O$14,INT((ROW()-13)/2),0)),IF(ISBLANK(OFFSET('9. METAS'!$R$20,INT((ROW()-14)/2),0)),"",OFFSET('9. METAS'!$R$20,INT((ROW()-14)/2),0)))</f>
        <v/>
      </c>
      <c r="L366" s="209" t="str">
        <f ca="1">IF(MOD(ROW()-13,2)=0,IF(ISBLANK(OFFSET('11. SEGUIMIENTO 2026'!$P$14,INT((ROW()-13)/2),0)),"",OFFSET('11. SEGUIMIENTO 2026'!$P$14,INT((ROW()-13)/2),0)),IF(ISBLANK(OFFSET('9. METAS'!$S$20,INT((ROW()-14)/2),0)),"",OFFSET('9. METAS'!$S$20,INT((ROW()-14)/2),0)))</f>
        <v/>
      </c>
      <c r="M366" s="210" t="str">
        <f ca="1">IF(MOD(ROW()-13,2)=0,IF(ISBLANK(OFFSET('11. SEGUIMIENTO 2026'!$Q$14,INT((ROW()-13)/2),0)),"",OFFSET('11. SEGUIMIENTO 2026'!$Q$14,INT((ROW()-13)/2),0)),IF(ISBLANK(OFFSET('9. METAS'!$T$20,INT((ROW()-14)/2),0)),"",OFFSET('9. METAS'!$T$20,INT((ROW()-14)/2),0)))</f>
        <v/>
      </c>
      <c r="N366" s="1005"/>
      <c r="O366" s="1007"/>
      <c r="P366" s="1037"/>
    </row>
    <row r="367" spans="3:16" ht="53.25" hidden="1" customHeight="1">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29" t="str">
        <f ca="1">IF(ISBLANK(OFFSET('9. METAS'!$K$20,INT((ROW()-13)/2),0)),"",OFFSET('9. METAS'!$K$20,INT((ROW()-13)/2),0))</f>
        <v/>
      </c>
      <c r="I367" s="1031"/>
      <c r="J367" s="208" t="str">
        <f ca="1">IF(MOD(ROW()-13,2)=0,IF(ISBLANK(OFFSET('11. SEGUIMIENTO 2026'!$N$14,INT((ROW()-13)/2),0)),"",OFFSET('11. SEGUIMIENTO 2026'!$N$14,INT((ROW()-13)/2),0)),IF(ISBLANK(OFFSET('9. METAS'!$Q$20,INT((ROW()-14)/2),0)),"",OFFSET('9. METAS'!$Q$20,INT((ROW()-14)/2),0)))</f>
        <v/>
      </c>
      <c r="K367" s="209" t="str">
        <f ca="1">IF(MOD(ROW()-13,2)=0,IF(ISBLANK(OFFSET('11. SEGUIMIENTO 2026'!$O$14,INT((ROW()-13)/2),0)),"",OFFSET('11. SEGUIMIENTO 2026'!$O$14,INT((ROW()-13)/2),0)),IF(ISBLANK(OFFSET('9. METAS'!$R$20,INT((ROW()-14)/2),0)),"",OFFSET('9. METAS'!$R$20,INT((ROW()-14)/2),0)))</f>
        <v/>
      </c>
      <c r="L367" s="209" t="str">
        <f ca="1">IF(MOD(ROW()-13,2)=0,IF(ISBLANK(OFFSET('11. SEGUIMIENTO 2026'!$P$14,INT((ROW()-13)/2),0)),"",OFFSET('11. SEGUIMIENTO 2026'!$P$14,INT((ROW()-13)/2),0)),IF(ISBLANK(OFFSET('9. METAS'!$S$20,INT((ROW()-14)/2),0)),"",OFFSET('9. METAS'!$S$20,INT((ROW()-14)/2),0)))</f>
        <v/>
      </c>
      <c r="M367" s="210" t="str">
        <f ca="1">IF(MOD(ROW()-13,2)=0,IF(ISBLANK(OFFSET('11. SEGUIMIENTO 2026'!$Q$14,INT((ROW()-13)/2),0)),"",OFFSET('11. SEGUIMIENTO 2026'!$Q$14,INT((ROW()-13)/2),0)),IF(ISBLANK(OFFSET('9. METAS'!$T$20,INT((ROW()-14)/2),0)),"",OFFSET('9. METAS'!$T$20,INT((ROW()-14)/2),0)))</f>
        <v/>
      </c>
      <c r="N367" s="1004" t="str">
        <f t="shared" ref="N367" ca="1" si="350">IFERROR(J367/J368,"ND")</f>
        <v>ND</v>
      </c>
      <c r="O367" s="1006" t="str">
        <f t="shared" ref="O367" ca="1" si="351">IFERROR(((J367+K367)/H367),"ND")</f>
        <v>ND</v>
      </c>
      <c r="P367" s="1034"/>
    </row>
    <row r="368" spans="3:16" ht="53.25" hidden="1" customHeight="1">
      <c r="C368" s="983"/>
      <c r="D368" s="985"/>
      <c r="E368" s="985"/>
      <c r="F368" s="987"/>
      <c r="G368" s="989"/>
      <c r="H368" s="1029"/>
      <c r="I368" s="1036"/>
      <c r="J368" s="208" t="str">
        <f ca="1">IF(MOD(ROW()-13,2)=0,IF(ISBLANK(OFFSET('11. SEGUIMIENTO 2026'!$N$14,INT((ROW()-13)/2),0)),"",OFFSET('11. SEGUIMIENTO 2026'!$N$14,INT((ROW()-13)/2),0)),IF(ISBLANK(OFFSET('9. METAS'!$Q$20,INT((ROW()-14)/2),0)),"",OFFSET('9. METAS'!$Q$20,INT((ROW()-14)/2),0)))</f>
        <v/>
      </c>
      <c r="K368" s="209" t="str">
        <f ca="1">IF(MOD(ROW()-13,2)=0,IF(ISBLANK(OFFSET('11. SEGUIMIENTO 2026'!$O$14,INT((ROW()-13)/2),0)),"",OFFSET('11. SEGUIMIENTO 2026'!$O$14,INT((ROW()-13)/2),0)),IF(ISBLANK(OFFSET('9. METAS'!$R$20,INT((ROW()-14)/2),0)),"",OFFSET('9. METAS'!$R$20,INT((ROW()-14)/2),0)))</f>
        <v/>
      </c>
      <c r="L368" s="209" t="str">
        <f ca="1">IF(MOD(ROW()-13,2)=0,IF(ISBLANK(OFFSET('11. SEGUIMIENTO 2026'!$P$14,INT((ROW()-13)/2),0)),"",OFFSET('11. SEGUIMIENTO 2026'!$P$14,INT((ROW()-13)/2),0)),IF(ISBLANK(OFFSET('9. METAS'!$S$20,INT((ROW()-14)/2),0)),"",OFFSET('9. METAS'!$S$20,INT((ROW()-14)/2),0)))</f>
        <v/>
      </c>
      <c r="M368" s="210" t="str">
        <f ca="1">IF(MOD(ROW()-13,2)=0,IF(ISBLANK(OFFSET('11. SEGUIMIENTO 2026'!$Q$14,INT((ROW()-13)/2),0)),"",OFFSET('11. SEGUIMIENTO 2026'!$Q$14,INT((ROW()-13)/2),0)),IF(ISBLANK(OFFSET('9. METAS'!$T$20,INT((ROW()-14)/2),0)),"",OFFSET('9. METAS'!$T$20,INT((ROW()-14)/2),0)))</f>
        <v/>
      </c>
      <c r="N368" s="1005"/>
      <c r="O368" s="1007"/>
      <c r="P368" s="1037"/>
    </row>
    <row r="369" spans="3:16" ht="53.25" hidden="1" customHeight="1">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29" t="str">
        <f ca="1">IF(ISBLANK(OFFSET('9. METAS'!$K$20,INT((ROW()-13)/2),0)),"",OFFSET('9. METAS'!$K$20,INT((ROW()-13)/2),0))</f>
        <v/>
      </c>
      <c r="I369" s="1031"/>
      <c r="J369" s="208" t="str">
        <f ca="1">IF(MOD(ROW()-13,2)=0,IF(ISBLANK(OFFSET('11. SEGUIMIENTO 2026'!$N$14,INT((ROW()-13)/2),0)),"",OFFSET('11. SEGUIMIENTO 2026'!$N$14,INT((ROW()-13)/2),0)),IF(ISBLANK(OFFSET('9. METAS'!$Q$20,INT((ROW()-14)/2),0)),"",OFFSET('9. METAS'!$Q$20,INT((ROW()-14)/2),0)))</f>
        <v/>
      </c>
      <c r="K369" s="209" t="str">
        <f ca="1">IF(MOD(ROW()-13,2)=0,IF(ISBLANK(OFFSET('11. SEGUIMIENTO 2026'!$O$14,INT((ROW()-13)/2),0)),"",OFFSET('11. SEGUIMIENTO 2026'!$O$14,INT((ROW()-13)/2),0)),IF(ISBLANK(OFFSET('9. METAS'!$R$20,INT((ROW()-14)/2),0)),"",OFFSET('9. METAS'!$R$20,INT((ROW()-14)/2),0)))</f>
        <v/>
      </c>
      <c r="L369" s="209" t="str">
        <f ca="1">IF(MOD(ROW()-13,2)=0,IF(ISBLANK(OFFSET('11. SEGUIMIENTO 2026'!$P$14,INT((ROW()-13)/2),0)),"",OFFSET('11. SEGUIMIENTO 2026'!$P$14,INT((ROW()-13)/2),0)),IF(ISBLANK(OFFSET('9. METAS'!$S$20,INT((ROW()-14)/2),0)),"",OFFSET('9. METAS'!$S$20,INT((ROW()-14)/2),0)))</f>
        <v/>
      </c>
      <c r="M369" s="210" t="str">
        <f ca="1">IF(MOD(ROW()-13,2)=0,IF(ISBLANK(OFFSET('11. SEGUIMIENTO 2026'!$Q$14,INT((ROW()-13)/2),0)),"",OFFSET('11. SEGUIMIENTO 2026'!$Q$14,INT((ROW()-13)/2),0)),IF(ISBLANK(OFFSET('9. METAS'!$T$20,INT((ROW()-14)/2),0)),"",OFFSET('9. METAS'!$T$20,INT((ROW()-14)/2),0)))</f>
        <v/>
      </c>
      <c r="N369" s="1004" t="str">
        <f t="shared" ref="N369" ca="1" si="352">IFERROR(J369/J370,"ND")</f>
        <v>ND</v>
      </c>
      <c r="O369" s="1006" t="str">
        <f t="shared" ref="O369" ca="1" si="353">IFERROR(((J369+K369)/H369),"ND")</f>
        <v>ND</v>
      </c>
      <c r="P369" s="1034"/>
    </row>
    <row r="370" spans="3:16" ht="53.25" hidden="1" customHeight="1">
      <c r="C370" s="983"/>
      <c r="D370" s="985"/>
      <c r="E370" s="985"/>
      <c r="F370" s="987"/>
      <c r="G370" s="989"/>
      <c r="H370" s="1029"/>
      <c r="I370" s="1036"/>
      <c r="J370" s="208" t="str">
        <f ca="1">IF(MOD(ROW()-13,2)=0,IF(ISBLANK(OFFSET('11. SEGUIMIENTO 2026'!$N$14,INT((ROW()-13)/2),0)),"",OFFSET('11. SEGUIMIENTO 2026'!$N$14,INT((ROW()-13)/2),0)),IF(ISBLANK(OFFSET('9. METAS'!$Q$20,INT((ROW()-14)/2),0)),"",OFFSET('9. METAS'!$Q$20,INT((ROW()-14)/2),0)))</f>
        <v/>
      </c>
      <c r="K370" s="209" t="str">
        <f ca="1">IF(MOD(ROW()-13,2)=0,IF(ISBLANK(OFFSET('11. SEGUIMIENTO 2026'!$O$14,INT((ROW()-13)/2),0)),"",OFFSET('11. SEGUIMIENTO 2026'!$O$14,INT((ROW()-13)/2),0)),IF(ISBLANK(OFFSET('9. METAS'!$R$20,INT((ROW()-14)/2),0)),"",OFFSET('9. METAS'!$R$20,INT((ROW()-14)/2),0)))</f>
        <v/>
      </c>
      <c r="L370" s="209" t="str">
        <f ca="1">IF(MOD(ROW()-13,2)=0,IF(ISBLANK(OFFSET('11. SEGUIMIENTO 2026'!$P$14,INT((ROW()-13)/2),0)),"",OFFSET('11. SEGUIMIENTO 2026'!$P$14,INT((ROW()-13)/2),0)),IF(ISBLANK(OFFSET('9. METAS'!$S$20,INT((ROW()-14)/2),0)),"",OFFSET('9. METAS'!$S$20,INT((ROW()-14)/2),0)))</f>
        <v/>
      </c>
      <c r="M370" s="210" t="str">
        <f ca="1">IF(MOD(ROW()-13,2)=0,IF(ISBLANK(OFFSET('11. SEGUIMIENTO 2026'!$Q$14,INT((ROW()-13)/2),0)),"",OFFSET('11. SEGUIMIENTO 2026'!$Q$14,INT((ROW()-13)/2),0)),IF(ISBLANK(OFFSET('9. METAS'!$T$20,INT((ROW()-14)/2),0)),"",OFFSET('9. METAS'!$T$20,INT((ROW()-14)/2),0)))</f>
        <v/>
      </c>
      <c r="N370" s="1005"/>
      <c r="O370" s="1007"/>
      <c r="P370" s="1037"/>
    </row>
    <row r="371" spans="3:16" ht="53.25" hidden="1" customHeight="1">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29" t="str">
        <f ca="1">IF(ISBLANK(OFFSET('9. METAS'!$K$20,INT((ROW()-13)/2),0)),"",OFFSET('9. METAS'!$K$20,INT((ROW()-13)/2),0))</f>
        <v/>
      </c>
      <c r="I371" s="1031"/>
      <c r="J371" s="208" t="str">
        <f ca="1">IF(MOD(ROW()-13,2)=0,IF(ISBLANK(OFFSET('11. SEGUIMIENTO 2026'!$N$14,INT((ROW()-13)/2),0)),"",OFFSET('11. SEGUIMIENTO 2026'!$N$14,INT((ROW()-13)/2),0)),IF(ISBLANK(OFFSET('9. METAS'!$Q$20,INT((ROW()-14)/2),0)),"",OFFSET('9. METAS'!$Q$20,INT((ROW()-14)/2),0)))</f>
        <v/>
      </c>
      <c r="K371" s="209" t="str">
        <f ca="1">IF(MOD(ROW()-13,2)=0,IF(ISBLANK(OFFSET('11. SEGUIMIENTO 2026'!$O$14,INT((ROW()-13)/2),0)),"",OFFSET('11. SEGUIMIENTO 2026'!$O$14,INT((ROW()-13)/2),0)),IF(ISBLANK(OFFSET('9. METAS'!$R$20,INT((ROW()-14)/2),0)),"",OFFSET('9. METAS'!$R$20,INT((ROW()-14)/2),0)))</f>
        <v/>
      </c>
      <c r="L371" s="209" t="str">
        <f ca="1">IF(MOD(ROW()-13,2)=0,IF(ISBLANK(OFFSET('11. SEGUIMIENTO 2026'!$P$14,INT((ROW()-13)/2),0)),"",OFFSET('11. SEGUIMIENTO 2026'!$P$14,INT((ROW()-13)/2),0)),IF(ISBLANK(OFFSET('9. METAS'!$S$20,INT((ROW()-14)/2),0)),"",OFFSET('9. METAS'!$S$20,INT((ROW()-14)/2),0)))</f>
        <v/>
      </c>
      <c r="M371" s="210" t="str">
        <f ca="1">IF(MOD(ROW()-13,2)=0,IF(ISBLANK(OFFSET('11. SEGUIMIENTO 2026'!$Q$14,INT((ROW()-13)/2),0)),"",OFFSET('11. SEGUIMIENTO 2026'!$Q$14,INT((ROW()-13)/2),0)),IF(ISBLANK(OFFSET('9. METAS'!$T$20,INT((ROW()-14)/2),0)),"",OFFSET('9. METAS'!$T$20,INT((ROW()-14)/2),0)))</f>
        <v/>
      </c>
      <c r="N371" s="1004" t="str">
        <f t="shared" ref="N371" ca="1" si="354">IFERROR(J371/J372,"ND")</f>
        <v>ND</v>
      </c>
      <c r="O371" s="1006" t="str">
        <f t="shared" ref="O371" ca="1" si="355">IFERROR(((J371+K371)/H371),"ND")</f>
        <v>ND</v>
      </c>
      <c r="P371" s="1034"/>
    </row>
    <row r="372" spans="3:16" ht="53.25" hidden="1" customHeight="1">
      <c r="C372" s="983"/>
      <c r="D372" s="985"/>
      <c r="E372" s="985"/>
      <c r="F372" s="987"/>
      <c r="G372" s="989"/>
      <c r="H372" s="1029"/>
      <c r="I372" s="1036"/>
      <c r="J372" s="208" t="str">
        <f ca="1">IF(MOD(ROW()-13,2)=0,IF(ISBLANK(OFFSET('11. SEGUIMIENTO 2026'!$N$14,INT((ROW()-13)/2),0)),"",OFFSET('11. SEGUIMIENTO 2026'!$N$14,INT((ROW()-13)/2),0)),IF(ISBLANK(OFFSET('9. METAS'!$Q$20,INT((ROW()-14)/2),0)),"",OFFSET('9. METAS'!$Q$20,INT((ROW()-14)/2),0)))</f>
        <v/>
      </c>
      <c r="K372" s="209" t="str">
        <f ca="1">IF(MOD(ROW()-13,2)=0,IF(ISBLANK(OFFSET('11. SEGUIMIENTO 2026'!$O$14,INT((ROW()-13)/2),0)),"",OFFSET('11. SEGUIMIENTO 2026'!$O$14,INT((ROW()-13)/2),0)),IF(ISBLANK(OFFSET('9. METAS'!$R$20,INT((ROW()-14)/2),0)),"",OFFSET('9. METAS'!$R$20,INT((ROW()-14)/2),0)))</f>
        <v/>
      </c>
      <c r="L372" s="209" t="str">
        <f ca="1">IF(MOD(ROW()-13,2)=0,IF(ISBLANK(OFFSET('11. SEGUIMIENTO 2026'!$P$14,INT((ROW()-13)/2),0)),"",OFFSET('11. SEGUIMIENTO 2026'!$P$14,INT((ROW()-13)/2),0)),IF(ISBLANK(OFFSET('9. METAS'!$S$20,INT((ROW()-14)/2),0)),"",OFFSET('9. METAS'!$S$20,INT((ROW()-14)/2),0)))</f>
        <v/>
      </c>
      <c r="M372" s="210" t="str">
        <f ca="1">IF(MOD(ROW()-13,2)=0,IF(ISBLANK(OFFSET('11. SEGUIMIENTO 2026'!$Q$14,INT((ROW()-13)/2),0)),"",OFFSET('11. SEGUIMIENTO 2026'!$Q$14,INT((ROW()-13)/2),0)),IF(ISBLANK(OFFSET('9. METAS'!$T$20,INT((ROW()-14)/2),0)),"",OFFSET('9. METAS'!$T$20,INT((ROW()-14)/2),0)))</f>
        <v/>
      </c>
      <c r="N372" s="1005"/>
      <c r="O372" s="1007"/>
      <c r="P372" s="1037"/>
    </row>
    <row r="373" spans="3:16" ht="53.25" hidden="1" customHeight="1">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29" t="str">
        <f ca="1">IF(ISBLANK(OFFSET('9. METAS'!$K$20,INT((ROW()-13)/2),0)),"",OFFSET('9. METAS'!$K$20,INT((ROW()-13)/2),0))</f>
        <v/>
      </c>
      <c r="I373" s="1031"/>
      <c r="J373" s="208" t="str">
        <f ca="1">IF(MOD(ROW()-13,2)=0,IF(ISBLANK(OFFSET('11. SEGUIMIENTO 2026'!$N$14,INT((ROW()-13)/2),0)),"",OFFSET('11. SEGUIMIENTO 2026'!$N$14,INT((ROW()-13)/2),0)),IF(ISBLANK(OFFSET('9. METAS'!$Q$20,INT((ROW()-14)/2),0)),"",OFFSET('9. METAS'!$Q$20,INT((ROW()-14)/2),0)))</f>
        <v/>
      </c>
      <c r="K373" s="209" t="str">
        <f ca="1">IF(MOD(ROW()-13,2)=0,IF(ISBLANK(OFFSET('11. SEGUIMIENTO 2026'!$O$14,INT((ROW()-13)/2),0)),"",OFFSET('11. SEGUIMIENTO 2026'!$O$14,INT((ROW()-13)/2),0)),IF(ISBLANK(OFFSET('9. METAS'!$R$20,INT((ROW()-14)/2),0)),"",OFFSET('9. METAS'!$R$20,INT((ROW()-14)/2),0)))</f>
        <v/>
      </c>
      <c r="L373" s="209" t="str">
        <f ca="1">IF(MOD(ROW()-13,2)=0,IF(ISBLANK(OFFSET('11. SEGUIMIENTO 2026'!$P$14,INT((ROW()-13)/2),0)),"",OFFSET('11. SEGUIMIENTO 2026'!$P$14,INT((ROW()-13)/2),0)),IF(ISBLANK(OFFSET('9. METAS'!$S$20,INT((ROW()-14)/2),0)),"",OFFSET('9. METAS'!$S$20,INT((ROW()-14)/2),0)))</f>
        <v/>
      </c>
      <c r="M373" s="210" t="str">
        <f ca="1">IF(MOD(ROW()-13,2)=0,IF(ISBLANK(OFFSET('11. SEGUIMIENTO 2026'!$Q$14,INT((ROW()-13)/2),0)),"",OFFSET('11. SEGUIMIENTO 2026'!$Q$14,INT((ROW()-13)/2),0)),IF(ISBLANK(OFFSET('9. METAS'!$T$20,INT((ROW()-14)/2),0)),"",OFFSET('9. METAS'!$T$20,INT((ROW()-14)/2),0)))</f>
        <v/>
      </c>
      <c r="N373" s="1004" t="str">
        <f t="shared" ref="N373" ca="1" si="356">IFERROR(J373/J374,"ND")</f>
        <v>ND</v>
      </c>
      <c r="O373" s="1006" t="str">
        <f t="shared" ref="O373" ca="1" si="357">IFERROR(((J373+K373)/H373),"ND")</f>
        <v>ND</v>
      </c>
      <c r="P373" s="1034"/>
    </row>
    <row r="374" spans="3:16" ht="53.25" hidden="1" customHeight="1">
      <c r="C374" s="983"/>
      <c r="D374" s="985"/>
      <c r="E374" s="985"/>
      <c r="F374" s="987"/>
      <c r="G374" s="989"/>
      <c r="H374" s="1029"/>
      <c r="I374" s="1036"/>
      <c r="J374" s="208" t="str">
        <f ca="1">IF(MOD(ROW()-13,2)=0,IF(ISBLANK(OFFSET('11. SEGUIMIENTO 2026'!$N$14,INT((ROW()-13)/2),0)),"",OFFSET('11. SEGUIMIENTO 2026'!$N$14,INT((ROW()-13)/2),0)),IF(ISBLANK(OFFSET('9. METAS'!$Q$20,INT((ROW()-14)/2),0)),"",OFFSET('9. METAS'!$Q$20,INT((ROW()-14)/2),0)))</f>
        <v/>
      </c>
      <c r="K374" s="209" t="str">
        <f ca="1">IF(MOD(ROW()-13,2)=0,IF(ISBLANK(OFFSET('11. SEGUIMIENTO 2026'!$O$14,INT((ROW()-13)/2),0)),"",OFFSET('11. SEGUIMIENTO 2026'!$O$14,INT((ROW()-13)/2),0)),IF(ISBLANK(OFFSET('9. METAS'!$R$20,INT((ROW()-14)/2),0)),"",OFFSET('9. METAS'!$R$20,INT((ROW()-14)/2),0)))</f>
        <v/>
      </c>
      <c r="L374" s="209" t="str">
        <f ca="1">IF(MOD(ROW()-13,2)=0,IF(ISBLANK(OFFSET('11. SEGUIMIENTO 2026'!$P$14,INT((ROW()-13)/2),0)),"",OFFSET('11. SEGUIMIENTO 2026'!$P$14,INT((ROW()-13)/2),0)),IF(ISBLANK(OFFSET('9. METAS'!$S$20,INT((ROW()-14)/2),0)),"",OFFSET('9. METAS'!$S$20,INT((ROW()-14)/2),0)))</f>
        <v/>
      </c>
      <c r="M374" s="210" t="str">
        <f ca="1">IF(MOD(ROW()-13,2)=0,IF(ISBLANK(OFFSET('11. SEGUIMIENTO 2026'!$Q$14,INT((ROW()-13)/2),0)),"",OFFSET('11. SEGUIMIENTO 2026'!$Q$14,INT((ROW()-13)/2),0)),IF(ISBLANK(OFFSET('9. METAS'!$T$20,INT((ROW()-14)/2),0)),"",OFFSET('9. METAS'!$T$20,INT((ROW()-14)/2),0)))</f>
        <v/>
      </c>
      <c r="N374" s="1005"/>
      <c r="O374" s="1007"/>
      <c r="P374" s="1037"/>
    </row>
    <row r="375" spans="3:16" ht="53.25" hidden="1" customHeight="1">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29" t="str">
        <f ca="1">IF(ISBLANK(OFFSET('9. METAS'!$K$20,INT((ROW()-13)/2),0)),"",OFFSET('9. METAS'!$K$20,INT((ROW()-13)/2),0))</f>
        <v/>
      </c>
      <c r="I375" s="1031"/>
      <c r="J375" s="208" t="str">
        <f ca="1">IF(MOD(ROW()-13,2)=0,IF(ISBLANK(OFFSET('11. SEGUIMIENTO 2026'!$N$14,INT((ROW()-13)/2),0)),"",OFFSET('11. SEGUIMIENTO 2026'!$N$14,INT((ROW()-13)/2),0)),IF(ISBLANK(OFFSET('9. METAS'!$Q$20,INT((ROW()-14)/2),0)),"",OFFSET('9. METAS'!$Q$20,INT((ROW()-14)/2),0)))</f>
        <v/>
      </c>
      <c r="K375" s="209" t="str">
        <f ca="1">IF(MOD(ROW()-13,2)=0,IF(ISBLANK(OFFSET('11. SEGUIMIENTO 2026'!$O$14,INT((ROW()-13)/2),0)),"",OFFSET('11. SEGUIMIENTO 2026'!$O$14,INT((ROW()-13)/2),0)),IF(ISBLANK(OFFSET('9. METAS'!$R$20,INT((ROW()-14)/2),0)),"",OFFSET('9. METAS'!$R$20,INT((ROW()-14)/2),0)))</f>
        <v/>
      </c>
      <c r="L375" s="209" t="str">
        <f ca="1">IF(MOD(ROW()-13,2)=0,IF(ISBLANK(OFFSET('11. SEGUIMIENTO 2026'!$P$14,INT((ROW()-13)/2),0)),"",OFFSET('11. SEGUIMIENTO 2026'!$P$14,INT((ROW()-13)/2),0)),IF(ISBLANK(OFFSET('9. METAS'!$S$20,INT((ROW()-14)/2),0)),"",OFFSET('9. METAS'!$S$20,INT((ROW()-14)/2),0)))</f>
        <v/>
      </c>
      <c r="M375" s="210" t="str">
        <f ca="1">IF(MOD(ROW()-13,2)=0,IF(ISBLANK(OFFSET('11. SEGUIMIENTO 2026'!$Q$14,INT((ROW()-13)/2),0)),"",OFFSET('11. SEGUIMIENTO 2026'!$Q$14,INT((ROW()-13)/2),0)),IF(ISBLANK(OFFSET('9. METAS'!$T$20,INT((ROW()-14)/2),0)),"",OFFSET('9. METAS'!$T$20,INT((ROW()-14)/2),0)))</f>
        <v/>
      </c>
      <c r="N375" s="1004" t="str">
        <f t="shared" ref="N375" ca="1" si="358">IFERROR(J375/J376,"ND")</f>
        <v>ND</v>
      </c>
      <c r="O375" s="1006" t="str">
        <f t="shared" ref="O375" ca="1" si="359">IFERROR(((J375+K375)/H375),"ND")</f>
        <v>ND</v>
      </c>
      <c r="P375" s="1034"/>
    </row>
    <row r="376" spans="3:16" ht="53.25" hidden="1" customHeight="1">
      <c r="C376" s="983"/>
      <c r="D376" s="985"/>
      <c r="E376" s="985"/>
      <c r="F376" s="987"/>
      <c r="G376" s="989"/>
      <c r="H376" s="1029"/>
      <c r="I376" s="1036"/>
      <c r="J376" s="208" t="str">
        <f ca="1">IF(MOD(ROW()-13,2)=0,IF(ISBLANK(OFFSET('11. SEGUIMIENTO 2026'!$N$14,INT((ROW()-13)/2),0)),"",OFFSET('11. SEGUIMIENTO 2026'!$N$14,INT((ROW()-13)/2),0)),IF(ISBLANK(OFFSET('9. METAS'!$Q$20,INT((ROW()-14)/2),0)),"",OFFSET('9. METAS'!$Q$20,INT((ROW()-14)/2),0)))</f>
        <v/>
      </c>
      <c r="K376" s="209" t="str">
        <f ca="1">IF(MOD(ROW()-13,2)=0,IF(ISBLANK(OFFSET('11. SEGUIMIENTO 2026'!$O$14,INT((ROW()-13)/2),0)),"",OFFSET('11. SEGUIMIENTO 2026'!$O$14,INT((ROW()-13)/2),0)),IF(ISBLANK(OFFSET('9. METAS'!$R$20,INT((ROW()-14)/2),0)),"",OFFSET('9. METAS'!$R$20,INT((ROW()-14)/2),0)))</f>
        <v/>
      </c>
      <c r="L376" s="209" t="str">
        <f ca="1">IF(MOD(ROW()-13,2)=0,IF(ISBLANK(OFFSET('11. SEGUIMIENTO 2026'!$P$14,INT((ROW()-13)/2),0)),"",OFFSET('11. SEGUIMIENTO 2026'!$P$14,INT((ROW()-13)/2),0)),IF(ISBLANK(OFFSET('9. METAS'!$S$20,INT((ROW()-14)/2),0)),"",OFFSET('9. METAS'!$S$20,INT((ROW()-14)/2),0)))</f>
        <v/>
      </c>
      <c r="M376" s="210" t="str">
        <f ca="1">IF(MOD(ROW()-13,2)=0,IF(ISBLANK(OFFSET('11. SEGUIMIENTO 2026'!$Q$14,INT((ROW()-13)/2),0)),"",OFFSET('11. SEGUIMIENTO 2026'!$Q$14,INT((ROW()-13)/2),0)),IF(ISBLANK(OFFSET('9. METAS'!$T$20,INT((ROW()-14)/2),0)),"",OFFSET('9. METAS'!$T$20,INT((ROW()-14)/2),0)))</f>
        <v/>
      </c>
      <c r="N376" s="1005"/>
      <c r="O376" s="1007"/>
      <c r="P376" s="1037"/>
    </row>
    <row r="377" spans="3:16" ht="53.25" hidden="1" customHeight="1">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29" t="str">
        <f ca="1">IF(ISBLANK(OFFSET('9. METAS'!$K$20,INT((ROW()-13)/2),0)),"",OFFSET('9. METAS'!$K$20,INT((ROW()-13)/2),0))</f>
        <v/>
      </c>
      <c r="I377" s="1031"/>
      <c r="J377" s="208" t="str">
        <f ca="1">IF(MOD(ROW()-13,2)=0,IF(ISBLANK(OFFSET('11. SEGUIMIENTO 2026'!$N$14,INT((ROW()-13)/2),0)),"",OFFSET('11. SEGUIMIENTO 2026'!$N$14,INT((ROW()-13)/2),0)),IF(ISBLANK(OFFSET('9. METAS'!$Q$20,INT((ROW()-14)/2),0)),"",OFFSET('9. METAS'!$Q$20,INT((ROW()-14)/2),0)))</f>
        <v/>
      </c>
      <c r="K377" s="209" t="str">
        <f ca="1">IF(MOD(ROW()-13,2)=0,IF(ISBLANK(OFFSET('11. SEGUIMIENTO 2026'!$O$14,INT((ROW()-13)/2),0)),"",OFFSET('11. SEGUIMIENTO 2026'!$O$14,INT((ROW()-13)/2),0)),IF(ISBLANK(OFFSET('9. METAS'!$R$20,INT((ROW()-14)/2),0)),"",OFFSET('9. METAS'!$R$20,INT((ROW()-14)/2),0)))</f>
        <v/>
      </c>
      <c r="L377" s="209" t="str">
        <f ca="1">IF(MOD(ROW()-13,2)=0,IF(ISBLANK(OFFSET('11. SEGUIMIENTO 2026'!$P$14,INT((ROW()-13)/2),0)),"",OFFSET('11. SEGUIMIENTO 2026'!$P$14,INT((ROW()-13)/2),0)),IF(ISBLANK(OFFSET('9. METAS'!$S$20,INT((ROW()-14)/2),0)),"",OFFSET('9. METAS'!$S$20,INT((ROW()-14)/2),0)))</f>
        <v/>
      </c>
      <c r="M377" s="210" t="str">
        <f ca="1">IF(MOD(ROW()-13,2)=0,IF(ISBLANK(OFFSET('11. SEGUIMIENTO 2026'!$Q$14,INT((ROW()-13)/2),0)),"",OFFSET('11. SEGUIMIENTO 2026'!$Q$14,INT((ROW()-13)/2),0)),IF(ISBLANK(OFFSET('9. METAS'!$T$20,INT((ROW()-14)/2),0)),"",OFFSET('9. METAS'!$T$20,INT((ROW()-14)/2),0)))</f>
        <v/>
      </c>
      <c r="N377" s="1004" t="str">
        <f t="shared" ref="N377" ca="1" si="360">IFERROR(J377/J378,"ND")</f>
        <v>ND</v>
      </c>
      <c r="O377" s="1006" t="str">
        <f t="shared" ref="O377" ca="1" si="361">IFERROR(((J377+K377)/H377),"ND")</f>
        <v>ND</v>
      </c>
      <c r="P377" s="1034"/>
    </row>
    <row r="378" spans="3:16" ht="53.25" hidden="1" customHeight="1">
      <c r="C378" s="983"/>
      <c r="D378" s="985"/>
      <c r="E378" s="985"/>
      <c r="F378" s="987"/>
      <c r="G378" s="989"/>
      <c r="H378" s="1029"/>
      <c r="I378" s="1036"/>
      <c r="J378" s="208" t="str">
        <f ca="1">IF(MOD(ROW()-13,2)=0,IF(ISBLANK(OFFSET('11. SEGUIMIENTO 2026'!$N$14,INT((ROW()-13)/2),0)),"",OFFSET('11. SEGUIMIENTO 2026'!$N$14,INT((ROW()-13)/2),0)),IF(ISBLANK(OFFSET('9. METAS'!$Q$20,INT((ROW()-14)/2),0)),"",OFFSET('9. METAS'!$Q$20,INT((ROW()-14)/2),0)))</f>
        <v/>
      </c>
      <c r="K378" s="209" t="str">
        <f ca="1">IF(MOD(ROW()-13,2)=0,IF(ISBLANK(OFFSET('11. SEGUIMIENTO 2026'!$O$14,INT((ROW()-13)/2),0)),"",OFFSET('11. SEGUIMIENTO 2026'!$O$14,INT((ROW()-13)/2),0)),IF(ISBLANK(OFFSET('9. METAS'!$R$20,INT((ROW()-14)/2),0)),"",OFFSET('9. METAS'!$R$20,INT((ROW()-14)/2),0)))</f>
        <v/>
      </c>
      <c r="L378" s="209" t="str">
        <f ca="1">IF(MOD(ROW()-13,2)=0,IF(ISBLANK(OFFSET('11. SEGUIMIENTO 2026'!$P$14,INT((ROW()-13)/2),0)),"",OFFSET('11. SEGUIMIENTO 2026'!$P$14,INT((ROW()-13)/2),0)),IF(ISBLANK(OFFSET('9. METAS'!$S$20,INT((ROW()-14)/2),0)),"",OFFSET('9. METAS'!$S$20,INT((ROW()-14)/2),0)))</f>
        <v/>
      </c>
      <c r="M378" s="210" t="str">
        <f ca="1">IF(MOD(ROW()-13,2)=0,IF(ISBLANK(OFFSET('11. SEGUIMIENTO 2026'!$Q$14,INT((ROW()-13)/2),0)),"",OFFSET('11. SEGUIMIENTO 2026'!$Q$14,INT((ROW()-13)/2),0)),IF(ISBLANK(OFFSET('9. METAS'!$T$20,INT((ROW()-14)/2),0)),"",OFFSET('9. METAS'!$T$20,INT((ROW()-14)/2),0)))</f>
        <v/>
      </c>
      <c r="N378" s="1005"/>
      <c r="O378" s="1007"/>
      <c r="P378" s="1037"/>
    </row>
    <row r="379" spans="3:16" ht="53.25" hidden="1" customHeight="1">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29" t="str">
        <f ca="1">IF(ISBLANK(OFFSET('9. METAS'!$K$20,INT((ROW()-13)/2),0)),"",OFFSET('9. METAS'!$K$20,INT((ROW()-13)/2),0))</f>
        <v/>
      </c>
      <c r="I379" s="1031"/>
      <c r="J379" s="208" t="str">
        <f ca="1">IF(MOD(ROW()-13,2)=0,IF(ISBLANK(OFFSET('11. SEGUIMIENTO 2026'!$N$14,INT((ROW()-13)/2),0)),"",OFFSET('11. SEGUIMIENTO 2026'!$N$14,INT((ROW()-13)/2),0)),IF(ISBLANK(OFFSET('9. METAS'!$Q$20,INT((ROW()-14)/2),0)),"",OFFSET('9. METAS'!$Q$20,INT((ROW()-14)/2),0)))</f>
        <v/>
      </c>
      <c r="K379" s="209" t="str">
        <f ca="1">IF(MOD(ROW()-13,2)=0,IF(ISBLANK(OFFSET('11. SEGUIMIENTO 2026'!$O$14,INT((ROW()-13)/2),0)),"",OFFSET('11. SEGUIMIENTO 2026'!$O$14,INT((ROW()-13)/2),0)),IF(ISBLANK(OFFSET('9. METAS'!$R$20,INT((ROW()-14)/2),0)),"",OFFSET('9. METAS'!$R$20,INT((ROW()-14)/2),0)))</f>
        <v/>
      </c>
      <c r="L379" s="209" t="str">
        <f ca="1">IF(MOD(ROW()-13,2)=0,IF(ISBLANK(OFFSET('11. SEGUIMIENTO 2026'!$P$14,INT((ROW()-13)/2),0)),"",OFFSET('11. SEGUIMIENTO 2026'!$P$14,INT((ROW()-13)/2),0)),IF(ISBLANK(OFFSET('9. METAS'!$S$20,INT((ROW()-14)/2),0)),"",OFFSET('9. METAS'!$S$20,INT((ROW()-14)/2),0)))</f>
        <v/>
      </c>
      <c r="M379" s="210" t="str">
        <f ca="1">IF(MOD(ROW()-13,2)=0,IF(ISBLANK(OFFSET('11. SEGUIMIENTO 2026'!$Q$14,INT((ROW()-13)/2),0)),"",OFFSET('11. SEGUIMIENTO 2026'!$Q$14,INT((ROW()-13)/2),0)),IF(ISBLANK(OFFSET('9. METAS'!$T$20,INT((ROW()-14)/2),0)),"",OFFSET('9. METAS'!$T$20,INT((ROW()-14)/2),0)))</f>
        <v/>
      </c>
      <c r="N379" s="1004" t="str">
        <f t="shared" ref="N379" ca="1" si="362">IFERROR(J379/J380,"ND")</f>
        <v>ND</v>
      </c>
      <c r="O379" s="1006" t="str">
        <f t="shared" ref="O379" ca="1" si="363">IFERROR(((J379+K379)/H379),"ND")</f>
        <v>ND</v>
      </c>
      <c r="P379" s="1034"/>
    </row>
    <row r="380" spans="3:16" ht="53.25" hidden="1" customHeight="1">
      <c r="C380" s="983"/>
      <c r="D380" s="985"/>
      <c r="E380" s="985"/>
      <c r="F380" s="987"/>
      <c r="G380" s="989"/>
      <c r="H380" s="1029"/>
      <c r="I380" s="1036"/>
      <c r="J380" s="208" t="str">
        <f ca="1">IF(MOD(ROW()-13,2)=0,IF(ISBLANK(OFFSET('11. SEGUIMIENTO 2026'!$N$14,INT((ROW()-13)/2),0)),"",OFFSET('11. SEGUIMIENTO 2026'!$N$14,INT((ROW()-13)/2),0)),IF(ISBLANK(OFFSET('9. METAS'!$Q$20,INT((ROW()-14)/2),0)),"",OFFSET('9. METAS'!$Q$20,INT((ROW()-14)/2),0)))</f>
        <v/>
      </c>
      <c r="K380" s="209" t="str">
        <f ca="1">IF(MOD(ROW()-13,2)=0,IF(ISBLANK(OFFSET('11. SEGUIMIENTO 2026'!$O$14,INT((ROW()-13)/2),0)),"",OFFSET('11. SEGUIMIENTO 2026'!$O$14,INT((ROW()-13)/2),0)),IF(ISBLANK(OFFSET('9. METAS'!$R$20,INT((ROW()-14)/2),0)),"",OFFSET('9. METAS'!$R$20,INT((ROW()-14)/2),0)))</f>
        <v/>
      </c>
      <c r="L380" s="209" t="str">
        <f ca="1">IF(MOD(ROW()-13,2)=0,IF(ISBLANK(OFFSET('11. SEGUIMIENTO 2026'!$P$14,INT((ROW()-13)/2),0)),"",OFFSET('11. SEGUIMIENTO 2026'!$P$14,INT((ROW()-13)/2),0)),IF(ISBLANK(OFFSET('9. METAS'!$S$20,INT((ROW()-14)/2),0)),"",OFFSET('9. METAS'!$S$20,INT((ROW()-14)/2),0)))</f>
        <v/>
      </c>
      <c r="M380" s="210" t="str">
        <f ca="1">IF(MOD(ROW()-13,2)=0,IF(ISBLANK(OFFSET('11. SEGUIMIENTO 2026'!$Q$14,INT((ROW()-13)/2),0)),"",OFFSET('11. SEGUIMIENTO 2026'!$Q$14,INT((ROW()-13)/2),0)),IF(ISBLANK(OFFSET('9. METAS'!$T$20,INT((ROW()-14)/2),0)),"",OFFSET('9. METAS'!$T$20,INT((ROW()-14)/2),0)))</f>
        <v/>
      </c>
      <c r="N380" s="1005"/>
      <c r="O380" s="1007"/>
      <c r="P380" s="1037"/>
    </row>
    <row r="381" spans="3:16" ht="53.25" hidden="1" customHeight="1">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29" t="str">
        <f ca="1">IF(ISBLANK(OFFSET('9. METAS'!$K$20,INT((ROW()-13)/2),0)),"",OFFSET('9. METAS'!$K$20,INT((ROW()-13)/2),0))</f>
        <v/>
      </c>
      <c r="I381" s="1031"/>
      <c r="J381" s="208" t="str">
        <f ca="1">IF(MOD(ROW()-13,2)=0,IF(ISBLANK(OFFSET('11. SEGUIMIENTO 2026'!$N$14,INT((ROW()-13)/2),0)),"",OFFSET('11. SEGUIMIENTO 2026'!$N$14,INT((ROW()-13)/2),0)),IF(ISBLANK(OFFSET('9. METAS'!$Q$20,INT((ROW()-14)/2),0)),"",OFFSET('9. METAS'!$Q$20,INT((ROW()-14)/2),0)))</f>
        <v/>
      </c>
      <c r="K381" s="209" t="str">
        <f ca="1">IF(MOD(ROW()-13,2)=0,IF(ISBLANK(OFFSET('11. SEGUIMIENTO 2026'!$O$14,INT((ROW()-13)/2),0)),"",OFFSET('11. SEGUIMIENTO 2026'!$O$14,INT((ROW()-13)/2),0)),IF(ISBLANK(OFFSET('9. METAS'!$R$20,INT((ROW()-14)/2),0)),"",OFFSET('9. METAS'!$R$20,INT((ROW()-14)/2),0)))</f>
        <v/>
      </c>
      <c r="L381" s="209" t="str">
        <f ca="1">IF(MOD(ROW()-13,2)=0,IF(ISBLANK(OFFSET('11. SEGUIMIENTO 2026'!$P$14,INT((ROW()-13)/2),0)),"",OFFSET('11. SEGUIMIENTO 2026'!$P$14,INT((ROW()-13)/2),0)),IF(ISBLANK(OFFSET('9. METAS'!$S$20,INT((ROW()-14)/2),0)),"",OFFSET('9. METAS'!$S$20,INT((ROW()-14)/2),0)))</f>
        <v/>
      </c>
      <c r="M381" s="210" t="str">
        <f ca="1">IF(MOD(ROW()-13,2)=0,IF(ISBLANK(OFFSET('11. SEGUIMIENTO 2026'!$Q$14,INT((ROW()-13)/2),0)),"",OFFSET('11. SEGUIMIENTO 2026'!$Q$14,INT((ROW()-13)/2),0)),IF(ISBLANK(OFFSET('9. METAS'!$T$20,INT((ROW()-14)/2),0)),"",OFFSET('9. METAS'!$T$20,INT((ROW()-14)/2),0)))</f>
        <v/>
      </c>
      <c r="N381" s="1004" t="str">
        <f t="shared" ref="N381" ca="1" si="364">IFERROR(J381/J382,"ND")</f>
        <v>ND</v>
      </c>
      <c r="O381" s="1006" t="str">
        <f t="shared" ref="O381" ca="1" si="365">IFERROR(((J381+K381)/H381),"ND")</f>
        <v>ND</v>
      </c>
      <c r="P381" s="1034"/>
    </row>
    <row r="382" spans="3:16" ht="53.25" hidden="1" customHeight="1">
      <c r="C382" s="983"/>
      <c r="D382" s="985"/>
      <c r="E382" s="985"/>
      <c r="F382" s="987"/>
      <c r="G382" s="989"/>
      <c r="H382" s="1029"/>
      <c r="I382" s="1036"/>
      <c r="J382" s="208" t="str">
        <f ca="1">IF(MOD(ROW()-13,2)=0,IF(ISBLANK(OFFSET('11. SEGUIMIENTO 2026'!$N$14,INT((ROW()-13)/2),0)),"",OFFSET('11. SEGUIMIENTO 2026'!$N$14,INT((ROW()-13)/2),0)),IF(ISBLANK(OFFSET('9. METAS'!$Q$20,INT((ROW()-14)/2),0)),"",OFFSET('9. METAS'!$Q$20,INT((ROW()-14)/2),0)))</f>
        <v/>
      </c>
      <c r="K382" s="209" t="str">
        <f ca="1">IF(MOD(ROW()-13,2)=0,IF(ISBLANK(OFFSET('11. SEGUIMIENTO 2026'!$O$14,INT((ROW()-13)/2),0)),"",OFFSET('11. SEGUIMIENTO 2026'!$O$14,INT((ROW()-13)/2),0)),IF(ISBLANK(OFFSET('9. METAS'!$R$20,INT((ROW()-14)/2),0)),"",OFFSET('9. METAS'!$R$20,INT((ROW()-14)/2),0)))</f>
        <v/>
      </c>
      <c r="L382" s="209" t="str">
        <f ca="1">IF(MOD(ROW()-13,2)=0,IF(ISBLANK(OFFSET('11. SEGUIMIENTO 2026'!$P$14,INT((ROW()-13)/2),0)),"",OFFSET('11. SEGUIMIENTO 2026'!$P$14,INT((ROW()-13)/2),0)),IF(ISBLANK(OFFSET('9. METAS'!$S$20,INT((ROW()-14)/2),0)),"",OFFSET('9. METAS'!$S$20,INT((ROW()-14)/2),0)))</f>
        <v/>
      </c>
      <c r="M382" s="210" t="str">
        <f ca="1">IF(MOD(ROW()-13,2)=0,IF(ISBLANK(OFFSET('11. SEGUIMIENTO 2026'!$Q$14,INT((ROW()-13)/2),0)),"",OFFSET('11. SEGUIMIENTO 2026'!$Q$14,INT((ROW()-13)/2),0)),IF(ISBLANK(OFFSET('9. METAS'!$T$20,INT((ROW()-14)/2),0)),"",OFFSET('9. METAS'!$T$20,INT((ROW()-14)/2),0)))</f>
        <v/>
      </c>
      <c r="N382" s="1005"/>
      <c r="O382" s="1007"/>
      <c r="P382" s="1037"/>
    </row>
    <row r="383" spans="3:16" ht="53.25" hidden="1" customHeight="1">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29" t="str">
        <f ca="1">IF(ISBLANK(OFFSET('9. METAS'!$K$20,INT((ROW()-13)/2),0)),"",OFFSET('9. METAS'!$K$20,INT((ROW()-13)/2),0))</f>
        <v/>
      </c>
      <c r="I383" s="1031"/>
      <c r="J383" s="208" t="str">
        <f ca="1">IF(MOD(ROW()-13,2)=0,IF(ISBLANK(OFFSET('11. SEGUIMIENTO 2026'!$N$14,INT((ROW()-13)/2),0)),"",OFFSET('11. SEGUIMIENTO 2026'!$N$14,INT((ROW()-13)/2),0)),IF(ISBLANK(OFFSET('9. METAS'!$Q$20,INT((ROW()-14)/2),0)),"",OFFSET('9. METAS'!$Q$20,INT((ROW()-14)/2),0)))</f>
        <v/>
      </c>
      <c r="K383" s="209" t="str">
        <f ca="1">IF(MOD(ROW()-13,2)=0,IF(ISBLANK(OFFSET('11. SEGUIMIENTO 2026'!$O$14,INT((ROW()-13)/2),0)),"",OFFSET('11. SEGUIMIENTO 2026'!$O$14,INT((ROW()-13)/2),0)),IF(ISBLANK(OFFSET('9. METAS'!$R$20,INT((ROW()-14)/2),0)),"",OFFSET('9. METAS'!$R$20,INT((ROW()-14)/2),0)))</f>
        <v/>
      </c>
      <c r="L383" s="209" t="str">
        <f ca="1">IF(MOD(ROW()-13,2)=0,IF(ISBLANK(OFFSET('11. SEGUIMIENTO 2026'!$P$14,INT((ROW()-13)/2),0)),"",OFFSET('11. SEGUIMIENTO 2026'!$P$14,INT((ROW()-13)/2),0)),IF(ISBLANK(OFFSET('9. METAS'!$S$20,INT((ROW()-14)/2),0)),"",OFFSET('9. METAS'!$S$20,INT((ROW()-14)/2),0)))</f>
        <v/>
      </c>
      <c r="M383" s="210" t="str">
        <f ca="1">IF(MOD(ROW()-13,2)=0,IF(ISBLANK(OFFSET('11. SEGUIMIENTO 2026'!$Q$14,INT((ROW()-13)/2),0)),"",OFFSET('11. SEGUIMIENTO 2026'!$Q$14,INT((ROW()-13)/2),0)),IF(ISBLANK(OFFSET('9. METAS'!$T$20,INT((ROW()-14)/2),0)),"",OFFSET('9. METAS'!$T$20,INT((ROW()-14)/2),0)))</f>
        <v/>
      </c>
      <c r="N383" s="1004" t="str">
        <f t="shared" ref="N383" ca="1" si="366">IFERROR(J383/J384,"ND")</f>
        <v>ND</v>
      </c>
      <c r="O383" s="1006" t="str">
        <f t="shared" ref="O383" ca="1" si="367">IFERROR(((J383+K383)/H383),"ND")</f>
        <v>ND</v>
      </c>
      <c r="P383" s="1034"/>
    </row>
    <row r="384" spans="3:16" ht="53.25" hidden="1" customHeight="1">
      <c r="C384" s="983"/>
      <c r="D384" s="985"/>
      <c r="E384" s="985"/>
      <c r="F384" s="987"/>
      <c r="G384" s="989"/>
      <c r="H384" s="1029"/>
      <c r="I384" s="1036"/>
      <c r="J384" s="208" t="str">
        <f ca="1">IF(MOD(ROW()-13,2)=0,IF(ISBLANK(OFFSET('11. SEGUIMIENTO 2026'!$N$14,INT((ROW()-13)/2),0)),"",OFFSET('11. SEGUIMIENTO 2026'!$N$14,INT((ROW()-13)/2),0)),IF(ISBLANK(OFFSET('9. METAS'!$Q$20,INT((ROW()-14)/2),0)),"",OFFSET('9. METAS'!$Q$20,INT((ROW()-14)/2),0)))</f>
        <v/>
      </c>
      <c r="K384" s="209" t="str">
        <f ca="1">IF(MOD(ROW()-13,2)=0,IF(ISBLANK(OFFSET('11. SEGUIMIENTO 2026'!$O$14,INT((ROW()-13)/2),0)),"",OFFSET('11. SEGUIMIENTO 2026'!$O$14,INT((ROW()-13)/2),0)),IF(ISBLANK(OFFSET('9. METAS'!$R$20,INT((ROW()-14)/2),0)),"",OFFSET('9. METAS'!$R$20,INT((ROW()-14)/2),0)))</f>
        <v/>
      </c>
      <c r="L384" s="209" t="str">
        <f ca="1">IF(MOD(ROW()-13,2)=0,IF(ISBLANK(OFFSET('11. SEGUIMIENTO 2026'!$P$14,INT((ROW()-13)/2),0)),"",OFFSET('11. SEGUIMIENTO 2026'!$P$14,INT((ROW()-13)/2),0)),IF(ISBLANK(OFFSET('9. METAS'!$S$20,INT((ROW()-14)/2),0)),"",OFFSET('9. METAS'!$S$20,INT((ROW()-14)/2),0)))</f>
        <v/>
      </c>
      <c r="M384" s="210" t="str">
        <f ca="1">IF(MOD(ROW()-13,2)=0,IF(ISBLANK(OFFSET('11. SEGUIMIENTO 2026'!$Q$14,INT((ROW()-13)/2),0)),"",OFFSET('11. SEGUIMIENTO 2026'!$Q$14,INT((ROW()-13)/2),0)),IF(ISBLANK(OFFSET('9. METAS'!$T$20,INT((ROW()-14)/2),0)),"",OFFSET('9. METAS'!$T$20,INT((ROW()-14)/2),0)))</f>
        <v/>
      </c>
      <c r="N384" s="1005"/>
      <c r="O384" s="1007"/>
      <c r="P384" s="1037"/>
    </row>
    <row r="385" spans="3:16" ht="53.25" hidden="1" customHeight="1">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29" t="str">
        <f ca="1">IF(ISBLANK(OFFSET('9. METAS'!$K$20,INT((ROW()-13)/2),0)),"",OFFSET('9. METAS'!$K$20,INT((ROW()-13)/2),0))</f>
        <v/>
      </c>
      <c r="I385" s="1031"/>
      <c r="J385" s="208" t="str">
        <f ca="1">IF(MOD(ROW()-13,2)=0,IF(ISBLANK(OFFSET('11. SEGUIMIENTO 2026'!$N$14,INT((ROW()-13)/2),0)),"",OFFSET('11. SEGUIMIENTO 2026'!$N$14,INT((ROW()-13)/2),0)),IF(ISBLANK(OFFSET('9. METAS'!$Q$20,INT((ROW()-14)/2),0)),"",OFFSET('9. METAS'!$Q$20,INT((ROW()-14)/2),0)))</f>
        <v/>
      </c>
      <c r="K385" s="209" t="str">
        <f ca="1">IF(MOD(ROW()-13,2)=0,IF(ISBLANK(OFFSET('11. SEGUIMIENTO 2026'!$O$14,INT((ROW()-13)/2),0)),"",OFFSET('11. SEGUIMIENTO 2026'!$O$14,INT((ROW()-13)/2),0)),IF(ISBLANK(OFFSET('9. METAS'!$R$20,INT((ROW()-14)/2),0)),"",OFFSET('9. METAS'!$R$20,INT((ROW()-14)/2),0)))</f>
        <v/>
      </c>
      <c r="L385" s="209" t="str">
        <f ca="1">IF(MOD(ROW()-13,2)=0,IF(ISBLANK(OFFSET('11. SEGUIMIENTO 2026'!$P$14,INT((ROW()-13)/2),0)),"",OFFSET('11. SEGUIMIENTO 2026'!$P$14,INT((ROW()-13)/2),0)),IF(ISBLANK(OFFSET('9. METAS'!$S$20,INT((ROW()-14)/2),0)),"",OFFSET('9. METAS'!$S$20,INT((ROW()-14)/2),0)))</f>
        <v/>
      </c>
      <c r="M385" s="210" t="str">
        <f ca="1">IF(MOD(ROW()-13,2)=0,IF(ISBLANK(OFFSET('11. SEGUIMIENTO 2026'!$Q$14,INT((ROW()-13)/2),0)),"",OFFSET('11. SEGUIMIENTO 2026'!$Q$14,INT((ROW()-13)/2),0)),IF(ISBLANK(OFFSET('9. METAS'!$T$20,INT((ROW()-14)/2),0)),"",OFFSET('9. METAS'!$T$20,INT((ROW()-14)/2),0)))</f>
        <v/>
      </c>
      <c r="N385" s="1004" t="str">
        <f t="shared" ref="N385" ca="1" si="368">IFERROR(J385/J386,"ND")</f>
        <v>ND</v>
      </c>
      <c r="O385" s="1006" t="str">
        <f t="shared" ref="O385" ca="1" si="369">IFERROR(((J385+K385)/H385),"ND")</f>
        <v>ND</v>
      </c>
      <c r="P385" s="1034"/>
    </row>
    <row r="386" spans="3:16" ht="53.25" hidden="1" customHeight="1">
      <c r="C386" s="983"/>
      <c r="D386" s="985"/>
      <c r="E386" s="985"/>
      <c r="F386" s="987"/>
      <c r="G386" s="989"/>
      <c r="H386" s="1029"/>
      <c r="I386" s="1036"/>
      <c r="J386" s="208" t="str">
        <f ca="1">IF(MOD(ROW()-13,2)=0,IF(ISBLANK(OFFSET('11. SEGUIMIENTO 2026'!$N$14,INT((ROW()-13)/2),0)),"",OFFSET('11. SEGUIMIENTO 2026'!$N$14,INT((ROW()-13)/2),0)),IF(ISBLANK(OFFSET('9. METAS'!$Q$20,INT((ROW()-14)/2),0)),"",OFFSET('9. METAS'!$Q$20,INT((ROW()-14)/2),0)))</f>
        <v/>
      </c>
      <c r="K386" s="209" t="str">
        <f ca="1">IF(MOD(ROW()-13,2)=0,IF(ISBLANK(OFFSET('11. SEGUIMIENTO 2026'!$O$14,INT((ROW()-13)/2),0)),"",OFFSET('11. SEGUIMIENTO 2026'!$O$14,INT((ROW()-13)/2),0)),IF(ISBLANK(OFFSET('9. METAS'!$R$20,INT((ROW()-14)/2),0)),"",OFFSET('9. METAS'!$R$20,INT((ROW()-14)/2),0)))</f>
        <v/>
      </c>
      <c r="L386" s="209" t="str">
        <f ca="1">IF(MOD(ROW()-13,2)=0,IF(ISBLANK(OFFSET('11. SEGUIMIENTO 2026'!$P$14,INT((ROW()-13)/2),0)),"",OFFSET('11. SEGUIMIENTO 2026'!$P$14,INT((ROW()-13)/2),0)),IF(ISBLANK(OFFSET('9. METAS'!$S$20,INT((ROW()-14)/2),0)),"",OFFSET('9. METAS'!$S$20,INT((ROW()-14)/2),0)))</f>
        <v/>
      </c>
      <c r="M386" s="210" t="str">
        <f ca="1">IF(MOD(ROW()-13,2)=0,IF(ISBLANK(OFFSET('11. SEGUIMIENTO 2026'!$Q$14,INT((ROW()-13)/2),0)),"",OFFSET('11. SEGUIMIENTO 2026'!$Q$14,INT((ROW()-13)/2),0)),IF(ISBLANK(OFFSET('9. METAS'!$T$20,INT((ROW()-14)/2),0)),"",OFFSET('9. METAS'!$T$20,INT((ROW()-14)/2),0)))</f>
        <v/>
      </c>
      <c r="N386" s="1005"/>
      <c r="O386" s="1007"/>
      <c r="P386" s="1037"/>
    </row>
    <row r="387" spans="3:16" ht="53.25" hidden="1" customHeight="1">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29" t="str">
        <f ca="1">IF(ISBLANK(OFFSET('9. METAS'!$K$20,INT((ROW()-13)/2),0)),"",OFFSET('9. METAS'!$K$20,INT((ROW()-13)/2),0))</f>
        <v/>
      </c>
      <c r="I387" s="1031"/>
      <c r="J387" s="208" t="str">
        <f ca="1">IF(MOD(ROW()-13,2)=0,IF(ISBLANK(OFFSET('11. SEGUIMIENTO 2026'!$N$14,INT((ROW()-13)/2),0)),"",OFFSET('11. SEGUIMIENTO 2026'!$N$14,INT((ROW()-13)/2),0)),IF(ISBLANK(OFFSET('9. METAS'!$Q$20,INT((ROW()-14)/2),0)),"",OFFSET('9. METAS'!$Q$20,INT((ROW()-14)/2),0)))</f>
        <v/>
      </c>
      <c r="K387" s="209" t="str">
        <f ca="1">IF(MOD(ROW()-13,2)=0,IF(ISBLANK(OFFSET('11. SEGUIMIENTO 2026'!$O$14,INT((ROW()-13)/2),0)),"",OFFSET('11. SEGUIMIENTO 2026'!$O$14,INT((ROW()-13)/2),0)),IF(ISBLANK(OFFSET('9. METAS'!$R$20,INT((ROW()-14)/2),0)),"",OFFSET('9. METAS'!$R$20,INT((ROW()-14)/2),0)))</f>
        <v/>
      </c>
      <c r="L387" s="209" t="str">
        <f ca="1">IF(MOD(ROW()-13,2)=0,IF(ISBLANK(OFFSET('11. SEGUIMIENTO 2026'!$P$14,INT((ROW()-13)/2),0)),"",OFFSET('11. SEGUIMIENTO 2026'!$P$14,INT((ROW()-13)/2),0)),IF(ISBLANK(OFFSET('9. METAS'!$S$20,INT((ROW()-14)/2),0)),"",OFFSET('9. METAS'!$S$20,INT((ROW()-14)/2),0)))</f>
        <v/>
      </c>
      <c r="M387" s="210" t="str">
        <f ca="1">IF(MOD(ROW()-13,2)=0,IF(ISBLANK(OFFSET('11. SEGUIMIENTO 2026'!$Q$14,INT((ROW()-13)/2),0)),"",OFFSET('11. SEGUIMIENTO 2026'!$Q$14,INT((ROW()-13)/2),0)),IF(ISBLANK(OFFSET('9. METAS'!$T$20,INT((ROW()-14)/2),0)),"",OFFSET('9. METAS'!$T$20,INT((ROW()-14)/2),0)))</f>
        <v/>
      </c>
      <c r="N387" s="1004" t="str">
        <f t="shared" ref="N387" ca="1" si="370">IFERROR(J387/J388,"ND")</f>
        <v>ND</v>
      </c>
      <c r="O387" s="1006" t="str">
        <f t="shared" ref="O387" ca="1" si="371">IFERROR(((J387+K387)/H387),"ND")</f>
        <v>ND</v>
      </c>
      <c r="P387" s="1034"/>
    </row>
    <row r="388" spans="3:16" ht="53.25" hidden="1" customHeight="1">
      <c r="C388" s="983"/>
      <c r="D388" s="985"/>
      <c r="E388" s="985"/>
      <c r="F388" s="987"/>
      <c r="G388" s="989"/>
      <c r="H388" s="1029"/>
      <c r="I388" s="1036"/>
      <c r="J388" s="208" t="str">
        <f ca="1">IF(MOD(ROW()-13,2)=0,IF(ISBLANK(OFFSET('11. SEGUIMIENTO 2026'!$N$14,INT((ROW()-13)/2),0)),"",OFFSET('11. SEGUIMIENTO 2026'!$N$14,INT((ROW()-13)/2),0)),IF(ISBLANK(OFFSET('9. METAS'!$Q$20,INT((ROW()-14)/2),0)),"",OFFSET('9. METAS'!$Q$20,INT((ROW()-14)/2),0)))</f>
        <v/>
      </c>
      <c r="K388" s="209" t="str">
        <f ca="1">IF(MOD(ROW()-13,2)=0,IF(ISBLANK(OFFSET('11. SEGUIMIENTO 2026'!$O$14,INT((ROW()-13)/2),0)),"",OFFSET('11. SEGUIMIENTO 2026'!$O$14,INT((ROW()-13)/2),0)),IF(ISBLANK(OFFSET('9. METAS'!$R$20,INT((ROW()-14)/2),0)),"",OFFSET('9. METAS'!$R$20,INT((ROW()-14)/2),0)))</f>
        <v/>
      </c>
      <c r="L388" s="209" t="str">
        <f ca="1">IF(MOD(ROW()-13,2)=0,IF(ISBLANK(OFFSET('11. SEGUIMIENTO 2026'!$P$14,INT((ROW()-13)/2),0)),"",OFFSET('11. SEGUIMIENTO 2026'!$P$14,INT((ROW()-13)/2),0)),IF(ISBLANK(OFFSET('9. METAS'!$S$20,INT((ROW()-14)/2),0)),"",OFFSET('9. METAS'!$S$20,INT((ROW()-14)/2),0)))</f>
        <v/>
      </c>
      <c r="M388" s="210" t="str">
        <f ca="1">IF(MOD(ROW()-13,2)=0,IF(ISBLANK(OFFSET('11. SEGUIMIENTO 2026'!$Q$14,INT((ROW()-13)/2),0)),"",OFFSET('11. SEGUIMIENTO 2026'!$Q$14,INT((ROW()-13)/2),0)),IF(ISBLANK(OFFSET('9. METAS'!$T$20,INT((ROW()-14)/2),0)),"",OFFSET('9. METAS'!$T$20,INT((ROW()-14)/2),0)))</f>
        <v/>
      </c>
      <c r="N388" s="1005"/>
      <c r="O388" s="1007"/>
      <c r="P388" s="1037"/>
    </row>
    <row r="389" spans="3:16" ht="53.25" hidden="1" customHeight="1">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29" t="str">
        <f ca="1">IF(ISBLANK(OFFSET('9. METAS'!$K$20,INT((ROW()-13)/2),0)),"",OFFSET('9. METAS'!$K$20,INT((ROW()-13)/2),0))</f>
        <v/>
      </c>
      <c r="I389" s="1031"/>
      <c r="J389" s="208" t="str">
        <f ca="1">IF(MOD(ROW()-13,2)=0,IF(ISBLANK(OFFSET('11. SEGUIMIENTO 2026'!$N$14,INT((ROW()-13)/2),0)),"",OFFSET('11. SEGUIMIENTO 2026'!$N$14,INT((ROW()-13)/2),0)),IF(ISBLANK(OFFSET('9. METAS'!$Q$20,INT((ROW()-14)/2),0)),"",OFFSET('9. METAS'!$Q$20,INT((ROW()-14)/2),0)))</f>
        <v/>
      </c>
      <c r="K389" s="209" t="str">
        <f ca="1">IF(MOD(ROW()-13,2)=0,IF(ISBLANK(OFFSET('11. SEGUIMIENTO 2026'!$O$14,INT((ROW()-13)/2),0)),"",OFFSET('11. SEGUIMIENTO 2026'!$O$14,INT((ROW()-13)/2),0)),IF(ISBLANK(OFFSET('9. METAS'!$R$20,INT((ROW()-14)/2),0)),"",OFFSET('9. METAS'!$R$20,INT((ROW()-14)/2),0)))</f>
        <v/>
      </c>
      <c r="L389" s="209" t="str">
        <f ca="1">IF(MOD(ROW()-13,2)=0,IF(ISBLANK(OFFSET('11. SEGUIMIENTO 2026'!$P$14,INT((ROW()-13)/2),0)),"",OFFSET('11. SEGUIMIENTO 2026'!$P$14,INT((ROW()-13)/2),0)),IF(ISBLANK(OFFSET('9. METAS'!$S$20,INT((ROW()-14)/2),0)),"",OFFSET('9. METAS'!$S$20,INT((ROW()-14)/2),0)))</f>
        <v/>
      </c>
      <c r="M389" s="210" t="str">
        <f ca="1">IF(MOD(ROW()-13,2)=0,IF(ISBLANK(OFFSET('11. SEGUIMIENTO 2026'!$Q$14,INT((ROW()-13)/2),0)),"",OFFSET('11. SEGUIMIENTO 2026'!$Q$14,INT((ROW()-13)/2),0)),IF(ISBLANK(OFFSET('9. METAS'!$T$20,INT((ROW()-14)/2),0)),"",OFFSET('9. METAS'!$T$20,INT((ROW()-14)/2),0)))</f>
        <v/>
      </c>
      <c r="N389" s="1004" t="str">
        <f t="shared" ref="N389" ca="1" si="372">IFERROR(J389/J390,"ND")</f>
        <v>ND</v>
      </c>
      <c r="O389" s="1006" t="str">
        <f t="shared" ref="O389" ca="1" si="373">IFERROR(((J389+K389)/H389),"ND")</f>
        <v>ND</v>
      </c>
      <c r="P389" s="1034"/>
    </row>
    <row r="390" spans="3:16" ht="53.25" hidden="1" customHeight="1">
      <c r="C390" s="983"/>
      <c r="D390" s="985"/>
      <c r="E390" s="985"/>
      <c r="F390" s="987"/>
      <c r="G390" s="989"/>
      <c r="H390" s="1029"/>
      <c r="I390" s="1036"/>
      <c r="J390" s="208" t="str">
        <f ca="1">IF(MOD(ROW()-13,2)=0,IF(ISBLANK(OFFSET('11. SEGUIMIENTO 2026'!$N$14,INT((ROW()-13)/2),0)),"",OFFSET('11. SEGUIMIENTO 2026'!$N$14,INT((ROW()-13)/2),0)),IF(ISBLANK(OFFSET('9. METAS'!$Q$20,INT((ROW()-14)/2),0)),"",OFFSET('9. METAS'!$Q$20,INT((ROW()-14)/2),0)))</f>
        <v/>
      </c>
      <c r="K390" s="209" t="str">
        <f ca="1">IF(MOD(ROW()-13,2)=0,IF(ISBLANK(OFFSET('11. SEGUIMIENTO 2026'!$O$14,INT((ROW()-13)/2),0)),"",OFFSET('11. SEGUIMIENTO 2026'!$O$14,INT((ROW()-13)/2),0)),IF(ISBLANK(OFFSET('9. METAS'!$R$20,INT((ROW()-14)/2),0)),"",OFFSET('9. METAS'!$R$20,INT((ROW()-14)/2),0)))</f>
        <v/>
      </c>
      <c r="L390" s="209" t="str">
        <f ca="1">IF(MOD(ROW()-13,2)=0,IF(ISBLANK(OFFSET('11. SEGUIMIENTO 2026'!$P$14,INT((ROW()-13)/2),0)),"",OFFSET('11. SEGUIMIENTO 2026'!$P$14,INT((ROW()-13)/2),0)),IF(ISBLANK(OFFSET('9. METAS'!$S$20,INT((ROW()-14)/2),0)),"",OFFSET('9. METAS'!$S$20,INT((ROW()-14)/2),0)))</f>
        <v/>
      </c>
      <c r="M390" s="210" t="str">
        <f ca="1">IF(MOD(ROW()-13,2)=0,IF(ISBLANK(OFFSET('11. SEGUIMIENTO 2026'!$Q$14,INT((ROW()-13)/2),0)),"",OFFSET('11. SEGUIMIENTO 2026'!$Q$14,INT((ROW()-13)/2),0)),IF(ISBLANK(OFFSET('9. METAS'!$T$20,INT((ROW()-14)/2),0)),"",OFFSET('9. METAS'!$T$20,INT((ROW()-14)/2),0)))</f>
        <v/>
      </c>
      <c r="N390" s="1005"/>
      <c r="O390" s="1007"/>
      <c r="P390" s="1037"/>
    </row>
    <row r="391" spans="3:16" ht="53.25" hidden="1" customHeight="1">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29" t="str">
        <f ca="1">IF(ISBLANK(OFFSET('9. METAS'!$K$20,INT((ROW()-13)/2),0)),"",OFFSET('9. METAS'!$K$20,INT((ROW()-13)/2),0))</f>
        <v/>
      </c>
      <c r="I391" s="1031"/>
      <c r="J391" s="208" t="str">
        <f ca="1">IF(MOD(ROW()-13,2)=0,IF(ISBLANK(OFFSET('11. SEGUIMIENTO 2026'!$N$14,INT((ROW()-13)/2),0)),"",OFFSET('11. SEGUIMIENTO 2026'!$N$14,INT((ROW()-13)/2),0)),IF(ISBLANK(OFFSET('9. METAS'!$Q$20,INT((ROW()-14)/2),0)),"",OFFSET('9. METAS'!$Q$20,INT((ROW()-14)/2),0)))</f>
        <v/>
      </c>
      <c r="K391" s="209" t="str">
        <f ca="1">IF(MOD(ROW()-13,2)=0,IF(ISBLANK(OFFSET('11. SEGUIMIENTO 2026'!$O$14,INT((ROW()-13)/2),0)),"",OFFSET('11. SEGUIMIENTO 2026'!$O$14,INT((ROW()-13)/2),0)),IF(ISBLANK(OFFSET('9. METAS'!$R$20,INT((ROW()-14)/2),0)),"",OFFSET('9. METAS'!$R$20,INT((ROW()-14)/2),0)))</f>
        <v/>
      </c>
      <c r="L391" s="209" t="str">
        <f ca="1">IF(MOD(ROW()-13,2)=0,IF(ISBLANK(OFFSET('11. SEGUIMIENTO 2026'!$P$14,INT((ROW()-13)/2),0)),"",OFFSET('11. SEGUIMIENTO 2026'!$P$14,INT((ROW()-13)/2),0)),IF(ISBLANK(OFFSET('9. METAS'!$S$20,INT((ROW()-14)/2),0)),"",OFFSET('9. METAS'!$S$20,INT((ROW()-14)/2),0)))</f>
        <v/>
      </c>
      <c r="M391" s="210" t="str">
        <f ca="1">IF(MOD(ROW()-13,2)=0,IF(ISBLANK(OFFSET('11. SEGUIMIENTO 2026'!$Q$14,INT((ROW()-13)/2),0)),"",OFFSET('11. SEGUIMIENTO 2026'!$Q$14,INT((ROW()-13)/2),0)),IF(ISBLANK(OFFSET('9. METAS'!$T$20,INT((ROW()-14)/2),0)),"",OFFSET('9. METAS'!$T$20,INT((ROW()-14)/2),0)))</f>
        <v/>
      </c>
      <c r="N391" s="1004" t="str">
        <f t="shared" ref="N391" ca="1" si="374">IFERROR(J391/J392,"ND")</f>
        <v>ND</v>
      </c>
      <c r="O391" s="1006" t="str">
        <f t="shared" ref="O391" ca="1" si="375">IFERROR(((J391+K391)/H391),"ND")</f>
        <v>ND</v>
      </c>
      <c r="P391" s="1034"/>
    </row>
    <row r="392" spans="3:16" ht="53.25" hidden="1" customHeight="1">
      <c r="C392" s="983"/>
      <c r="D392" s="985"/>
      <c r="E392" s="985"/>
      <c r="F392" s="987"/>
      <c r="G392" s="989"/>
      <c r="H392" s="1029"/>
      <c r="I392" s="1036"/>
      <c r="J392" s="208" t="str">
        <f ca="1">IF(MOD(ROW()-13,2)=0,IF(ISBLANK(OFFSET('11. SEGUIMIENTO 2026'!$N$14,INT((ROW()-13)/2),0)),"",OFFSET('11. SEGUIMIENTO 2026'!$N$14,INT((ROW()-13)/2),0)),IF(ISBLANK(OFFSET('9. METAS'!$Q$20,INT((ROW()-14)/2),0)),"",OFFSET('9. METAS'!$Q$20,INT((ROW()-14)/2),0)))</f>
        <v/>
      </c>
      <c r="K392" s="209" t="str">
        <f ca="1">IF(MOD(ROW()-13,2)=0,IF(ISBLANK(OFFSET('11. SEGUIMIENTO 2026'!$O$14,INT((ROW()-13)/2),0)),"",OFFSET('11. SEGUIMIENTO 2026'!$O$14,INT((ROW()-13)/2),0)),IF(ISBLANK(OFFSET('9. METAS'!$R$20,INT((ROW()-14)/2),0)),"",OFFSET('9. METAS'!$R$20,INT((ROW()-14)/2),0)))</f>
        <v/>
      </c>
      <c r="L392" s="209" t="str">
        <f ca="1">IF(MOD(ROW()-13,2)=0,IF(ISBLANK(OFFSET('11. SEGUIMIENTO 2026'!$P$14,INT((ROW()-13)/2),0)),"",OFFSET('11. SEGUIMIENTO 2026'!$P$14,INT((ROW()-13)/2),0)),IF(ISBLANK(OFFSET('9. METAS'!$S$20,INT((ROW()-14)/2),0)),"",OFFSET('9. METAS'!$S$20,INT((ROW()-14)/2),0)))</f>
        <v/>
      </c>
      <c r="M392" s="210" t="str">
        <f ca="1">IF(MOD(ROW()-13,2)=0,IF(ISBLANK(OFFSET('11. SEGUIMIENTO 2026'!$Q$14,INT((ROW()-13)/2),0)),"",OFFSET('11. SEGUIMIENTO 2026'!$Q$14,INT((ROW()-13)/2),0)),IF(ISBLANK(OFFSET('9. METAS'!$T$20,INT((ROW()-14)/2),0)),"",OFFSET('9. METAS'!$T$20,INT((ROW()-14)/2),0)))</f>
        <v/>
      </c>
      <c r="N392" s="1005"/>
      <c r="O392" s="1007"/>
      <c r="P392" s="1037"/>
    </row>
    <row r="393" spans="3:16" ht="53.25" hidden="1" customHeight="1">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29" t="str">
        <f ca="1">IF(ISBLANK(OFFSET('9. METAS'!$K$20,INT((ROW()-13)/2),0)),"",OFFSET('9. METAS'!$K$20,INT((ROW()-13)/2),0))</f>
        <v/>
      </c>
      <c r="I393" s="1031"/>
      <c r="J393" s="208" t="str">
        <f ca="1">IF(MOD(ROW()-13,2)=0,IF(ISBLANK(OFFSET('11. SEGUIMIENTO 2026'!$N$14,INT((ROW()-13)/2),0)),"",OFFSET('11. SEGUIMIENTO 2026'!$N$14,INT((ROW()-13)/2),0)),IF(ISBLANK(OFFSET('9. METAS'!$Q$20,INT((ROW()-14)/2),0)),"",OFFSET('9. METAS'!$Q$20,INT((ROW()-14)/2),0)))</f>
        <v/>
      </c>
      <c r="K393" s="209" t="str">
        <f ca="1">IF(MOD(ROW()-13,2)=0,IF(ISBLANK(OFFSET('11. SEGUIMIENTO 2026'!$O$14,INT((ROW()-13)/2),0)),"",OFFSET('11. SEGUIMIENTO 2026'!$O$14,INT((ROW()-13)/2),0)),IF(ISBLANK(OFFSET('9. METAS'!$R$20,INT((ROW()-14)/2),0)),"",OFFSET('9. METAS'!$R$20,INT((ROW()-14)/2),0)))</f>
        <v/>
      </c>
      <c r="L393" s="209" t="str">
        <f ca="1">IF(MOD(ROW()-13,2)=0,IF(ISBLANK(OFFSET('11. SEGUIMIENTO 2026'!$P$14,INT((ROW()-13)/2),0)),"",OFFSET('11. SEGUIMIENTO 2026'!$P$14,INT((ROW()-13)/2),0)),IF(ISBLANK(OFFSET('9. METAS'!$S$20,INT((ROW()-14)/2),0)),"",OFFSET('9. METAS'!$S$20,INT((ROW()-14)/2),0)))</f>
        <v/>
      </c>
      <c r="M393" s="210" t="str">
        <f ca="1">IF(MOD(ROW()-13,2)=0,IF(ISBLANK(OFFSET('11. SEGUIMIENTO 2026'!$Q$14,INT((ROW()-13)/2),0)),"",OFFSET('11. SEGUIMIENTO 2026'!$Q$14,INT((ROW()-13)/2),0)),IF(ISBLANK(OFFSET('9. METAS'!$T$20,INT((ROW()-14)/2),0)),"",OFFSET('9. METAS'!$T$20,INT((ROW()-14)/2),0)))</f>
        <v/>
      </c>
      <c r="N393" s="1004" t="str">
        <f t="shared" ref="N393" ca="1" si="376">IFERROR(J393/J394,"ND")</f>
        <v>ND</v>
      </c>
      <c r="O393" s="1006" t="str">
        <f t="shared" ref="O393" ca="1" si="377">IFERROR(((J393+K393)/H393),"ND")</f>
        <v>ND</v>
      </c>
      <c r="P393" s="1034"/>
    </row>
    <row r="394" spans="3:16" ht="53.25" hidden="1" customHeight="1">
      <c r="C394" s="983"/>
      <c r="D394" s="985"/>
      <c r="E394" s="985"/>
      <c r="F394" s="987"/>
      <c r="G394" s="989"/>
      <c r="H394" s="1029"/>
      <c r="I394" s="1036"/>
      <c r="J394" s="208" t="str">
        <f ca="1">IF(MOD(ROW()-13,2)=0,IF(ISBLANK(OFFSET('11. SEGUIMIENTO 2026'!$N$14,INT((ROW()-13)/2),0)),"",OFFSET('11. SEGUIMIENTO 2026'!$N$14,INT((ROW()-13)/2),0)),IF(ISBLANK(OFFSET('9. METAS'!$Q$20,INT((ROW()-14)/2),0)),"",OFFSET('9. METAS'!$Q$20,INT((ROW()-14)/2),0)))</f>
        <v/>
      </c>
      <c r="K394" s="209" t="str">
        <f ca="1">IF(MOD(ROW()-13,2)=0,IF(ISBLANK(OFFSET('11. SEGUIMIENTO 2026'!$O$14,INT((ROW()-13)/2),0)),"",OFFSET('11. SEGUIMIENTO 2026'!$O$14,INT((ROW()-13)/2),0)),IF(ISBLANK(OFFSET('9. METAS'!$R$20,INT((ROW()-14)/2),0)),"",OFFSET('9. METAS'!$R$20,INT((ROW()-14)/2),0)))</f>
        <v/>
      </c>
      <c r="L394" s="209" t="str">
        <f ca="1">IF(MOD(ROW()-13,2)=0,IF(ISBLANK(OFFSET('11. SEGUIMIENTO 2026'!$P$14,INT((ROW()-13)/2),0)),"",OFFSET('11. SEGUIMIENTO 2026'!$P$14,INT((ROW()-13)/2),0)),IF(ISBLANK(OFFSET('9. METAS'!$S$20,INT((ROW()-14)/2),0)),"",OFFSET('9. METAS'!$S$20,INT((ROW()-14)/2),0)))</f>
        <v/>
      </c>
      <c r="M394" s="210" t="str">
        <f ca="1">IF(MOD(ROW()-13,2)=0,IF(ISBLANK(OFFSET('11. SEGUIMIENTO 2026'!$Q$14,INT((ROW()-13)/2),0)),"",OFFSET('11. SEGUIMIENTO 2026'!$Q$14,INT((ROW()-13)/2),0)),IF(ISBLANK(OFFSET('9. METAS'!$T$20,INT((ROW()-14)/2),0)),"",OFFSET('9. METAS'!$T$20,INT((ROW()-14)/2),0)))</f>
        <v/>
      </c>
      <c r="N394" s="1005"/>
      <c r="O394" s="1007"/>
      <c r="P394" s="1037"/>
    </row>
    <row r="395" spans="3:16" ht="53.25" hidden="1" customHeight="1">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29" t="str">
        <f ca="1">IF(ISBLANK(OFFSET('9. METAS'!$K$20,INT((ROW()-13)/2),0)),"",OFFSET('9. METAS'!$K$20,INT((ROW()-13)/2),0))</f>
        <v/>
      </c>
      <c r="I395" s="1031"/>
      <c r="J395" s="208" t="str">
        <f ca="1">IF(MOD(ROW()-13,2)=0,IF(ISBLANK(OFFSET('11. SEGUIMIENTO 2026'!$N$14,INT((ROW()-13)/2),0)),"",OFFSET('11. SEGUIMIENTO 2026'!$N$14,INT((ROW()-13)/2),0)),IF(ISBLANK(OFFSET('9. METAS'!$Q$20,INT((ROW()-14)/2),0)),"",OFFSET('9. METAS'!$Q$20,INT((ROW()-14)/2),0)))</f>
        <v/>
      </c>
      <c r="K395" s="209" t="str">
        <f ca="1">IF(MOD(ROW()-13,2)=0,IF(ISBLANK(OFFSET('11. SEGUIMIENTO 2026'!$O$14,INT((ROW()-13)/2),0)),"",OFFSET('11. SEGUIMIENTO 2026'!$O$14,INT((ROW()-13)/2),0)),IF(ISBLANK(OFFSET('9. METAS'!$R$20,INT((ROW()-14)/2),0)),"",OFFSET('9. METAS'!$R$20,INT((ROW()-14)/2),0)))</f>
        <v/>
      </c>
      <c r="L395" s="209" t="str">
        <f ca="1">IF(MOD(ROW()-13,2)=0,IF(ISBLANK(OFFSET('11. SEGUIMIENTO 2026'!$P$14,INT((ROW()-13)/2),0)),"",OFFSET('11. SEGUIMIENTO 2026'!$P$14,INT((ROW()-13)/2),0)),IF(ISBLANK(OFFSET('9. METAS'!$S$20,INT((ROW()-14)/2),0)),"",OFFSET('9. METAS'!$S$20,INT((ROW()-14)/2),0)))</f>
        <v/>
      </c>
      <c r="M395" s="210" t="str">
        <f ca="1">IF(MOD(ROW()-13,2)=0,IF(ISBLANK(OFFSET('11. SEGUIMIENTO 2026'!$Q$14,INT((ROW()-13)/2),0)),"",OFFSET('11. SEGUIMIENTO 2026'!$Q$14,INT((ROW()-13)/2),0)),IF(ISBLANK(OFFSET('9. METAS'!$T$20,INT((ROW()-14)/2),0)),"",OFFSET('9. METAS'!$T$20,INT((ROW()-14)/2),0)))</f>
        <v/>
      </c>
      <c r="N395" s="1004" t="str">
        <f t="shared" ref="N395" ca="1" si="378">IFERROR(J395/J396,"ND")</f>
        <v>ND</v>
      </c>
      <c r="O395" s="1006" t="str">
        <f t="shared" ref="O395" ca="1" si="379">IFERROR(((J395+K395)/H395),"ND")</f>
        <v>ND</v>
      </c>
      <c r="P395" s="1034"/>
    </row>
    <row r="396" spans="3:16" ht="53.25" hidden="1" customHeight="1">
      <c r="C396" s="983"/>
      <c r="D396" s="985"/>
      <c r="E396" s="985"/>
      <c r="F396" s="987"/>
      <c r="G396" s="989"/>
      <c r="H396" s="1029"/>
      <c r="I396" s="1036"/>
      <c r="J396" s="208" t="str">
        <f ca="1">IF(MOD(ROW()-13,2)=0,IF(ISBLANK(OFFSET('11. SEGUIMIENTO 2026'!$N$14,INT((ROW()-13)/2),0)),"",OFFSET('11. SEGUIMIENTO 2026'!$N$14,INT((ROW()-13)/2),0)),IF(ISBLANK(OFFSET('9. METAS'!$Q$20,INT((ROW()-14)/2),0)),"",OFFSET('9. METAS'!$Q$20,INT((ROW()-14)/2),0)))</f>
        <v/>
      </c>
      <c r="K396" s="209" t="str">
        <f ca="1">IF(MOD(ROW()-13,2)=0,IF(ISBLANK(OFFSET('11. SEGUIMIENTO 2026'!$O$14,INT((ROW()-13)/2),0)),"",OFFSET('11. SEGUIMIENTO 2026'!$O$14,INT((ROW()-13)/2),0)),IF(ISBLANK(OFFSET('9. METAS'!$R$20,INT((ROW()-14)/2),0)),"",OFFSET('9. METAS'!$R$20,INT((ROW()-14)/2),0)))</f>
        <v/>
      </c>
      <c r="L396" s="209" t="str">
        <f ca="1">IF(MOD(ROW()-13,2)=0,IF(ISBLANK(OFFSET('11. SEGUIMIENTO 2026'!$P$14,INT((ROW()-13)/2),0)),"",OFFSET('11. SEGUIMIENTO 2026'!$P$14,INT((ROW()-13)/2),0)),IF(ISBLANK(OFFSET('9. METAS'!$S$20,INT((ROW()-14)/2),0)),"",OFFSET('9. METAS'!$S$20,INT((ROW()-14)/2),0)))</f>
        <v/>
      </c>
      <c r="M396" s="210" t="str">
        <f ca="1">IF(MOD(ROW()-13,2)=0,IF(ISBLANK(OFFSET('11. SEGUIMIENTO 2026'!$Q$14,INT((ROW()-13)/2),0)),"",OFFSET('11. SEGUIMIENTO 2026'!$Q$14,INT((ROW()-13)/2),0)),IF(ISBLANK(OFFSET('9. METAS'!$T$20,INT((ROW()-14)/2),0)),"",OFFSET('9. METAS'!$T$20,INT((ROW()-14)/2),0)))</f>
        <v/>
      </c>
      <c r="N396" s="1005"/>
      <c r="O396" s="1007"/>
      <c r="P396" s="1037"/>
    </row>
    <row r="397" spans="3:16" ht="53.25" hidden="1" customHeight="1">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29" t="str">
        <f ca="1">IF(ISBLANK(OFFSET('9. METAS'!$K$20,INT((ROW()-13)/2),0)),"",OFFSET('9. METAS'!$K$20,INT((ROW()-13)/2),0))</f>
        <v/>
      </c>
      <c r="I397" s="1031"/>
      <c r="J397" s="208" t="str">
        <f ca="1">IF(MOD(ROW()-13,2)=0,IF(ISBLANK(OFFSET('11. SEGUIMIENTO 2026'!$N$14,INT((ROW()-13)/2),0)),"",OFFSET('11. SEGUIMIENTO 2026'!$N$14,INT((ROW()-13)/2),0)),IF(ISBLANK(OFFSET('9. METAS'!$Q$20,INT((ROW()-14)/2),0)),"",OFFSET('9. METAS'!$Q$20,INT((ROW()-14)/2),0)))</f>
        <v/>
      </c>
      <c r="K397" s="209" t="str">
        <f ca="1">IF(MOD(ROW()-13,2)=0,IF(ISBLANK(OFFSET('11. SEGUIMIENTO 2026'!$O$14,INT((ROW()-13)/2),0)),"",OFFSET('11. SEGUIMIENTO 2026'!$O$14,INT((ROW()-13)/2),0)),IF(ISBLANK(OFFSET('9. METAS'!$R$20,INT((ROW()-14)/2),0)),"",OFFSET('9. METAS'!$R$20,INT((ROW()-14)/2),0)))</f>
        <v/>
      </c>
      <c r="L397" s="209" t="str">
        <f ca="1">IF(MOD(ROW()-13,2)=0,IF(ISBLANK(OFFSET('11. SEGUIMIENTO 2026'!$P$14,INT((ROW()-13)/2),0)),"",OFFSET('11. SEGUIMIENTO 2026'!$P$14,INT((ROW()-13)/2),0)),IF(ISBLANK(OFFSET('9. METAS'!$S$20,INT((ROW()-14)/2),0)),"",OFFSET('9. METAS'!$S$20,INT((ROW()-14)/2),0)))</f>
        <v/>
      </c>
      <c r="M397" s="210" t="str">
        <f ca="1">IF(MOD(ROW()-13,2)=0,IF(ISBLANK(OFFSET('11. SEGUIMIENTO 2026'!$Q$14,INT((ROW()-13)/2),0)),"",OFFSET('11. SEGUIMIENTO 2026'!$Q$14,INT((ROW()-13)/2),0)),IF(ISBLANK(OFFSET('9. METAS'!$T$20,INT((ROW()-14)/2),0)),"",OFFSET('9. METAS'!$T$20,INT((ROW()-14)/2),0)))</f>
        <v/>
      </c>
      <c r="N397" s="1004" t="str">
        <f t="shared" ref="N397" ca="1" si="380">IFERROR(J397/J398,"ND")</f>
        <v>ND</v>
      </c>
      <c r="O397" s="1006" t="str">
        <f t="shared" ref="O397" ca="1" si="381">IFERROR(((J397+K397)/H397),"ND")</f>
        <v>ND</v>
      </c>
      <c r="P397" s="1034"/>
    </row>
    <row r="398" spans="3:16" ht="53.25" hidden="1" customHeight="1">
      <c r="C398" s="983"/>
      <c r="D398" s="985"/>
      <c r="E398" s="985"/>
      <c r="F398" s="987"/>
      <c r="G398" s="989"/>
      <c r="H398" s="1029"/>
      <c r="I398" s="1036"/>
      <c r="J398" s="208" t="str">
        <f ca="1">IF(MOD(ROW()-13,2)=0,IF(ISBLANK(OFFSET('11. SEGUIMIENTO 2026'!$N$14,INT((ROW()-13)/2),0)),"",OFFSET('11. SEGUIMIENTO 2026'!$N$14,INT((ROW()-13)/2),0)),IF(ISBLANK(OFFSET('9. METAS'!$Q$20,INT((ROW()-14)/2),0)),"",OFFSET('9. METAS'!$Q$20,INT((ROW()-14)/2),0)))</f>
        <v/>
      </c>
      <c r="K398" s="209" t="str">
        <f ca="1">IF(MOD(ROW()-13,2)=0,IF(ISBLANK(OFFSET('11. SEGUIMIENTO 2026'!$O$14,INT((ROW()-13)/2),0)),"",OFFSET('11. SEGUIMIENTO 2026'!$O$14,INT((ROW()-13)/2),0)),IF(ISBLANK(OFFSET('9. METAS'!$R$20,INT((ROW()-14)/2),0)),"",OFFSET('9. METAS'!$R$20,INT((ROW()-14)/2),0)))</f>
        <v/>
      </c>
      <c r="L398" s="209" t="str">
        <f ca="1">IF(MOD(ROW()-13,2)=0,IF(ISBLANK(OFFSET('11. SEGUIMIENTO 2026'!$P$14,INT((ROW()-13)/2),0)),"",OFFSET('11. SEGUIMIENTO 2026'!$P$14,INT((ROW()-13)/2),0)),IF(ISBLANK(OFFSET('9. METAS'!$S$20,INT((ROW()-14)/2),0)),"",OFFSET('9. METAS'!$S$20,INT((ROW()-14)/2),0)))</f>
        <v/>
      </c>
      <c r="M398" s="210" t="str">
        <f ca="1">IF(MOD(ROW()-13,2)=0,IF(ISBLANK(OFFSET('11. SEGUIMIENTO 2026'!$Q$14,INT((ROW()-13)/2),0)),"",OFFSET('11. SEGUIMIENTO 2026'!$Q$14,INT((ROW()-13)/2),0)),IF(ISBLANK(OFFSET('9. METAS'!$T$20,INT((ROW()-14)/2),0)),"",OFFSET('9. METAS'!$T$20,INT((ROW()-14)/2),0)))</f>
        <v/>
      </c>
      <c r="N398" s="1005"/>
      <c r="O398" s="1007"/>
      <c r="P398" s="1037"/>
    </row>
    <row r="399" spans="3:16" ht="53.25" hidden="1" customHeight="1">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29" t="str">
        <f ca="1">IF(ISBLANK(OFFSET('9. METAS'!$K$20,INT((ROW()-13)/2),0)),"",OFFSET('9. METAS'!$K$20,INT((ROW()-13)/2),0))</f>
        <v/>
      </c>
      <c r="I399" s="1031"/>
      <c r="J399" s="208" t="str">
        <f ca="1">IF(MOD(ROW()-13,2)=0,IF(ISBLANK(OFFSET('11. SEGUIMIENTO 2026'!$N$14,INT((ROW()-13)/2),0)),"",OFFSET('11. SEGUIMIENTO 2026'!$N$14,INT((ROW()-13)/2),0)),IF(ISBLANK(OFFSET('9. METAS'!$Q$20,INT((ROW()-14)/2),0)),"",OFFSET('9. METAS'!$Q$20,INT((ROW()-14)/2),0)))</f>
        <v/>
      </c>
      <c r="K399" s="209" t="str">
        <f ca="1">IF(MOD(ROW()-13,2)=0,IF(ISBLANK(OFFSET('11. SEGUIMIENTO 2026'!$O$14,INT((ROW()-13)/2),0)),"",OFFSET('11. SEGUIMIENTO 2026'!$O$14,INT((ROW()-13)/2),0)),IF(ISBLANK(OFFSET('9. METAS'!$R$20,INT((ROW()-14)/2),0)),"",OFFSET('9. METAS'!$R$20,INT((ROW()-14)/2),0)))</f>
        <v/>
      </c>
      <c r="L399" s="209" t="str">
        <f ca="1">IF(MOD(ROW()-13,2)=0,IF(ISBLANK(OFFSET('11. SEGUIMIENTO 2026'!$P$14,INT((ROW()-13)/2),0)),"",OFFSET('11. SEGUIMIENTO 2026'!$P$14,INT((ROW()-13)/2),0)),IF(ISBLANK(OFFSET('9. METAS'!$S$20,INT((ROW()-14)/2),0)),"",OFFSET('9. METAS'!$S$20,INT((ROW()-14)/2),0)))</f>
        <v/>
      </c>
      <c r="M399" s="210" t="str">
        <f ca="1">IF(MOD(ROW()-13,2)=0,IF(ISBLANK(OFFSET('11. SEGUIMIENTO 2026'!$Q$14,INT((ROW()-13)/2),0)),"",OFFSET('11. SEGUIMIENTO 2026'!$Q$14,INT((ROW()-13)/2),0)),IF(ISBLANK(OFFSET('9. METAS'!$T$20,INT((ROW()-14)/2),0)),"",OFFSET('9. METAS'!$T$20,INT((ROW()-14)/2),0)))</f>
        <v/>
      </c>
      <c r="N399" s="1004" t="str">
        <f t="shared" ref="N399" ca="1" si="382">IFERROR(J399/J400,"ND")</f>
        <v>ND</v>
      </c>
      <c r="O399" s="1006" t="str">
        <f t="shared" ref="O399" ca="1" si="383">IFERROR(((J399+K399)/H399),"ND")</f>
        <v>ND</v>
      </c>
      <c r="P399" s="1034"/>
    </row>
    <row r="400" spans="3:16" ht="53.25" hidden="1" customHeight="1">
      <c r="C400" s="983"/>
      <c r="D400" s="985"/>
      <c r="E400" s="985"/>
      <c r="F400" s="987"/>
      <c r="G400" s="989"/>
      <c r="H400" s="1029"/>
      <c r="I400" s="1036"/>
      <c r="J400" s="208" t="str">
        <f ca="1">IF(MOD(ROW()-13,2)=0,IF(ISBLANK(OFFSET('11. SEGUIMIENTO 2026'!$N$14,INT((ROW()-13)/2),0)),"",OFFSET('11. SEGUIMIENTO 2026'!$N$14,INT((ROW()-13)/2),0)),IF(ISBLANK(OFFSET('9. METAS'!$Q$20,INT((ROW()-14)/2),0)),"",OFFSET('9. METAS'!$Q$20,INT((ROW()-14)/2),0)))</f>
        <v/>
      </c>
      <c r="K400" s="209" t="str">
        <f ca="1">IF(MOD(ROW()-13,2)=0,IF(ISBLANK(OFFSET('11. SEGUIMIENTO 2026'!$O$14,INT((ROW()-13)/2),0)),"",OFFSET('11. SEGUIMIENTO 2026'!$O$14,INT((ROW()-13)/2),0)),IF(ISBLANK(OFFSET('9. METAS'!$R$20,INT((ROW()-14)/2),0)),"",OFFSET('9. METAS'!$R$20,INT((ROW()-14)/2),0)))</f>
        <v/>
      </c>
      <c r="L400" s="209" t="str">
        <f ca="1">IF(MOD(ROW()-13,2)=0,IF(ISBLANK(OFFSET('11. SEGUIMIENTO 2026'!$P$14,INT((ROW()-13)/2),0)),"",OFFSET('11. SEGUIMIENTO 2026'!$P$14,INT((ROW()-13)/2),0)),IF(ISBLANK(OFFSET('9. METAS'!$S$20,INT((ROW()-14)/2),0)),"",OFFSET('9. METAS'!$S$20,INT((ROW()-14)/2),0)))</f>
        <v/>
      </c>
      <c r="M400" s="210" t="str">
        <f ca="1">IF(MOD(ROW()-13,2)=0,IF(ISBLANK(OFFSET('11. SEGUIMIENTO 2026'!$Q$14,INT((ROW()-13)/2),0)),"",OFFSET('11. SEGUIMIENTO 2026'!$Q$14,INT((ROW()-13)/2),0)),IF(ISBLANK(OFFSET('9. METAS'!$T$20,INT((ROW()-14)/2),0)),"",OFFSET('9. METAS'!$T$20,INT((ROW()-14)/2),0)))</f>
        <v/>
      </c>
      <c r="N400" s="1005"/>
      <c r="O400" s="1007"/>
      <c r="P400" s="1037"/>
    </row>
    <row r="401" spans="3:16" ht="53.25" hidden="1" customHeight="1">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29" t="str">
        <f ca="1">IF(ISBLANK(OFFSET('9. METAS'!$K$20,INT((ROW()-13)/2),0)),"",OFFSET('9. METAS'!$K$20,INT((ROW()-13)/2),0))</f>
        <v/>
      </c>
      <c r="I401" s="1031"/>
      <c r="J401" s="208" t="str">
        <f ca="1">IF(MOD(ROW()-13,2)=0,IF(ISBLANK(OFFSET('11. SEGUIMIENTO 2026'!$N$14,INT((ROW()-13)/2),0)),"",OFFSET('11. SEGUIMIENTO 2026'!$N$14,INT((ROW()-13)/2),0)),IF(ISBLANK(OFFSET('9. METAS'!$Q$20,INT((ROW()-14)/2),0)),"",OFFSET('9. METAS'!$Q$20,INT((ROW()-14)/2),0)))</f>
        <v/>
      </c>
      <c r="K401" s="209" t="str">
        <f ca="1">IF(MOD(ROW()-13,2)=0,IF(ISBLANK(OFFSET('11. SEGUIMIENTO 2026'!$O$14,INT((ROW()-13)/2),0)),"",OFFSET('11. SEGUIMIENTO 2026'!$O$14,INT((ROW()-13)/2),0)),IF(ISBLANK(OFFSET('9. METAS'!$R$20,INT((ROW()-14)/2),0)),"",OFFSET('9. METAS'!$R$20,INT((ROW()-14)/2),0)))</f>
        <v/>
      </c>
      <c r="L401" s="209" t="str">
        <f ca="1">IF(MOD(ROW()-13,2)=0,IF(ISBLANK(OFFSET('11. SEGUIMIENTO 2026'!$P$14,INT((ROW()-13)/2),0)),"",OFFSET('11. SEGUIMIENTO 2026'!$P$14,INT((ROW()-13)/2),0)),IF(ISBLANK(OFFSET('9. METAS'!$S$20,INT((ROW()-14)/2),0)),"",OFFSET('9. METAS'!$S$20,INT((ROW()-14)/2),0)))</f>
        <v/>
      </c>
      <c r="M401" s="210" t="str">
        <f ca="1">IF(MOD(ROW()-13,2)=0,IF(ISBLANK(OFFSET('11. SEGUIMIENTO 2026'!$Q$14,INT((ROW()-13)/2),0)),"",OFFSET('11. SEGUIMIENTO 2026'!$Q$14,INT((ROW()-13)/2),0)),IF(ISBLANK(OFFSET('9. METAS'!$T$20,INT((ROW()-14)/2),0)),"",OFFSET('9. METAS'!$T$20,INT((ROW()-14)/2),0)))</f>
        <v/>
      </c>
      <c r="N401" s="1004" t="str">
        <f t="shared" ref="N401" ca="1" si="384">IFERROR(J401/J402,"ND")</f>
        <v>ND</v>
      </c>
      <c r="O401" s="1006" t="str">
        <f t="shared" ref="O401" ca="1" si="385">IFERROR(((J401+K401)/H401),"ND")</f>
        <v>ND</v>
      </c>
      <c r="P401" s="1034"/>
    </row>
    <row r="402" spans="3:16" ht="53.25" hidden="1" customHeight="1">
      <c r="C402" s="983"/>
      <c r="D402" s="985"/>
      <c r="E402" s="985"/>
      <c r="F402" s="987"/>
      <c r="G402" s="989"/>
      <c r="H402" s="1029"/>
      <c r="I402" s="1036"/>
      <c r="J402" s="208" t="str">
        <f ca="1">IF(MOD(ROW()-13,2)=0,IF(ISBLANK(OFFSET('11. SEGUIMIENTO 2026'!$N$14,INT((ROW()-13)/2),0)),"",OFFSET('11. SEGUIMIENTO 2026'!$N$14,INT((ROW()-13)/2),0)),IF(ISBLANK(OFFSET('9. METAS'!$Q$20,INT((ROW()-14)/2),0)),"",OFFSET('9. METAS'!$Q$20,INT((ROW()-14)/2),0)))</f>
        <v/>
      </c>
      <c r="K402" s="209" t="str">
        <f ca="1">IF(MOD(ROW()-13,2)=0,IF(ISBLANK(OFFSET('11. SEGUIMIENTO 2026'!$O$14,INT((ROW()-13)/2),0)),"",OFFSET('11. SEGUIMIENTO 2026'!$O$14,INT((ROW()-13)/2),0)),IF(ISBLANK(OFFSET('9. METAS'!$R$20,INT((ROW()-14)/2),0)),"",OFFSET('9. METAS'!$R$20,INT((ROW()-14)/2),0)))</f>
        <v/>
      </c>
      <c r="L402" s="209" t="str">
        <f ca="1">IF(MOD(ROW()-13,2)=0,IF(ISBLANK(OFFSET('11. SEGUIMIENTO 2026'!$P$14,INT((ROW()-13)/2),0)),"",OFFSET('11. SEGUIMIENTO 2026'!$P$14,INT((ROW()-13)/2),0)),IF(ISBLANK(OFFSET('9. METAS'!$S$20,INT((ROW()-14)/2),0)),"",OFFSET('9. METAS'!$S$20,INT((ROW()-14)/2),0)))</f>
        <v/>
      </c>
      <c r="M402" s="210" t="str">
        <f ca="1">IF(MOD(ROW()-13,2)=0,IF(ISBLANK(OFFSET('11. SEGUIMIENTO 2026'!$Q$14,INT((ROW()-13)/2),0)),"",OFFSET('11. SEGUIMIENTO 2026'!$Q$14,INT((ROW()-13)/2),0)),IF(ISBLANK(OFFSET('9. METAS'!$T$20,INT((ROW()-14)/2),0)),"",OFFSET('9. METAS'!$T$20,INT((ROW()-14)/2),0)))</f>
        <v/>
      </c>
      <c r="N402" s="1005"/>
      <c r="O402" s="1007"/>
      <c r="P402" s="1037"/>
    </row>
    <row r="403" spans="3:16" ht="53.25" hidden="1" customHeight="1">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29" t="str">
        <f ca="1">IF(ISBLANK(OFFSET('9. METAS'!$K$20,INT((ROW()-13)/2),0)),"",OFFSET('9. METAS'!$K$20,INT((ROW()-13)/2),0))</f>
        <v/>
      </c>
      <c r="I403" s="1031"/>
      <c r="J403" s="208" t="str">
        <f ca="1">IF(MOD(ROW()-13,2)=0,IF(ISBLANK(OFFSET('11. SEGUIMIENTO 2026'!$N$14,INT((ROW()-13)/2),0)),"",OFFSET('11. SEGUIMIENTO 2026'!$N$14,INT((ROW()-13)/2),0)),IF(ISBLANK(OFFSET('9. METAS'!$Q$20,INT((ROW()-14)/2),0)),"",OFFSET('9. METAS'!$Q$20,INT((ROW()-14)/2),0)))</f>
        <v/>
      </c>
      <c r="K403" s="209" t="str">
        <f ca="1">IF(MOD(ROW()-13,2)=0,IF(ISBLANK(OFFSET('11. SEGUIMIENTO 2026'!$O$14,INT((ROW()-13)/2),0)),"",OFFSET('11. SEGUIMIENTO 2026'!$O$14,INT((ROW()-13)/2),0)),IF(ISBLANK(OFFSET('9. METAS'!$R$20,INT((ROW()-14)/2),0)),"",OFFSET('9. METAS'!$R$20,INT((ROW()-14)/2),0)))</f>
        <v/>
      </c>
      <c r="L403" s="209" t="str">
        <f ca="1">IF(MOD(ROW()-13,2)=0,IF(ISBLANK(OFFSET('11. SEGUIMIENTO 2026'!$P$14,INT((ROW()-13)/2),0)),"",OFFSET('11. SEGUIMIENTO 2026'!$P$14,INT((ROW()-13)/2),0)),IF(ISBLANK(OFFSET('9. METAS'!$S$20,INT((ROW()-14)/2),0)),"",OFFSET('9. METAS'!$S$20,INT((ROW()-14)/2),0)))</f>
        <v/>
      </c>
      <c r="M403" s="210" t="str">
        <f ca="1">IF(MOD(ROW()-13,2)=0,IF(ISBLANK(OFFSET('11. SEGUIMIENTO 2026'!$Q$14,INT((ROW()-13)/2),0)),"",OFFSET('11. SEGUIMIENTO 2026'!$Q$14,INT((ROW()-13)/2),0)),IF(ISBLANK(OFFSET('9. METAS'!$T$20,INT((ROW()-14)/2),0)),"",OFFSET('9. METAS'!$T$20,INT((ROW()-14)/2),0)))</f>
        <v/>
      </c>
      <c r="N403" s="1004" t="str">
        <f t="shared" ref="N403" ca="1" si="386">IFERROR(J403/J404,"ND")</f>
        <v>ND</v>
      </c>
      <c r="O403" s="1006" t="str">
        <f t="shared" ref="O403" ca="1" si="387">IFERROR(((J403+K403)/H403),"ND")</f>
        <v>ND</v>
      </c>
      <c r="P403" s="1034"/>
    </row>
    <row r="404" spans="3:16" ht="53.25" hidden="1" customHeight="1">
      <c r="C404" s="983"/>
      <c r="D404" s="985"/>
      <c r="E404" s="985"/>
      <c r="F404" s="987"/>
      <c r="G404" s="989"/>
      <c r="H404" s="1029"/>
      <c r="I404" s="1036"/>
      <c r="J404" s="208" t="str">
        <f ca="1">IF(MOD(ROW()-13,2)=0,IF(ISBLANK(OFFSET('11. SEGUIMIENTO 2026'!$N$14,INT((ROW()-13)/2),0)),"",OFFSET('11. SEGUIMIENTO 2026'!$N$14,INT((ROW()-13)/2),0)),IF(ISBLANK(OFFSET('9. METAS'!$Q$20,INT((ROW()-14)/2),0)),"",OFFSET('9. METAS'!$Q$20,INT((ROW()-14)/2),0)))</f>
        <v/>
      </c>
      <c r="K404" s="209" t="str">
        <f ca="1">IF(MOD(ROW()-13,2)=0,IF(ISBLANK(OFFSET('11. SEGUIMIENTO 2026'!$O$14,INT((ROW()-13)/2),0)),"",OFFSET('11. SEGUIMIENTO 2026'!$O$14,INT((ROW()-13)/2),0)),IF(ISBLANK(OFFSET('9. METAS'!$R$20,INT((ROW()-14)/2),0)),"",OFFSET('9. METAS'!$R$20,INT((ROW()-14)/2),0)))</f>
        <v/>
      </c>
      <c r="L404" s="209" t="str">
        <f ca="1">IF(MOD(ROW()-13,2)=0,IF(ISBLANK(OFFSET('11. SEGUIMIENTO 2026'!$P$14,INT((ROW()-13)/2),0)),"",OFFSET('11. SEGUIMIENTO 2026'!$P$14,INT((ROW()-13)/2),0)),IF(ISBLANK(OFFSET('9. METAS'!$S$20,INT((ROW()-14)/2),0)),"",OFFSET('9. METAS'!$S$20,INT((ROW()-14)/2),0)))</f>
        <v/>
      </c>
      <c r="M404" s="210" t="str">
        <f ca="1">IF(MOD(ROW()-13,2)=0,IF(ISBLANK(OFFSET('11. SEGUIMIENTO 2026'!$Q$14,INT((ROW()-13)/2),0)),"",OFFSET('11. SEGUIMIENTO 2026'!$Q$14,INT((ROW()-13)/2),0)),IF(ISBLANK(OFFSET('9. METAS'!$T$20,INT((ROW()-14)/2),0)),"",OFFSET('9. METAS'!$T$20,INT((ROW()-14)/2),0)))</f>
        <v/>
      </c>
      <c r="N404" s="1005"/>
      <c r="O404" s="1007"/>
      <c r="P404" s="1037"/>
    </row>
    <row r="405" spans="3:16" ht="53.25" hidden="1" customHeight="1">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29" t="str">
        <f ca="1">IF(ISBLANK(OFFSET('9. METAS'!$K$20,INT((ROW()-13)/2),0)),"",OFFSET('9. METAS'!$K$20,INT((ROW()-13)/2),0))</f>
        <v/>
      </c>
      <c r="I405" s="1031"/>
      <c r="J405" s="208" t="str">
        <f ca="1">IF(MOD(ROW()-13,2)=0,IF(ISBLANK(OFFSET('11. SEGUIMIENTO 2026'!$N$14,INT((ROW()-13)/2),0)),"",OFFSET('11. SEGUIMIENTO 2026'!$N$14,INT((ROW()-13)/2),0)),IF(ISBLANK(OFFSET('9. METAS'!$Q$20,INT((ROW()-14)/2),0)),"",OFFSET('9. METAS'!$Q$20,INT((ROW()-14)/2),0)))</f>
        <v/>
      </c>
      <c r="K405" s="209" t="str">
        <f ca="1">IF(MOD(ROW()-13,2)=0,IF(ISBLANK(OFFSET('11. SEGUIMIENTO 2026'!$O$14,INT((ROW()-13)/2),0)),"",OFFSET('11. SEGUIMIENTO 2026'!$O$14,INT((ROW()-13)/2),0)),IF(ISBLANK(OFFSET('9. METAS'!$R$20,INT((ROW()-14)/2),0)),"",OFFSET('9. METAS'!$R$20,INT((ROW()-14)/2),0)))</f>
        <v/>
      </c>
      <c r="L405" s="209" t="str">
        <f ca="1">IF(MOD(ROW()-13,2)=0,IF(ISBLANK(OFFSET('11. SEGUIMIENTO 2026'!$P$14,INT((ROW()-13)/2),0)),"",OFFSET('11. SEGUIMIENTO 2026'!$P$14,INT((ROW()-13)/2),0)),IF(ISBLANK(OFFSET('9. METAS'!$S$20,INT((ROW()-14)/2),0)),"",OFFSET('9. METAS'!$S$20,INT((ROW()-14)/2),0)))</f>
        <v/>
      </c>
      <c r="M405" s="210" t="str">
        <f ca="1">IF(MOD(ROW()-13,2)=0,IF(ISBLANK(OFFSET('11. SEGUIMIENTO 2026'!$Q$14,INT((ROW()-13)/2),0)),"",OFFSET('11. SEGUIMIENTO 2026'!$Q$14,INT((ROW()-13)/2),0)),IF(ISBLANK(OFFSET('9. METAS'!$T$20,INT((ROW()-14)/2),0)),"",OFFSET('9. METAS'!$T$20,INT((ROW()-14)/2),0)))</f>
        <v/>
      </c>
      <c r="N405" s="1004" t="str">
        <f t="shared" ref="N405" ca="1" si="388">IFERROR(J405/J406,"ND")</f>
        <v>ND</v>
      </c>
      <c r="O405" s="1006" t="str">
        <f t="shared" ref="O405" ca="1" si="389">IFERROR(((J405+K405)/H405),"ND")</f>
        <v>ND</v>
      </c>
      <c r="P405" s="1034"/>
    </row>
    <row r="406" spans="3:16" ht="53.25" hidden="1" customHeight="1">
      <c r="C406" s="983"/>
      <c r="D406" s="985"/>
      <c r="E406" s="985"/>
      <c r="F406" s="987"/>
      <c r="G406" s="989"/>
      <c r="H406" s="1029"/>
      <c r="I406" s="1036"/>
      <c r="J406" s="208" t="str">
        <f ca="1">IF(MOD(ROW()-13,2)=0,IF(ISBLANK(OFFSET('11. SEGUIMIENTO 2026'!$N$14,INT((ROW()-13)/2),0)),"",OFFSET('11. SEGUIMIENTO 2026'!$N$14,INT((ROW()-13)/2),0)),IF(ISBLANK(OFFSET('9. METAS'!$Q$20,INT((ROW()-14)/2),0)),"",OFFSET('9. METAS'!$Q$20,INT((ROW()-14)/2),0)))</f>
        <v/>
      </c>
      <c r="K406" s="209" t="str">
        <f ca="1">IF(MOD(ROW()-13,2)=0,IF(ISBLANK(OFFSET('11. SEGUIMIENTO 2026'!$O$14,INT((ROW()-13)/2),0)),"",OFFSET('11. SEGUIMIENTO 2026'!$O$14,INT((ROW()-13)/2),0)),IF(ISBLANK(OFFSET('9. METAS'!$R$20,INT((ROW()-14)/2),0)),"",OFFSET('9. METAS'!$R$20,INT((ROW()-14)/2),0)))</f>
        <v/>
      </c>
      <c r="L406" s="209" t="str">
        <f ca="1">IF(MOD(ROW()-13,2)=0,IF(ISBLANK(OFFSET('11. SEGUIMIENTO 2026'!$P$14,INT((ROW()-13)/2),0)),"",OFFSET('11. SEGUIMIENTO 2026'!$P$14,INT((ROW()-13)/2),0)),IF(ISBLANK(OFFSET('9. METAS'!$S$20,INT((ROW()-14)/2),0)),"",OFFSET('9. METAS'!$S$20,INT((ROW()-14)/2),0)))</f>
        <v/>
      </c>
      <c r="M406" s="210" t="str">
        <f ca="1">IF(MOD(ROW()-13,2)=0,IF(ISBLANK(OFFSET('11. SEGUIMIENTO 2026'!$Q$14,INT((ROW()-13)/2),0)),"",OFFSET('11. SEGUIMIENTO 2026'!$Q$14,INT((ROW()-13)/2),0)),IF(ISBLANK(OFFSET('9. METAS'!$T$20,INT((ROW()-14)/2),0)),"",OFFSET('9. METAS'!$T$20,INT((ROW()-14)/2),0)))</f>
        <v/>
      </c>
      <c r="N406" s="1005"/>
      <c r="O406" s="1007"/>
      <c r="P406" s="1037"/>
    </row>
    <row r="407" spans="3:16" ht="53.25" hidden="1" customHeight="1">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29" t="str">
        <f ca="1">IF(ISBLANK(OFFSET('9. METAS'!$K$20,INT((ROW()-13)/2),0)),"",OFFSET('9. METAS'!$K$20,INT((ROW()-13)/2),0))</f>
        <v/>
      </c>
      <c r="I407" s="1031"/>
      <c r="J407" s="208" t="str">
        <f ca="1">IF(MOD(ROW()-13,2)=0,IF(ISBLANK(OFFSET('11. SEGUIMIENTO 2026'!$N$14,INT((ROW()-13)/2),0)),"",OFFSET('11. SEGUIMIENTO 2026'!$N$14,INT((ROW()-13)/2),0)),IF(ISBLANK(OFFSET('9. METAS'!$Q$20,INT((ROW()-14)/2),0)),"",OFFSET('9. METAS'!$Q$20,INT((ROW()-14)/2),0)))</f>
        <v/>
      </c>
      <c r="K407" s="209" t="str">
        <f ca="1">IF(MOD(ROW()-13,2)=0,IF(ISBLANK(OFFSET('11. SEGUIMIENTO 2026'!$O$14,INT((ROW()-13)/2),0)),"",OFFSET('11. SEGUIMIENTO 2026'!$O$14,INT((ROW()-13)/2),0)),IF(ISBLANK(OFFSET('9. METAS'!$R$20,INT((ROW()-14)/2),0)),"",OFFSET('9. METAS'!$R$20,INT((ROW()-14)/2),0)))</f>
        <v/>
      </c>
      <c r="L407" s="209" t="str">
        <f ca="1">IF(MOD(ROW()-13,2)=0,IF(ISBLANK(OFFSET('11. SEGUIMIENTO 2026'!$P$14,INT((ROW()-13)/2),0)),"",OFFSET('11. SEGUIMIENTO 2026'!$P$14,INT((ROW()-13)/2),0)),IF(ISBLANK(OFFSET('9. METAS'!$S$20,INT((ROW()-14)/2),0)),"",OFFSET('9. METAS'!$S$20,INT((ROW()-14)/2),0)))</f>
        <v/>
      </c>
      <c r="M407" s="210" t="str">
        <f ca="1">IF(MOD(ROW()-13,2)=0,IF(ISBLANK(OFFSET('11. SEGUIMIENTO 2026'!$Q$14,INT((ROW()-13)/2),0)),"",OFFSET('11. SEGUIMIENTO 2026'!$Q$14,INT((ROW()-13)/2),0)),IF(ISBLANK(OFFSET('9. METAS'!$T$20,INT((ROW()-14)/2),0)),"",OFFSET('9. METAS'!$T$20,INT((ROW()-14)/2),0)))</f>
        <v/>
      </c>
      <c r="N407" s="1004" t="str">
        <f t="shared" ref="N407" ca="1" si="390">IFERROR(J407/J408,"ND")</f>
        <v>ND</v>
      </c>
      <c r="O407" s="1006" t="str">
        <f t="shared" ref="O407" ca="1" si="391">IFERROR(((J407+K407)/H407),"ND")</f>
        <v>ND</v>
      </c>
      <c r="P407" s="1034"/>
    </row>
    <row r="408" spans="3:16" ht="53.25" hidden="1" customHeight="1">
      <c r="C408" s="983"/>
      <c r="D408" s="985"/>
      <c r="E408" s="985"/>
      <c r="F408" s="987"/>
      <c r="G408" s="989"/>
      <c r="H408" s="1029"/>
      <c r="I408" s="1036"/>
      <c r="J408" s="208" t="str">
        <f ca="1">IF(MOD(ROW()-13,2)=0,IF(ISBLANK(OFFSET('11. SEGUIMIENTO 2026'!$N$14,INT((ROW()-13)/2),0)),"",OFFSET('11. SEGUIMIENTO 2026'!$N$14,INT((ROW()-13)/2),0)),IF(ISBLANK(OFFSET('9. METAS'!$Q$20,INT((ROW()-14)/2),0)),"",OFFSET('9. METAS'!$Q$20,INT((ROW()-14)/2),0)))</f>
        <v/>
      </c>
      <c r="K408" s="209" t="str">
        <f ca="1">IF(MOD(ROW()-13,2)=0,IF(ISBLANK(OFFSET('11. SEGUIMIENTO 2026'!$O$14,INT((ROW()-13)/2),0)),"",OFFSET('11. SEGUIMIENTO 2026'!$O$14,INT((ROW()-13)/2),0)),IF(ISBLANK(OFFSET('9. METAS'!$R$20,INT((ROW()-14)/2),0)),"",OFFSET('9. METAS'!$R$20,INT((ROW()-14)/2),0)))</f>
        <v/>
      </c>
      <c r="L408" s="209" t="str">
        <f ca="1">IF(MOD(ROW()-13,2)=0,IF(ISBLANK(OFFSET('11. SEGUIMIENTO 2026'!$P$14,INT((ROW()-13)/2),0)),"",OFFSET('11. SEGUIMIENTO 2026'!$P$14,INT((ROW()-13)/2),0)),IF(ISBLANK(OFFSET('9. METAS'!$S$20,INT((ROW()-14)/2),0)),"",OFFSET('9. METAS'!$S$20,INT((ROW()-14)/2),0)))</f>
        <v/>
      </c>
      <c r="M408" s="210" t="str">
        <f ca="1">IF(MOD(ROW()-13,2)=0,IF(ISBLANK(OFFSET('11. SEGUIMIENTO 2026'!$Q$14,INT((ROW()-13)/2),0)),"",OFFSET('11. SEGUIMIENTO 2026'!$Q$14,INT((ROW()-13)/2),0)),IF(ISBLANK(OFFSET('9. METAS'!$T$20,INT((ROW()-14)/2),0)),"",OFFSET('9. METAS'!$T$20,INT((ROW()-14)/2),0)))</f>
        <v/>
      </c>
      <c r="N408" s="1005"/>
      <c r="O408" s="1007"/>
      <c r="P408" s="1037"/>
    </row>
    <row r="409" spans="3:16" ht="53.25" hidden="1" customHeight="1">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29" t="str">
        <f ca="1">IF(ISBLANK(OFFSET('9. METAS'!$K$20,INT((ROW()-13)/2),0)),"",OFFSET('9. METAS'!$K$20,INT((ROW()-13)/2),0))</f>
        <v/>
      </c>
      <c r="I409" s="1031"/>
      <c r="J409" s="208" t="str">
        <f ca="1">IF(MOD(ROW()-13,2)=0,IF(ISBLANK(OFFSET('11. SEGUIMIENTO 2026'!$N$14,INT((ROW()-13)/2),0)),"",OFFSET('11. SEGUIMIENTO 2026'!$N$14,INT((ROW()-13)/2),0)),IF(ISBLANK(OFFSET('9. METAS'!$Q$20,INT((ROW()-14)/2),0)),"",OFFSET('9. METAS'!$Q$20,INT((ROW()-14)/2),0)))</f>
        <v/>
      </c>
      <c r="K409" s="209" t="str">
        <f ca="1">IF(MOD(ROW()-13,2)=0,IF(ISBLANK(OFFSET('11. SEGUIMIENTO 2026'!$O$14,INT((ROW()-13)/2),0)),"",OFFSET('11. SEGUIMIENTO 2026'!$O$14,INT((ROW()-13)/2),0)),IF(ISBLANK(OFFSET('9. METAS'!$R$20,INT((ROW()-14)/2),0)),"",OFFSET('9. METAS'!$R$20,INT((ROW()-14)/2),0)))</f>
        <v/>
      </c>
      <c r="L409" s="209" t="str">
        <f ca="1">IF(MOD(ROW()-13,2)=0,IF(ISBLANK(OFFSET('11. SEGUIMIENTO 2026'!$P$14,INT((ROW()-13)/2),0)),"",OFFSET('11. SEGUIMIENTO 2026'!$P$14,INT((ROW()-13)/2),0)),IF(ISBLANK(OFFSET('9. METAS'!$S$20,INT((ROW()-14)/2),0)),"",OFFSET('9. METAS'!$S$20,INT((ROW()-14)/2),0)))</f>
        <v/>
      </c>
      <c r="M409" s="210" t="str">
        <f ca="1">IF(MOD(ROW()-13,2)=0,IF(ISBLANK(OFFSET('11. SEGUIMIENTO 2026'!$Q$14,INT((ROW()-13)/2),0)),"",OFFSET('11. SEGUIMIENTO 2026'!$Q$14,INT((ROW()-13)/2),0)),IF(ISBLANK(OFFSET('9. METAS'!$T$20,INT((ROW()-14)/2),0)),"",OFFSET('9. METAS'!$T$20,INT((ROW()-14)/2),0)))</f>
        <v/>
      </c>
      <c r="N409" s="1004" t="str">
        <f t="shared" ref="N409" ca="1" si="392">IFERROR(J409/J410,"ND")</f>
        <v>ND</v>
      </c>
      <c r="O409" s="1006" t="str">
        <f t="shared" ref="O409" ca="1" si="393">IFERROR(((J409+K409)/H409),"ND")</f>
        <v>ND</v>
      </c>
      <c r="P409" s="1034"/>
    </row>
    <row r="410" spans="3:16" ht="53.25" hidden="1" customHeight="1">
      <c r="C410" s="983"/>
      <c r="D410" s="985"/>
      <c r="E410" s="985"/>
      <c r="F410" s="987"/>
      <c r="G410" s="989"/>
      <c r="H410" s="1029"/>
      <c r="I410" s="1036"/>
      <c r="J410" s="208" t="str">
        <f ca="1">IF(MOD(ROW()-13,2)=0,IF(ISBLANK(OFFSET('11. SEGUIMIENTO 2026'!$N$14,INT((ROW()-13)/2),0)),"",OFFSET('11. SEGUIMIENTO 2026'!$N$14,INT((ROW()-13)/2),0)),IF(ISBLANK(OFFSET('9. METAS'!$Q$20,INT((ROW()-14)/2),0)),"",OFFSET('9. METAS'!$Q$20,INT((ROW()-14)/2),0)))</f>
        <v/>
      </c>
      <c r="K410" s="209" t="str">
        <f ca="1">IF(MOD(ROW()-13,2)=0,IF(ISBLANK(OFFSET('11. SEGUIMIENTO 2026'!$O$14,INT((ROW()-13)/2),0)),"",OFFSET('11. SEGUIMIENTO 2026'!$O$14,INT((ROW()-13)/2),0)),IF(ISBLANK(OFFSET('9. METAS'!$R$20,INT((ROW()-14)/2),0)),"",OFFSET('9. METAS'!$R$20,INT((ROW()-14)/2),0)))</f>
        <v/>
      </c>
      <c r="L410" s="209" t="str">
        <f ca="1">IF(MOD(ROW()-13,2)=0,IF(ISBLANK(OFFSET('11. SEGUIMIENTO 2026'!$P$14,INT((ROW()-13)/2),0)),"",OFFSET('11. SEGUIMIENTO 2026'!$P$14,INT((ROW()-13)/2),0)),IF(ISBLANK(OFFSET('9. METAS'!$S$20,INT((ROW()-14)/2),0)),"",OFFSET('9. METAS'!$S$20,INT((ROW()-14)/2),0)))</f>
        <v/>
      </c>
      <c r="M410" s="210" t="str">
        <f ca="1">IF(MOD(ROW()-13,2)=0,IF(ISBLANK(OFFSET('11. SEGUIMIENTO 2026'!$Q$14,INT((ROW()-13)/2),0)),"",OFFSET('11. SEGUIMIENTO 2026'!$Q$14,INT((ROW()-13)/2),0)),IF(ISBLANK(OFFSET('9. METAS'!$T$20,INT((ROW()-14)/2),0)),"",OFFSET('9. METAS'!$T$20,INT((ROW()-14)/2),0)))</f>
        <v/>
      </c>
      <c r="N410" s="1005"/>
      <c r="O410" s="1007"/>
      <c r="P410" s="1037"/>
    </row>
    <row r="411" spans="3:16" ht="53.25" hidden="1" customHeight="1">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29" t="str">
        <f ca="1">IF(ISBLANK(OFFSET('9. METAS'!$K$20,INT((ROW()-13)/2),0)),"",OFFSET('9. METAS'!$K$20,INT((ROW()-13)/2),0))</f>
        <v/>
      </c>
      <c r="I411" s="1031"/>
      <c r="J411" s="208" t="str">
        <f ca="1">IF(MOD(ROW()-13,2)=0,IF(ISBLANK(OFFSET('11. SEGUIMIENTO 2026'!$N$14,INT((ROW()-13)/2),0)),"",OFFSET('11. SEGUIMIENTO 2026'!$N$14,INT((ROW()-13)/2),0)),IF(ISBLANK(OFFSET('9. METAS'!$Q$20,INT((ROW()-14)/2),0)),"",OFFSET('9. METAS'!$Q$20,INT((ROW()-14)/2),0)))</f>
        <v/>
      </c>
      <c r="K411" s="209" t="str">
        <f ca="1">IF(MOD(ROW()-13,2)=0,IF(ISBLANK(OFFSET('11. SEGUIMIENTO 2026'!$O$14,INT((ROW()-13)/2),0)),"",OFFSET('11. SEGUIMIENTO 2026'!$O$14,INT((ROW()-13)/2),0)),IF(ISBLANK(OFFSET('9. METAS'!$R$20,INT((ROW()-14)/2),0)),"",OFFSET('9. METAS'!$R$20,INT((ROW()-14)/2),0)))</f>
        <v/>
      </c>
      <c r="L411" s="209" t="str">
        <f ca="1">IF(MOD(ROW()-13,2)=0,IF(ISBLANK(OFFSET('11. SEGUIMIENTO 2026'!$P$14,INT((ROW()-13)/2),0)),"",OFFSET('11. SEGUIMIENTO 2026'!$P$14,INT((ROW()-13)/2),0)),IF(ISBLANK(OFFSET('9. METAS'!$S$20,INT((ROW()-14)/2),0)),"",OFFSET('9. METAS'!$S$20,INT((ROW()-14)/2),0)))</f>
        <v/>
      </c>
      <c r="M411" s="210" t="str">
        <f ca="1">IF(MOD(ROW()-13,2)=0,IF(ISBLANK(OFFSET('11. SEGUIMIENTO 2026'!$Q$14,INT((ROW()-13)/2),0)),"",OFFSET('11. SEGUIMIENTO 2026'!$Q$14,INT((ROW()-13)/2),0)),IF(ISBLANK(OFFSET('9. METAS'!$T$20,INT((ROW()-14)/2),0)),"",OFFSET('9. METAS'!$T$20,INT((ROW()-14)/2),0)))</f>
        <v/>
      </c>
      <c r="N411" s="1004" t="str">
        <f t="shared" ref="N411" ca="1" si="394">IFERROR(J411/J412,"ND")</f>
        <v>ND</v>
      </c>
      <c r="O411" s="1006" t="str">
        <f t="shared" ref="O411" ca="1" si="395">IFERROR(((J411+K411)/H411),"ND")</f>
        <v>ND</v>
      </c>
      <c r="P411" s="1034"/>
    </row>
    <row r="412" spans="3:16" ht="53.25" hidden="1" customHeight="1">
      <c r="C412" s="983"/>
      <c r="D412" s="985"/>
      <c r="E412" s="985"/>
      <c r="F412" s="987"/>
      <c r="G412" s="989"/>
      <c r="H412" s="1029"/>
      <c r="I412" s="1036"/>
      <c r="J412" s="208" t="str">
        <f ca="1">IF(MOD(ROW()-13,2)=0,IF(ISBLANK(OFFSET('11. SEGUIMIENTO 2026'!$N$14,INT((ROW()-13)/2),0)),"",OFFSET('11. SEGUIMIENTO 2026'!$N$14,INT((ROW()-13)/2),0)),IF(ISBLANK(OFFSET('9. METAS'!$Q$20,INT((ROW()-14)/2),0)),"",OFFSET('9. METAS'!$Q$20,INT((ROW()-14)/2),0)))</f>
        <v/>
      </c>
      <c r="K412" s="209" t="str">
        <f ca="1">IF(MOD(ROW()-13,2)=0,IF(ISBLANK(OFFSET('11. SEGUIMIENTO 2026'!$O$14,INT((ROW()-13)/2),0)),"",OFFSET('11. SEGUIMIENTO 2026'!$O$14,INT((ROW()-13)/2),0)),IF(ISBLANK(OFFSET('9. METAS'!$R$20,INT((ROW()-14)/2),0)),"",OFFSET('9. METAS'!$R$20,INT((ROW()-14)/2),0)))</f>
        <v/>
      </c>
      <c r="L412" s="209" t="str">
        <f ca="1">IF(MOD(ROW()-13,2)=0,IF(ISBLANK(OFFSET('11. SEGUIMIENTO 2026'!$P$14,INT((ROW()-13)/2),0)),"",OFFSET('11. SEGUIMIENTO 2026'!$P$14,INT((ROW()-13)/2),0)),IF(ISBLANK(OFFSET('9. METAS'!$S$20,INT((ROW()-14)/2),0)),"",OFFSET('9. METAS'!$S$20,INT((ROW()-14)/2),0)))</f>
        <v/>
      </c>
      <c r="M412" s="210" t="str">
        <f ca="1">IF(MOD(ROW()-13,2)=0,IF(ISBLANK(OFFSET('11. SEGUIMIENTO 2026'!$Q$14,INT((ROW()-13)/2),0)),"",OFFSET('11. SEGUIMIENTO 2026'!$Q$14,INT((ROW()-13)/2),0)),IF(ISBLANK(OFFSET('9. METAS'!$T$20,INT((ROW()-14)/2),0)),"",OFFSET('9. METAS'!$T$20,INT((ROW()-14)/2),0)))</f>
        <v/>
      </c>
      <c r="N412" s="1005"/>
      <c r="O412" s="1007"/>
      <c r="P412" s="1037"/>
    </row>
    <row r="413" spans="3:16" ht="53.25" hidden="1" customHeight="1">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29" t="str">
        <f ca="1">IF(ISBLANK(OFFSET('9. METAS'!$K$20,INT((ROW()-13)/2),0)),"",OFFSET('9. METAS'!$K$20,INT((ROW()-13)/2),0))</f>
        <v/>
      </c>
      <c r="I413" s="1031"/>
      <c r="J413" s="208" t="str">
        <f ca="1">IF(MOD(ROW()-13,2)=0,IF(ISBLANK(OFFSET('11. SEGUIMIENTO 2026'!$N$14,INT((ROW()-13)/2),0)),"",OFFSET('11. SEGUIMIENTO 2026'!$N$14,INT((ROW()-13)/2),0)),IF(ISBLANK(OFFSET('9. METAS'!$Q$20,INT((ROW()-14)/2),0)),"",OFFSET('9. METAS'!$Q$20,INT((ROW()-14)/2),0)))</f>
        <v/>
      </c>
      <c r="K413" s="209" t="str">
        <f ca="1">IF(MOD(ROW()-13,2)=0,IF(ISBLANK(OFFSET('11. SEGUIMIENTO 2026'!$O$14,INT((ROW()-13)/2),0)),"",OFFSET('11. SEGUIMIENTO 2026'!$O$14,INT((ROW()-13)/2),0)),IF(ISBLANK(OFFSET('9. METAS'!$R$20,INT((ROW()-14)/2),0)),"",OFFSET('9. METAS'!$R$20,INT((ROW()-14)/2),0)))</f>
        <v/>
      </c>
      <c r="L413" s="209" t="str">
        <f ca="1">IF(MOD(ROW()-13,2)=0,IF(ISBLANK(OFFSET('11. SEGUIMIENTO 2026'!$P$14,INT((ROW()-13)/2),0)),"",OFFSET('11. SEGUIMIENTO 2026'!$P$14,INT((ROW()-13)/2),0)),IF(ISBLANK(OFFSET('9. METAS'!$S$20,INT((ROW()-14)/2),0)),"",OFFSET('9. METAS'!$S$20,INT((ROW()-14)/2),0)))</f>
        <v/>
      </c>
      <c r="M413" s="210" t="str">
        <f ca="1">IF(MOD(ROW()-13,2)=0,IF(ISBLANK(OFFSET('11. SEGUIMIENTO 2026'!$Q$14,INT((ROW()-13)/2),0)),"",OFFSET('11. SEGUIMIENTO 2026'!$Q$14,INT((ROW()-13)/2),0)),IF(ISBLANK(OFFSET('9. METAS'!$T$20,INT((ROW()-14)/2),0)),"",OFFSET('9. METAS'!$T$20,INT((ROW()-14)/2),0)))</f>
        <v/>
      </c>
      <c r="N413" s="1004" t="str">
        <f t="shared" ref="N413" ca="1" si="396">IFERROR(J413/J414,"ND")</f>
        <v>ND</v>
      </c>
      <c r="O413" s="1006" t="str">
        <f t="shared" ref="O413" ca="1" si="397">IFERROR(((J413+K413)/H413),"ND")</f>
        <v>ND</v>
      </c>
      <c r="P413" s="1034"/>
    </row>
    <row r="414" spans="3:16" ht="53.25" hidden="1" customHeight="1">
      <c r="C414" s="983"/>
      <c r="D414" s="985"/>
      <c r="E414" s="985"/>
      <c r="F414" s="987"/>
      <c r="G414" s="989"/>
      <c r="H414" s="1029"/>
      <c r="I414" s="1036"/>
      <c r="J414" s="208" t="str">
        <f ca="1">IF(MOD(ROW()-13,2)=0,IF(ISBLANK(OFFSET('11. SEGUIMIENTO 2026'!$N$14,INT((ROW()-13)/2),0)),"",OFFSET('11. SEGUIMIENTO 2026'!$N$14,INT((ROW()-13)/2),0)),IF(ISBLANK(OFFSET('9. METAS'!$Q$20,INT((ROW()-14)/2),0)),"",OFFSET('9. METAS'!$Q$20,INT((ROW()-14)/2),0)))</f>
        <v/>
      </c>
      <c r="K414" s="209" t="str">
        <f ca="1">IF(MOD(ROW()-13,2)=0,IF(ISBLANK(OFFSET('11. SEGUIMIENTO 2026'!$O$14,INT((ROW()-13)/2),0)),"",OFFSET('11. SEGUIMIENTO 2026'!$O$14,INT((ROW()-13)/2),0)),IF(ISBLANK(OFFSET('9. METAS'!$R$20,INT((ROW()-14)/2),0)),"",OFFSET('9. METAS'!$R$20,INT((ROW()-14)/2),0)))</f>
        <v/>
      </c>
      <c r="L414" s="209" t="str">
        <f ca="1">IF(MOD(ROW()-13,2)=0,IF(ISBLANK(OFFSET('11. SEGUIMIENTO 2026'!$P$14,INT((ROW()-13)/2),0)),"",OFFSET('11. SEGUIMIENTO 2026'!$P$14,INT((ROW()-13)/2),0)),IF(ISBLANK(OFFSET('9. METAS'!$S$20,INT((ROW()-14)/2),0)),"",OFFSET('9. METAS'!$S$20,INT((ROW()-14)/2),0)))</f>
        <v/>
      </c>
      <c r="M414" s="210" t="str">
        <f ca="1">IF(MOD(ROW()-13,2)=0,IF(ISBLANK(OFFSET('11. SEGUIMIENTO 2026'!$Q$14,INT((ROW()-13)/2),0)),"",OFFSET('11. SEGUIMIENTO 2026'!$Q$14,INT((ROW()-13)/2),0)),IF(ISBLANK(OFFSET('9. METAS'!$T$20,INT((ROW()-14)/2),0)),"",OFFSET('9. METAS'!$T$20,INT((ROW()-14)/2),0)))</f>
        <v/>
      </c>
      <c r="N414" s="1005"/>
      <c r="O414" s="1007"/>
      <c r="P414" s="1037"/>
    </row>
    <row r="415" spans="3:16" ht="53.25" hidden="1" customHeight="1">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29" t="str">
        <f ca="1">IF(ISBLANK(OFFSET('9. METAS'!$K$20,INT((ROW()-13)/2),0)),"",OFFSET('9. METAS'!$K$20,INT((ROW()-13)/2),0))</f>
        <v/>
      </c>
      <c r="I415" s="1031"/>
      <c r="J415" s="208" t="str">
        <f ca="1">IF(MOD(ROW()-13,2)=0,IF(ISBLANK(OFFSET('11. SEGUIMIENTO 2026'!$N$14,INT((ROW()-13)/2),0)),"",OFFSET('11. SEGUIMIENTO 2026'!$N$14,INT((ROW()-13)/2),0)),IF(ISBLANK(OFFSET('9. METAS'!$Q$20,INT((ROW()-14)/2),0)),"",OFFSET('9. METAS'!$Q$20,INT((ROW()-14)/2),0)))</f>
        <v/>
      </c>
      <c r="K415" s="209" t="str">
        <f ca="1">IF(MOD(ROW()-13,2)=0,IF(ISBLANK(OFFSET('11. SEGUIMIENTO 2026'!$O$14,INT((ROW()-13)/2),0)),"",OFFSET('11. SEGUIMIENTO 2026'!$O$14,INT((ROW()-13)/2),0)),IF(ISBLANK(OFFSET('9. METAS'!$R$20,INT((ROW()-14)/2),0)),"",OFFSET('9. METAS'!$R$20,INT((ROW()-14)/2),0)))</f>
        <v/>
      </c>
      <c r="L415" s="209" t="str">
        <f ca="1">IF(MOD(ROW()-13,2)=0,IF(ISBLANK(OFFSET('11. SEGUIMIENTO 2026'!$P$14,INT((ROW()-13)/2),0)),"",OFFSET('11. SEGUIMIENTO 2026'!$P$14,INT((ROW()-13)/2),0)),IF(ISBLANK(OFFSET('9. METAS'!$S$20,INT((ROW()-14)/2),0)),"",OFFSET('9. METAS'!$S$20,INT((ROW()-14)/2),0)))</f>
        <v/>
      </c>
      <c r="M415" s="210" t="str">
        <f ca="1">IF(MOD(ROW()-13,2)=0,IF(ISBLANK(OFFSET('11. SEGUIMIENTO 2026'!$Q$14,INT((ROW()-13)/2),0)),"",OFFSET('11. SEGUIMIENTO 2026'!$Q$14,INT((ROW()-13)/2),0)),IF(ISBLANK(OFFSET('9. METAS'!$T$20,INT((ROW()-14)/2),0)),"",OFFSET('9. METAS'!$T$20,INT((ROW()-14)/2),0)))</f>
        <v/>
      </c>
      <c r="N415" s="1004" t="str">
        <f t="shared" ref="N415" ca="1" si="398">IFERROR(J415/J416,"ND")</f>
        <v>ND</v>
      </c>
      <c r="O415" s="1006" t="str">
        <f t="shared" ref="O415" ca="1" si="399">IFERROR(((J415+K415)/H415),"ND")</f>
        <v>ND</v>
      </c>
      <c r="P415" s="1034"/>
    </row>
    <row r="416" spans="3:16" ht="53.25" hidden="1" customHeight="1">
      <c r="C416" s="983"/>
      <c r="D416" s="985"/>
      <c r="E416" s="985"/>
      <c r="F416" s="987"/>
      <c r="G416" s="989"/>
      <c r="H416" s="1029"/>
      <c r="I416" s="1036"/>
      <c r="J416" s="208" t="str">
        <f ca="1">IF(MOD(ROW()-13,2)=0,IF(ISBLANK(OFFSET('11. SEGUIMIENTO 2026'!$N$14,INT((ROW()-13)/2),0)),"",OFFSET('11. SEGUIMIENTO 2026'!$N$14,INT((ROW()-13)/2),0)),IF(ISBLANK(OFFSET('9. METAS'!$Q$20,INT((ROW()-14)/2),0)),"",OFFSET('9. METAS'!$Q$20,INT((ROW()-14)/2),0)))</f>
        <v/>
      </c>
      <c r="K416" s="209" t="str">
        <f ca="1">IF(MOD(ROW()-13,2)=0,IF(ISBLANK(OFFSET('11. SEGUIMIENTO 2026'!$O$14,INT((ROW()-13)/2),0)),"",OFFSET('11. SEGUIMIENTO 2026'!$O$14,INT((ROW()-13)/2),0)),IF(ISBLANK(OFFSET('9. METAS'!$R$20,INT((ROW()-14)/2),0)),"",OFFSET('9. METAS'!$R$20,INT((ROW()-14)/2),0)))</f>
        <v/>
      </c>
      <c r="L416" s="209" t="str">
        <f ca="1">IF(MOD(ROW()-13,2)=0,IF(ISBLANK(OFFSET('11. SEGUIMIENTO 2026'!$P$14,INT((ROW()-13)/2),0)),"",OFFSET('11. SEGUIMIENTO 2026'!$P$14,INT((ROW()-13)/2),0)),IF(ISBLANK(OFFSET('9. METAS'!$S$20,INT((ROW()-14)/2),0)),"",OFFSET('9. METAS'!$S$20,INT((ROW()-14)/2),0)))</f>
        <v/>
      </c>
      <c r="M416" s="210" t="str">
        <f ca="1">IF(MOD(ROW()-13,2)=0,IF(ISBLANK(OFFSET('11. SEGUIMIENTO 2026'!$Q$14,INT((ROW()-13)/2),0)),"",OFFSET('11. SEGUIMIENTO 2026'!$Q$14,INT((ROW()-13)/2),0)),IF(ISBLANK(OFFSET('9. METAS'!$T$20,INT((ROW()-14)/2),0)),"",OFFSET('9. METAS'!$T$20,INT((ROW()-14)/2),0)))</f>
        <v/>
      </c>
      <c r="N416" s="1005"/>
      <c r="O416" s="1007"/>
      <c r="P416" s="1037"/>
    </row>
    <row r="417" spans="3:16" ht="53.25" hidden="1" customHeight="1">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29" t="str">
        <f ca="1">IF(ISBLANK(OFFSET('9. METAS'!$K$20,INT((ROW()-13)/2),0)),"",OFFSET('9. METAS'!$K$20,INT((ROW()-13)/2),0))</f>
        <v/>
      </c>
      <c r="I417" s="1031"/>
      <c r="J417" s="208" t="str">
        <f ca="1">IF(MOD(ROW()-13,2)=0,IF(ISBLANK(OFFSET('11. SEGUIMIENTO 2026'!$N$14,INT((ROW()-13)/2),0)),"",OFFSET('11. SEGUIMIENTO 2026'!$N$14,INT((ROW()-13)/2),0)),IF(ISBLANK(OFFSET('9. METAS'!$Q$20,INT((ROW()-14)/2),0)),"",OFFSET('9. METAS'!$Q$20,INT((ROW()-14)/2),0)))</f>
        <v/>
      </c>
      <c r="K417" s="209" t="str">
        <f ca="1">IF(MOD(ROW()-13,2)=0,IF(ISBLANK(OFFSET('11. SEGUIMIENTO 2026'!$O$14,INT((ROW()-13)/2),0)),"",OFFSET('11. SEGUIMIENTO 2026'!$O$14,INT((ROW()-13)/2),0)),IF(ISBLANK(OFFSET('9. METAS'!$R$20,INT((ROW()-14)/2),0)),"",OFFSET('9. METAS'!$R$20,INT((ROW()-14)/2),0)))</f>
        <v/>
      </c>
      <c r="L417" s="209" t="str">
        <f ca="1">IF(MOD(ROW()-13,2)=0,IF(ISBLANK(OFFSET('11. SEGUIMIENTO 2026'!$P$14,INT((ROW()-13)/2),0)),"",OFFSET('11. SEGUIMIENTO 2026'!$P$14,INT((ROW()-13)/2),0)),IF(ISBLANK(OFFSET('9. METAS'!$S$20,INT((ROW()-14)/2),0)),"",OFFSET('9. METAS'!$S$20,INT((ROW()-14)/2),0)))</f>
        <v/>
      </c>
      <c r="M417" s="210" t="str">
        <f ca="1">IF(MOD(ROW()-13,2)=0,IF(ISBLANK(OFFSET('11. SEGUIMIENTO 2026'!$Q$14,INT((ROW()-13)/2),0)),"",OFFSET('11. SEGUIMIENTO 2026'!$Q$14,INT((ROW()-13)/2),0)),IF(ISBLANK(OFFSET('9. METAS'!$T$20,INT((ROW()-14)/2),0)),"",OFFSET('9. METAS'!$T$20,INT((ROW()-14)/2),0)))</f>
        <v/>
      </c>
      <c r="N417" s="1004" t="str">
        <f t="shared" ref="N417" ca="1" si="400">IFERROR(J417/J418,"ND")</f>
        <v>ND</v>
      </c>
      <c r="O417" s="1006" t="str">
        <f t="shared" ref="O417" ca="1" si="401">IFERROR(((J417+K417)/H417),"ND")</f>
        <v>ND</v>
      </c>
      <c r="P417" s="1034"/>
    </row>
    <row r="418" spans="3:16" ht="53.25" hidden="1" customHeight="1">
      <c r="C418" s="983"/>
      <c r="D418" s="985"/>
      <c r="E418" s="985"/>
      <c r="F418" s="987"/>
      <c r="G418" s="989"/>
      <c r="H418" s="1029"/>
      <c r="I418" s="1036"/>
      <c r="J418" s="208" t="str">
        <f ca="1">IF(MOD(ROW()-13,2)=0,IF(ISBLANK(OFFSET('11. SEGUIMIENTO 2026'!$N$14,INT((ROW()-13)/2),0)),"",OFFSET('11. SEGUIMIENTO 2026'!$N$14,INT((ROW()-13)/2),0)),IF(ISBLANK(OFFSET('9. METAS'!$Q$20,INT((ROW()-14)/2),0)),"",OFFSET('9. METAS'!$Q$20,INT((ROW()-14)/2),0)))</f>
        <v/>
      </c>
      <c r="K418" s="209" t="str">
        <f ca="1">IF(MOD(ROW()-13,2)=0,IF(ISBLANK(OFFSET('11. SEGUIMIENTO 2026'!$O$14,INT((ROW()-13)/2),0)),"",OFFSET('11. SEGUIMIENTO 2026'!$O$14,INT((ROW()-13)/2),0)),IF(ISBLANK(OFFSET('9. METAS'!$R$20,INT((ROW()-14)/2),0)),"",OFFSET('9. METAS'!$R$20,INT((ROW()-14)/2),0)))</f>
        <v/>
      </c>
      <c r="L418" s="209" t="str">
        <f ca="1">IF(MOD(ROW()-13,2)=0,IF(ISBLANK(OFFSET('11. SEGUIMIENTO 2026'!$P$14,INT((ROW()-13)/2),0)),"",OFFSET('11. SEGUIMIENTO 2026'!$P$14,INT((ROW()-13)/2),0)),IF(ISBLANK(OFFSET('9. METAS'!$S$20,INT((ROW()-14)/2),0)),"",OFFSET('9. METAS'!$S$20,INT((ROW()-14)/2),0)))</f>
        <v/>
      </c>
      <c r="M418" s="210" t="str">
        <f ca="1">IF(MOD(ROW()-13,2)=0,IF(ISBLANK(OFFSET('11. SEGUIMIENTO 2026'!$Q$14,INT((ROW()-13)/2),0)),"",OFFSET('11. SEGUIMIENTO 2026'!$Q$14,INT((ROW()-13)/2),0)),IF(ISBLANK(OFFSET('9. METAS'!$T$20,INT((ROW()-14)/2),0)),"",OFFSET('9. METAS'!$T$20,INT((ROW()-14)/2),0)))</f>
        <v/>
      </c>
      <c r="N418" s="1005"/>
      <c r="O418" s="1007"/>
      <c r="P418" s="1037"/>
    </row>
    <row r="419" spans="3:16" ht="53.25" hidden="1" customHeight="1">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29" t="str">
        <f ca="1">IF(ISBLANK(OFFSET('9. METAS'!$K$20,INT((ROW()-13)/2),0)),"",OFFSET('9. METAS'!$K$20,INT((ROW()-13)/2),0))</f>
        <v/>
      </c>
      <c r="I419" s="1031"/>
      <c r="J419" s="208" t="str">
        <f ca="1">IF(MOD(ROW()-13,2)=0,IF(ISBLANK(OFFSET('11. SEGUIMIENTO 2026'!$N$14,INT((ROW()-13)/2),0)),"",OFFSET('11. SEGUIMIENTO 2026'!$N$14,INT((ROW()-13)/2),0)),IF(ISBLANK(OFFSET('9. METAS'!$Q$20,INT((ROW()-14)/2),0)),"",OFFSET('9. METAS'!$Q$20,INT((ROW()-14)/2),0)))</f>
        <v/>
      </c>
      <c r="K419" s="209" t="str">
        <f ca="1">IF(MOD(ROW()-13,2)=0,IF(ISBLANK(OFFSET('11. SEGUIMIENTO 2026'!$O$14,INT((ROW()-13)/2),0)),"",OFFSET('11. SEGUIMIENTO 2026'!$O$14,INT((ROW()-13)/2),0)),IF(ISBLANK(OFFSET('9. METAS'!$R$20,INT((ROW()-14)/2),0)),"",OFFSET('9. METAS'!$R$20,INT((ROW()-14)/2),0)))</f>
        <v/>
      </c>
      <c r="L419" s="209" t="str">
        <f ca="1">IF(MOD(ROW()-13,2)=0,IF(ISBLANK(OFFSET('11. SEGUIMIENTO 2026'!$P$14,INT((ROW()-13)/2),0)),"",OFFSET('11. SEGUIMIENTO 2026'!$P$14,INT((ROW()-13)/2),0)),IF(ISBLANK(OFFSET('9. METAS'!$S$20,INT((ROW()-14)/2),0)),"",OFFSET('9. METAS'!$S$20,INT((ROW()-14)/2),0)))</f>
        <v/>
      </c>
      <c r="M419" s="210" t="str">
        <f ca="1">IF(MOD(ROW()-13,2)=0,IF(ISBLANK(OFFSET('11. SEGUIMIENTO 2026'!$Q$14,INT((ROW()-13)/2),0)),"",OFFSET('11. SEGUIMIENTO 2026'!$Q$14,INT((ROW()-13)/2),0)),IF(ISBLANK(OFFSET('9. METAS'!$T$20,INT((ROW()-14)/2),0)),"",OFFSET('9. METAS'!$T$20,INT((ROW()-14)/2),0)))</f>
        <v/>
      </c>
      <c r="N419" s="1004" t="str">
        <f t="shared" ref="N419" ca="1" si="402">IFERROR(J419/J420,"ND")</f>
        <v>ND</v>
      </c>
      <c r="O419" s="1006" t="str">
        <f t="shared" ref="O419" ca="1" si="403">IFERROR(((J419+K419)/H419),"ND")</f>
        <v>ND</v>
      </c>
      <c r="P419" s="1034"/>
    </row>
    <row r="420" spans="3:16" ht="53.25" hidden="1" customHeight="1">
      <c r="C420" s="983"/>
      <c r="D420" s="985"/>
      <c r="E420" s="985"/>
      <c r="F420" s="987"/>
      <c r="G420" s="989"/>
      <c r="H420" s="1029"/>
      <c r="I420" s="1036"/>
      <c r="J420" s="208" t="str">
        <f ca="1">IF(MOD(ROW()-13,2)=0,IF(ISBLANK(OFFSET('11. SEGUIMIENTO 2026'!$N$14,INT((ROW()-13)/2),0)),"",OFFSET('11. SEGUIMIENTO 2026'!$N$14,INT((ROW()-13)/2),0)),IF(ISBLANK(OFFSET('9. METAS'!$Q$20,INT((ROW()-14)/2),0)),"",OFFSET('9. METAS'!$Q$20,INT((ROW()-14)/2),0)))</f>
        <v/>
      </c>
      <c r="K420" s="209" t="str">
        <f ca="1">IF(MOD(ROW()-13,2)=0,IF(ISBLANK(OFFSET('11. SEGUIMIENTO 2026'!$O$14,INT((ROW()-13)/2),0)),"",OFFSET('11. SEGUIMIENTO 2026'!$O$14,INT((ROW()-13)/2),0)),IF(ISBLANK(OFFSET('9. METAS'!$R$20,INT((ROW()-14)/2),0)),"",OFFSET('9. METAS'!$R$20,INT((ROW()-14)/2),0)))</f>
        <v/>
      </c>
      <c r="L420" s="209" t="str">
        <f ca="1">IF(MOD(ROW()-13,2)=0,IF(ISBLANK(OFFSET('11. SEGUIMIENTO 2026'!$P$14,INT((ROW()-13)/2),0)),"",OFFSET('11. SEGUIMIENTO 2026'!$P$14,INT((ROW()-13)/2),0)),IF(ISBLANK(OFFSET('9. METAS'!$S$20,INT((ROW()-14)/2),0)),"",OFFSET('9. METAS'!$S$20,INT((ROW()-14)/2),0)))</f>
        <v/>
      </c>
      <c r="M420" s="210" t="str">
        <f ca="1">IF(MOD(ROW()-13,2)=0,IF(ISBLANK(OFFSET('11. SEGUIMIENTO 2026'!$Q$14,INT((ROW()-13)/2),0)),"",OFFSET('11. SEGUIMIENTO 2026'!$Q$14,INT((ROW()-13)/2),0)),IF(ISBLANK(OFFSET('9. METAS'!$T$20,INT((ROW()-14)/2),0)),"",OFFSET('9. METAS'!$T$20,INT((ROW()-14)/2),0)))</f>
        <v/>
      </c>
      <c r="N420" s="1005"/>
      <c r="O420" s="1007"/>
      <c r="P420" s="1037"/>
    </row>
    <row r="421" spans="3:16" ht="53.25" hidden="1" customHeight="1">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29" t="str">
        <f ca="1">IF(ISBLANK(OFFSET('9. METAS'!$K$20,INT((ROW()-13)/2),0)),"",OFFSET('9. METAS'!$K$20,INT((ROW()-13)/2),0))</f>
        <v/>
      </c>
      <c r="I421" s="1031"/>
      <c r="J421" s="208" t="str">
        <f ca="1">IF(MOD(ROW()-13,2)=0,IF(ISBLANK(OFFSET('11. SEGUIMIENTO 2026'!$N$14,INT((ROW()-13)/2),0)),"",OFFSET('11. SEGUIMIENTO 2026'!$N$14,INT((ROW()-13)/2),0)),IF(ISBLANK(OFFSET('9. METAS'!$Q$20,INT((ROW()-14)/2),0)),"",OFFSET('9. METAS'!$Q$20,INT((ROW()-14)/2),0)))</f>
        <v/>
      </c>
      <c r="K421" s="209" t="str">
        <f ca="1">IF(MOD(ROW()-13,2)=0,IF(ISBLANK(OFFSET('11. SEGUIMIENTO 2026'!$O$14,INT((ROW()-13)/2),0)),"",OFFSET('11. SEGUIMIENTO 2026'!$O$14,INT((ROW()-13)/2),0)),IF(ISBLANK(OFFSET('9. METAS'!$R$20,INT((ROW()-14)/2),0)),"",OFFSET('9. METAS'!$R$20,INT((ROW()-14)/2),0)))</f>
        <v/>
      </c>
      <c r="L421" s="209" t="str">
        <f ca="1">IF(MOD(ROW()-13,2)=0,IF(ISBLANK(OFFSET('11. SEGUIMIENTO 2026'!$P$14,INT((ROW()-13)/2),0)),"",OFFSET('11. SEGUIMIENTO 2026'!$P$14,INT((ROW()-13)/2),0)),IF(ISBLANK(OFFSET('9. METAS'!$S$20,INT((ROW()-14)/2),0)),"",OFFSET('9. METAS'!$S$20,INT((ROW()-14)/2),0)))</f>
        <v/>
      </c>
      <c r="M421" s="210" t="str">
        <f ca="1">IF(MOD(ROW()-13,2)=0,IF(ISBLANK(OFFSET('11. SEGUIMIENTO 2026'!$Q$14,INT((ROW()-13)/2),0)),"",OFFSET('11. SEGUIMIENTO 2026'!$Q$14,INT((ROW()-13)/2),0)),IF(ISBLANK(OFFSET('9. METAS'!$T$20,INT((ROW()-14)/2),0)),"",OFFSET('9. METAS'!$T$20,INT((ROW()-14)/2),0)))</f>
        <v/>
      </c>
      <c r="N421" s="1004" t="str">
        <f t="shared" ref="N421" ca="1" si="404">IFERROR(J421/J422,"ND")</f>
        <v>ND</v>
      </c>
      <c r="O421" s="1006" t="str">
        <f t="shared" ref="O421" ca="1" si="405">IFERROR(((J421+K421)/H421),"ND")</f>
        <v>ND</v>
      </c>
      <c r="P421" s="1034"/>
    </row>
    <row r="422" spans="3:16" ht="53.25" hidden="1" customHeight="1">
      <c r="C422" s="983"/>
      <c r="D422" s="985"/>
      <c r="E422" s="985"/>
      <c r="F422" s="987"/>
      <c r="G422" s="989"/>
      <c r="H422" s="1029"/>
      <c r="I422" s="1036"/>
      <c r="J422" s="208" t="str">
        <f ca="1">IF(MOD(ROW()-13,2)=0,IF(ISBLANK(OFFSET('11. SEGUIMIENTO 2026'!$N$14,INT((ROW()-13)/2),0)),"",OFFSET('11. SEGUIMIENTO 2026'!$N$14,INT((ROW()-13)/2),0)),IF(ISBLANK(OFFSET('9. METAS'!$Q$20,INT((ROW()-14)/2),0)),"",OFFSET('9. METAS'!$Q$20,INT((ROW()-14)/2),0)))</f>
        <v/>
      </c>
      <c r="K422" s="209" t="str">
        <f ca="1">IF(MOD(ROW()-13,2)=0,IF(ISBLANK(OFFSET('11. SEGUIMIENTO 2026'!$O$14,INT((ROW()-13)/2),0)),"",OFFSET('11. SEGUIMIENTO 2026'!$O$14,INT((ROW()-13)/2),0)),IF(ISBLANK(OFFSET('9. METAS'!$R$20,INT((ROW()-14)/2),0)),"",OFFSET('9. METAS'!$R$20,INT((ROW()-14)/2),0)))</f>
        <v/>
      </c>
      <c r="L422" s="209" t="str">
        <f ca="1">IF(MOD(ROW()-13,2)=0,IF(ISBLANK(OFFSET('11. SEGUIMIENTO 2026'!$P$14,INT((ROW()-13)/2),0)),"",OFFSET('11. SEGUIMIENTO 2026'!$P$14,INT((ROW()-13)/2),0)),IF(ISBLANK(OFFSET('9. METAS'!$S$20,INT((ROW()-14)/2),0)),"",OFFSET('9. METAS'!$S$20,INT((ROW()-14)/2),0)))</f>
        <v/>
      </c>
      <c r="M422" s="210" t="str">
        <f ca="1">IF(MOD(ROW()-13,2)=0,IF(ISBLANK(OFFSET('11. SEGUIMIENTO 2026'!$Q$14,INT((ROW()-13)/2),0)),"",OFFSET('11. SEGUIMIENTO 2026'!$Q$14,INT((ROW()-13)/2),0)),IF(ISBLANK(OFFSET('9. METAS'!$T$20,INT((ROW()-14)/2),0)),"",OFFSET('9. METAS'!$T$20,INT((ROW()-14)/2),0)))</f>
        <v/>
      </c>
      <c r="N422" s="1005"/>
      <c r="O422" s="1007"/>
      <c r="P422" s="1037"/>
    </row>
    <row r="423" spans="3:16" ht="53.25" hidden="1" customHeight="1">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29" t="str">
        <f ca="1">IF(ISBLANK(OFFSET('9. METAS'!$K$20,INT((ROW()-13)/2),0)),"",OFFSET('9. METAS'!$K$20,INT((ROW()-13)/2),0))</f>
        <v/>
      </c>
      <c r="I423" s="1031"/>
      <c r="J423" s="208" t="str">
        <f ca="1">IF(MOD(ROW()-13,2)=0,IF(ISBLANK(OFFSET('11. SEGUIMIENTO 2026'!$N$14,INT((ROW()-13)/2),0)),"",OFFSET('11. SEGUIMIENTO 2026'!$N$14,INT((ROW()-13)/2),0)),IF(ISBLANK(OFFSET('9. METAS'!$Q$20,INT((ROW()-14)/2),0)),"",OFFSET('9. METAS'!$Q$20,INT((ROW()-14)/2),0)))</f>
        <v/>
      </c>
      <c r="K423" s="209" t="str">
        <f ca="1">IF(MOD(ROW()-13,2)=0,IF(ISBLANK(OFFSET('11. SEGUIMIENTO 2026'!$O$14,INT((ROW()-13)/2),0)),"",OFFSET('11. SEGUIMIENTO 2026'!$O$14,INT((ROW()-13)/2),0)),IF(ISBLANK(OFFSET('9. METAS'!$R$20,INT((ROW()-14)/2),0)),"",OFFSET('9. METAS'!$R$20,INT((ROW()-14)/2),0)))</f>
        <v/>
      </c>
      <c r="L423" s="209" t="str">
        <f ca="1">IF(MOD(ROW()-13,2)=0,IF(ISBLANK(OFFSET('11. SEGUIMIENTO 2026'!$P$14,INT((ROW()-13)/2),0)),"",OFFSET('11. SEGUIMIENTO 2026'!$P$14,INT((ROW()-13)/2),0)),IF(ISBLANK(OFFSET('9. METAS'!$S$20,INT((ROW()-14)/2),0)),"",OFFSET('9. METAS'!$S$20,INT((ROW()-14)/2),0)))</f>
        <v/>
      </c>
      <c r="M423" s="210" t="str">
        <f ca="1">IF(MOD(ROW()-13,2)=0,IF(ISBLANK(OFFSET('11. SEGUIMIENTO 2026'!$Q$14,INT((ROW()-13)/2),0)),"",OFFSET('11. SEGUIMIENTO 2026'!$Q$14,INT((ROW()-13)/2),0)),IF(ISBLANK(OFFSET('9. METAS'!$T$20,INT((ROW()-14)/2),0)),"",OFFSET('9. METAS'!$T$20,INT((ROW()-14)/2),0)))</f>
        <v/>
      </c>
      <c r="N423" s="1004" t="str">
        <f t="shared" ref="N423" ca="1" si="406">IFERROR(J423/J424,"ND")</f>
        <v>ND</v>
      </c>
      <c r="O423" s="1006" t="str">
        <f t="shared" ref="O423" ca="1" si="407">IFERROR(((J423+K423)/H423),"ND")</f>
        <v>ND</v>
      </c>
      <c r="P423" s="1034"/>
    </row>
    <row r="424" spans="3:16" ht="53.25" hidden="1" customHeight="1">
      <c r="C424" s="983"/>
      <c r="D424" s="985"/>
      <c r="E424" s="985"/>
      <c r="F424" s="987"/>
      <c r="G424" s="989"/>
      <c r="H424" s="1029"/>
      <c r="I424" s="1036"/>
      <c r="J424" s="208" t="str">
        <f ca="1">IF(MOD(ROW()-13,2)=0,IF(ISBLANK(OFFSET('11. SEGUIMIENTO 2026'!$N$14,INT((ROW()-13)/2),0)),"",OFFSET('11. SEGUIMIENTO 2026'!$N$14,INT((ROW()-13)/2),0)),IF(ISBLANK(OFFSET('9. METAS'!$Q$20,INT((ROW()-14)/2),0)),"",OFFSET('9. METAS'!$Q$20,INT((ROW()-14)/2),0)))</f>
        <v/>
      </c>
      <c r="K424" s="209" t="str">
        <f ca="1">IF(MOD(ROW()-13,2)=0,IF(ISBLANK(OFFSET('11. SEGUIMIENTO 2026'!$O$14,INT((ROW()-13)/2),0)),"",OFFSET('11. SEGUIMIENTO 2026'!$O$14,INT((ROW()-13)/2),0)),IF(ISBLANK(OFFSET('9. METAS'!$R$20,INT((ROW()-14)/2),0)),"",OFFSET('9. METAS'!$R$20,INT((ROW()-14)/2),0)))</f>
        <v/>
      </c>
      <c r="L424" s="209" t="str">
        <f ca="1">IF(MOD(ROW()-13,2)=0,IF(ISBLANK(OFFSET('11. SEGUIMIENTO 2026'!$P$14,INT((ROW()-13)/2),0)),"",OFFSET('11. SEGUIMIENTO 2026'!$P$14,INT((ROW()-13)/2),0)),IF(ISBLANK(OFFSET('9. METAS'!$S$20,INT((ROW()-14)/2),0)),"",OFFSET('9. METAS'!$S$20,INT((ROW()-14)/2),0)))</f>
        <v/>
      </c>
      <c r="M424" s="210" t="str">
        <f ca="1">IF(MOD(ROW()-13,2)=0,IF(ISBLANK(OFFSET('11. SEGUIMIENTO 2026'!$Q$14,INT((ROW()-13)/2),0)),"",OFFSET('11. SEGUIMIENTO 2026'!$Q$14,INT((ROW()-13)/2),0)),IF(ISBLANK(OFFSET('9. METAS'!$T$20,INT((ROW()-14)/2),0)),"",OFFSET('9. METAS'!$T$20,INT((ROW()-14)/2),0)))</f>
        <v/>
      </c>
      <c r="N424" s="1005"/>
      <c r="O424" s="1007"/>
      <c r="P424" s="1037"/>
    </row>
    <row r="425" spans="3:16" ht="53.25" hidden="1" customHeight="1">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29" t="str">
        <f ca="1">IF(ISBLANK(OFFSET('9. METAS'!$K$20,INT((ROW()-13)/2),0)),"",OFFSET('9. METAS'!$K$20,INT((ROW()-13)/2),0))</f>
        <v/>
      </c>
      <c r="I425" s="1031"/>
      <c r="J425" s="208" t="str">
        <f ca="1">IF(MOD(ROW()-13,2)=0,IF(ISBLANK(OFFSET('11. SEGUIMIENTO 2026'!$N$14,INT((ROW()-13)/2),0)),"",OFFSET('11. SEGUIMIENTO 2026'!$N$14,INT((ROW()-13)/2),0)),IF(ISBLANK(OFFSET('9. METAS'!$Q$20,INT((ROW()-14)/2),0)),"",OFFSET('9. METAS'!$Q$20,INT((ROW()-14)/2),0)))</f>
        <v/>
      </c>
      <c r="K425" s="209" t="str">
        <f ca="1">IF(MOD(ROW()-13,2)=0,IF(ISBLANK(OFFSET('11. SEGUIMIENTO 2026'!$O$14,INT((ROW()-13)/2),0)),"",OFFSET('11. SEGUIMIENTO 2026'!$O$14,INT((ROW()-13)/2),0)),IF(ISBLANK(OFFSET('9. METAS'!$R$20,INT((ROW()-14)/2),0)),"",OFFSET('9. METAS'!$R$20,INT((ROW()-14)/2),0)))</f>
        <v/>
      </c>
      <c r="L425" s="209" t="str">
        <f ca="1">IF(MOD(ROW()-13,2)=0,IF(ISBLANK(OFFSET('11. SEGUIMIENTO 2026'!$P$14,INT((ROW()-13)/2),0)),"",OFFSET('11. SEGUIMIENTO 2026'!$P$14,INT((ROW()-13)/2),0)),IF(ISBLANK(OFFSET('9. METAS'!$S$20,INT((ROW()-14)/2),0)),"",OFFSET('9. METAS'!$S$20,INT((ROW()-14)/2),0)))</f>
        <v/>
      </c>
      <c r="M425" s="210" t="str">
        <f ca="1">IF(MOD(ROW()-13,2)=0,IF(ISBLANK(OFFSET('11. SEGUIMIENTO 2026'!$Q$14,INT((ROW()-13)/2),0)),"",OFFSET('11. SEGUIMIENTO 2026'!$Q$14,INT((ROW()-13)/2),0)),IF(ISBLANK(OFFSET('9. METAS'!$T$20,INT((ROW()-14)/2),0)),"",OFFSET('9. METAS'!$T$20,INT((ROW()-14)/2),0)))</f>
        <v/>
      </c>
      <c r="N425" s="1004" t="str">
        <f t="shared" ref="N425" ca="1" si="408">IFERROR(J425/J426,"ND")</f>
        <v>ND</v>
      </c>
      <c r="O425" s="1006" t="str">
        <f t="shared" ref="O425" ca="1" si="409">IFERROR(((J425+K425)/H425),"ND")</f>
        <v>ND</v>
      </c>
      <c r="P425" s="1034"/>
    </row>
    <row r="426" spans="3:16" ht="53.25" hidden="1" customHeight="1">
      <c r="C426" s="983"/>
      <c r="D426" s="985"/>
      <c r="E426" s="985"/>
      <c r="F426" s="987"/>
      <c r="G426" s="989"/>
      <c r="H426" s="1029"/>
      <c r="I426" s="1036"/>
      <c r="J426" s="208" t="str">
        <f ca="1">IF(MOD(ROW()-13,2)=0,IF(ISBLANK(OFFSET('11. SEGUIMIENTO 2026'!$N$14,INT((ROW()-13)/2),0)),"",OFFSET('11. SEGUIMIENTO 2026'!$N$14,INT((ROW()-13)/2),0)),IF(ISBLANK(OFFSET('9. METAS'!$Q$20,INT((ROW()-14)/2),0)),"",OFFSET('9. METAS'!$Q$20,INT((ROW()-14)/2),0)))</f>
        <v/>
      </c>
      <c r="K426" s="209" t="str">
        <f ca="1">IF(MOD(ROW()-13,2)=0,IF(ISBLANK(OFFSET('11. SEGUIMIENTO 2026'!$O$14,INT((ROW()-13)/2),0)),"",OFFSET('11. SEGUIMIENTO 2026'!$O$14,INT((ROW()-13)/2),0)),IF(ISBLANK(OFFSET('9. METAS'!$R$20,INT((ROW()-14)/2),0)),"",OFFSET('9. METAS'!$R$20,INT((ROW()-14)/2),0)))</f>
        <v/>
      </c>
      <c r="L426" s="209" t="str">
        <f ca="1">IF(MOD(ROW()-13,2)=0,IF(ISBLANK(OFFSET('11. SEGUIMIENTO 2026'!$P$14,INT((ROW()-13)/2),0)),"",OFFSET('11. SEGUIMIENTO 2026'!$P$14,INT((ROW()-13)/2),0)),IF(ISBLANK(OFFSET('9. METAS'!$S$20,INT((ROW()-14)/2),0)),"",OFFSET('9. METAS'!$S$20,INT((ROW()-14)/2),0)))</f>
        <v/>
      </c>
      <c r="M426" s="210" t="str">
        <f ca="1">IF(MOD(ROW()-13,2)=0,IF(ISBLANK(OFFSET('11. SEGUIMIENTO 2026'!$Q$14,INT((ROW()-13)/2),0)),"",OFFSET('11. SEGUIMIENTO 2026'!$Q$14,INT((ROW()-13)/2),0)),IF(ISBLANK(OFFSET('9. METAS'!$T$20,INT((ROW()-14)/2),0)),"",OFFSET('9. METAS'!$T$20,INT((ROW()-14)/2),0)))</f>
        <v/>
      </c>
      <c r="N426" s="1005"/>
      <c r="O426" s="1007"/>
      <c r="P426" s="1037"/>
    </row>
    <row r="427" spans="3:16" ht="53.25" hidden="1" customHeight="1">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29" t="str">
        <f ca="1">IF(ISBLANK(OFFSET('9. METAS'!$K$20,INT((ROW()-13)/2),0)),"",OFFSET('9. METAS'!$K$20,INT((ROW()-13)/2),0))</f>
        <v/>
      </c>
      <c r="I427" s="1031"/>
      <c r="J427" s="208" t="str">
        <f ca="1">IF(MOD(ROW()-13,2)=0,IF(ISBLANK(OFFSET('11. SEGUIMIENTO 2026'!$N$14,INT((ROW()-13)/2),0)),"",OFFSET('11. SEGUIMIENTO 2026'!$N$14,INT((ROW()-13)/2),0)),IF(ISBLANK(OFFSET('9. METAS'!$Q$20,INT((ROW()-14)/2),0)),"",OFFSET('9. METAS'!$Q$20,INT((ROW()-14)/2),0)))</f>
        <v/>
      </c>
      <c r="K427" s="209" t="str">
        <f ca="1">IF(MOD(ROW()-13,2)=0,IF(ISBLANK(OFFSET('11. SEGUIMIENTO 2026'!$O$14,INT((ROW()-13)/2),0)),"",OFFSET('11. SEGUIMIENTO 2026'!$O$14,INT((ROW()-13)/2),0)),IF(ISBLANK(OFFSET('9. METAS'!$R$20,INT((ROW()-14)/2),0)),"",OFFSET('9. METAS'!$R$20,INT((ROW()-14)/2),0)))</f>
        <v/>
      </c>
      <c r="L427" s="209" t="str">
        <f ca="1">IF(MOD(ROW()-13,2)=0,IF(ISBLANK(OFFSET('11. SEGUIMIENTO 2026'!$P$14,INT((ROW()-13)/2),0)),"",OFFSET('11. SEGUIMIENTO 2026'!$P$14,INT((ROW()-13)/2),0)),IF(ISBLANK(OFFSET('9. METAS'!$S$20,INT((ROW()-14)/2),0)),"",OFFSET('9. METAS'!$S$20,INT((ROW()-14)/2),0)))</f>
        <v/>
      </c>
      <c r="M427" s="210" t="str">
        <f ca="1">IF(MOD(ROW()-13,2)=0,IF(ISBLANK(OFFSET('11. SEGUIMIENTO 2026'!$Q$14,INT((ROW()-13)/2),0)),"",OFFSET('11. SEGUIMIENTO 2026'!$Q$14,INT((ROW()-13)/2),0)),IF(ISBLANK(OFFSET('9. METAS'!$T$20,INT((ROW()-14)/2),0)),"",OFFSET('9. METAS'!$T$20,INT((ROW()-14)/2),0)))</f>
        <v/>
      </c>
      <c r="N427" s="1004" t="str">
        <f t="shared" ref="N427" ca="1" si="410">IFERROR(J427/J428,"ND")</f>
        <v>ND</v>
      </c>
      <c r="O427" s="1006" t="str">
        <f t="shared" ref="O427" ca="1" si="411">IFERROR(((J427+K427)/H427),"ND")</f>
        <v>ND</v>
      </c>
      <c r="P427" s="1034"/>
    </row>
    <row r="428" spans="3:16" ht="53.25" hidden="1" customHeight="1">
      <c r="C428" s="983"/>
      <c r="D428" s="985"/>
      <c r="E428" s="985"/>
      <c r="F428" s="987"/>
      <c r="G428" s="989"/>
      <c r="H428" s="1029"/>
      <c r="I428" s="1036"/>
      <c r="J428" s="208" t="str">
        <f ca="1">IF(MOD(ROW()-13,2)=0,IF(ISBLANK(OFFSET('11. SEGUIMIENTO 2026'!$N$14,INT((ROW()-13)/2),0)),"",OFFSET('11. SEGUIMIENTO 2026'!$N$14,INT((ROW()-13)/2),0)),IF(ISBLANK(OFFSET('9. METAS'!$Q$20,INT((ROW()-14)/2),0)),"",OFFSET('9. METAS'!$Q$20,INT((ROW()-14)/2),0)))</f>
        <v/>
      </c>
      <c r="K428" s="209" t="str">
        <f ca="1">IF(MOD(ROW()-13,2)=0,IF(ISBLANK(OFFSET('11. SEGUIMIENTO 2026'!$O$14,INT((ROW()-13)/2),0)),"",OFFSET('11. SEGUIMIENTO 2026'!$O$14,INT((ROW()-13)/2),0)),IF(ISBLANK(OFFSET('9. METAS'!$R$20,INT((ROW()-14)/2),0)),"",OFFSET('9. METAS'!$R$20,INT((ROW()-14)/2),0)))</f>
        <v/>
      </c>
      <c r="L428" s="209" t="str">
        <f ca="1">IF(MOD(ROW()-13,2)=0,IF(ISBLANK(OFFSET('11. SEGUIMIENTO 2026'!$P$14,INT((ROW()-13)/2),0)),"",OFFSET('11. SEGUIMIENTO 2026'!$P$14,INT((ROW()-13)/2),0)),IF(ISBLANK(OFFSET('9. METAS'!$S$20,INT((ROW()-14)/2),0)),"",OFFSET('9. METAS'!$S$20,INT((ROW()-14)/2),0)))</f>
        <v/>
      </c>
      <c r="M428" s="210" t="str">
        <f ca="1">IF(MOD(ROW()-13,2)=0,IF(ISBLANK(OFFSET('11. SEGUIMIENTO 2026'!$Q$14,INT((ROW()-13)/2),0)),"",OFFSET('11. SEGUIMIENTO 2026'!$Q$14,INT((ROW()-13)/2),0)),IF(ISBLANK(OFFSET('9. METAS'!$T$20,INT((ROW()-14)/2),0)),"",OFFSET('9. METAS'!$T$20,INT((ROW()-14)/2),0)))</f>
        <v/>
      </c>
      <c r="N428" s="1005"/>
      <c r="O428" s="1007"/>
      <c r="P428" s="1037"/>
    </row>
    <row r="429" spans="3:16" ht="53.25" hidden="1" customHeight="1">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29" t="str">
        <f ca="1">IF(ISBLANK(OFFSET('9. METAS'!$K$20,INT((ROW()-13)/2),0)),"",OFFSET('9. METAS'!$K$20,INT((ROW()-13)/2),0))</f>
        <v/>
      </c>
      <c r="I429" s="1031"/>
      <c r="J429" s="208" t="str">
        <f ca="1">IF(MOD(ROW()-13,2)=0,IF(ISBLANK(OFFSET('11. SEGUIMIENTO 2026'!$N$14,INT((ROW()-13)/2),0)),"",OFFSET('11. SEGUIMIENTO 2026'!$N$14,INT((ROW()-13)/2),0)),IF(ISBLANK(OFFSET('9. METAS'!$Q$20,INT((ROW()-14)/2),0)),"",OFFSET('9. METAS'!$Q$20,INT((ROW()-14)/2),0)))</f>
        <v/>
      </c>
      <c r="K429" s="209" t="str">
        <f ca="1">IF(MOD(ROW()-13,2)=0,IF(ISBLANK(OFFSET('11. SEGUIMIENTO 2026'!$O$14,INT((ROW()-13)/2),0)),"",OFFSET('11. SEGUIMIENTO 2026'!$O$14,INT((ROW()-13)/2),0)),IF(ISBLANK(OFFSET('9. METAS'!$R$20,INT((ROW()-14)/2),0)),"",OFFSET('9. METAS'!$R$20,INT((ROW()-14)/2),0)))</f>
        <v/>
      </c>
      <c r="L429" s="209" t="str">
        <f ca="1">IF(MOD(ROW()-13,2)=0,IF(ISBLANK(OFFSET('11. SEGUIMIENTO 2026'!$P$14,INT((ROW()-13)/2),0)),"",OFFSET('11. SEGUIMIENTO 2026'!$P$14,INT((ROW()-13)/2),0)),IF(ISBLANK(OFFSET('9. METAS'!$S$20,INT((ROW()-14)/2),0)),"",OFFSET('9. METAS'!$S$20,INT((ROW()-14)/2),0)))</f>
        <v/>
      </c>
      <c r="M429" s="210" t="str">
        <f ca="1">IF(MOD(ROW()-13,2)=0,IF(ISBLANK(OFFSET('11. SEGUIMIENTO 2026'!$Q$14,INT((ROW()-13)/2),0)),"",OFFSET('11. SEGUIMIENTO 2026'!$Q$14,INT((ROW()-13)/2),0)),IF(ISBLANK(OFFSET('9. METAS'!$T$20,INT((ROW()-14)/2),0)),"",OFFSET('9. METAS'!$T$20,INT((ROW()-14)/2),0)))</f>
        <v/>
      </c>
      <c r="N429" s="1004" t="str">
        <f t="shared" ref="N429" ca="1" si="412">IFERROR(J429/J430,"ND")</f>
        <v>ND</v>
      </c>
      <c r="O429" s="1006" t="str">
        <f t="shared" ref="O429" ca="1" si="413">IFERROR(((J429+K429)/H429),"ND")</f>
        <v>ND</v>
      </c>
      <c r="P429" s="1034"/>
    </row>
    <row r="430" spans="3:16" ht="53.25" hidden="1" customHeight="1">
      <c r="C430" s="983"/>
      <c r="D430" s="985"/>
      <c r="E430" s="985"/>
      <c r="F430" s="987"/>
      <c r="G430" s="989"/>
      <c r="H430" s="1029"/>
      <c r="I430" s="1036"/>
      <c r="J430" s="208" t="str">
        <f ca="1">IF(MOD(ROW()-13,2)=0,IF(ISBLANK(OFFSET('11. SEGUIMIENTO 2026'!$N$14,INT((ROW()-13)/2),0)),"",OFFSET('11. SEGUIMIENTO 2026'!$N$14,INT((ROW()-13)/2),0)),IF(ISBLANK(OFFSET('9. METAS'!$Q$20,INT((ROW()-14)/2),0)),"",OFFSET('9. METAS'!$Q$20,INT((ROW()-14)/2),0)))</f>
        <v/>
      </c>
      <c r="K430" s="209" t="str">
        <f ca="1">IF(MOD(ROW()-13,2)=0,IF(ISBLANK(OFFSET('11. SEGUIMIENTO 2026'!$O$14,INT((ROW()-13)/2),0)),"",OFFSET('11. SEGUIMIENTO 2026'!$O$14,INT((ROW()-13)/2),0)),IF(ISBLANK(OFFSET('9. METAS'!$R$20,INT((ROW()-14)/2),0)),"",OFFSET('9. METAS'!$R$20,INT((ROW()-14)/2),0)))</f>
        <v/>
      </c>
      <c r="L430" s="209" t="str">
        <f ca="1">IF(MOD(ROW()-13,2)=0,IF(ISBLANK(OFFSET('11. SEGUIMIENTO 2026'!$P$14,INT((ROW()-13)/2),0)),"",OFFSET('11. SEGUIMIENTO 2026'!$P$14,INT((ROW()-13)/2),0)),IF(ISBLANK(OFFSET('9. METAS'!$S$20,INT((ROW()-14)/2),0)),"",OFFSET('9. METAS'!$S$20,INT((ROW()-14)/2),0)))</f>
        <v/>
      </c>
      <c r="M430" s="210" t="str">
        <f ca="1">IF(MOD(ROW()-13,2)=0,IF(ISBLANK(OFFSET('11. SEGUIMIENTO 2026'!$Q$14,INT((ROW()-13)/2),0)),"",OFFSET('11. SEGUIMIENTO 2026'!$Q$14,INT((ROW()-13)/2),0)),IF(ISBLANK(OFFSET('9. METAS'!$T$20,INT((ROW()-14)/2),0)),"",OFFSET('9. METAS'!$T$20,INT((ROW()-14)/2),0)))</f>
        <v/>
      </c>
      <c r="N430" s="1005"/>
      <c r="O430" s="1007"/>
      <c r="P430" s="1037"/>
    </row>
    <row r="431" spans="3:16" ht="53.25" hidden="1" customHeight="1">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29" t="str">
        <f ca="1">IF(ISBLANK(OFFSET('9. METAS'!$K$20,INT((ROW()-13)/2),0)),"",OFFSET('9. METAS'!$K$20,INT((ROW()-13)/2),0))</f>
        <v/>
      </c>
      <c r="I431" s="1031"/>
      <c r="J431" s="208" t="str">
        <f ca="1">IF(MOD(ROW()-13,2)=0,IF(ISBLANK(OFFSET('11. SEGUIMIENTO 2026'!$N$14,INT((ROW()-13)/2),0)),"",OFFSET('11. SEGUIMIENTO 2026'!$N$14,INT((ROW()-13)/2),0)),IF(ISBLANK(OFFSET('9. METAS'!$Q$20,INT((ROW()-14)/2),0)),"",OFFSET('9. METAS'!$Q$20,INT((ROW()-14)/2),0)))</f>
        <v/>
      </c>
      <c r="K431" s="209" t="str">
        <f ca="1">IF(MOD(ROW()-13,2)=0,IF(ISBLANK(OFFSET('11. SEGUIMIENTO 2026'!$O$14,INT((ROW()-13)/2),0)),"",OFFSET('11. SEGUIMIENTO 2026'!$O$14,INT((ROW()-13)/2),0)),IF(ISBLANK(OFFSET('9. METAS'!$R$20,INT((ROW()-14)/2),0)),"",OFFSET('9. METAS'!$R$20,INT((ROW()-14)/2),0)))</f>
        <v/>
      </c>
      <c r="L431" s="209" t="str">
        <f ca="1">IF(MOD(ROW()-13,2)=0,IF(ISBLANK(OFFSET('11. SEGUIMIENTO 2026'!$P$14,INT((ROW()-13)/2),0)),"",OFFSET('11. SEGUIMIENTO 2026'!$P$14,INT((ROW()-13)/2),0)),IF(ISBLANK(OFFSET('9. METAS'!$S$20,INT((ROW()-14)/2),0)),"",OFFSET('9. METAS'!$S$20,INT((ROW()-14)/2),0)))</f>
        <v/>
      </c>
      <c r="M431" s="210" t="str">
        <f ca="1">IF(MOD(ROW()-13,2)=0,IF(ISBLANK(OFFSET('11. SEGUIMIENTO 2026'!$Q$14,INT((ROW()-13)/2),0)),"",OFFSET('11. SEGUIMIENTO 2026'!$Q$14,INT((ROW()-13)/2),0)),IF(ISBLANK(OFFSET('9. METAS'!$T$20,INT((ROW()-14)/2),0)),"",OFFSET('9. METAS'!$T$20,INT((ROW()-14)/2),0)))</f>
        <v/>
      </c>
      <c r="N431" s="1004" t="str">
        <f t="shared" ref="N431" ca="1" si="414">IFERROR(J431/J432,"ND")</f>
        <v>ND</v>
      </c>
      <c r="O431" s="1006" t="str">
        <f t="shared" ref="O431" ca="1" si="415">IFERROR(((J431+K431)/H431),"ND")</f>
        <v>ND</v>
      </c>
      <c r="P431" s="1034"/>
    </row>
    <row r="432" spans="3:16" ht="53.25" hidden="1" customHeight="1">
      <c r="C432" s="983"/>
      <c r="D432" s="985"/>
      <c r="E432" s="985"/>
      <c r="F432" s="987"/>
      <c r="G432" s="989"/>
      <c r="H432" s="1029"/>
      <c r="I432" s="1036"/>
      <c r="J432" s="208" t="str">
        <f ca="1">IF(MOD(ROW()-13,2)=0,IF(ISBLANK(OFFSET('11. SEGUIMIENTO 2026'!$N$14,INT((ROW()-13)/2),0)),"",OFFSET('11. SEGUIMIENTO 2026'!$N$14,INT((ROW()-13)/2),0)),IF(ISBLANK(OFFSET('9. METAS'!$Q$20,INT((ROW()-14)/2),0)),"",OFFSET('9. METAS'!$Q$20,INT((ROW()-14)/2),0)))</f>
        <v/>
      </c>
      <c r="K432" s="209" t="str">
        <f ca="1">IF(MOD(ROW()-13,2)=0,IF(ISBLANK(OFFSET('11. SEGUIMIENTO 2026'!$O$14,INT((ROW()-13)/2),0)),"",OFFSET('11. SEGUIMIENTO 2026'!$O$14,INT((ROW()-13)/2),0)),IF(ISBLANK(OFFSET('9. METAS'!$R$20,INT((ROW()-14)/2),0)),"",OFFSET('9. METAS'!$R$20,INT((ROW()-14)/2),0)))</f>
        <v/>
      </c>
      <c r="L432" s="209" t="str">
        <f ca="1">IF(MOD(ROW()-13,2)=0,IF(ISBLANK(OFFSET('11. SEGUIMIENTO 2026'!$P$14,INT((ROW()-13)/2),0)),"",OFFSET('11. SEGUIMIENTO 2026'!$P$14,INT((ROW()-13)/2),0)),IF(ISBLANK(OFFSET('9. METAS'!$S$20,INT((ROW()-14)/2),0)),"",OFFSET('9. METAS'!$S$20,INT((ROW()-14)/2),0)))</f>
        <v/>
      </c>
      <c r="M432" s="210" t="str">
        <f ca="1">IF(MOD(ROW()-13,2)=0,IF(ISBLANK(OFFSET('11. SEGUIMIENTO 2026'!$Q$14,INT((ROW()-13)/2),0)),"",OFFSET('11. SEGUIMIENTO 2026'!$Q$14,INT((ROW()-13)/2),0)),IF(ISBLANK(OFFSET('9. METAS'!$T$20,INT((ROW()-14)/2),0)),"",OFFSET('9. METAS'!$T$20,INT((ROW()-14)/2),0)))</f>
        <v/>
      </c>
      <c r="N432" s="1005"/>
      <c r="O432" s="1007"/>
      <c r="P432" s="1037"/>
    </row>
    <row r="433" spans="3:16" ht="53.25" hidden="1" customHeight="1">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29" t="str">
        <f ca="1">IF(ISBLANK(OFFSET('9. METAS'!$K$20,INT((ROW()-13)/2),0)),"",OFFSET('9. METAS'!$K$20,INT((ROW()-13)/2),0))</f>
        <v/>
      </c>
      <c r="I433" s="1031"/>
      <c r="J433" s="208" t="str">
        <f ca="1">IF(MOD(ROW()-13,2)=0,IF(ISBLANK(OFFSET('11. SEGUIMIENTO 2026'!$N$14,INT((ROW()-13)/2),0)),"",OFFSET('11. SEGUIMIENTO 2026'!$N$14,INT((ROW()-13)/2),0)),IF(ISBLANK(OFFSET('9. METAS'!$Q$20,INT((ROW()-14)/2),0)),"",OFFSET('9. METAS'!$Q$20,INT((ROW()-14)/2),0)))</f>
        <v/>
      </c>
      <c r="K433" s="209" t="str">
        <f ca="1">IF(MOD(ROW()-13,2)=0,IF(ISBLANK(OFFSET('11. SEGUIMIENTO 2026'!$O$14,INT((ROW()-13)/2),0)),"",OFFSET('11. SEGUIMIENTO 2026'!$O$14,INT((ROW()-13)/2),0)),IF(ISBLANK(OFFSET('9. METAS'!$R$20,INT((ROW()-14)/2),0)),"",OFFSET('9. METAS'!$R$20,INT((ROW()-14)/2),0)))</f>
        <v/>
      </c>
      <c r="L433" s="209" t="str">
        <f ca="1">IF(MOD(ROW()-13,2)=0,IF(ISBLANK(OFFSET('11. SEGUIMIENTO 2026'!$P$14,INT((ROW()-13)/2),0)),"",OFFSET('11. SEGUIMIENTO 2026'!$P$14,INT((ROW()-13)/2),0)),IF(ISBLANK(OFFSET('9. METAS'!$S$20,INT((ROW()-14)/2),0)),"",OFFSET('9. METAS'!$S$20,INT((ROW()-14)/2),0)))</f>
        <v/>
      </c>
      <c r="M433" s="210" t="str">
        <f ca="1">IF(MOD(ROW()-13,2)=0,IF(ISBLANK(OFFSET('11. SEGUIMIENTO 2026'!$Q$14,INT((ROW()-13)/2),0)),"",OFFSET('11. SEGUIMIENTO 2026'!$Q$14,INT((ROW()-13)/2),0)),IF(ISBLANK(OFFSET('9. METAS'!$T$20,INT((ROW()-14)/2),0)),"",OFFSET('9. METAS'!$T$20,INT((ROW()-14)/2),0)))</f>
        <v/>
      </c>
      <c r="N433" s="1004" t="str">
        <f t="shared" ref="N433" ca="1" si="416">IFERROR(J433/J434,"ND")</f>
        <v>ND</v>
      </c>
      <c r="O433" s="1006" t="str">
        <f t="shared" ref="O433" ca="1" si="417">IFERROR(((J433+K433)/H433),"ND")</f>
        <v>ND</v>
      </c>
      <c r="P433" s="1034"/>
    </row>
    <row r="434" spans="3:16" ht="53.25" hidden="1" customHeight="1">
      <c r="C434" s="983"/>
      <c r="D434" s="985"/>
      <c r="E434" s="985"/>
      <c r="F434" s="987"/>
      <c r="G434" s="989"/>
      <c r="H434" s="1029"/>
      <c r="I434" s="1036"/>
      <c r="J434" s="208" t="str">
        <f ca="1">IF(MOD(ROW()-13,2)=0,IF(ISBLANK(OFFSET('11. SEGUIMIENTO 2026'!$N$14,INT((ROW()-13)/2),0)),"",OFFSET('11. SEGUIMIENTO 2026'!$N$14,INT((ROW()-13)/2),0)),IF(ISBLANK(OFFSET('9. METAS'!$Q$20,INT((ROW()-14)/2),0)),"",OFFSET('9. METAS'!$Q$20,INT((ROW()-14)/2),0)))</f>
        <v/>
      </c>
      <c r="K434" s="209" t="str">
        <f ca="1">IF(MOD(ROW()-13,2)=0,IF(ISBLANK(OFFSET('11. SEGUIMIENTO 2026'!$O$14,INT((ROW()-13)/2),0)),"",OFFSET('11. SEGUIMIENTO 2026'!$O$14,INT((ROW()-13)/2),0)),IF(ISBLANK(OFFSET('9. METAS'!$R$20,INT((ROW()-14)/2),0)),"",OFFSET('9. METAS'!$R$20,INT((ROW()-14)/2),0)))</f>
        <v/>
      </c>
      <c r="L434" s="209" t="str">
        <f ca="1">IF(MOD(ROW()-13,2)=0,IF(ISBLANK(OFFSET('11. SEGUIMIENTO 2026'!$P$14,INT((ROW()-13)/2),0)),"",OFFSET('11. SEGUIMIENTO 2026'!$P$14,INT((ROW()-13)/2),0)),IF(ISBLANK(OFFSET('9. METAS'!$S$20,INT((ROW()-14)/2),0)),"",OFFSET('9. METAS'!$S$20,INT((ROW()-14)/2),0)))</f>
        <v/>
      </c>
      <c r="M434" s="210" t="str">
        <f ca="1">IF(MOD(ROW()-13,2)=0,IF(ISBLANK(OFFSET('11. SEGUIMIENTO 2026'!$Q$14,INT((ROW()-13)/2),0)),"",OFFSET('11. SEGUIMIENTO 2026'!$Q$14,INT((ROW()-13)/2),0)),IF(ISBLANK(OFFSET('9. METAS'!$T$20,INT((ROW()-14)/2),0)),"",OFFSET('9. METAS'!$T$20,INT((ROW()-14)/2),0)))</f>
        <v/>
      </c>
      <c r="N434" s="1005"/>
      <c r="O434" s="1007"/>
      <c r="P434" s="1037"/>
    </row>
    <row r="435" spans="3:16" ht="53.25" hidden="1" customHeight="1">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29" t="str">
        <f ca="1">IF(ISBLANK(OFFSET('9. METAS'!$K$20,INT((ROW()-13)/2),0)),"",OFFSET('9. METAS'!$K$20,INT((ROW()-13)/2),0))</f>
        <v/>
      </c>
      <c r="I435" s="1031"/>
      <c r="J435" s="208" t="str">
        <f ca="1">IF(MOD(ROW()-13,2)=0,IF(ISBLANK(OFFSET('11. SEGUIMIENTO 2026'!$N$14,INT((ROW()-13)/2),0)),"",OFFSET('11. SEGUIMIENTO 2026'!$N$14,INT((ROW()-13)/2),0)),IF(ISBLANK(OFFSET('9. METAS'!$Q$20,INT((ROW()-14)/2),0)),"",OFFSET('9. METAS'!$Q$20,INT((ROW()-14)/2),0)))</f>
        <v/>
      </c>
      <c r="K435" s="209" t="str">
        <f ca="1">IF(MOD(ROW()-13,2)=0,IF(ISBLANK(OFFSET('11. SEGUIMIENTO 2026'!$O$14,INT((ROW()-13)/2),0)),"",OFFSET('11. SEGUIMIENTO 2026'!$O$14,INT((ROW()-13)/2),0)),IF(ISBLANK(OFFSET('9. METAS'!$R$20,INT((ROW()-14)/2),0)),"",OFFSET('9. METAS'!$R$20,INT((ROW()-14)/2),0)))</f>
        <v/>
      </c>
      <c r="L435" s="209" t="str">
        <f ca="1">IF(MOD(ROW()-13,2)=0,IF(ISBLANK(OFFSET('11. SEGUIMIENTO 2026'!$P$14,INT((ROW()-13)/2),0)),"",OFFSET('11. SEGUIMIENTO 2026'!$P$14,INT((ROW()-13)/2),0)),IF(ISBLANK(OFFSET('9. METAS'!$S$20,INT((ROW()-14)/2),0)),"",OFFSET('9. METAS'!$S$20,INT((ROW()-14)/2),0)))</f>
        <v/>
      </c>
      <c r="M435" s="210" t="str">
        <f ca="1">IF(MOD(ROW()-13,2)=0,IF(ISBLANK(OFFSET('11. SEGUIMIENTO 2026'!$Q$14,INT((ROW()-13)/2),0)),"",OFFSET('11. SEGUIMIENTO 2026'!$Q$14,INT((ROW()-13)/2),0)),IF(ISBLANK(OFFSET('9. METAS'!$T$20,INT((ROW()-14)/2),0)),"",OFFSET('9. METAS'!$T$20,INT((ROW()-14)/2),0)))</f>
        <v/>
      </c>
      <c r="N435" s="1004" t="str">
        <f t="shared" ref="N435" ca="1" si="418">IFERROR(J435/J436,"ND")</f>
        <v>ND</v>
      </c>
      <c r="O435" s="1006" t="str">
        <f t="shared" ref="O435" ca="1" si="419">IFERROR(((J435+K435)/H435),"ND")</f>
        <v>ND</v>
      </c>
      <c r="P435" s="1034"/>
    </row>
    <row r="436" spans="3:16" ht="53.25" hidden="1" customHeight="1">
      <c r="C436" s="983"/>
      <c r="D436" s="985"/>
      <c r="E436" s="985"/>
      <c r="F436" s="987"/>
      <c r="G436" s="989"/>
      <c r="H436" s="1029"/>
      <c r="I436" s="1036"/>
      <c r="J436" s="208" t="str">
        <f ca="1">IF(MOD(ROW()-13,2)=0,IF(ISBLANK(OFFSET('11. SEGUIMIENTO 2026'!$N$14,INT((ROW()-13)/2),0)),"",OFFSET('11. SEGUIMIENTO 2026'!$N$14,INT((ROW()-13)/2),0)),IF(ISBLANK(OFFSET('9. METAS'!$Q$20,INT((ROW()-14)/2),0)),"",OFFSET('9. METAS'!$Q$20,INT((ROW()-14)/2),0)))</f>
        <v/>
      </c>
      <c r="K436" s="209" t="str">
        <f ca="1">IF(MOD(ROW()-13,2)=0,IF(ISBLANK(OFFSET('11. SEGUIMIENTO 2026'!$O$14,INT((ROW()-13)/2),0)),"",OFFSET('11. SEGUIMIENTO 2026'!$O$14,INT((ROW()-13)/2),0)),IF(ISBLANK(OFFSET('9. METAS'!$R$20,INT((ROW()-14)/2),0)),"",OFFSET('9. METAS'!$R$20,INT((ROW()-14)/2),0)))</f>
        <v/>
      </c>
      <c r="L436" s="209" t="str">
        <f ca="1">IF(MOD(ROW()-13,2)=0,IF(ISBLANK(OFFSET('11. SEGUIMIENTO 2026'!$P$14,INT((ROW()-13)/2),0)),"",OFFSET('11. SEGUIMIENTO 2026'!$P$14,INT((ROW()-13)/2),0)),IF(ISBLANK(OFFSET('9. METAS'!$S$20,INT((ROW()-14)/2),0)),"",OFFSET('9. METAS'!$S$20,INT((ROW()-14)/2),0)))</f>
        <v/>
      </c>
      <c r="M436" s="210" t="str">
        <f ca="1">IF(MOD(ROW()-13,2)=0,IF(ISBLANK(OFFSET('11. SEGUIMIENTO 2026'!$Q$14,INT((ROW()-13)/2),0)),"",OFFSET('11. SEGUIMIENTO 2026'!$Q$14,INT((ROW()-13)/2),0)),IF(ISBLANK(OFFSET('9. METAS'!$T$20,INT((ROW()-14)/2),0)),"",OFFSET('9. METAS'!$T$20,INT((ROW()-14)/2),0)))</f>
        <v/>
      </c>
      <c r="N436" s="1005"/>
      <c r="O436" s="1007"/>
      <c r="P436" s="1037"/>
    </row>
    <row r="437" spans="3:16" ht="53.25" hidden="1" customHeight="1">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29" t="str">
        <f ca="1">IF(ISBLANK(OFFSET('9. METAS'!$K$20,INT((ROW()-13)/2),0)),"",OFFSET('9. METAS'!$K$20,INT((ROW()-13)/2),0))</f>
        <v/>
      </c>
      <c r="I437" s="1031"/>
      <c r="J437" s="208" t="str">
        <f ca="1">IF(MOD(ROW()-13,2)=0,IF(ISBLANK(OFFSET('11. SEGUIMIENTO 2026'!$N$14,INT((ROW()-13)/2),0)),"",OFFSET('11. SEGUIMIENTO 2026'!$N$14,INT((ROW()-13)/2),0)),IF(ISBLANK(OFFSET('9. METAS'!$Q$20,INT((ROW()-14)/2),0)),"",OFFSET('9. METAS'!$Q$20,INT((ROW()-14)/2),0)))</f>
        <v/>
      </c>
      <c r="K437" s="209" t="str">
        <f ca="1">IF(MOD(ROW()-13,2)=0,IF(ISBLANK(OFFSET('11. SEGUIMIENTO 2026'!$O$14,INT((ROW()-13)/2),0)),"",OFFSET('11. SEGUIMIENTO 2026'!$O$14,INT((ROW()-13)/2),0)),IF(ISBLANK(OFFSET('9. METAS'!$R$20,INT((ROW()-14)/2),0)),"",OFFSET('9. METAS'!$R$20,INT((ROW()-14)/2),0)))</f>
        <v/>
      </c>
      <c r="L437" s="209" t="str">
        <f ca="1">IF(MOD(ROW()-13,2)=0,IF(ISBLANK(OFFSET('11. SEGUIMIENTO 2026'!$P$14,INT((ROW()-13)/2),0)),"",OFFSET('11. SEGUIMIENTO 2026'!$P$14,INT((ROW()-13)/2),0)),IF(ISBLANK(OFFSET('9. METAS'!$S$20,INT((ROW()-14)/2),0)),"",OFFSET('9. METAS'!$S$20,INT((ROW()-14)/2),0)))</f>
        <v/>
      </c>
      <c r="M437" s="210" t="str">
        <f ca="1">IF(MOD(ROW()-13,2)=0,IF(ISBLANK(OFFSET('11. SEGUIMIENTO 2026'!$Q$14,INT((ROW()-13)/2),0)),"",OFFSET('11. SEGUIMIENTO 2026'!$Q$14,INT((ROW()-13)/2),0)),IF(ISBLANK(OFFSET('9. METAS'!$T$20,INT((ROW()-14)/2),0)),"",OFFSET('9. METAS'!$T$20,INT((ROW()-14)/2),0)))</f>
        <v/>
      </c>
      <c r="N437" s="1004" t="str">
        <f t="shared" ref="N437" ca="1" si="420">IFERROR(J437/J438,"ND")</f>
        <v>ND</v>
      </c>
      <c r="O437" s="1006" t="str">
        <f t="shared" ref="O437" ca="1" si="421">IFERROR(((J437+K437)/H437),"ND")</f>
        <v>ND</v>
      </c>
      <c r="P437" s="1034"/>
    </row>
    <row r="438" spans="3:16" ht="53.25" hidden="1" customHeight="1">
      <c r="C438" s="983"/>
      <c r="D438" s="985"/>
      <c r="E438" s="985"/>
      <c r="F438" s="987"/>
      <c r="G438" s="989"/>
      <c r="H438" s="1029"/>
      <c r="I438" s="1036"/>
      <c r="J438" s="208" t="str">
        <f ca="1">IF(MOD(ROW()-13,2)=0,IF(ISBLANK(OFFSET('11. SEGUIMIENTO 2026'!$N$14,INT((ROW()-13)/2),0)),"",OFFSET('11. SEGUIMIENTO 2026'!$N$14,INT((ROW()-13)/2),0)),IF(ISBLANK(OFFSET('9. METAS'!$Q$20,INT((ROW()-14)/2),0)),"",OFFSET('9. METAS'!$Q$20,INT((ROW()-14)/2),0)))</f>
        <v/>
      </c>
      <c r="K438" s="209" t="str">
        <f ca="1">IF(MOD(ROW()-13,2)=0,IF(ISBLANK(OFFSET('11. SEGUIMIENTO 2026'!$O$14,INT((ROW()-13)/2),0)),"",OFFSET('11. SEGUIMIENTO 2026'!$O$14,INT((ROW()-13)/2),0)),IF(ISBLANK(OFFSET('9. METAS'!$R$20,INT((ROW()-14)/2),0)),"",OFFSET('9. METAS'!$R$20,INT((ROW()-14)/2),0)))</f>
        <v/>
      </c>
      <c r="L438" s="209" t="str">
        <f ca="1">IF(MOD(ROW()-13,2)=0,IF(ISBLANK(OFFSET('11. SEGUIMIENTO 2026'!$P$14,INT((ROW()-13)/2),0)),"",OFFSET('11. SEGUIMIENTO 2026'!$P$14,INT((ROW()-13)/2),0)),IF(ISBLANK(OFFSET('9. METAS'!$S$20,INT((ROW()-14)/2),0)),"",OFFSET('9. METAS'!$S$20,INT((ROW()-14)/2),0)))</f>
        <v/>
      </c>
      <c r="M438" s="210" t="str">
        <f ca="1">IF(MOD(ROW()-13,2)=0,IF(ISBLANK(OFFSET('11. SEGUIMIENTO 2026'!$Q$14,INT((ROW()-13)/2),0)),"",OFFSET('11. SEGUIMIENTO 2026'!$Q$14,INT((ROW()-13)/2),0)),IF(ISBLANK(OFFSET('9. METAS'!$T$20,INT((ROW()-14)/2),0)),"",OFFSET('9. METAS'!$T$20,INT((ROW()-14)/2),0)))</f>
        <v/>
      </c>
      <c r="N438" s="1005"/>
      <c r="O438" s="1007"/>
      <c r="P438" s="1037"/>
    </row>
    <row r="439" spans="3:16" ht="53.25" hidden="1" customHeight="1">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29" t="str">
        <f ca="1">IF(ISBLANK(OFFSET('9. METAS'!$K$20,INT((ROW()-13)/2),0)),"",OFFSET('9. METAS'!$K$20,INT((ROW()-13)/2),0))</f>
        <v/>
      </c>
      <c r="I439" s="1031"/>
      <c r="J439" s="208" t="str">
        <f ca="1">IF(MOD(ROW()-13,2)=0,IF(ISBLANK(OFFSET('11. SEGUIMIENTO 2026'!$N$14,INT((ROW()-13)/2),0)),"",OFFSET('11. SEGUIMIENTO 2026'!$N$14,INT((ROW()-13)/2),0)),IF(ISBLANK(OFFSET('9. METAS'!$Q$20,INT((ROW()-14)/2),0)),"",OFFSET('9. METAS'!$Q$20,INT((ROW()-14)/2),0)))</f>
        <v/>
      </c>
      <c r="K439" s="209" t="str">
        <f ca="1">IF(MOD(ROW()-13,2)=0,IF(ISBLANK(OFFSET('11. SEGUIMIENTO 2026'!$O$14,INT((ROW()-13)/2),0)),"",OFFSET('11. SEGUIMIENTO 2026'!$O$14,INT((ROW()-13)/2),0)),IF(ISBLANK(OFFSET('9. METAS'!$R$20,INT((ROW()-14)/2),0)),"",OFFSET('9. METAS'!$R$20,INT((ROW()-14)/2),0)))</f>
        <v/>
      </c>
      <c r="L439" s="209" t="str">
        <f ca="1">IF(MOD(ROW()-13,2)=0,IF(ISBLANK(OFFSET('11. SEGUIMIENTO 2026'!$P$14,INT((ROW()-13)/2),0)),"",OFFSET('11. SEGUIMIENTO 2026'!$P$14,INT((ROW()-13)/2),0)),IF(ISBLANK(OFFSET('9. METAS'!$S$20,INT((ROW()-14)/2),0)),"",OFFSET('9. METAS'!$S$20,INT((ROW()-14)/2),0)))</f>
        <v/>
      </c>
      <c r="M439" s="210" t="str">
        <f ca="1">IF(MOD(ROW()-13,2)=0,IF(ISBLANK(OFFSET('11. SEGUIMIENTO 2026'!$Q$14,INT((ROW()-13)/2),0)),"",OFFSET('11. SEGUIMIENTO 2026'!$Q$14,INT((ROW()-13)/2),0)),IF(ISBLANK(OFFSET('9. METAS'!$T$20,INT((ROW()-14)/2),0)),"",OFFSET('9. METAS'!$T$20,INT((ROW()-14)/2),0)))</f>
        <v/>
      </c>
      <c r="N439" s="1004" t="str">
        <f t="shared" ref="N439" ca="1" si="422">IFERROR(J439/J440,"ND")</f>
        <v>ND</v>
      </c>
      <c r="O439" s="1006" t="str">
        <f t="shared" ref="O439" ca="1" si="423">IFERROR(((J439+K439)/H439),"ND")</f>
        <v>ND</v>
      </c>
      <c r="P439" s="1034"/>
    </row>
    <row r="440" spans="3:16" ht="53.25" hidden="1" customHeight="1">
      <c r="C440" s="983"/>
      <c r="D440" s="985"/>
      <c r="E440" s="985"/>
      <c r="F440" s="987"/>
      <c r="G440" s="989"/>
      <c r="H440" s="1029"/>
      <c r="I440" s="1036"/>
      <c r="J440" s="208" t="str">
        <f ca="1">IF(MOD(ROW()-13,2)=0,IF(ISBLANK(OFFSET('11. SEGUIMIENTO 2026'!$N$14,INT((ROW()-13)/2),0)),"",OFFSET('11. SEGUIMIENTO 2026'!$N$14,INT((ROW()-13)/2),0)),IF(ISBLANK(OFFSET('9. METAS'!$Q$20,INT((ROW()-14)/2),0)),"",OFFSET('9. METAS'!$Q$20,INT((ROW()-14)/2),0)))</f>
        <v/>
      </c>
      <c r="K440" s="209" t="str">
        <f ca="1">IF(MOD(ROW()-13,2)=0,IF(ISBLANK(OFFSET('11. SEGUIMIENTO 2026'!$O$14,INT((ROW()-13)/2),0)),"",OFFSET('11. SEGUIMIENTO 2026'!$O$14,INT((ROW()-13)/2),0)),IF(ISBLANK(OFFSET('9. METAS'!$R$20,INT((ROW()-14)/2),0)),"",OFFSET('9. METAS'!$R$20,INT((ROW()-14)/2),0)))</f>
        <v/>
      </c>
      <c r="L440" s="209" t="str">
        <f ca="1">IF(MOD(ROW()-13,2)=0,IF(ISBLANK(OFFSET('11. SEGUIMIENTO 2026'!$P$14,INT((ROW()-13)/2),0)),"",OFFSET('11. SEGUIMIENTO 2026'!$P$14,INT((ROW()-13)/2),0)),IF(ISBLANK(OFFSET('9. METAS'!$S$20,INT((ROW()-14)/2),0)),"",OFFSET('9. METAS'!$S$20,INT((ROW()-14)/2),0)))</f>
        <v/>
      </c>
      <c r="M440" s="210" t="str">
        <f ca="1">IF(MOD(ROW()-13,2)=0,IF(ISBLANK(OFFSET('11. SEGUIMIENTO 2026'!$Q$14,INT((ROW()-13)/2),0)),"",OFFSET('11. SEGUIMIENTO 2026'!$Q$14,INT((ROW()-13)/2),0)),IF(ISBLANK(OFFSET('9. METAS'!$T$20,INT((ROW()-14)/2),0)),"",OFFSET('9. METAS'!$T$20,INT((ROW()-14)/2),0)))</f>
        <v/>
      </c>
      <c r="N440" s="1005"/>
      <c r="O440" s="1007"/>
      <c r="P440" s="1037"/>
    </row>
    <row r="441" spans="3:16" ht="53.25" hidden="1" customHeight="1">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29" t="str">
        <f ca="1">IF(ISBLANK(OFFSET('9. METAS'!$K$20,INT((ROW()-13)/2),0)),"",OFFSET('9. METAS'!$K$20,INT((ROW()-13)/2),0))</f>
        <v/>
      </c>
      <c r="I441" s="1031"/>
      <c r="J441" s="208" t="str">
        <f ca="1">IF(MOD(ROW()-13,2)=0,IF(ISBLANK(OFFSET('11. SEGUIMIENTO 2026'!$N$14,INT((ROW()-13)/2),0)),"",OFFSET('11. SEGUIMIENTO 2026'!$N$14,INT((ROW()-13)/2),0)),IF(ISBLANK(OFFSET('9. METAS'!$Q$20,INT((ROW()-14)/2),0)),"",OFFSET('9. METAS'!$Q$20,INT((ROW()-14)/2),0)))</f>
        <v/>
      </c>
      <c r="K441" s="209" t="str">
        <f ca="1">IF(MOD(ROW()-13,2)=0,IF(ISBLANK(OFFSET('11. SEGUIMIENTO 2026'!$O$14,INT((ROW()-13)/2),0)),"",OFFSET('11. SEGUIMIENTO 2026'!$O$14,INT((ROW()-13)/2),0)),IF(ISBLANK(OFFSET('9. METAS'!$R$20,INT((ROW()-14)/2),0)),"",OFFSET('9. METAS'!$R$20,INT((ROW()-14)/2),0)))</f>
        <v/>
      </c>
      <c r="L441" s="209" t="str">
        <f ca="1">IF(MOD(ROW()-13,2)=0,IF(ISBLANK(OFFSET('11. SEGUIMIENTO 2026'!$P$14,INT((ROW()-13)/2),0)),"",OFFSET('11. SEGUIMIENTO 2026'!$P$14,INT((ROW()-13)/2),0)),IF(ISBLANK(OFFSET('9. METAS'!$S$20,INT((ROW()-14)/2),0)),"",OFFSET('9. METAS'!$S$20,INT((ROW()-14)/2),0)))</f>
        <v/>
      </c>
      <c r="M441" s="210" t="str">
        <f ca="1">IF(MOD(ROW()-13,2)=0,IF(ISBLANK(OFFSET('11. SEGUIMIENTO 2026'!$Q$14,INT((ROW()-13)/2),0)),"",OFFSET('11. SEGUIMIENTO 2026'!$Q$14,INT((ROW()-13)/2),0)),IF(ISBLANK(OFFSET('9. METAS'!$T$20,INT((ROW()-14)/2),0)),"",OFFSET('9. METAS'!$T$20,INT((ROW()-14)/2),0)))</f>
        <v/>
      </c>
      <c r="N441" s="1004" t="str">
        <f t="shared" ref="N441" ca="1" si="424">IFERROR(J441/J442,"ND")</f>
        <v>ND</v>
      </c>
      <c r="O441" s="1006" t="str">
        <f t="shared" ref="O441" ca="1" si="425">IFERROR(((J441+K441)/H441),"ND")</f>
        <v>ND</v>
      </c>
      <c r="P441" s="1034"/>
    </row>
    <row r="442" spans="3:16" ht="53.25" hidden="1" customHeight="1">
      <c r="C442" s="983"/>
      <c r="D442" s="985"/>
      <c r="E442" s="985"/>
      <c r="F442" s="987"/>
      <c r="G442" s="989"/>
      <c r="H442" s="1029"/>
      <c r="I442" s="1036"/>
      <c r="J442" s="208" t="str">
        <f ca="1">IF(MOD(ROW()-13,2)=0,IF(ISBLANK(OFFSET('11. SEGUIMIENTO 2026'!$N$14,INT((ROW()-13)/2),0)),"",OFFSET('11. SEGUIMIENTO 2026'!$N$14,INT((ROW()-13)/2),0)),IF(ISBLANK(OFFSET('9. METAS'!$Q$20,INT((ROW()-14)/2),0)),"",OFFSET('9. METAS'!$Q$20,INT((ROW()-14)/2),0)))</f>
        <v/>
      </c>
      <c r="K442" s="209" t="str">
        <f ca="1">IF(MOD(ROW()-13,2)=0,IF(ISBLANK(OFFSET('11. SEGUIMIENTO 2026'!$O$14,INT((ROW()-13)/2),0)),"",OFFSET('11. SEGUIMIENTO 2026'!$O$14,INT((ROW()-13)/2),0)),IF(ISBLANK(OFFSET('9. METAS'!$R$20,INT((ROW()-14)/2),0)),"",OFFSET('9. METAS'!$R$20,INT((ROW()-14)/2),0)))</f>
        <v/>
      </c>
      <c r="L442" s="209" t="str">
        <f ca="1">IF(MOD(ROW()-13,2)=0,IF(ISBLANK(OFFSET('11. SEGUIMIENTO 2026'!$P$14,INT((ROW()-13)/2),0)),"",OFFSET('11. SEGUIMIENTO 2026'!$P$14,INT((ROW()-13)/2),0)),IF(ISBLANK(OFFSET('9. METAS'!$S$20,INT((ROW()-14)/2),0)),"",OFFSET('9. METAS'!$S$20,INT((ROW()-14)/2),0)))</f>
        <v/>
      </c>
      <c r="M442" s="210" t="str">
        <f ca="1">IF(MOD(ROW()-13,2)=0,IF(ISBLANK(OFFSET('11. SEGUIMIENTO 2026'!$Q$14,INT((ROW()-13)/2),0)),"",OFFSET('11. SEGUIMIENTO 2026'!$Q$14,INT((ROW()-13)/2),0)),IF(ISBLANK(OFFSET('9. METAS'!$T$20,INT((ROW()-14)/2),0)),"",OFFSET('9. METAS'!$T$20,INT((ROW()-14)/2),0)))</f>
        <v/>
      </c>
      <c r="N442" s="1005"/>
      <c r="O442" s="1007"/>
      <c r="P442" s="1037"/>
    </row>
    <row r="443" spans="3:16" ht="53.25" hidden="1" customHeight="1">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29" t="str">
        <f ca="1">IF(ISBLANK(OFFSET('9. METAS'!$K$20,INT((ROW()-13)/2),0)),"",OFFSET('9. METAS'!$K$20,INT((ROW()-13)/2),0))</f>
        <v/>
      </c>
      <c r="I443" s="1031"/>
      <c r="J443" s="208" t="str">
        <f ca="1">IF(MOD(ROW()-13,2)=0,IF(ISBLANK(OFFSET('11. SEGUIMIENTO 2026'!$N$14,INT((ROW()-13)/2),0)),"",OFFSET('11. SEGUIMIENTO 2026'!$N$14,INT((ROW()-13)/2),0)),IF(ISBLANK(OFFSET('9. METAS'!$Q$20,INT((ROW()-14)/2),0)),"",OFFSET('9. METAS'!$Q$20,INT((ROW()-14)/2),0)))</f>
        <v/>
      </c>
      <c r="K443" s="209" t="str">
        <f ca="1">IF(MOD(ROW()-13,2)=0,IF(ISBLANK(OFFSET('11. SEGUIMIENTO 2026'!$O$14,INT((ROW()-13)/2),0)),"",OFFSET('11. SEGUIMIENTO 2026'!$O$14,INT((ROW()-13)/2),0)),IF(ISBLANK(OFFSET('9. METAS'!$R$20,INT((ROW()-14)/2),0)),"",OFFSET('9. METAS'!$R$20,INT((ROW()-14)/2),0)))</f>
        <v/>
      </c>
      <c r="L443" s="209" t="str">
        <f ca="1">IF(MOD(ROW()-13,2)=0,IF(ISBLANK(OFFSET('11. SEGUIMIENTO 2026'!$P$14,INT((ROW()-13)/2),0)),"",OFFSET('11. SEGUIMIENTO 2026'!$P$14,INT((ROW()-13)/2),0)),IF(ISBLANK(OFFSET('9. METAS'!$S$20,INT((ROW()-14)/2),0)),"",OFFSET('9. METAS'!$S$20,INT((ROW()-14)/2),0)))</f>
        <v/>
      </c>
      <c r="M443" s="210" t="str">
        <f ca="1">IF(MOD(ROW()-13,2)=0,IF(ISBLANK(OFFSET('11. SEGUIMIENTO 2026'!$Q$14,INT((ROW()-13)/2),0)),"",OFFSET('11. SEGUIMIENTO 2026'!$Q$14,INT((ROW()-13)/2),0)),IF(ISBLANK(OFFSET('9. METAS'!$T$20,INT((ROW()-14)/2),0)),"",OFFSET('9. METAS'!$T$20,INT((ROW()-14)/2),0)))</f>
        <v/>
      </c>
      <c r="N443" s="1004" t="str">
        <f t="shared" ref="N443" ca="1" si="426">IFERROR(J443/J444,"ND")</f>
        <v>ND</v>
      </c>
      <c r="O443" s="1006" t="str">
        <f t="shared" ref="O443" ca="1" si="427">IFERROR(((J443+K443)/H443),"ND")</f>
        <v>ND</v>
      </c>
      <c r="P443" s="1034"/>
    </row>
    <row r="444" spans="3:16" ht="53.25" hidden="1" customHeight="1">
      <c r="C444" s="983"/>
      <c r="D444" s="985"/>
      <c r="E444" s="985"/>
      <c r="F444" s="987"/>
      <c r="G444" s="989"/>
      <c r="H444" s="1029"/>
      <c r="I444" s="1036"/>
      <c r="J444" s="208" t="str">
        <f ca="1">IF(MOD(ROW()-13,2)=0,IF(ISBLANK(OFFSET('11. SEGUIMIENTO 2026'!$N$14,INT((ROW()-13)/2),0)),"",OFFSET('11. SEGUIMIENTO 2026'!$N$14,INT((ROW()-13)/2),0)),IF(ISBLANK(OFFSET('9. METAS'!$Q$20,INT((ROW()-14)/2),0)),"",OFFSET('9. METAS'!$Q$20,INT((ROW()-14)/2),0)))</f>
        <v/>
      </c>
      <c r="K444" s="209" t="str">
        <f ca="1">IF(MOD(ROW()-13,2)=0,IF(ISBLANK(OFFSET('11. SEGUIMIENTO 2026'!$O$14,INT((ROW()-13)/2),0)),"",OFFSET('11. SEGUIMIENTO 2026'!$O$14,INT((ROW()-13)/2),0)),IF(ISBLANK(OFFSET('9. METAS'!$R$20,INT((ROW()-14)/2),0)),"",OFFSET('9. METAS'!$R$20,INT((ROW()-14)/2),0)))</f>
        <v/>
      </c>
      <c r="L444" s="209" t="str">
        <f ca="1">IF(MOD(ROW()-13,2)=0,IF(ISBLANK(OFFSET('11. SEGUIMIENTO 2026'!$P$14,INT((ROW()-13)/2),0)),"",OFFSET('11. SEGUIMIENTO 2026'!$P$14,INT((ROW()-13)/2),0)),IF(ISBLANK(OFFSET('9. METAS'!$S$20,INT((ROW()-14)/2),0)),"",OFFSET('9. METAS'!$S$20,INT((ROW()-14)/2),0)))</f>
        <v/>
      </c>
      <c r="M444" s="210" t="str">
        <f ca="1">IF(MOD(ROW()-13,2)=0,IF(ISBLANK(OFFSET('11. SEGUIMIENTO 2026'!$Q$14,INT((ROW()-13)/2),0)),"",OFFSET('11. SEGUIMIENTO 2026'!$Q$14,INT((ROW()-13)/2),0)),IF(ISBLANK(OFFSET('9. METAS'!$T$20,INT((ROW()-14)/2),0)),"",OFFSET('9. METAS'!$T$20,INT((ROW()-14)/2),0)))</f>
        <v/>
      </c>
      <c r="N444" s="1005"/>
      <c r="O444" s="1007"/>
      <c r="P444" s="1037"/>
    </row>
    <row r="445" spans="3:16" ht="53.25" hidden="1" customHeight="1">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29" t="str">
        <f ca="1">IF(ISBLANK(OFFSET('9. METAS'!$K$20,INT((ROW()-13)/2),0)),"",OFFSET('9. METAS'!$K$20,INT((ROW()-13)/2),0))</f>
        <v/>
      </c>
      <c r="I445" s="1031"/>
      <c r="J445" s="208" t="str">
        <f ca="1">IF(MOD(ROW()-13,2)=0,IF(ISBLANK(OFFSET('11. SEGUIMIENTO 2026'!$N$14,INT((ROW()-13)/2),0)),"",OFFSET('11. SEGUIMIENTO 2026'!$N$14,INT((ROW()-13)/2),0)),IF(ISBLANK(OFFSET('9. METAS'!$Q$20,INT((ROW()-14)/2),0)),"",OFFSET('9. METAS'!$Q$20,INT((ROW()-14)/2),0)))</f>
        <v/>
      </c>
      <c r="K445" s="209" t="str">
        <f ca="1">IF(MOD(ROW()-13,2)=0,IF(ISBLANK(OFFSET('11. SEGUIMIENTO 2026'!$O$14,INT((ROW()-13)/2),0)),"",OFFSET('11. SEGUIMIENTO 2026'!$O$14,INT((ROW()-13)/2),0)),IF(ISBLANK(OFFSET('9. METAS'!$R$20,INT((ROW()-14)/2),0)),"",OFFSET('9. METAS'!$R$20,INT((ROW()-14)/2),0)))</f>
        <v/>
      </c>
      <c r="L445" s="209" t="str">
        <f ca="1">IF(MOD(ROW()-13,2)=0,IF(ISBLANK(OFFSET('11. SEGUIMIENTO 2026'!$P$14,INT((ROW()-13)/2),0)),"",OFFSET('11. SEGUIMIENTO 2026'!$P$14,INT((ROW()-13)/2),0)),IF(ISBLANK(OFFSET('9. METAS'!$S$20,INT((ROW()-14)/2),0)),"",OFFSET('9. METAS'!$S$20,INT((ROW()-14)/2),0)))</f>
        <v/>
      </c>
      <c r="M445" s="210" t="str">
        <f ca="1">IF(MOD(ROW()-13,2)=0,IF(ISBLANK(OFFSET('11. SEGUIMIENTO 2026'!$Q$14,INT((ROW()-13)/2),0)),"",OFFSET('11. SEGUIMIENTO 2026'!$Q$14,INT((ROW()-13)/2),0)),IF(ISBLANK(OFFSET('9. METAS'!$T$20,INT((ROW()-14)/2),0)),"",OFFSET('9. METAS'!$T$20,INT((ROW()-14)/2),0)))</f>
        <v/>
      </c>
      <c r="N445" s="1004" t="str">
        <f t="shared" ref="N445" ca="1" si="428">IFERROR(J445/J446,"ND")</f>
        <v>ND</v>
      </c>
      <c r="O445" s="1006" t="str">
        <f t="shared" ref="O445" ca="1" si="429">IFERROR(((J445+K445)/H445),"ND")</f>
        <v>ND</v>
      </c>
      <c r="P445" s="1034"/>
    </row>
    <row r="446" spans="3:16" ht="53.25" hidden="1" customHeight="1">
      <c r="C446" s="983"/>
      <c r="D446" s="985"/>
      <c r="E446" s="985"/>
      <c r="F446" s="987"/>
      <c r="G446" s="989"/>
      <c r="H446" s="1029"/>
      <c r="I446" s="1036"/>
      <c r="J446" s="208" t="str">
        <f ca="1">IF(MOD(ROW()-13,2)=0,IF(ISBLANK(OFFSET('11. SEGUIMIENTO 2026'!$N$14,INT((ROW()-13)/2),0)),"",OFFSET('11. SEGUIMIENTO 2026'!$N$14,INT((ROW()-13)/2),0)),IF(ISBLANK(OFFSET('9. METAS'!$Q$20,INT((ROW()-14)/2),0)),"",OFFSET('9. METAS'!$Q$20,INT((ROW()-14)/2),0)))</f>
        <v/>
      </c>
      <c r="K446" s="209" t="str">
        <f ca="1">IF(MOD(ROW()-13,2)=0,IF(ISBLANK(OFFSET('11. SEGUIMIENTO 2026'!$O$14,INT((ROW()-13)/2),0)),"",OFFSET('11. SEGUIMIENTO 2026'!$O$14,INT((ROW()-13)/2),0)),IF(ISBLANK(OFFSET('9. METAS'!$R$20,INT((ROW()-14)/2),0)),"",OFFSET('9. METAS'!$R$20,INT((ROW()-14)/2),0)))</f>
        <v/>
      </c>
      <c r="L446" s="209" t="str">
        <f ca="1">IF(MOD(ROW()-13,2)=0,IF(ISBLANK(OFFSET('11. SEGUIMIENTO 2026'!$P$14,INT((ROW()-13)/2),0)),"",OFFSET('11. SEGUIMIENTO 2026'!$P$14,INT((ROW()-13)/2),0)),IF(ISBLANK(OFFSET('9. METAS'!$S$20,INT((ROW()-14)/2),0)),"",OFFSET('9. METAS'!$S$20,INT((ROW()-14)/2),0)))</f>
        <v/>
      </c>
      <c r="M446" s="210" t="str">
        <f ca="1">IF(MOD(ROW()-13,2)=0,IF(ISBLANK(OFFSET('11. SEGUIMIENTO 2026'!$Q$14,INT((ROW()-13)/2),0)),"",OFFSET('11. SEGUIMIENTO 2026'!$Q$14,INT((ROW()-13)/2),0)),IF(ISBLANK(OFFSET('9. METAS'!$T$20,INT((ROW()-14)/2),0)),"",OFFSET('9. METAS'!$T$20,INT((ROW()-14)/2),0)))</f>
        <v/>
      </c>
      <c r="N446" s="1005"/>
      <c r="O446" s="1007"/>
      <c r="P446" s="1037"/>
    </row>
    <row r="447" spans="3:16" ht="53.25" hidden="1" customHeight="1">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29" t="str">
        <f ca="1">IF(ISBLANK(OFFSET('9. METAS'!$K$20,INT((ROW()-13)/2),0)),"",OFFSET('9. METAS'!$K$20,INT((ROW()-13)/2),0))</f>
        <v/>
      </c>
      <c r="I447" s="1031"/>
      <c r="J447" s="208" t="str">
        <f ca="1">IF(MOD(ROW()-13,2)=0,IF(ISBLANK(OFFSET('11. SEGUIMIENTO 2026'!$N$14,INT((ROW()-13)/2),0)),"",OFFSET('11. SEGUIMIENTO 2026'!$N$14,INT((ROW()-13)/2),0)),IF(ISBLANK(OFFSET('9. METAS'!$Q$20,INT((ROW()-14)/2),0)),"",OFFSET('9. METAS'!$Q$20,INT((ROW()-14)/2),0)))</f>
        <v/>
      </c>
      <c r="K447" s="209" t="str">
        <f ca="1">IF(MOD(ROW()-13,2)=0,IF(ISBLANK(OFFSET('11. SEGUIMIENTO 2026'!$O$14,INT((ROW()-13)/2),0)),"",OFFSET('11. SEGUIMIENTO 2026'!$O$14,INT((ROW()-13)/2),0)),IF(ISBLANK(OFFSET('9. METAS'!$R$20,INT((ROW()-14)/2),0)),"",OFFSET('9. METAS'!$R$20,INT((ROW()-14)/2),0)))</f>
        <v/>
      </c>
      <c r="L447" s="209" t="str">
        <f ca="1">IF(MOD(ROW()-13,2)=0,IF(ISBLANK(OFFSET('11. SEGUIMIENTO 2026'!$P$14,INT((ROW()-13)/2),0)),"",OFFSET('11. SEGUIMIENTO 2026'!$P$14,INT((ROW()-13)/2),0)),IF(ISBLANK(OFFSET('9. METAS'!$S$20,INT((ROW()-14)/2),0)),"",OFFSET('9. METAS'!$S$20,INT((ROW()-14)/2),0)))</f>
        <v/>
      </c>
      <c r="M447" s="210" t="str">
        <f ca="1">IF(MOD(ROW()-13,2)=0,IF(ISBLANK(OFFSET('11. SEGUIMIENTO 2026'!$Q$14,INT((ROW()-13)/2),0)),"",OFFSET('11. SEGUIMIENTO 2026'!$Q$14,INT((ROW()-13)/2),0)),IF(ISBLANK(OFFSET('9. METAS'!$T$20,INT((ROW()-14)/2),0)),"",OFFSET('9. METAS'!$T$20,INT((ROW()-14)/2),0)))</f>
        <v/>
      </c>
      <c r="N447" s="1004" t="str">
        <f t="shared" ref="N447" ca="1" si="430">IFERROR(J447/J448,"ND")</f>
        <v>ND</v>
      </c>
      <c r="O447" s="1006" t="str">
        <f t="shared" ref="O447" ca="1" si="431">IFERROR(((J447+K447)/H447),"ND")</f>
        <v>ND</v>
      </c>
      <c r="P447" s="1034"/>
    </row>
    <row r="448" spans="3:16" ht="53.25" hidden="1" customHeight="1">
      <c r="C448" s="983"/>
      <c r="D448" s="985"/>
      <c r="E448" s="985"/>
      <c r="F448" s="987"/>
      <c r="G448" s="989"/>
      <c r="H448" s="1029"/>
      <c r="I448" s="1036"/>
      <c r="J448" s="208" t="str">
        <f ca="1">IF(MOD(ROW()-13,2)=0,IF(ISBLANK(OFFSET('11. SEGUIMIENTO 2026'!$N$14,INT((ROW()-13)/2),0)),"",OFFSET('11. SEGUIMIENTO 2026'!$N$14,INT((ROW()-13)/2),0)),IF(ISBLANK(OFFSET('9. METAS'!$Q$20,INT((ROW()-14)/2),0)),"",OFFSET('9. METAS'!$Q$20,INT((ROW()-14)/2),0)))</f>
        <v/>
      </c>
      <c r="K448" s="209" t="str">
        <f ca="1">IF(MOD(ROW()-13,2)=0,IF(ISBLANK(OFFSET('11. SEGUIMIENTO 2026'!$O$14,INT((ROW()-13)/2),0)),"",OFFSET('11. SEGUIMIENTO 2026'!$O$14,INT((ROW()-13)/2),0)),IF(ISBLANK(OFFSET('9. METAS'!$R$20,INT((ROW()-14)/2),0)),"",OFFSET('9. METAS'!$R$20,INT((ROW()-14)/2),0)))</f>
        <v/>
      </c>
      <c r="L448" s="209" t="str">
        <f ca="1">IF(MOD(ROW()-13,2)=0,IF(ISBLANK(OFFSET('11. SEGUIMIENTO 2026'!$P$14,INT((ROW()-13)/2),0)),"",OFFSET('11. SEGUIMIENTO 2026'!$P$14,INT((ROW()-13)/2),0)),IF(ISBLANK(OFFSET('9. METAS'!$S$20,INT((ROW()-14)/2),0)),"",OFFSET('9. METAS'!$S$20,INT((ROW()-14)/2),0)))</f>
        <v/>
      </c>
      <c r="M448" s="210" t="str">
        <f ca="1">IF(MOD(ROW()-13,2)=0,IF(ISBLANK(OFFSET('11. SEGUIMIENTO 2026'!$Q$14,INT((ROW()-13)/2),0)),"",OFFSET('11. SEGUIMIENTO 2026'!$Q$14,INT((ROW()-13)/2),0)),IF(ISBLANK(OFFSET('9. METAS'!$T$20,INT((ROW()-14)/2),0)),"",OFFSET('9. METAS'!$T$20,INT((ROW()-14)/2),0)))</f>
        <v/>
      </c>
      <c r="N448" s="1005"/>
      <c r="O448" s="1007"/>
      <c r="P448" s="1037"/>
    </row>
    <row r="449" spans="3:16" ht="53.25" hidden="1" customHeight="1">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29" t="str">
        <f ca="1">IF(ISBLANK(OFFSET('9. METAS'!$K$20,INT((ROW()-13)/2),0)),"",OFFSET('9. METAS'!$K$20,INT((ROW()-13)/2),0))</f>
        <v/>
      </c>
      <c r="I449" s="1031"/>
      <c r="J449" s="208" t="str">
        <f ca="1">IF(MOD(ROW()-13,2)=0,IF(ISBLANK(OFFSET('11. SEGUIMIENTO 2026'!$N$14,INT((ROW()-13)/2),0)),"",OFFSET('11. SEGUIMIENTO 2026'!$N$14,INT((ROW()-13)/2),0)),IF(ISBLANK(OFFSET('9. METAS'!$Q$20,INT((ROW()-14)/2),0)),"",OFFSET('9. METAS'!$Q$20,INT((ROW()-14)/2),0)))</f>
        <v/>
      </c>
      <c r="K449" s="209" t="str">
        <f ca="1">IF(MOD(ROW()-13,2)=0,IF(ISBLANK(OFFSET('11. SEGUIMIENTO 2026'!$O$14,INT((ROW()-13)/2),0)),"",OFFSET('11. SEGUIMIENTO 2026'!$O$14,INT((ROW()-13)/2),0)),IF(ISBLANK(OFFSET('9. METAS'!$R$20,INT((ROW()-14)/2),0)),"",OFFSET('9. METAS'!$R$20,INT((ROW()-14)/2),0)))</f>
        <v/>
      </c>
      <c r="L449" s="209" t="str">
        <f ca="1">IF(MOD(ROW()-13,2)=0,IF(ISBLANK(OFFSET('11. SEGUIMIENTO 2026'!$P$14,INT((ROW()-13)/2),0)),"",OFFSET('11. SEGUIMIENTO 2026'!$P$14,INT((ROW()-13)/2),0)),IF(ISBLANK(OFFSET('9. METAS'!$S$20,INT((ROW()-14)/2),0)),"",OFFSET('9. METAS'!$S$20,INT((ROW()-14)/2),0)))</f>
        <v/>
      </c>
      <c r="M449" s="210" t="str">
        <f ca="1">IF(MOD(ROW()-13,2)=0,IF(ISBLANK(OFFSET('11. SEGUIMIENTO 2026'!$Q$14,INT((ROW()-13)/2),0)),"",OFFSET('11. SEGUIMIENTO 2026'!$Q$14,INT((ROW()-13)/2),0)),IF(ISBLANK(OFFSET('9. METAS'!$T$20,INT((ROW()-14)/2),0)),"",OFFSET('9. METAS'!$T$20,INT((ROW()-14)/2),0)))</f>
        <v/>
      </c>
      <c r="N449" s="1004" t="str">
        <f t="shared" ref="N449" ca="1" si="432">IFERROR(J449/J450,"ND")</f>
        <v>ND</v>
      </c>
      <c r="O449" s="1006" t="str">
        <f t="shared" ref="O449" ca="1" si="433">IFERROR(((J449+K449)/H449),"ND")</f>
        <v>ND</v>
      </c>
      <c r="P449" s="1034"/>
    </row>
    <row r="450" spans="3:16" ht="53.25" hidden="1" customHeight="1">
      <c r="C450" s="983"/>
      <c r="D450" s="985"/>
      <c r="E450" s="985"/>
      <c r="F450" s="987"/>
      <c r="G450" s="989"/>
      <c r="H450" s="1029"/>
      <c r="I450" s="1036"/>
      <c r="J450" s="208" t="str">
        <f ca="1">IF(MOD(ROW()-13,2)=0,IF(ISBLANK(OFFSET('11. SEGUIMIENTO 2026'!$N$14,INT((ROW()-13)/2),0)),"",OFFSET('11. SEGUIMIENTO 2026'!$N$14,INT((ROW()-13)/2),0)),IF(ISBLANK(OFFSET('9. METAS'!$Q$20,INT((ROW()-14)/2),0)),"",OFFSET('9. METAS'!$Q$20,INT((ROW()-14)/2),0)))</f>
        <v/>
      </c>
      <c r="K450" s="209" t="str">
        <f ca="1">IF(MOD(ROW()-13,2)=0,IF(ISBLANK(OFFSET('11. SEGUIMIENTO 2026'!$O$14,INT((ROW()-13)/2),0)),"",OFFSET('11. SEGUIMIENTO 2026'!$O$14,INT((ROW()-13)/2),0)),IF(ISBLANK(OFFSET('9. METAS'!$R$20,INT((ROW()-14)/2),0)),"",OFFSET('9. METAS'!$R$20,INT((ROW()-14)/2),0)))</f>
        <v/>
      </c>
      <c r="L450" s="209" t="str">
        <f ca="1">IF(MOD(ROW()-13,2)=0,IF(ISBLANK(OFFSET('11. SEGUIMIENTO 2026'!$P$14,INT((ROW()-13)/2),0)),"",OFFSET('11. SEGUIMIENTO 2026'!$P$14,INT((ROW()-13)/2),0)),IF(ISBLANK(OFFSET('9. METAS'!$S$20,INT((ROW()-14)/2),0)),"",OFFSET('9. METAS'!$S$20,INT((ROW()-14)/2),0)))</f>
        <v/>
      </c>
      <c r="M450" s="210" t="str">
        <f ca="1">IF(MOD(ROW()-13,2)=0,IF(ISBLANK(OFFSET('11. SEGUIMIENTO 2026'!$Q$14,INT((ROW()-13)/2),0)),"",OFFSET('11. SEGUIMIENTO 2026'!$Q$14,INT((ROW()-13)/2),0)),IF(ISBLANK(OFFSET('9. METAS'!$T$20,INT((ROW()-14)/2),0)),"",OFFSET('9. METAS'!$T$20,INT((ROW()-14)/2),0)))</f>
        <v/>
      </c>
      <c r="N450" s="1005"/>
      <c r="O450" s="1007"/>
      <c r="P450" s="1037"/>
    </row>
    <row r="451" spans="3:16" ht="53.25" hidden="1" customHeight="1">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29" t="str">
        <f ca="1">IF(ISBLANK(OFFSET('9. METAS'!$K$20,INT((ROW()-13)/2),0)),"",OFFSET('9. METAS'!$K$20,INT((ROW()-13)/2),0))</f>
        <v/>
      </c>
      <c r="I451" s="1031"/>
      <c r="J451" s="208" t="str">
        <f ca="1">IF(MOD(ROW()-13,2)=0,IF(ISBLANK(OFFSET('11. SEGUIMIENTO 2026'!$N$14,INT((ROW()-13)/2),0)),"",OFFSET('11. SEGUIMIENTO 2026'!$N$14,INT((ROW()-13)/2),0)),IF(ISBLANK(OFFSET('9. METAS'!$Q$20,INT((ROW()-14)/2),0)),"",OFFSET('9. METAS'!$Q$20,INT((ROW()-14)/2),0)))</f>
        <v/>
      </c>
      <c r="K451" s="209" t="str">
        <f ca="1">IF(MOD(ROW()-13,2)=0,IF(ISBLANK(OFFSET('11. SEGUIMIENTO 2026'!$O$14,INT((ROW()-13)/2),0)),"",OFFSET('11. SEGUIMIENTO 2026'!$O$14,INT((ROW()-13)/2),0)),IF(ISBLANK(OFFSET('9. METAS'!$R$20,INT((ROW()-14)/2),0)),"",OFFSET('9. METAS'!$R$20,INT((ROW()-14)/2),0)))</f>
        <v/>
      </c>
      <c r="L451" s="209" t="str">
        <f ca="1">IF(MOD(ROW()-13,2)=0,IF(ISBLANK(OFFSET('11. SEGUIMIENTO 2026'!$P$14,INT((ROW()-13)/2),0)),"",OFFSET('11. SEGUIMIENTO 2026'!$P$14,INT((ROW()-13)/2),0)),IF(ISBLANK(OFFSET('9. METAS'!$S$20,INT((ROW()-14)/2),0)),"",OFFSET('9. METAS'!$S$20,INT((ROW()-14)/2),0)))</f>
        <v/>
      </c>
      <c r="M451" s="210" t="str">
        <f ca="1">IF(MOD(ROW()-13,2)=0,IF(ISBLANK(OFFSET('11. SEGUIMIENTO 2026'!$Q$14,INT((ROW()-13)/2),0)),"",OFFSET('11. SEGUIMIENTO 2026'!$Q$14,INT((ROW()-13)/2),0)),IF(ISBLANK(OFFSET('9. METAS'!$T$20,INT((ROW()-14)/2),0)),"",OFFSET('9. METAS'!$T$20,INT((ROW()-14)/2),0)))</f>
        <v/>
      </c>
      <c r="N451" s="1004" t="str">
        <f t="shared" ref="N451" ca="1" si="434">IFERROR(J451/J452,"ND")</f>
        <v>ND</v>
      </c>
      <c r="O451" s="1006" t="str">
        <f t="shared" ref="O451" ca="1" si="435">IFERROR(((J451+K451)/H451),"ND")</f>
        <v>ND</v>
      </c>
      <c r="P451" s="1034"/>
    </row>
    <row r="452" spans="3:16" ht="53.25" hidden="1" customHeight="1">
      <c r="C452" s="983"/>
      <c r="D452" s="985"/>
      <c r="E452" s="985"/>
      <c r="F452" s="987"/>
      <c r="G452" s="989"/>
      <c r="H452" s="1029"/>
      <c r="I452" s="1036"/>
      <c r="J452" s="208" t="str">
        <f ca="1">IF(MOD(ROW()-13,2)=0,IF(ISBLANK(OFFSET('11. SEGUIMIENTO 2026'!$N$14,INT((ROW()-13)/2),0)),"",OFFSET('11. SEGUIMIENTO 2026'!$N$14,INT((ROW()-13)/2),0)),IF(ISBLANK(OFFSET('9. METAS'!$Q$20,INT((ROW()-14)/2),0)),"",OFFSET('9. METAS'!$Q$20,INT((ROW()-14)/2),0)))</f>
        <v/>
      </c>
      <c r="K452" s="209" t="str">
        <f ca="1">IF(MOD(ROW()-13,2)=0,IF(ISBLANK(OFFSET('11. SEGUIMIENTO 2026'!$O$14,INT((ROW()-13)/2),0)),"",OFFSET('11. SEGUIMIENTO 2026'!$O$14,INT((ROW()-13)/2),0)),IF(ISBLANK(OFFSET('9. METAS'!$R$20,INT((ROW()-14)/2),0)),"",OFFSET('9. METAS'!$R$20,INT((ROW()-14)/2),0)))</f>
        <v/>
      </c>
      <c r="L452" s="209" t="str">
        <f ca="1">IF(MOD(ROW()-13,2)=0,IF(ISBLANK(OFFSET('11. SEGUIMIENTO 2026'!$P$14,INT((ROW()-13)/2),0)),"",OFFSET('11. SEGUIMIENTO 2026'!$P$14,INT((ROW()-13)/2),0)),IF(ISBLANK(OFFSET('9. METAS'!$S$20,INT((ROW()-14)/2),0)),"",OFFSET('9. METAS'!$S$20,INT((ROW()-14)/2),0)))</f>
        <v/>
      </c>
      <c r="M452" s="210" t="str">
        <f ca="1">IF(MOD(ROW()-13,2)=0,IF(ISBLANK(OFFSET('11. SEGUIMIENTO 2026'!$Q$14,INT((ROW()-13)/2),0)),"",OFFSET('11. SEGUIMIENTO 2026'!$Q$14,INT((ROW()-13)/2),0)),IF(ISBLANK(OFFSET('9. METAS'!$T$20,INT((ROW()-14)/2),0)),"",OFFSET('9. METAS'!$T$20,INT((ROW()-14)/2),0)))</f>
        <v/>
      </c>
      <c r="N452" s="1005"/>
      <c r="O452" s="1007"/>
      <c r="P452" s="1037"/>
    </row>
    <row r="453" spans="3:16" ht="53.25" hidden="1" customHeight="1">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29" t="str">
        <f ca="1">IF(ISBLANK(OFFSET('9. METAS'!$K$20,INT((ROW()-13)/2),0)),"",OFFSET('9. METAS'!$K$20,INT((ROW()-13)/2),0))</f>
        <v/>
      </c>
      <c r="I453" s="1031"/>
      <c r="J453" s="208" t="str">
        <f ca="1">IF(MOD(ROW()-13,2)=0,IF(ISBLANK(OFFSET('11. SEGUIMIENTO 2026'!$N$14,INT((ROW()-13)/2),0)),"",OFFSET('11. SEGUIMIENTO 2026'!$N$14,INT((ROW()-13)/2),0)),IF(ISBLANK(OFFSET('9. METAS'!$Q$20,INT((ROW()-14)/2),0)),"",OFFSET('9. METAS'!$Q$20,INT((ROW()-14)/2),0)))</f>
        <v/>
      </c>
      <c r="K453" s="209" t="str">
        <f ca="1">IF(MOD(ROW()-13,2)=0,IF(ISBLANK(OFFSET('11. SEGUIMIENTO 2026'!$O$14,INT((ROW()-13)/2),0)),"",OFFSET('11. SEGUIMIENTO 2026'!$O$14,INT((ROW()-13)/2),0)),IF(ISBLANK(OFFSET('9. METAS'!$R$20,INT((ROW()-14)/2),0)),"",OFFSET('9. METAS'!$R$20,INT((ROW()-14)/2),0)))</f>
        <v/>
      </c>
      <c r="L453" s="209" t="str">
        <f ca="1">IF(MOD(ROW()-13,2)=0,IF(ISBLANK(OFFSET('11. SEGUIMIENTO 2026'!$P$14,INT((ROW()-13)/2),0)),"",OFFSET('11. SEGUIMIENTO 2026'!$P$14,INT((ROW()-13)/2),0)),IF(ISBLANK(OFFSET('9. METAS'!$S$20,INT((ROW()-14)/2),0)),"",OFFSET('9. METAS'!$S$20,INT((ROW()-14)/2),0)))</f>
        <v/>
      </c>
      <c r="M453" s="210" t="str">
        <f ca="1">IF(MOD(ROW()-13,2)=0,IF(ISBLANK(OFFSET('11. SEGUIMIENTO 2026'!$Q$14,INT((ROW()-13)/2),0)),"",OFFSET('11. SEGUIMIENTO 2026'!$Q$14,INT((ROW()-13)/2),0)),IF(ISBLANK(OFFSET('9. METAS'!$T$20,INT((ROW()-14)/2),0)),"",OFFSET('9. METAS'!$T$20,INT((ROW()-14)/2),0)))</f>
        <v/>
      </c>
      <c r="N453" s="1004" t="str">
        <f t="shared" ref="N453" ca="1" si="436">IFERROR(J453/J454,"ND")</f>
        <v>ND</v>
      </c>
      <c r="O453" s="1006" t="str">
        <f t="shared" ref="O453" ca="1" si="437">IFERROR(((J453+K453)/H453),"ND")</f>
        <v>ND</v>
      </c>
      <c r="P453" s="1034"/>
    </row>
    <row r="454" spans="3:16" ht="53.25" hidden="1" customHeight="1">
      <c r="C454" s="983"/>
      <c r="D454" s="985"/>
      <c r="E454" s="985"/>
      <c r="F454" s="987"/>
      <c r="G454" s="989"/>
      <c r="H454" s="1029"/>
      <c r="I454" s="1036"/>
      <c r="J454" s="208" t="str">
        <f ca="1">IF(MOD(ROW()-13,2)=0,IF(ISBLANK(OFFSET('11. SEGUIMIENTO 2026'!$N$14,INT((ROW()-13)/2),0)),"",OFFSET('11. SEGUIMIENTO 2026'!$N$14,INT((ROW()-13)/2),0)),IF(ISBLANK(OFFSET('9. METAS'!$Q$20,INT((ROW()-14)/2),0)),"",OFFSET('9. METAS'!$Q$20,INT((ROW()-14)/2),0)))</f>
        <v/>
      </c>
      <c r="K454" s="209" t="str">
        <f ca="1">IF(MOD(ROW()-13,2)=0,IF(ISBLANK(OFFSET('11. SEGUIMIENTO 2026'!$O$14,INT((ROW()-13)/2),0)),"",OFFSET('11. SEGUIMIENTO 2026'!$O$14,INT((ROW()-13)/2),0)),IF(ISBLANK(OFFSET('9. METAS'!$R$20,INT((ROW()-14)/2),0)),"",OFFSET('9. METAS'!$R$20,INT((ROW()-14)/2),0)))</f>
        <v/>
      </c>
      <c r="L454" s="209" t="str">
        <f ca="1">IF(MOD(ROW()-13,2)=0,IF(ISBLANK(OFFSET('11. SEGUIMIENTO 2026'!$P$14,INT((ROW()-13)/2),0)),"",OFFSET('11. SEGUIMIENTO 2026'!$P$14,INT((ROW()-13)/2),0)),IF(ISBLANK(OFFSET('9. METAS'!$S$20,INT((ROW()-14)/2),0)),"",OFFSET('9. METAS'!$S$20,INT((ROW()-14)/2),0)))</f>
        <v/>
      </c>
      <c r="M454" s="210" t="str">
        <f ca="1">IF(MOD(ROW()-13,2)=0,IF(ISBLANK(OFFSET('11. SEGUIMIENTO 2026'!$Q$14,INT((ROW()-13)/2),0)),"",OFFSET('11. SEGUIMIENTO 2026'!$Q$14,INT((ROW()-13)/2),0)),IF(ISBLANK(OFFSET('9. METAS'!$T$20,INT((ROW()-14)/2),0)),"",OFFSET('9. METAS'!$T$20,INT((ROW()-14)/2),0)))</f>
        <v/>
      </c>
      <c r="N454" s="1005"/>
      <c r="O454" s="1007"/>
      <c r="P454" s="1037"/>
    </row>
    <row r="455" spans="3:16" ht="53.25" hidden="1" customHeight="1">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29" t="str">
        <f ca="1">IF(ISBLANK(OFFSET('9. METAS'!$K$20,INT((ROW()-13)/2),0)),"",OFFSET('9. METAS'!$K$20,INT((ROW()-13)/2),0))</f>
        <v/>
      </c>
      <c r="I455" s="1031"/>
      <c r="J455" s="208" t="str">
        <f ca="1">IF(MOD(ROW()-13,2)=0,IF(ISBLANK(OFFSET('11. SEGUIMIENTO 2026'!$N$14,INT((ROW()-13)/2),0)),"",OFFSET('11. SEGUIMIENTO 2026'!$N$14,INT((ROW()-13)/2),0)),IF(ISBLANK(OFFSET('9. METAS'!$Q$20,INT((ROW()-14)/2),0)),"",OFFSET('9. METAS'!$Q$20,INT((ROW()-14)/2),0)))</f>
        <v/>
      </c>
      <c r="K455" s="209" t="str">
        <f ca="1">IF(MOD(ROW()-13,2)=0,IF(ISBLANK(OFFSET('11. SEGUIMIENTO 2026'!$O$14,INT((ROW()-13)/2),0)),"",OFFSET('11. SEGUIMIENTO 2026'!$O$14,INT((ROW()-13)/2),0)),IF(ISBLANK(OFFSET('9. METAS'!$R$20,INT((ROW()-14)/2),0)),"",OFFSET('9. METAS'!$R$20,INT((ROW()-14)/2),0)))</f>
        <v/>
      </c>
      <c r="L455" s="209" t="str">
        <f ca="1">IF(MOD(ROW()-13,2)=0,IF(ISBLANK(OFFSET('11. SEGUIMIENTO 2026'!$P$14,INT((ROW()-13)/2),0)),"",OFFSET('11. SEGUIMIENTO 2026'!$P$14,INT((ROW()-13)/2),0)),IF(ISBLANK(OFFSET('9. METAS'!$S$20,INT((ROW()-14)/2),0)),"",OFFSET('9. METAS'!$S$20,INT((ROW()-14)/2),0)))</f>
        <v/>
      </c>
      <c r="M455" s="210" t="str">
        <f ca="1">IF(MOD(ROW()-13,2)=0,IF(ISBLANK(OFFSET('11. SEGUIMIENTO 2026'!$Q$14,INT((ROW()-13)/2),0)),"",OFFSET('11. SEGUIMIENTO 2026'!$Q$14,INT((ROW()-13)/2),0)),IF(ISBLANK(OFFSET('9. METAS'!$T$20,INT((ROW()-14)/2),0)),"",OFFSET('9. METAS'!$T$20,INT((ROW()-14)/2),0)))</f>
        <v/>
      </c>
      <c r="N455" s="1004" t="str">
        <f t="shared" ref="N455" ca="1" si="438">IFERROR(J455/J456,"ND")</f>
        <v>ND</v>
      </c>
      <c r="O455" s="1006" t="str">
        <f t="shared" ref="O455" ca="1" si="439">IFERROR(((J455+K455)/H455),"ND")</f>
        <v>ND</v>
      </c>
      <c r="P455" s="1034"/>
    </row>
    <row r="456" spans="3:16" ht="53.25" hidden="1" customHeight="1">
      <c r="C456" s="983"/>
      <c r="D456" s="985"/>
      <c r="E456" s="985"/>
      <c r="F456" s="987"/>
      <c r="G456" s="989"/>
      <c r="H456" s="1029"/>
      <c r="I456" s="1036"/>
      <c r="J456" s="208" t="str">
        <f ca="1">IF(MOD(ROW()-13,2)=0,IF(ISBLANK(OFFSET('11. SEGUIMIENTO 2026'!$N$14,INT((ROW()-13)/2),0)),"",OFFSET('11. SEGUIMIENTO 2026'!$N$14,INT((ROW()-13)/2),0)),IF(ISBLANK(OFFSET('9. METAS'!$Q$20,INT((ROW()-14)/2),0)),"",OFFSET('9. METAS'!$Q$20,INT((ROW()-14)/2),0)))</f>
        <v/>
      </c>
      <c r="K456" s="209" t="str">
        <f ca="1">IF(MOD(ROW()-13,2)=0,IF(ISBLANK(OFFSET('11. SEGUIMIENTO 2026'!$O$14,INT((ROW()-13)/2),0)),"",OFFSET('11. SEGUIMIENTO 2026'!$O$14,INT((ROW()-13)/2),0)),IF(ISBLANK(OFFSET('9. METAS'!$R$20,INT((ROW()-14)/2),0)),"",OFFSET('9. METAS'!$R$20,INT((ROW()-14)/2),0)))</f>
        <v/>
      </c>
      <c r="L456" s="209" t="str">
        <f ca="1">IF(MOD(ROW()-13,2)=0,IF(ISBLANK(OFFSET('11. SEGUIMIENTO 2026'!$P$14,INT((ROW()-13)/2),0)),"",OFFSET('11. SEGUIMIENTO 2026'!$P$14,INT((ROW()-13)/2),0)),IF(ISBLANK(OFFSET('9. METAS'!$S$20,INT((ROW()-14)/2),0)),"",OFFSET('9. METAS'!$S$20,INT((ROW()-14)/2),0)))</f>
        <v/>
      </c>
      <c r="M456" s="210" t="str">
        <f ca="1">IF(MOD(ROW()-13,2)=0,IF(ISBLANK(OFFSET('11. SEGUIMIENTO 2026'!$Q$14,INT((ROW()-13)/2),0)),"",OFFSET('11. SEGUIMIENTO 2026'!$Q$14,INT((ROW()-13)/2),0)),IF(ISBLANK(OFFSET('9. METAS'!$T$20,INT((ROW()-14)/2),0)),"",OFFSET('9. METAS'!$T$20,INT((ROW()-14)/2),0)))</f>
        <v/>
      </c>
      <c r="N456" s="1005"/>
      <c r="O456" s="1007"/>
      <c r="P456" s="1037"/>
    </row>
    <row r="457" spans="3:16" ht="53.25" hidden="1" customHeight="1">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29" t="str">
        <f ca="1">IF(ISBLANK(OFFSET('9. METAS'!$K$20,INT((ROW()-13)/2),0)),"",OFFSET('9. METAS'!$K$20,INT((ROW()-13)/2),0))</f>
        <v/>
      </c>
      <c r="I457" s="1031"/>
      <c r="J457" s="208" t="str">
        <f ca="1">IF(MOD(ROW()-13,2)=0,IF(ISBLANK(OFFSET('11. SEGUIMIENTO 2026'!$N$14,INT((ROW()-13)/2),0)),"",OFFSET('11. SEGUIMIENTO 2026'!$N$14,INT((ROW()-13)/2),0)),IF(ISBLANK(OFFSET('9. METAS'!$Q$20,INT((ROW()-14)/2),0)),"",OFFSET('9. METAS'!$Q$20,INT((ROW()-14)/2),0)))</f>
        <v/>
      </c>
      <c r="K457" s="209" t="str">
        <f ca="1">IF(MOD(ROW()-13,2)=0,IF(ISBLANK(OFFSET('11. SEGUIMIENTO 2026'!$O$14,INT((ROW()-13)/2),0)),"",OFFSET('11. SEGUIMIENTO 2026'!$O$14,INT((ROW()-13)/2),0)),IF(ISBLANK(OFFSET('9. METAS'!$R$20,INT((ROW()-14)/2),0)),"",OFFSET('9. METAS'!$R$20,INT((ROW()-14)/2),0)))</f>
        <v/>
      </c>
      <c r="L457" s="209" t="str">
        <f ca="1">IF(MOD(ROW()-13,2)=0,IF(ISBLANK(OFFSET('11. SEGUIMIENTO 2026'!$P$14,INT((ROW()-13)/2),0)),"",OFFSET('11. SEGUIMIENTO 2026'!$P$14,INT((ROW()-13)/2),0)),IF(ISBLANK(OFFSET('9. METAS'!$S$20,INT((ROW()-14)/2),0)),"",OFFSET('9. METAS'!$S$20,INT((ROW()-14)/2),0)))</f>
        <v/>
      </c>
      <c r="M457" s="210" t="str">
        <f ca="1">IF(MOD(ROW()-13,2)=0,IF(ISBLANK(OFFSET('11. SEGUIMIENTO 2026'!$Q$14,INT((ROW()-13)/2),0)),"",OFFSET('11. SEGUIMIENTO 2026'!$Q$14,INT((ROW()-13)/2),0)),IF(ISBLANK(OFFSET('9. METAS'!$T$20,INT((ROW()-14)/2),0)),"",OFFSET('9. METAS'!$T$20,INT((ROW()-14)/2),0)))</f>
        <v/>
      </c>
      <c r="N457" s="1004" t="str">
        <f t="shared" ref="N457" ca="1" si="440">IFERROR(J457/J458,"ND")</f>
        <v>ND</v>
      </c>
      <c r="O457" s="1006" t="str">
        <f t="shared" ref="O457" ca="1" si="441">IFERROR(((J457+K457)/H457),"ND")</f>
        <v>ND</v>
      </c>
      <c r="P457" s="1034"/>
    </row>
    <row r="458" spans="3:16" ht="53.25" hidden="1" customHeight="1">
      <c r="C458" s="983"/>
      <c r="D458" s="985"/>
      <c r="E458" s="985"/>
      <c r="F458" s="987"/>
      <c r="G458" s="989"/>
      <c r="H458" s="1029"/>
      <c r="I458" s="1036"/>
      <c r="J458" s="208" t="str">
        <f ca="1">IF(MOD(ROW()-13,2)=0,IF(ISBLANK(OFFSET('11. SEGUIMIENTO 2026'!$N$14,INT((ROW()-13)/2),0)),"",OFFSET('11. SEGUIMIENTO 2026'!$N$14,INT((ROW()-13)/2),0)),IF(ISBLANK(OFFSET('9. METAS'!$Q$20,INT((ROW()-14)/2),0)),"",OFFSET('9. METAS'!$Q$20,INT((ROW()-14)/2),0)))</f>
        <v/>
      </c>
      <c r="K458" s="209" t="str">
        <f ca="1">IF(MOD(ROW()-13,2)=0,IF(ISBLANK(OFFSET('11. SEGUIMIENTO 2026'!$O$14,INT((ROW()-13)/2),0)),"",OFFSET('11. SEGUIMIENTO 2026'!$O$14,INT((ROW()-13)/2),0)),IF(ISBLANK(OFFSET('9. METAS'!$R$20,INT((ROW()-14)/2),0)),"",OFFSET('9. METAS'!$R$20,INT((ROW()-14)/2),0)))</f>
        <v/>
      </c>
      <c r="L458" s="209" t="str">
        <f ca="1">IF(MOD(ROW()-13,2)=0,IF(ISBLANK(OFFSET('11. SEGUIMIENTO 2026'!$P$14,INT((ROW()-13)/2),0)),"",OFFSET('11. SEGUIMIENTO 2026'!$P$14,INT((ROW()-13)/2),0)),IF(ISBLANK(OFFSET('9. METAS'!$S$20,INT((ROW()-14)/2),0)),"",OFFSET('9. METAS'!$S$20,INT((ROW()-14)/2),0)))</f>
        <v/>
      </c>
      <c r="M458" s="210" t="str">
        <f ca="1">IF(MOD(ROW()-13,2)=0,IF(ISBLANK(OFFSET('11. SEGUIMIENTO 2026'!$Q$14,INT((ROW()-13)/2),0)),"",OFFSET('11. SEGUIMIENTO 2026'!$Q$14,INT((ROW()-13)/2),0)),IF(ISBLANK(OFFSET('9. METAS'!$T$20,INT((ROW()-14)/2),0)),"",OFFSET('9. METAS'!$T$20,INT((ROW()-14)/2),0)))</f>
        <v/>
      </c>
      <c r="N458" s="1005"/>
      <c r="O458" s="1007"/>
      <c r="P458" s="1037"/>
    </row>
    <row r="459" spans="3:16" ht="53.25" hidden="1" customHeight="1">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29" t="str">
        <f ca="1">IF(ISBLANK(OFFSET('9. METAS'!$K$20,INT((ROW()-13)/2),0)),"",OFFSET('9. METAS'!$K$20,INT((ROW()-13)/2),0))</f>
        <v/>
      </c>
      <c r="I459" s="1031"/>
      <c r="J459" s="208" t="str">
        <f ca="1">IF(MOD(ROW()-13,2)=0,IF(ISBLANK(OFFSET('11. SEGUIMIENTO 2026'!$N$14,INT((ROW()-13)/2),0)),"",OFFSET('11. SEGUIMIENTO 2026'!$N$14,INT((ROW()-13)/2),0)),IF(ISBLANK(OFFSET('9. METAS'!$Q$20,INT((ROW()-14)/2),0)),"",OFFSET('9. METAS'!$Q$20,INT((ROW()-14)/2),0)))</f>
        <v/>
      </c>
      <c r="K459" s="209" t="str">
        <f ca="1">IF(MOD(ROW()-13,2)=0,IF(ISBLANK(OFFSET('11. SEGUIMIENTO 2026'!$O$14,INT((ROW()-13)/2),0)),"",OFFSET('11. SEGUIMIENTO 2026'!$O$14,INT((ROW()-13)/2),0)),IF(ISBLANK(OFFSET('9. METAS'!$R$20,INT((ROW()-14)/2),0)),"",OFFSET('9. METAS'!$R$20,INT((ROW()-14)/2),0)))</f>
        <v/>
      </c>
      <c r="L459" s="209" t="str">
        <f ca="1">IF(MOD(ROW()-13,2)=0,IF(ISBLANK(OFFSET('11. SEGUIMIENTO 2026'!$P$14,INT((ROW()-13)/2),0)),"",OFFSET('11. SEGUIMIENTO 2026'!$P$14,INT((ROW()-13)/2),0)),IF(ISBLANK(OFFSET('9. METAS'!$S$20,INT((ROW()-14)/2),0)),"",OFFSET('9. METAS'!$S$20,INT((ROW()-14)/2),0)))</f>
        <v/>
      </c>
      <c r="M459" s="210" t="str">
        <f ca="1">IF(MOD(ROW()-13,2)=0,IF(ISBLANK(OFFSET('11. SEGUIMIENTO 2026'!$Q$14,INT((ROW()-13)/2),0)),"",OFFSET('11. SEGUIMIENTO 2026'!$Q$14,INT((ROW()-13)/2),0)),IF(ISBLANK(OFFSET('9. METAS'!$T$20,INT((ROW()-14)/2),0)),"",OFFSET('9. METAS'!$T$20,INT((ROW()-14)/2),0)))</f>
        <v/>
      </c>
      <c r="N459" s="1004" t="str">
        <f t="shared" ref="N459" ca="1" si="442">IFERROR(J459/J460,"ND")</f>
        <v>ND</v>
      </c>
      <c r="O459" s="1006" t="str">
        <f t="shared" ref="O459" ca="1" si="443">IFERROR(((J459+K459)/H459),"ND")</f>
        <v>ND</v>
      </c>
      <c r="P459" s="1034"/>
    </row>
    <row r="460" spans="3:16" ht="53.25" hidden="1" customHeight="1">
      <c r="C460" s="983"/>
      <c r="D460" s="985"/>
      <c r="E460" s="985"/>
      <c r="F460" s="987"/>
      <c r="G460" s="989"/>
      <c r="H460" s="1029"/>
      <c r="I460" s="1036"/>
      <c r="J460" s="208" t="str">
        <f ca="1">IF(MOD(ROW()-13,2)=0,IF(ISBLANK(OFFSET('11. SEGUIMIENTO 2026'!$N$14,INT((ROW()-13)/2),0)),"",OFFSET('11. SEGUIMIENTO 2026'!$N$14,INT((ROW()-13)/2),0)),IF(ISBLANK(OFFSET('9. METAS'!$Q$20,INT((ROW()-14)/2),0)),"",OFFSET('9. METAS'!$Q$20,INT((ROW()-14)/2),0)))</f>
        <v/>
      </c>
      <c r="K460" s="209" t="str">
        <f ca="1">IF(MOD(ROW()-13,2)=0,IF(ISBLANK(OFFSET('11. SEGUIMIENTO 2026'!$O$14,INT((ROW()-13)/2),0)),"",OFFSET('11. SEGUIMIENTO 2026'!$O$14,INT((ROW()-13)/2),0)),IF(ISBLANK(OFFSET('9. METAS'!$R$20,INT((ROW()-14)/2),0)),"",OFFSET('9. METAS'!$R$20,INT((ROW()-14)/2),0)))</f>
        <v/>
      </c>
      <c r="L460" s="209" t="str">
        <f ca="1">IF(MOD(ROW()-13,2)=0,IF(ISBLANK(OFFSET('11. SEGUIMIENTO 2026'!$P$14,INT((ROW()-13)/2),0)),"",OFFSET('11. SEGUIMIENTO 2026'!$P$14,INT((ROW()-13)/2),0)),IF(ISBLANK(OFFSET('9. METAS'!$S$20,INT((ROW()-14)/2),0)),"",OFFSET('9. METAS'!$S$20,INT((ROW()-14)/2),0)))</f>
        <v/>
      </c>
      <c r="M460" s="210" t="str">
        <f ca="1">IF(MOD(ROW()-13,2)=0,IF(ISBLANK(OFFSET('11. SEGUIMIENTO 2026'!$Q$14,INT((ROW()-13)/2),0)),"",OFFSET('11. SEGUIMIENTO 2026'!$Q$14,INT((ROW()-13)/2),0)),IF(ISBLANK(OFFSET('9. METAS'!$T$20,INT((ROW()-14)/2),0)),"",OFFSET('9. METAS'!$T$20,INT((ROW()-14)/2),0)))</f>
        <v/>
      </c>
      <c r="N460" s="1005"/>
      <c r="O460" s="1007"/>
      <c r="P460" s="1037"/>
    </row>
    <row r="461" spans="3:16" ht="53.25" hidden="1" customHeight="1">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29" t="str">
        <f ca="1">IF(ISBLANK(OFFSET('9. METAS'!$K$20,INT((ROW()-13)/2),0)),"",OFFSET('9. METAS'!$K$20,INT((ROW()-13)/2),0))</f>
        <v/>
      </c>
      <c r="I461" s="1031"/>
      <c r="J461" s="208" t="str">
        <f ca="1">IF(MOD(ROW()-13,2)=0,IF(ISBLANK(OFFSET('11. SEGUIMIENTO 2026'!$N$14,INT((ROW()-13)/2),0)),"",OFFSET('11. SEGUIMIENTO 2026'!$N$14,INT((ROW()-13)/2),0)),IF(ISBLANK(OFFSET('9. METAS'!$Q$20,INT((ROW()-14)/2),0)),"",OFFSET('9. METAS'!$Q$20,INT((ROW()-14)/2),0)))</f>
        <v/>
      </c>
      <c r="K461" s="209" t="str">
        <f ca="1">IF(MOD(ROW()-13,2)=0,IF(ISBLANK(OFFSET('11. SEGUIMIENTO 2026'!$O$14,INT((ROW()-13)/2),0)),"",OFFSET('11. SEGUIMIENTO 2026'!$O$14,INT((ROW()-13)/2),0)),IF(ISBLANK(OFFSET('9. METAS'!$R$20,INT((ROW()-14)/2),0)),"",OFFSET('9. METAS'!$R$20,INT((ROW()-14)/2),0)))</f>
        <v/>
      </c>
      <c r="L461" s="209" t="str">
        <f ca="1">IF(MOD(ROW()-13,2)=0,IF(ISBLANK(OFFSET('11. SEGUIMIENTO 2026'!$P$14,INT((ROW()-13)/2),0)),"",OFFSET('11. SEGUIMIENTO 2026'!$P$14,INT((ROW()-13)/2),0)),IF(ISBLANK(OFFSET('9. METAS'!$S$20,INT((ROW()-14)/2),0)),"",OFFSET('9. METAS'!$S$20,INT((ROW()-14)/2),0)))</f>
        <v/>
      </c>
      <c r="M461" s="210" t="str">
        <f ca="1">IF(MOD(ROW()-13,2)=0,IF(ISBLANK(OFFSET('11. SEGUIMIENTO 2026'!$Q$14,INT((ROW()-13)/2),0)),"",OFFSET('11. SEGUIMIENTO 2026'!$Q$14,INT((ROW()-13)/2),0)),IF(ISBLANK(OFFSET('9. METAS'!$T$20,INT((ROW()-14)/2),0)),"",OFFSET('9. METAS'!$T$20,INT((ROW()-14)/2),0)))</f>
        <v/>
      </c>
      <c r="N461" s="1004" t="str">
        <f t="shared" ref="N461" ca="1" si="444">IFERROR(J461/J462,"ND")</f>
        <v>ND</v>
      </c>
      <c r="O461" s="1006" t="str">
        <f t="shared" ref="O461" ca="1" si="445">IFERROR(((J461+K461)/H461),"ND")</f>
        <v>ND</v>
      </c>
      <c r="P461" s="1034"/>
    </row>
    <row r="462" spans="3:16" ht="53.25" hidden="1" customHeight="1">
      <c r="C462" s="983"/>
      <c r="D462" s="985"/>
      <c r="E462" s="985"/>
      <c r="F462" s="987"/>
      <c r="G462" s="989"/>
      <c r="H462" s="1029"/>
      <c r="I462" s="1036"/>
      <c r="J462" s="208" t="str">
        <f ca="1">IF(MOD(ROW()-13,2)=0,IF(ISBLANK(OFFSET('11. SEGUIMIENTO 2026'!$N$14,INT((ROW()-13)/2),0)),"",OFFSET('11. SEGUIMIENTO 2026'!$N$14,INT((ROW()-13)/2),0)),IF(ISBLANK(OFFSET('9. METAS'!$Q$20,INT((ROW()-14)/2),0)),"",OFFSET('9. METAS'!$Q$20,INT((ROW()-14)/2),0)))</f>
        <v/>
      </c>
      <c r="K462" s="209" t="str">
        <f ca="1">IF(MOD(ROW()-13,2)=0,IF(ISBLANK(OFFSET('11. SEGUIMIENTO 2026'!$O$14,INT((ROW()-13)/2),0)),"",OFFSET('11. SEGUIMIENTO 2026'!$O$14,INT((ROW()-13)/2),0)),IF(ISBLANK(OFFSET('9. METAS'!$R$20,INT((ROW()-14)/2),0)),"",OFFSET('9. METAS'!$R$20,INT((ROW()-14)/2),0)))</f>
        <v/>
      </c>
      <c r="L462" s="209" t="str">
        <f ca="1">IF(MOD(ROW()-13,2)=0,IF(ISBLANK(OFFSET('11. SEGUIMIENTO 2026'!$P$14,INT((ROW()-13)/2),0)),"",OFFSET('11. SEGUIMIENTO 2026'!$P$14,INT((ROW()-13)/2),0)),IF(ISBLANK(OFFSET('9. METAS'!$S$20,INT((ROW()-14)/2),0)),"",OFFSET('9. METAS'!$S$20,INT((ROW()-14)/2),0)))</f>
        <v/>
      </c>
      <c r="M462" s="210" t="str">
        <f ca="1">IF(MOD(ROW()-13,2)=0,IF(ISBLANK(OFFSET('11. SEGUIMIENTO 2026'!$Q$14,INT((ROW()-13)/2),0)),"",OFFSET('11. SEGUIMIENTO 2026'!$Q$14,INT((ROW()-13)/2),0)),IF(ISBLANK(OFFSET('9. METAS'!$T$20,INT((ROW()-14)/2),0)),"",OFFSET('9. METAS'!$T$20,INT((ROW()-14)/2),0)))</f>
        <v/>
      </c>
      <c r="N462" s="1005"/>
      <c r="O462" s="1007"/>
      <c r="P462" s="1037"/>
    </row>
    <row r="463" spans="3:16" ht="53.25" hidden="1" customHeight="1">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29" t="str">
        <f ca="1">IF(ISBLANK(OFFSET('9. METAS'!$K$20,INT((ROW()-13)/2),0)),"",OFFSET('9. METAS'!$K$20,INT((ROW()-13)/2),0))</f>
        <v/>
      </c>
      <c r="I463" s="1031"/>
      <c r="J463" s="208" t="str">
        <f ca="1">IF(MOD(ROW()-13,2)=0,IF(ISBLANK(OFFSET('11. SEGUIMIENTO 2026'!$N$14,INT((ROW()-13)/2),0)),"",OFFSET('11. SEGUIMIENTO 2026'!$N$14,INT((ROW()-13)/2),0)),IF(ISBLANK(OFFSET('9. METAS'!$Q$20,INT((ROW()-14)/2),0)),"",OFFSET('9. METAS'!$Q$20,INT((ROW()-14)/2),0)))</f>
        <v/>
      </c>
      <c r="K463" s="209" t="str">
        <f ca="1">IF(MOD(ROW()-13,2)=0,IF(ISBLANK(OFFSET('11. SEGUIMIENTO 2026'!$O$14,INT((ROW()-13)/2),0)),"",OFFSET('11. SEGUIMIENTO 2026'!$O$14,INT((ROW()-13)/2),0)),IF(ISBLANK(OFFSET('9. METAS'!$R$20,INT((ROW()-14)/2),0)),"",OFFSET('9. METAS'!$R$20,INT((ROW()-14)/2),0)))</f>
        <v/>
      </c>
      <c r="L463" s="209" t="str">
        <f ca="1">IF(MOD(ROW()-13,2)=0,IF(ISBLANK(OFFSET('11. SEGUIMIENTO 2026'!$P$14,INT((ROW()-13)/2),0)),"",OFFSET('11. SEGUIMIENTO 2026'!$P$14,INT((ROW()-13)/2),0)),IF(ISBLANK(OFFSET('9. METAS'!$S$20,INT((ROW()-14)/2),0)),"",OFFSET('9. METAS'!$S$20,INT((ROW()-14)/2),0)))</f>
        <v/>
      </c>
      <c r="M463" s="210" t="str">
        <f ca="1">IF(MOD(ROW()-13,2)=0,IF(ISBLANK(OFFSET('11. SEGUIMIENTO 2026'!$Q$14,INT((ROW()-13)/2),0)),"",OFFSET('11. SEGUIMIENTO 2026'!$Q$14,INT((ROW()-13)/2),0)),IF(ISBLANK(OFFSET('9. METAS'!$T$20,INT((ROW()-14)/2),0)),"",OFFSET('9. METAS'!$T$20,INT((ROW()-14)/2),0)))</f>
        <v/>
      </c>
      <c r="N463" s="1004" t="str">
        <f t="shared" ref="N463" ca="1" si="446">IFERROR(J463/J464,"ND")</f>
        <v>ND</v>
      </c>
      <c r="O463" s="1006" t="str">
        <f t="shared" ref="O463" ca="1" si="447">IFERROR(((J463+K463)/H463),"ND")</f>
        <v>ND</v>
      </c>
      <c r="P463" s="1034"/>
    </row>
    <row r="464" spans="3:16" ht="53.25" hidden="1" customHeight="1">
      <c r="C464" s="983"/>
      <c r="D464" s="985"/>
      <c r="E464" s="985"/>
      <c r="F464" s="987"/>
      <c r="G464" s="989"/>
      <c r="H464" s="1029"/>
      <c r="I464" s="1036"/>
      <c r="J464" s="208" t="str">
        <f ca="1">IF(MOD(ROW()-13,2)=0,IF(ISBLANK(OFFSET('11. SEGUIMIENTO 2026'!$N$14,INT((ROW()-13)/2),0)),"",OFFSET('11. SEGUIMIENTO 2026'!$N$14,INT((ROW()-13)/2),0)),IF(ISBLANK(OFFSET('9. METAS'!$Q$20,INT((ROW()-14)/2),0)),"",OFFSET('9. METAS'!$Q$20,INT((ROW()-14)/2),0)))</f>
        <v/>
      </c>
      <c r="K464" s="209" t="str">
        <f ca="1">IF(MOD(ROW()-13,2)=0,IF(ISBLANK(OFFSET('11. SEGUIMIENTO 2026'!$O$14,INT((ROW()-13)/2),0)),"",OFFSET('11. SEGUIMIENTO 2026'!$O$14,INT((ROW()-13)/2),0)),IF(ISBLANK(OFFSET('9. METAS'!$R$20,INT((ROW()-14)/2),0)),"",OFFSET('9. METAS'!$R$20,INT((ROW()-14)/2),0)))</f>
        <v/>
      </c>
      <c r="L464" s="209" t="str">
        <f ca="1">IF(MOD(ROW()-13,2)=0,IF(ISBLANK(OFFSET('11. SEGUIMIENTO 2026'!$P$14,INT((ROW()-13)/2),0)),"",OFFSET('11. SEGUIMIENTO 2026'!$P$14,INT((ROW()-13)/2),0)),IF(ISBLANK(OFFSET('9. METAS'!$S$20,INT((ROW()-14)/2),0)),"",OFFSET('9. METAS'!$S$20,INT((ROW()-14)/2),0)))</f>
        <v/>
      </c>
      <c r="M464" s="210" t="str">
        <f ca="1">IF(MOD(ROW()-13,2)=0,IF(ISBLANK(OFFSET('11. SEGUIMIENTO 2026'!$Q$14,INT((ROW()-13)/2),0)),"",OFFSET('11. SEGUIMIENTO 2026'!$Q$14,INT((ROW()-13)/2),0)),IF(ISBLANK(OFFSET('9. METAS'!$T$20,INT((ROW()-14)/2),0)),"",OFFSET('9. METAS'!$T$20,INT((ROW()-14)/2),0)))</f>
        <v/>
      </c>
      <c r="N464" s="1005"/>
      <c r="O464" s="1007"/>
      <c r="P464" s="1037"/>
    </row>
    <row r="465" spans="3:16" ht="53.25" hidden="1" customHeight="1">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29" t="str">
        <f ca="1">IF(ISBLANK(OFFSET('9. METAS'!$K$20,INT((ROW()-13)/2),0)),"",OFFSET('9. METAS'!$K$20,INT((ROW()-13)/2),0))</f>
        <v/>
      </c>
      <c r="I465" s="1031"/>
      <c r="J465" s="208" t="str">
        <f ca="1">IF(MOD(ROW()-13,2)=0,IF(ISBLANK(OFFSET('11. SEGUIMIENTO 2026'!$N$14,INT((ROW()-13)/2),0)),"",OFFSET('11. SEGUIMIENTO 2026'!$N$14,INT((ROW()-13)/2),0)),IF(ISBLANK(OFFSET('9. METAS'!$Q$20,INT((ROW()-14)/2),0)),"",OFFSET('9. METAS'!$Q$20,INT((ROW()-14)/2),0)))</f>
        <v/>
      </c>
      <c r="K465" s="209" t="str">
        <f ca="1">IF(MOD(ROW()-13,2)=0,IF(ISBLANK(OFFSET('11. SEGUIMIENTO 2026'!$O$14,INT((ROW()-13)/2),0)),"",OFFSET('11. SEGUIMIENTO 2026'!$O$14,INT((ROW()-13)/2),0)),IF(ISBLANK(OFFSET('9. METAS'!$R$20,INT((ROW()-14)/2),0)),"",OFFSET('9. METAS'!$R$20,INT((ROW()-14)/2),0)))</f>
        <v/>
      </c>
      <c r="L465" s="209" t="str">
        <f ca="1">IF(MOD(ROW()-13,2)=0,IF(ISBLANK(OFFSET('11. SEGUIMIENTO 2026'!$P$14,INT((ROW()-13)/2),0)),"",OFFSET('11. SEGUIMIENTO 2026'!$P$14,INT((ROW()-13)/2),0)),IF(ISBLANK(OFFSET('9. METAS'!$S$20,INT((ROW()-14)/2),0)),"",OFFSET('9. METAS'!$S$20,INT((ROW()-14)/2),0)))</f>
        <v/>
      </c>
      <c r="M465" s="210" t="str">
        <f ca="1">IF(MOD(ROW()-13,2)=0,IF(ISBLANK(OFFSET('11. SEGUIMIENTO 2026'!$Q$14,INT((ROW()-13)/2),0)),"",OFFSET('11. SEGUIMIENTO 2026'!$Q$14,INT((ROW()-13)/2),0)),IF(ISBLANK(OFFSET('9. METAS'!$T$20,INT((ROW()-14)/2),0)),"",OFFSET('9. METAS'!$T$20,INT((ROW()-14)/2),0)))</f>
        <v/>
      </c>
      <c r="N465" s="1004" t="str">
        <f t="shared" ref="N465" ca="1" si="448">IFERROR(J465/J466,"ND")</f>
        <v>ND</v>
      </c>
      <c r="O465" s="1006" t="str">
        <f t="shared" ref="O465" ca="1" si="449">IFERROR(((J465+K465)/H465),"ND")</f>
        <v>ND</v>
      </c>
      <c r="P465" s="1034"/>
    </row>
    <row r="466" spans="3:16" ht="53.25" hidden="1" customHeight="1">
      <c r="C466" s="983"/>
      <c r="D466" s="985"/>
      <c r="E466" s="985"/>
      <c r="F466" s="987"/>
      <c r="G466" s="989"/>
      <c r="H466" s="1029"/>
      <c r="I466" s="1036"/>
      <c r="J466" s="208" t="str">
        <f ca="1">IF(MOD(ROW()-13,2)=0,IF(ISBLANK(OFFSET('11. SEGUIMIENTO 2026'!$N$14,INT((ROW()-13)/2),0)),"",OFFSET('11. SEGUIMIENTO 2026'!$N$14,INT((ROW()-13)/2),0)),IF(ISBLANK(OFFSET('9. METAS'!$Q$20,INT((ROW()-14)/2),0)),"",OFFSET('9. METAS'!$Q$20,INT((ROW()-14)/2),0)))</f>
        <v/>
      </c>
      <c r="K466" s="209" t="str">
        <f ca="1">IF(MOD(ROW()-13,2)=0,IF(ISBLANK(OFFSET('11. SEGUIMIENTO 2026'!$O$14,INT((ROW()-13)/2),0)),"",OFFSET('11. SEGUIMIENTO 2026'!$O$14,INT((ROW()-13)/2),0)),IF(ISBLANK(OFFSET('9. METAS'!$R$20,INT((ROW()-14)/2),0)),"",OFFSET('9. METAS'!$R$20,INT((ROW()-14)/2),0)))</f>
        <v/>
      </c>
      <c r="L466" s="209" t="str">
        <f ca="1">IF(MOD(ROW()-13,2)=0,IF(ISBLANK(OFFSET('11. SEGUIMIENTO 2026'!$P$14,INT((ROW()-13)/2),0)),"",OFFSET('11. SEGUIMIENTO 2026'!$P$14,INT((ROW()-13)/2),0)),IF(ISBLANK(OFFSET('9. METAS'!$S$20,INT((ROW()-14)/2),0)),"",OFFSET('9. METAS'!$S$20,INT((ROW()-14)/2),0)))</f>
        <v/>
      </c>
      <c r="M466" s="210" t="str">
        <f ca="1">IF(MOD(ROW()-13,2)=0,IF(ISBLANK(OFFSET('11. SEGUIMIENTO 2026'!$Q$14,INT((ROW()-13)/2),0)),"",OFFSET('11. SEGUIMIENTO 2026'!$Q$14,INT((ROW()-13)/2),0)),IF(ISBLANK(OFFSET('9. METAS'!$T$20,INT((ROW()-14)/2),0)),"",OFFSET('9. METAS'!$T$20,INT((ROW()-14)/2),0)))</f>
        <v/>
      </c>
      <c r="N466" s="1005"/>
      <c r="O466" s="1007"/>
      <c r="P466" s="1037"/>
    </row>
    <row r="467" spans="3:16" ht="53.25" hidden="1" customHeight="1">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29" t="str">
        <f ca="1">IF(ISBLANK(OFFSET('9. METAS'!$K$20,INT((ROW()-13)/2),0)),"",OFFSET('9. METAS'!$K$20,INT((ROW()-13)/2),0))</f>
        <v/>
      </c>
      <c r="I467" s="1031"/>
      <c r="J467" s="208" t="str">
        <f ca="1">IF(MOD(ROW()-13,2)=0,IF(ISBLANK(OFFSET('11. SEGUIMIENTO 2026'!$N$14,INT((ROW()-13)/2),0)),"",OFFSET('11. SEGUIMIENTO 2026'!$N$14,INT((ROW()-13)/2),0)),IF(ISBLANK(OFFSET('9. METAS'!$Q$20,INT((ROW()-14)/2),0)),"",OFFSET('9. METAS'!$Q$20,INT((ROW()-14)/2),0)))</f>
        <v/>
      </c>
      <c r="K467" s="209" t="str">
        <f ca="1">IF(MOD(ROW()-13,2)=0,IF(ISBLANK(OFFSET('11. SEGUIMIENTO 2026'!$O$14,INT((ROW()-13)/2),0)),"",OFFSET('11. SEGUIMIENTO 2026'!$O$14,INT((ROW()-13)/2),0)),IF(ISBLANK(OFFSET('9. METAS'!$R$20,INT((ROW()-14)/2),0)),"",OFFSET('9. METAS'!$R$20,INT((ROW()-14)/2),0)))</f>
        <v/>
      </c>
      <c r="L467" s="209" t="str">
        <f ca="1">IF(MOD(ROW()-13,2)=0,IF(ISBLANK(OFFSET('11. SEGUIMIENTO 2026'!$P$14,INT((ROW()-13)/2),0)),"",OFFSET('11. SEGUIMIENTO 2026'!$P$14,INT((ROW()-13)/2),0)),IF(ISBLANK(OFFSET('9. METAS'!$S$20,INT((ROW()-14)/2),0)),"",OFFSET('9. METAS'!$S$20,INT((ROW()-14)/2),0)))</f>
        <v/>
      </c>
      <c r="M467" s="210" t="str">
        <f ca="1">IF(MOD(ROW()-13,2)=0,IF(ISBLANK(OFFSET('11. SEGUIMIENTO 2026'!$Q$14,INT((ROW()-13)/2),0)),"",OFFSET('11. SEGUIMIENTO 2026'!$Q$14,INT((ROW()-13)/2),0)),IF(ISBLANK(OFFSET('9. METAS'!$T$20,INT((ROW()-14)/2),0)),"",OFFSET('9. METAS'!$T$20,INT((ROW()-14)/2),0)))</f>
        <v/>
      </c>
      <c r="N467" s="1004" t="str">
        <f t="shared" ref="N467" ca="1" si="450">IFERROR(J467/J468,"ND")</f>
        <v>ND</v>
      </c>
      <c r="O467" s="1006" t="str">
        <f t="shared" ref="O467" ca="1" si="451">IFERROR(((J467+K467)/H467),"ND")</f>
        <v>ND</v>
      </c>
      <c r="P467" s="1034"/>
    </row>
    <row r="468" spans="3:16" ht="53.25" hidden="1" customHeight="1">
      <c r="C468" s="983"/>
      <c r="D468" s="985"/>
      <c r="E468" s="985"/>
      <c r="F468" s="987"/>
      <c r="G468" s="989"/>
      <c r="H468" s="1029"/>
      <c r="I468" s="1036"/>
      <c r="J468" s="208" t="str">
        <f ca="1">IF(MOD(ROW()-13,2)=0,IF(ISBLANK(OFFSET('11. SEGUIMIENTO 2026'!$N$14,INT((ROW()-13)/2),0)),"",OFFSET('11. SEGUIMIENTO 2026'!$N$14,INT((ROW()-13)/2),0)),IF(ISBLANK(OFFSET('9. METAS'!$Q$20,INT((ROW()-14)/2),0)),"",OFFSET('9. METAS'!$Q$20,INT((ROW()-14)/2),0)))</f>
        <v/>
      </c>
      <c r="K468" s="209" t="str">
        <f ca="1">IF(MOD(ROW()-13,2)=0,IF(ISBLANK(OFFSET('11. SEGUIMIENTO 2026'!$O$14,INT((ROW()-13)/2),0)),"",OFFSET('11. SEGUIMIENTO 2026'!$O$14,INT((ROW()-13)/2),0)),IF(ISBLANK(OFFSET('9. METAS'!$R$20,INT((ROW()-14)/2),0)),"",OFFSET('9. METAS'!$R$20,INT((ROW()-14)/2),0)))</f>
        <v/>
      </c>
      <c r="L468" s="209" t="str">
        <f ca="1">IF(MOD(ROW()-13,2)=0,IF(ISBLANK(OFFSET('11. SEGUIMIENTO 2026'!$P$14,INT((ROW()-13)/2),0)),"",OFFSET('11. SEGUIMIENTO 2026'!$P$14,INT((ROW()-13)/2),0)),IF(ISBLANK(OFFSET('9. METAS'!$S$20,INT((ROW()-14)/2),0)),"",OFFSET('9. METAS'!$S$20,INT((ROW()-14)/2),0)))</f>
        <v/>
      </c>
      <c r="M468" s="210" t="str">
        <f ca="1">IF(MOD(ROW()-13,2)=0,IF(ISBLANK(OFFSET('11. SEGUIMIENTO 2026'!$Q$14,INT((ROW()-13)/2),0)),"",OFFSET('11. SEGUIMIENTO 2026'!$Q$14,INT((ROW()-13)/2),0)),IF(ISBLANK(OFFSET('9. METAS'!$T$20,INT((ROW()-14)/2),0)),"",OFFSET('9. METAS'!$T$20,INT((ROW()-14)/2),0)))</f>
        <v/>
      </c>
      <c r="N468" s="1005"/>
      <c r="O468" s="1007"/>
      <c r="P468" s="1037"/>
    </row>
    <row r="469" spans="3:16" ht="53.25" hidden="1" customHeight="1">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29" t="str">
        <f ca="1">IF(ISBLANK(OFFSET('9. METAS'!$K$20,INT((ROW()-13)/2),0)),"",OFFSET('9. METAS'!$K$20,INT((ROW()-13)/2),0))</f>
        <v/>
      </c>
      <c r="I469" s="1031"/>
      <c r="J469" s="208" t="str">
        <f ca="1">IF(MOD(ROW()-13,2)=0,IF(ISBLANK(OFFSET('11. SEGUIMIENTO 2026'!$N$14,INT((ROW()-13)/2),0)),"",OFFSET('11. SEGUIMIENTO 2026'!$N$14,INT((ROW()-13)/2),0)),IF(ISBLANK(OFFSET('9. METAS'!$Q$20,INT((ROW()-14)/2),0)),"",OFFSET('9. METAS'!$Q$20,INT((ROW()-14)/2),0)))</f>
        <v/>
      </c>
      <c r="K469" s="209" t="str">
        <f ca="1">IF(MOD(ROW()-13,2)=0,IF(ISBLANK(OFFSET('11. SEGUIMIENTO 2026'!$O$14,INT((ROW()-13)/2),0)),"",OFFSET('11. SEGUIMIENTO 2026'!$O$14,INT((ROW()-13)/2),0)),IF(ISBLANK(OFFSET('9. METAS'!$R$20,INT((ROW()-14)/2),0)),"",OFFSET('9. METAS'!$R$20,INT((ROW()-14)/2),0)))</f>
        <v/>
      </c>
      <c r="L469" s="209" t="str">
        <f ca="1">IF(MOD(ROW()-13,2)=0,IF(ISBLANK(OFFSET('11. SEGUIMIENTO 2026'!$P$14,INT((ROW()-13)/2),0)),"",OFFSET('11. SEGUIMIENTO 2026'!$P$14,INT((ROW()-13)/2),0)),IF(ISBLANK(OFFSET('9. METAS'!$S$20,INT((ROW()-14)/2),0)),"",OFFSET('9. METAS'!$S$20,INT((ROW()-14)/2),0)))</f>
        <v/>
      </c>
      <c r="M469" s="210" t="str">
        <f ca="1">IF(MOD(ROW()-13,2)=0,IF(ISBLANK(OFFSET('11. SEGUIMIENTO 2026'!$Q$14,INT((ROW()-13)/2),0)),"",OFFSET('11. SEGUIMIENTO 2026'!$Q$14,INT((ROW()-13)/2),0)),IF(ISBLANK(OFFSET('9. METAS'!$T$20,INT((ROW()-14)/2),0)),"",OFFSET('9. METAS'!$T$20,INT((ROW()-14)/2),0)))</f>
        <v/>
      </c>
      <c r="N469" s="1004" t="str">
        <f t="shared" ref="N469" ca="1" si="452">IFERROR(J469/J470,"ND")</f>
        <v>ND</v>
      </c>
      <c r="O469" s="1006" t="str">
        <f t="shared" ref="O469" ca="1" si="453">IFERROR(((J469+K469)/H469),"ND")</f>
        <v>ND</v>
      </c>
      <c r="P469" s="1034"/>
    </row>
    <row r="470" spans="3:16" ht="53.25" hidden="1" customHeight="1">
      <c r="C470" s="983"/>
      <c r="D470" s="985"/>
      <c r="E470" s="985"/>
      <c r="F470" s="987"/>
      <c r="G470" s="989"/>
      <c r="H470" s="1029"/>
      <c r="I470" s="1036"/>
      <c r="J470" s="208" t="str">
        <f ca="1">IF(MOD(ROW()-13,2)=0,IF(ISBLANK(OFFSET('11. SEGUIMIENTO 2026'!$N$14,INT((ROW()-13)/2),0)),"",OFFSET('11. SEGUIMIENTO 2026'!$N$14,INT((ROW()-13)/2),0)),IF(ISBLANK(OFFSET('9. METAS'!$Q$20,INT((ROW()-14)/2),0)),"",OFFSET('9. METAS'!$Q$20,INT((ROW()-14)/2),0)))</f>
        <v/>
      </c>
      <c r="K470" s="209" t="str">
        <f ca="1">IF(MOD(ROW()-13,2)=0,IF(ISBLANK(OFFSET('11. SEGUIMIENTO 2026'!$O$14,INT((ROW()-13)/2),0)),"",OFFSET('11. SEGUIMIENTO 2026'!$O$14,INT((ROW()-13)/2),0)),IF(ISBLANK(OFFSET('9. METAS'!$R$20,INT((ROW()-14)/2),0)),"",OFFSET('9. METAS'!$R$20,INT((ROW()-14)/2),0)))</f>
        <v/>
      </c>
      <c r="L470" s="209" t="str">
        <f ca="1">IF(MOD(ROW()-13,2)=0,IF(ISBLANK(OFFSET('11. SEGUIMIENTO 2026'!$P$14,INT((ROW()-13)/2),0)),"",OFFSET('11. SEGUIMIENTO 2026'!$P$14,INT((ROW()-13)/2),0)),IF(ISBLANK(OFFSET('9. METAS'!$S$20,INT((ROW()-14)/2),0)),"",OFFSET('9. METAS'!$S$20,INT((ROW()-14)/2),0)))</f>
        <v/>
      </c>
      <c r="M470" s="210" t="str">
        <f ca="1">IF(MOD(ROW()-13,2)=0,IF(ISBLANK(OFFSET('11. SEGUIMIENTO 2026'!$Q$14,INT((ROW()-13)/2),0)),"",OFFSET('11. SEGUIMIENTO 2026'!$Q$14,INT((ROW()-13)/2),0)),IF(ISBLANK(OFFSET('9. METAS'!$T$20,INT((ROW()-14)/2),0)),"",OFFSET('9. METAS'!$T$20,INT((ROW()-14)/2),0)))</f>
        <v/>
      </c>
      <c r="N470" s="1005"/>
      <c r="O470" s="1007"/>
      <c r="P470" s="1037"/>
    </row>
    <row r="471" spans="3:16" ht="53.25" hidden="1" customHeight="1">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29" t="str">
        <f ca="1">IF(ISBLANK(OFFSET('9. METAS'!$K$20,INT((ROW()-13)/2),0)),"",OFFSET('9. METAS'!$K$20,INT((ROW()-13)/2),0))</f>
        <v/>
      </c>
      <c r="I471" s="1031"/>
      <c r="J471" s="208" t="str">
        <f ca="1">IF(MOD(ROW()-13,2)=0,IF(ISBLANK(OFFSET('11. SEGUIMIENTO 2026'!$N$14,INT((ROW()-13)/2),0)),"",OFFSET('11. SEGUIMIENTO 2026'!$N$14,INT((ROW()-13)/2),0)),IF(ISBLANK(OFFSET('9. METAS'!$Q$20,INT((ROW()-14)/2),0)),"",OFFSET('9. METAS'!$Q$20,INT((ROW()-14)/2),0)))</f>
        <v/>
      </c>
      <c r="K471" s="209" t="str">
        <f ca="1">IF(MOD(ROW()-13,2)=0,IF(ISBLANK(OFFSET('11. SEGUIMIENTO 2026'!$O$14,INT((ROW()-13)/2),0)),"",OFFSET('11. SEGUIMIENTO 2026'!$O$14,INT((ROW()-13)/2),0)),IF(ISBLANK(OFFSET('9. METAS'!$R$20,INT((ROW()-14)/2),0)),"",OFFSET('9. METAS'!$R$20,INT((ROW()-14)/2),0)))</f>
        <v/>
      </c>
      <c r="L471" s="209" t="str">
        <f ca="1">IF(MOD(ROW()-13,2)=0,IF(ISBLANK(OFFSET('11. SEGUIMIENTO 2026'!$P$14,INT((ROW()-13)/2),0)),"",OFFSET('11. SEGUIMIENTO 2026'!$P$14,INT((ROW()-13)/2),0)),IF(ISBLANK(OFFSET('9. METAS'!$S$20,INT((ROW()-14)/2),0)),"",OFFSET('9. METAS'!$S$20,INT((ROW()-14)/2),0)))</f>
        <v/>
      </c>
      <c r="M471" s="210" t="str">
        <f ca="1">IF(MOD(ROW()-13,2)=0,IF(ISBLANK(OFFSET('11. SEGUIMIENTO 2026'!$Q$14,INT((ROW()-13)/2),0)),"",OFFSET('11. SEGUIMIENTO 2026'!$Q$14,INT((ROW()-13)/2),0)),IF(ISBLANK(OFFSET('9. METAS'!$T$20,INT((ROW()-14)/2),0)),"",OFFSET('9. METAS'!$T$20,INT((ROW()-14)/2),0)))</f>
        <v/>
      </c>
      <c r="N471" s="1004" t="str">
        <f t="shared" ref="N471" ca="1" si="454">IFERROR(J471/J472,"ND")</f>
        <v>ND</v>
      </c>
      <c r="O471" s="1006" t="str">
        <f t="shared" ref="O471" ca="1" si="455">IFERROR(((J471+K471)/H471),"ND")</f>
        <v>ND</v>
      </c>
      <c r="P471" s="1034"/>
    </row>
    <row r="472" spans="3:16" ht="53.25" hidden="1" customHeight="1">
      <c r="C472" s="983"/>
      <c r="D472" s="985"/>
      <c r="E472" s="985"/>
      <c r="F472" s="987"/>
      <c r="G472" s="989"/>
      <c r="H472" s="1029"/>
      <c r="I472" s="1036"/>
      <c r="J472" s="208" t="str">
        <f ca="1">IF(MOD(ROW()-13,2)=0,IF(ISBLANK(OFFSET('11. SEGUIMIENTO 2026'!$N$14,INT((ROW()-13)/2),0)),"",OFFSET('11. SEGUIMIENTO 2026'!$N$14,INT((ROW()-13)/2),0)),IF(ISBLANK(OFFSET('9. METAS'!$Q$20,INT((ROW()-14)/2),0)),"",OFFSET('9. METAS'!$Q$20,INT((ROW()-14)/2),0)))</f>
        <v/>
      </c>
      <c r="K472" s="209" t="str">
        <f ca="1">IF(MOD(ROW()-13,2)=0,IF(ISBLANK(OFFSET('11. SEGUIMIENTO 2026'!$O$14,INT((ROW()-13)/2),0)),"",OFFSET('11. SEGUIMIENTO 2026'!$O$14,INT((ROW()-13)/2),0)),IF(ISBLANK(OFFSET('9. METAS'!$R$20,INT((ROW()-14)/2),0)),"",OFFSET('9. METAS'!$R$20,INT((ROW()-14)/2),0)))</f>
        <v/>
      </c>
      <c r="L472" s="209" t="str">
        <f ca="1">IF(MOD(ROW()-13,2)=0,IF(ISBLANK(OFFSET('11. SEGUIMIENTO 2026'!$P$14,INT((ROW()-13)/2),0)),"",OFFSET('11. SEGUIMIENTO 2026'!$P$14,INT((ROW()-13)/2),0)),IF(ISBLANK(OFFSET('9. METAS'!$S$20,INT((ROW()-14)/2),0)),"",OFFSET('9. METAS'!$S$20,INT((ROW()-14)/2),0)))</f>
        <v/>
      </c>
      <c r="M472" s="210" t="str">
        <f ca="1">IF(MOD(ROW()-13,2)=0,IF(ISBLANK(OFFSET('11. SEGUIMIENTO 2026'!$Q$14,INT((ROW()-13)/2),0)),"",OFFSET('11. SEGUIMIENTO 2026'!$Q$14,INT((ROW()-13)/2),0)),IF(ISBLANK(OFFSET('9. METAS'!$T$20,INT((ROW()-14)/2),0)),"",OFFSET('9. METAS'!$T$20,INT((ROW()-14)/2),0)))</f>
        <v/>
      </c>
      <c r="N472" s="1005"/>
      <c r="O472" s="1007"/>
      <c r="P472" s="1037"/>
    </row>
    <row r="473" spans="3:16" ht="53.25" hidden="1" customHeight="1">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29" t="str">
        <f ca="1">IF(ISBLANK(OFFSET('9. METAS'!$K$20,INT((ROW()-13)/2),0)),"",OFFSET('9. METAS'!$K$20,INT((ROW()-13)/2),0))</f>
        <v/>
      </c>
      <c r="I473" s="1031"/>
      <c r="J473" s="208">
        <f ca="1">IF(MOD(ROW()-13,2)=0,IF(ISBLANK(OFFSET('11. SEGUIMIENTO 2026'!$N$14,INT((ROW()-13)/2),0)),"",OFFSET('11. SEGUIMIENTO 2026'!$N$14,INT((ROW()-13)/2),0)),IF(ISBLANK(OFFSET('9. METAS'!$Q$20,INT((ROW()-14)/2),0)),"",OFFSET('9. METAS'!$Q$20,INT((ROW()-14)/2),0)))</f>
        <v>87</v>
      </c>
      <c r="K473" s="209">
        <f ca="1">IF(MOD(ROW()-13,2)=0,IF(ISBLANK(OFFSET('11. SEGUIMIENTO 2026'!$O$14,INT((ROW()-13)/2),0)),"",OFFSET('11. SEGUIMIENTO 2026'!$O$14,INT((ROW()-13)/2),0)),IF(ISBLANK(OFFSET('9. METAS'!$R$20,INT((ROW()-14)/2),0)),"",OFFSET('9. METAS'!$R$20,INT((ROW()-14)/2),0)))</f>
        <v>87</v>
      </c>
      <c r="L473" s="209">
        <f ca="1">IF(MOD(ROW()-13,2)=0,IF(ISBLANK(OFFSET('11. SEGUIMIENTO 2026'!$P$14,INT((ROW()-13)/2),0)),"",OFFSET('11. SEGUIMIENTO 2026'!$P$14,INT((ROW()-13)/2),0)),IF(ISBLANK(OFFSET('9. METAS'!$S$20,INT((ROW()-14)/2),0)),"",OFFSET('9. METAS'!$S$20,INT((ROW()-14)/2),0)))</f>
        <v>45</v>
      </c>
      <c r="M473" s="210">
        <f ca="1">IF(MOD(ROW()-13,2)=0,IF(ISBLANK(OFFSET('11. SEGUIMIENTO 2026'!$Q$14,INT((ROW()-13)/2),0)),"",OFFSET('11. SEGUIMIENTO 2026'!$Q$14,INT((ROW()-13)/2),0)),IF(ISBLANK(OFFSET('9. METAS'!$T$20,INT((ROW()-14)/2),0)),"",OFFSET('9. METAS'!$T$20,INT((ROW()-14)/2),0)))</f>
        <v>78</v>
      </c>
      <c r="N473" s="1004" t="str">
        <f ca="1">IFERROR(J473/J474,"ND")</f>
        <v>ND</v>
      </c>
      <c r="O473" s="1006" t="str">
        <f ca="1">IFERROR(((J473+K473)/H473),"ND")</f>
        <v>ND</v>
      </c>
      <c r="P473" s="1034"/>
    </row>
    <row r="474" spans="3:16" ht="53.25" hidden="1" customHeight="1" thickBot="1">
      <c r="C474" s="1020"/>
      <c r="D474" s="1021"/>
      <c r="E474" s="1021"/>
      <c r="F474" s="1022"/>
      <c r="G474" s="1023"/>
      <c r="H474" s="1030"/>
      <c r="I474" s="1032"/>
      <c r="J474" s="211" t="str">
        <f ca="1">IF(MOD(ROW()-13,2)=0,IF(ISBLANK(OFFSET('11. SEGUIMIENTO 2026'!$N$14,INT((ROW()-13)/2),0)),"",OFFSET('11. SEGUIMIENTO 2026'!$N$14,INT((ROW()-13)/2),0)),IF(ISBLANK(OFFSET('9. METAS'!$Q$20,INT((ROW()-14)/2),0)),"",OFFSET('9. METAS'!$Q$20,INT((ROW()-14)/2),0)))</f>
        <v/>
      </c>
      <c r="K474" s="212" t="str">
        <f ca="1">IF(MOD(ROW()-13,2)=0,IF(ISBLANK(OFFSET('11. SEGUIMIENTO 2026'!$O$14,INT((ROW()-13)/2),0)),"",OFFSET('11. SEGUIMIENTO 2026'!$O$14,INT((ROW()-13)/2),0)),IF(ISBLANK(OFFSET('9. METAS'!$R$20,INT((ROW()-14)/2),0)),"",OFFSET('9. METAS'!$R$20,INT((ROW()-14)/2),0)))</f>
        <v/>
      </c>
      <c r="L474" s="212" t="str">
        <f ca="1">IF(MOD(ROW()-13,2)=0,IF(ISBLANK(OFFSET('11. SEGUIMIENTO 2026'!$P$14,INT((ROW()-13)/2),0)),"",OFFSET('11. SEGUIMIENTO 2026'!$P$14,INT((ROW()-13)/2),0)),IF(ISBLANK(OFFSET('9. METAS'!$S$20,INT((ROW()-14)/2),0)),"",OFFSET('9. METAS'!$S$20,INT((ROW()-14)/2),0)))</f>
        <v/>
      </c>
      <c r="M474" s="213" t="str">
        <f ca="1">IF(MOD(ROW()-13,2)=0,IF(ISBLANK(OFFSET('11. SEGUIMIENTO 2026'!$Q$14,INT((ROW()-13)/2),0)),"",OFFSET('11. SEGUIMIENTO 2026'!$Q$14,INT((ROW()-13)/2),0)),IF(ISBLANK(OFFSET('9. METAS'!$T$20,INT((ROW()-14)/2),0)),"",OFFSET('9. METAS'!$T$20,INT((ROW()-14)/2),0)))</f>
        <v/>
      </c>
      <c r="N474" s="1033"/>
      <c r="O474" s="1007"/>
      <c r="P474" s="1035"/>
    </row>
    <row r="475" spans="3:16" s="786" customFormat="1" ht="15.75" thickTop="1">
      <c r="D475" s="95"/>
    </row>
    <row r="476" spans="3:16" s="786" customFormat="1">
      <c r="D476" s="95"/>
    </row>
    <row r="477" spans="3:16" s="786" customFormat="1">
      <c r="D477" s="95"/>
    </row>
    <row r="478" spans="3:16" s="786" customFormat="1">
      <c r="D478" s="95"/>
    </row>
    <row r="479" spans="3:16" s="786" customFormat="1">
      <c r="D479" s="95"/>
    </row>
    <row r="480" spans="3:16" s="786" customFormat="1">
      <c r="D480" s="95"/>
    </row>
    <row r="481" spans="4:4" s="786" customFormat="1">
      <c r="D481" s="95"/>
    </row>
    <row r="482" spans="4:4" s="786" customFormat="1">
      <c r="D482" s="95"/>
    </row>
    <row r="483" spans="4:4" s="786" customFormat="1">
      <c r="D483" s="95"/>
    </row>
    <row r="484" spans="4:4" s="786" customFormat="1">
      <c r="D484" s="95"/>
    </row>
    <row r="485" spans="4:4" s="786" customFormat="1">
      <c r="D485" s="95"/>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88"/>
  <sheetViews>
    <sheetView topLeftCell="A203" zoomScale="50" zoomScaleNormal="50"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126</v>
      </c>
      <c r="E7" s="877"/>
      <c r="F7" s="877"/>
      <c r="G7" s="877"/>
      <c r="H7" s="877"/>
      <c r="I7" s="877"/>
      <c r="J7" s="877"/>
      <c r="K7" s="877"/>
      <c r="L7" s="877"/>
      <c r="M7" s="877"/>
      <c r="P7" s="200"/>
    </row>
    <row r="8" spans="3:16" ht="27" thickBot="1">
      <c r="C8" s="204"/>
      <c r="D8" s="1062"/>
      <c r="E8" s="1062"/>
      <c r="F8" s="1062"/>
      <c r="G8" s="1062"/>
      <c r="H8" s="1062"/>
      <c r="I8" s="1062"/>
      <c r="J8" s="1062"/>
      <c r="K8" s="1062"/>
      <c r="L8" s="1062"/>
      <c r="M8" s="1062"/>
      <c r="P8" s="200"/>
    </row>
    <row r="9" spans="3:16" ht="22.5" customHeight="1" thickBot="1">
      <c r="C9" s="1056" t="s">
        <v>122</v>
      </c>
      <c r="D9" s="1057"/>
      <c r="E9" s="1058"/>
      <c r="F9" s="1059" t="s">
        <v>1109</v>
      </c>
      <c r="G9" s="1060"/>
      <c r="H9" s="1060"/>
      <c r="I9" s="1060"/>
      <c r="J9" s="1060"/>
      <c r="K9" s="1060"/>
      <c r="L9" s="1060"/>
      <c r="M9" s="1060"/>
      <c r="N9" s="1060"/>
      <c r="O9" s="1060"/>
      <c r="P9" s="1061"/>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1052" t="s">
        <v>293</v>
      </c>
    </row>
    <row r="11" spans="3:16" ht="42" customHeight="1" thickBot="1">
      <c r="C11" s="991"/>
      <c r="D11" s="981"/>
      <c r="E11" s="981"/>
      <c r="F11" s="981"/>
      <c r="G11" s="981"/>
      <c r="H11" s="981" t="s">
        <v>112</v>
      </c>
      <c r="I11" s="1055" t="s">
        <v>113</v>
      </c>
      <c r="J11" s="981" t="s">
        <v>121</v>
      </c>
      <c r="K11" s="981"/>
      <c r="L11" s="981"/>
      <c r="M11" s="981"/>
      <c r="N11" s="981" t="s">
        <v>118</v>
      </c>
      <c r="O11" s="981"/>
      <c r="P11" s="1053"/>
    </row>
    <row r="12" spans="3:16" ht="42" customHeight="1" thickBot="1">
      <c r="C12" s="991"/>
      <c r="D12" s="981"/>
      <c r="E12" s="981"/>
      <c r="F12" s="981"/>
      <c r="G12" s="981"/>
      <c r="H12" s="981"/>
      <c r="I12" s="1055"/>
      <c r="J12" s="199" t="s">
        <v>117</v>
      </c>
      <c r="K12" s="199" t="s">
        <v>114</v>
      </c>
      <c r="L12" s="199" t="s">
        <v>115</v>
      </c>
      <c r="M12" s="199" t="s">
        <v>116</v>
      </c>
      <c r="N12" s="199" t="s">
        <v>120</v>
      </c>
      <c r="O12" s="199" t="s">
        <v>91</v>
      </c>
      <c r="P12" s="1054"/>
    </row>
    <row r="13" spans="3:16" ht="54.75" customHeight="1">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50">
        <f ca="1">IF(ISBLANK(OFFSET('9. METAS'!$K$20,INT((ROW()-13)/2),0)),"",OFFSET('9. METAS'!$K$20,INT((ROW()-13)/2),0))</f>
        <v>0.32</v>
      </c>
      <c r="I13" s="1013" t="s">
        <v>124</v>
      </c>
      <c r="J13" s="205">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1004">
        <f ca="1">IFERROR(J13/J14,"ND")</f>
        <v>1</v>
      </c>
      <c r="O13" s="1006" t="str">
        <f ca="1">IFERROR(((J13+K13+L13)/H13),"ND")</f>
        <v>ND</v>
      </c>
      <c r="P13" s="1051"/>
    </row>
    <row r="14" spans="3:16" ht="54.75" customHeight="1">
      <c r="C14" s="983"/>
      <c r="D14" s="985"/>
      <c r="E14" s="985"/>
      <c r="F14" s="987"/>
      <c r="G14" s="989"/>
      <c r="H14" s="1029"/>
      <c r="I14" s="1003"/>
      <c r="J14" s="208">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1005"/>
      <c r="O14" s="1007"/>
      <c r="P14" s="1042"/>
    </row>
    <row r="15" spans="3:16" ht="54.75" customHeight="1">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29">
        <f ca="1">IF(ISBLANK(OFFSET('9. METAS'!$K$20,INT((ROW()-13)/2),0)),"",OFFSET('9. METAS'!$K$20,INT((ROW()-13)/2),0))</f>
        <v>2400</v>
      </c>
      <c r="I15" s="1031"/>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1004">
        <f ca="1">IFERROR(J15/J16,"ND")</f>
        <v>1</v>
      </c>
      <c r="O15" s="1006" t="str">
        <f ca="1">IFERROR(((J15+K15+L15)/H15),"ND")</f>
        <v>ND</v>
      </c>
      <c r="P15" s="1034"/>
    </row>
    <row r="16" spans="3:16" ht="54.75" customHeight="1">
      <c r="C16" s="983"/>
      <c r="D16" s="985"/>
      <c r="E16" s="985"/>
      <c r="F16" s="987"/>
      <c r="G16" s="989"/>
      <c r="H16" s="1029"/>
      <c r="I16" s="1036"/>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1005"/>
      <c r="O16" s="1007"/>
      <c r="P16" s="1037"/>
    </row>
    <row r="17" spans="3:16" ht="54.75" customHeight="1">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29">
        <f ca="1">IF(ISBLANK(OFFSET('9. METAS'!$K$20,INT((ROW()-13)/2),0)),"",OFFSET('9. METAS'!$K$20,INT((ROW()-13)/2),0))</f>
        <v>2500</v>
      </c>
      <c r="I17" s="1031"/>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1004">
        <f t="shared" ref="N17" ca="1" si="0">IFERROR(J17/J18,"ND")</f>
        <v>1.2447999999999999</v>
      </c>
      <c r="O17" s="1006" t="str">
        <f t="shared" ref="O17" ca="1" si="1">IFERROR(((J17+K17+L17)/H17),"ND")</f>
        <v>ND</v>
      </c>
      <c r="P17" s="1034"/>
    </row>
    <row r="18" spans="3:16" ht="54.75" customHeight="1">
      <c r="C18" s="983"/>
      <c r="D18" s="985"/>
      <c r="E18" s="985"/>
      <c r="F18" s="987"/>
      <c r="G18" s="989"/>
      <c r="H18" s="1029"/>
      <c r="I18" s="1036"/>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1005"/>
      <c r="O18" s="1007"/>
      <c r="P18" s="1037"/>
    </row>
    <row r="19" spans="3:16" ht="54.75" customHeight="1">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29">
        <f ca="1">IF(ISBLANK(OFFSET('9. METAS'!$K$20,INT((ROW()-13)/2),0)),"",OFFSET('9. METAS'!$K$20,INT((ROW()-13)/2),0))</f>
        <v>950</v>
      </c>
      <c r="I19" s="1031"/>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1004">
        <f t="shared" ref="N19" ca="1" si="2">IFERROR(J19/J20,"ND")</f>
        <v>2.0506329113924049</v>
      </c>
      <c r="O19" s="1006" t="str">
        <f t="shared" ref="O19" ca="1" si="3">IFERROR(((J19+K19+L19)/H19),"ND")</f>
        <v>ND</v>
      </c>
      <c r="P19" s="1034"/>
    </row>
    <row r="20" spans="3:16" ht="54.75" customHeight="1">
      <c r="C20" s="983"/>
      <c r="D20" s="985"/>
      <c r="E20" s="985"/>
      <c r="F20" s="987"/>
      <c r="G20" s="989"/>
      <c r="H20" s="1029"/>
      <c r="I20" s="1036"/>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1005"/>
      <c r="O20" s="1007"/>
      <c r="P20" s="1037"/>
    </row>
    <row r="21" spans="3:16" ht="54.75" customHeight="1">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29">
        <f ca="1">IF(ISBLANK(OFFSET('9. METAS'!$K$20,INT((ROW()-13)/2),0)),"",OFFSET('9. METAS'!$K$20,INT((ROW()-13)/2),0))</f>
        <v>100</v>
      </c>
      <c r="I21" s="1031"/>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1004">
        <f t="shared" ref="N21" ca="1" si="4">IFERROR(J21/J22,"ND")</f>
        <v>0.32</v>
      </c>
      <c r="O21" s="1006" t="str">
        <f t="shared" ref="O21" ca="1" si="5">IFERROR(((J21+K21+L21)/H21),"ND")</f>
        <v>ND</v>
      </c>
      <c r="P21" s="1034"/>
    </row>
    <row r="22" spans="3:16" ht="54.75" customHeight="1">
      <c r="C22" s="983"/>
      <c r="D22" s="985"/>
      <c r="E22" s="985"/>
      <c r="F22" s="987"/>
      <c r="G22" s="989"/>
      <c r="H22" s="1029"/>
      <c r="I22" s="1036"/>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1005"/>
      <c r="O22" s="1007"/>
      <c r="P22" s="1037"/>
    </row>
    <row r="23" spans="3:16" ht="54.75" customHeight="1">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29">
        <f ca="1">IF(ISBLANK(OFFSET('9. METAS'!$K$20,INT((ROW()-13)/2),0)),"",OFFSET('9. METAS'!$K$20,INT((ROW()-13)/2),0))</f>
        <v>540</v>
      </c>
      <c r="I23" s="1031"/>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1004">
        <f t="shared" ref="N23" ca="1" si="6">IFERROR(J23/J24,"ND")</f>
        <v>3.5407407407407407</v>
      </c>
      <c r="O23" s="1006" t="str">
        <f t="shared" ref="O23" ca="1" si="7">IFERROR(((J23+K23+L23)/H23),"ND")</f>
        <v>ND</v>
      </c>
      <c r="P23" s="1034"/>
    </row>
    <row r="24" spans="3:16" ht="54.75" customHeight="1">
      <c r="C24" s="983"/>
      <c r="D24" s="985"/>
      <c r="E24" s="985"/>
      <c r="F24" s="987"/>
      <c r="G24" s="989"/>
      <c r="H24" s="1029"/>
      <c r="I24" s="1036"/>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1005"/>
      <c r="O24" s="1007"/>
      <c r="P24" s="1037"/>
    </row>
    <row r="25" spans="3:16" ht="54.75" customHeight="1">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29">
        <f ca="1">IF(ISBLANK(OFFSET('9. METAS'!$K$20,INT((ROW()-13)/2),0)),"",OFFSET('9. METAS'!$K$20,INT((ROW()-13)/2),0))</f>
        <v>200</v>
      </c>
      <c r="I25" s="1031"/>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1004">
        <f t="shared" ref="N25" ca="1" si="8">IFERROR(J25/J26,"ND")</f>
        <v>6.5</v>
      </c>
      <c r="O25" s="1006" t="str">
        <f t="shared" ref="O25" ca="1" si="9">IFERROR(((J25+K25+L25)/H25),"ND")</f>
        <v>ND</v>
      </c>
      <c r="P25" s="1034"/>
    </row>
    <row r="26" spans="3:16" ht="54.75" customHeight="1">
      <c r="C26" s="983"/>
      <c r="D26" s="985"/>
      <c r="E26" s="985"/>
      <c r="F26" s="987"/>
      <c r="G26" s="989"/>
      <c r="H26" s="1029"/>
      <c r="I26" s="1036"/>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1005"/>
      <c r="O26" s="1007"/>
      <c r="P26" s="1037"/>
    </row>
    <row r="27" spans="3:16" ht="54.75" customHeight="1">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29">
        <f ca="1">IF(ISBLANK(OFFSET('9. METAS'!$K$20,INT((ROW()-13)/2),0)),"",OFFSET('9. METAS'!$K$20,INT((ROW()-13)/2),0))</f>
        <v>100</v>
      </c>
      <c r="I27" s="1031"/>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1004">
        <f t="shared" ref="N27" ca="1" si="10">IFERROR(J27/J28,"ND")</f>
        <v>13</v>
      </c>
      <c r="O27" s="1006" t="str">
        <f t="shared" ref="O27" ca="1" si="11">IFERROR(((J27+K27+L27)/H27),"ND")</f>
        <v>ND</v>
      </c>
      <c r="P27" s="1034"/>
    </row>
    <row r="28" spans="3:16" ht="54.75" customHeight="1">
      <c r="C28" s="983"/>
      <c r="D28" s="985"/>
      <c r="E28" s="985"/>
      <c r="F28" s="987"/>
      <c r="G28" s="989"/>
      <c r="H28" s="1029"/>
      <c r="I28" s="1036"/>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1005"/>
      <c r="O28" s="1007"/>
      <c r="P28" s="1037"/>
    </row>
    <row r="29" spans="3:16" ht="54.75" customHeight="1">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29">
        <f ca="1">IF(ISBLANK(OFFSET('9. METAS'!$K$20,INT((ROW()-13)/2),0)),"",OFFSET('9. METAS'!$K$20,INT((ROW()-13)/2),0))</f>
        <v>100</v>
      </c>
      <c r="I29" s="1031"/>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1004">
        <f t="shared" ref="N29" ca="1" si="12">IFERROR(J29/J30,"ND")</f>
        <v>13</v>
      </c>
      <c r="O29" s="1006" t="str">
        <f t="shared" ref="O29" ca="1" si="13">IFERROR(((J29+K29+L29)/H29),"ND")</f>
        <v>ND</v>
      </c>
      <c r="P29" s="1034"/>
    </row>
    <row r="30" spans="3:16" ht="54.75" customHeight="1">
      <c r="C30" s="983"/>
      <c r="D30" s="985"/>
      <c r="E30" s="985"/>
      <c r="F30" s="987"/>
      <c r="G30" s="989"/>
      <c r="H30" s="1029"/>
      <c r="I30" s="1036"/>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1005"/>
      <c r="O30" s="1007"/>
      <c r="P30" s="1037"/>
    </row>
    <row r="31" spans="3:16" ht="54.75" customHeight="1">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29">
        <f ca="1">IF(ISBLANK(OFFSET('9. METAS'!$K$20,INT((ROW()-13)/2),0)),"",OFFSET('9. METAS'!$K$20,INT((ROW()-13)/2),0))</f>
        <v>1155</v>
      </c>
      <c r="I31" s="1031"/>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1004">
        <f t="shared" ref="N31" ca="1" si="14">IFERROR(J31/J32,"ND")</f>
        <v>1</v>
      </c>
      <c r="O31" s="1006" t="str">
        <f t="shared" ref="O31" ca="1" si="15">IFERROR(((J31+K31+L31)/H31),"ND")</f>
        <v>ND</v>
      </c>
      <c r="P31" s="1034"/>
    </row>
    <row r="32" spans="3:16" ht="54.75" customHeight="1">
      <c r="C32" s="983"/>
      <c r="D32" s="985"/>
      <c r="E32" s="985"/>
      <c r="F32" s="987"/>
      <c r="G32" s="989"/>
      <c r="H32" s="1029"/>
      <c r="I32" s="1036"/>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1005"/>
      <c r="O32" s="1007"/>
      <c r="P32" s="1037"/>
    </row>
    <row r="33" spans="3:16" ht="54.75" customHeight="1">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29">
        <f ca="1">IF(ISBLANK(OFFSET('9. METAS'!$K$20,INT((ROW()-13)/2),0)),"",OFFSET('9. METAS'!$K$20,INT((ROW()-13)/2),0))</f>
        <v>170</v>
      </c>
      <c r="I33" s="1031"/>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1004">
        <f t="shared" ref="N33" ca="1" si="16">IFERROR(J33/J34,"ND")</f>
        <v>1</v>
      </c>
      <c r="O33" s="1006" t="str">
        <f t="shared" ref="O33" ca="1" si="17">IFERROR(((J33+K33+L33)/H33),"ND")</f>
        <v>ND</v>
      </c>
      <c r="P33" s="1034"/>
    </row>
    <row r="34" spans="3:16" ht="54.75" customHeight="1">
      <c r="C34" s="983"/>
      <c r="D34" s="985"/>
      <c r="E34" s="985"/>
      <c r="F34" s="987"/>
      <c r="G34" s="989"/>
      <c r="H34" s="1029"/>
      <c r="I34" s="1036"/>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1005"/>
      <c r="O34" s="1007"/>
      <c r="P34" s="1037"/>
    </row>
    <row r="35" spans="3:16" ht="54.75" customHeight="1">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29">
        <f ca="1">IF(ISBLANK(OFFSET('9. METAS'!$K$20,INT((ROW()-13)/2),0)),"",OFFSET('9. METAS'!$K$20,INT((ROW()-13)/2),0))</f>
        <v>417</v>
      </c>
      <c r="I35" s="1031"/>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1004">
        <f t="shared" ref="N35" ca="1" si="18">IFERROR(J35/J36,"ND")</f>
        <v>1</v>
      </c>
      <c r="O35" s="1006" t="str">
        <f t="shared" ref="O35" ca="1" si="19">IFERROR(((J35+K35+L35)/H35),"ND")</f>
        <v>ND</v>
      </c>
      <c r="P35" s="1034"/>
    </row>
    <row r="36" spans="3:16" ht="54.75" customHeight="1">
      <c r="C36" s="983"/>
      <c r="D36" s="985"/>
      <c r="E36" s="985"/>
      <c r="F36" s="987"/>
      <c r="G36" s="989"/>
      <c r="H36" s="1029"/>
      <c r="I36" s="1036"/>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1005"/>
      <c r="O36" s="1007"/>
      <c r="P36" s="1037"/>
    </row>
    <row r="37" spans="3:16" ht="54.75" customHeight="1">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29">
        <f ca="1">IF(ISBLANK(OFFSET('9. METAS'!$K$20,INT((ROW()-13)/2),0)),"",OFFSET('9. METAS'!$K$20,INT((ROW()-13)/2),0))</f>
        <v>568</v>
      </c>
      <c r="I37" s="1031"/>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1004">
        <f t="shared" ref="N37" ca="1" si="20">IFERROR(J37/J38,"ND")</f>
        <v>1</v>
      </c>
      <c r="O37" s="1006" t="str">
        <f t="shared" ref="O37" ca="1" si="21">IFERROR(((J37+K37+L37)/H37),"ND")</f>
        <v>ND</v>
      </c>
      <c r="P37" s="1034"/>
    </row>
    <row r="38" spans="3:16" ht="54.75" customHeight="1">
      <c r="C38" s="983"/>
      <c r="D38" s="985"/>
      <c r="E38" s="985"/>
      <c r="F38" s="987"/>
      <c r="G38" s="989"/>
      <c r="H38" s="1029"/>
      <c r="I38" s="1036"/>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1005"/>
      <c r="O38" s="1007"/>
      <c r="P38" s="1037"/>
    </row>
    <row r="39" spans="3:16" ht="54.75" customHeight="1">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29">
        <f ca="1">IF(ISBLANK(OFFSET('9. METAS'!$K$20,INT((ROW()-13)/2),0)),"",OFFSET('9. METAS'!$K$20,INT((ROW()-13)/2),0))</f>
        <v>74119</v>
      </c>
      <c r="I39" s="1031"/>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1004">
        <f t="shared" ref="N39" ca="1" si="22">IFERROR(J39/J40,"ND")</f>
        <v>0.98548300053966542</v>
      </c>
      <c r="O39" s="1006" t="str">
        <f t="shared" ref="O39" ca="1" si="23">IFERROR(((J39+K39+L39)/H39),"ND")</f>
        <v>ND</v>
      </c>
      <c r="P39" s="1034"/>
    </row>
    <row r="40" spans="3:16" ht="54.75" customHeight="1">
      <c r="C40" s="983"/>
      <c r="D40" s="985"/>
      <c r="E40" s="985"/>
      <c r="F40" s="987"/>
      <c r="G40" s="989"/>
      <c r="H40" s="1029"/>
      <c r="I40" s="1036"/>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1005"/>
      <c r="O40" s="1007"/>
      <c r="P40" s="1037"/>
    </row>
    <row r="41" spans="3:16" ht="54.75" customHeight="1">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29">
        <f ca="1">IF(ISBLANK(OFFSET('9. METAS'!$K$20,INT((ROW()-13)/2),0)),"",OFFSET('9. METAS'!$K$20,INT((ROW()-13)/2),0))</f>
        <v>3</v>
      </c>
      <c r="I41" s="1031"/>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1004">
        <f t="shared" ref="N41" ca="1" si="24">IFERROR(J41/J42,"ND")</f>
        <v>5</v>
      </c>
      <c r="O41" s="1006" t="str">
        <f t="shared" ref="O41" ca="1" si="25">IFERROR(((J41+K41+L41)/H41),"ND")</f>
        <v>ND</v>
      </c>
      <c r="P41" s="1034"/>
    </row>
    <row r="42" spans="3:16" ht="54.75" customHeight="1">
      <c r="C42" s="983"/>
      <c r="D42" s="985"/>
      <c r="E42" s="985"/>
      <c r="F42" s="987"/>
      <c r="G42" s="989"/>
      <c r="H42" s="1029"/>
      <c r="I42" s="1036"/>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1005"/>
      <c r="O42" s="1007"/>
      <c r="P42" s="1037"/>
    </row>
    <row r="43" spans="3:16" ht="54.75" customHeight="1">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29">
        <f ca="1">IF(ISBLANK(OFFSET('9. METAS'!$K$20,INT((ROW()-13)/2),0)),"",OFFSET('9. METAS'!$K$20,INT((ROW()-13)/2),0))</f>
        <v>89000</v>
      </c>
      <c r="I43" s="1031"/>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1004">
        <f t="shared" ref="N43" ca="1" si="26">IFERROR(J43/J44,"ND")</f>
        <v>0.7640449438202247</v>
      </c>
      <c r="O43" s="1006" t="str">
        <f t="shared" ref="O43" ca="1" si="27">IFERROR(((J43+K43+L43)/H43),"ND")</f>
        <v>ND</v>
      </c>
      <c r="P43" s="1034"/>
    </row>
    <row r="44" spans="3:16" ht="54.75" customHeight="1">
      <c r="C44" s="983"/>
      <c r="D44" s="985"/>
      <c r="E44" s="985"/>
      <c r="F44" s="987"/>
      <c r="G44" s="989"/>
      <c r="H44" s="1029"/>
      <c r="I44" s="1036"/>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1005"/>
      <c r="O44" s="1007"/>
      <c r="P44" s="1037"/>
    </row>
    <row r="45" spans="3:16" ht="54.75" customHeight="1">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29">
        <f ca="1">IF(ISBLANK(OFFSET('9. METAS'!$K$20,INT((ROW()-13)/2),0)),"",OFFSET('9. METAS'!$K$20,INT((ROW()-13)/2),0))</f>
        <v>40</v>
      </c>
      <c r="I45" s="1031"/>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1004">
        <f t="shared" ref="N45" ca="1" si="28">IFERROR(J45/J46,"ND")</f>
        <v>0</v>
      </c>
      <c r="O45" s="1006" t="str">
        <f t="shared" ref="O45" ca="1" si="29">IFERROR(((J45+K45+L45)/H45),"ND")</f>
        <v>ND</v>
      </c>
      <c r="P45" s="1034"/>
    </row>
    <row r="46" spans="3:16" ht="54.75" customHeight="1">
      <c r="C46" s="983"/>
      <c r="D46" s="985"/>
      <c r="E46" s="985"/>
      <c r="F46" s="987"/>
      <c r="G46" s="989"/>
      <c r="H46" s="1029"/>
      <c r="I46" s="1036"/>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1005"/>
      <c r="O46" s="1007"/>
      <c r="P46" s="1037"/>
    </row>
    <row r="47" spans="3:16" ht="54.75" customHeight="1">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29">
        <f ca="1">IF(ISBLANK(OFFSET('9. METAS'!$K$20,INT((ROW()-13)/2),0)),"",OFFSET('9. METAS'!$K$20,INT((ROW()-13)/2),0))</f>
        <v>2</v>
      </c>
      <c r="I47" s="1031"/>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1004" t="str">
        <f t="shared" ref="N47" ca="1" si="30">IFERROR(J47/J48,"ND")</f>
        <v>ND</v>
      </c>
      <c r="O47" s="1006" t="str">
        <f t="shared" ref="O47" ca="1" si="31">IFERROR(((J47+K47+L47)/H47),"ND")</f>
        <v>ND</v>
      </c>
      <c r="P47" s="1034"/>
    </row>
    <row r="48" spans="3:16" ht="54.75" customHeight="1">
      <c r="C48" s="983"/>
      <c r="D48" s="985"/>
      <c r="E48" s="985"/>
      <c r="F48" s="987"/>
      <c r="G48" s="989"/>
      <c r="H48" s="1029"/>
      <c r="I48" s="1036"/>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1005"/>
      <c r="O48" s="1007"/>
      <c r="P48" s="1037"/>
    </row>
    <row r="49" spans="3:16" ht="54.75" customHeight="1">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29">
        <f ca="1">IF(ISBLANK(OFFSET('9. METAS'!$K$20,INT((ROW()-13)/2),0)),"",OFFSET('9. METAS'!$K$20,INT((ROW()-13)/2),0))</f>
        <v>12</v>
      </c>
      <c r="I49" s="1031"/>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1004">
        <f t="shared" ref="N49" ca="1" si="32">IFERROR(J49/J50,"ND")</f>
        <v>1</v>
      </c>
      <c r="O49" s="1006" t="str">
        <f t="shared" ref="O49" ca="1" si="33">IFERROR(((J49+K49+L49)/H49),"ND")</f>
        <v>ND</v>
      </c>
      <c r="P49" s="1034"/>
    </row>
    <row r="50" spans="3:16" ht="54.75" customHeight="1">
      <c r="C50" s="983"/>
      <c r="D50" s="985"/>
      <c r="E50" s="985"/>
      <c r="F50" s="987"/>
      <c r="G50" s="989"/>
      <c r="H50" s="1029"/>
      <c r="I50" s="1036"/>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1005"/>
      <c r="O50" s="1007"/>
      <c r="P50" s="1037"/>
    </row>
    <row r="51" spans="3:16" ht="54.75" customHeight="1">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29">
        <f ca="1">IF(ISBLANK(OFFSET('9. METAS'!$K$20,INT((ROW()-13)/2),0)),"",OFFSET('9. METAS'!$K$20,INT((ROW()-13)/2),0))</f>
        <v>60</v>
      </c>
      <c r="I51" s="1031"/>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1004">
        <f t="shared" ref="N51" ca="1" si="34">IFERROR(J51/J52,"ND")</f>
        <v>1</v>
      </c>
      <c r="O51" s="1006" t="str">
        <f t="shared" ref="O51" ca="1" si="35">IFERROR(((J51+K51+L51)/H51),"ND")</f>
        <v>ND</v>
      </c>
      <c r="P51" s="1034"/>
    </row>
    <row r="52" spans="3:16" ht="54.75" customHeight="1">
      <c r="C52" s="983"/>
      <c r="D52" s="985"/>
      <c r="E52" s="985"/>
      <c r="F52" s="987"/>
      <c r="G52" s="989"/>
      <c r="H52" s="1029"/>
      <c r="I52" s="1036"/>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1005"/>
      <c r="O52" s="1007"/>
      <c r="P52" s="1037"/>
    </row>
    <row r="53" spans="3:16" ht="54.75" customHeight="1">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29">
        <f ca="1">IF(ISBLANK(OFFSET('9. METAS'!$K$20,INT((ROW()-13)/2),0)),"",OFFSET('9. METAS'!$K$20,INT((ROW()-13)/2),0))</f>
        <v>48</v>
      </c>
      <c r="I53" s="1031"/>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1004">
        <f t="shared" ref="N53" ca="1" si="36">IFERROR(J53/J54,"ND")</f>
        <v>1</v>
      </c>
      <c r="O53" s="1006" t="str">
        <f t="shared" ref="O53" ca="1" si="37">IFERROR(((J53+K53+L53)/H53),"ND")</f>
        <v>ND</v>
      </c>
      <c r="P53" s="1034"/>
    </row>
    <row r="54" spans="3:16" ht="54.75" customHeight="1">
      <c r="C54" s="983"/>
      <c r="D54" s="985"/>
      <c r="E54" s="985"/>
      <c r="F54" s="987"/>
      <c r="G54" s="989"/>
      <c r="H54" s="1029"/>
      <c r="I54" s="1036"/>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1005"/>
      <c r="O54" s="1007"/>
      <c r="P54" s="1037"/>
    </row>
    <row r="55" spans="3:16" ht="54.75" customHeight="1">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29">
        <f ca="1">IF(ISBLANK(OFFSET('9. METAS'!$K$20,INT((ROW()-13)/2),0)),"",OFFSET('9. METAS'!$K$20,INT((ROW()-13)/2),0))</f>
        <v>12</v>
      </c>
      <c r="I55" s="1031"/>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1004">
        <f t="shared" ref="N55" ca="1" si="38">IFERROR(J55/J56,"ND")</f>
        <v>1</v>
      </c>
      <c r="O55" s="1006" t="str">
        <f t="shared" ref="O55" ca="1" si="39">IFERROR(((J55+K55+L55)/H55),"ND")</f>
        <v>ND</v>
      </c>
      <c r="P55" s="1034"/>
    </row>
    <row r="56" spans="3:16" ht="54.75" customHeight="1">
      <c r="C56" s="983"/>
      <c r="D56" s="985"/>
      <c r="E56" s="985"/>
      <c r="F56" s="987"/>
      <c r="G56" s="989"/>
      <c r="H56" s="1029"/>
      <c r="I56" s="1036"/>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1005"/>
      <c r="O56" s="1007"/>
      <c r="P56" s="1037"/>
    </row>
    <row r="57" spans="3:16" ht="54.75" customHeight="1">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29">
        <f ca="1">IF(ISBLANK(OFFSET('9. METAS'!$K$20,INT((ROW()-13)/2),0)),"",OFFSET('9. METAS'!$K$20,INT((ROW()-13)/2),0))</f>
        <v>300</v>
      </c>
      <c r="I57" s="1031"/>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1004">
        <f t="shared" ref="N57" ca="1" si="40">IFERROR(J57/J58,"ND")</f>
        <v>0.92</v>
      </c>
      <c r="O57" s="1006" t="str">
        <f t="shared" ref="O57" ca="1" si="41">IFERROR(((J57+K57+L57)/H57),"ND")</f>
        <v>ND</v>
      </c>
      <c r="P57" s="1034"/>
    </row>
    <row r="58" spans="3:16" ht="54.75" customHeight="1">
      <c r="C58" s="983"/>
      <c r="D58" s="985"/>
      <c r="E58" s="985"/>
      <c r="F58" s="987"/>
      <c r="G58" s="989"/>
      <c r="H58" s="1029"/>
      <c r="I58" s="1036"/>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1005"/>
      <c r="O58" s="1007"/>
      <c r="P58" s="1037"/>
    </row>
    <row r="59" spans="3:16" ht="54.75" customHeight="1">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29">
        <f ca="1">IF(ISBLANK(OFFSET('9. METAS'!$K$20,INT((ROW()-13)/2),0)),"",OFFSET('9. METAS'!$K$20,INT((ROW()-13)/2),0))</f>
        <v>200</v>
      </c>
      <c r="I59" s="1031"/>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1004">
        <f t="shared" ref="N59" ca="1" si="42">IFERROR(J59/J60,"ND")</f>
        <v>0.88</v>
      </c>
      <c r="O59" s="1006" t="str">
        <f t="shared" ref="O59" ca="1" si="43">IFERROR(((J59+K59+L59)/H59),"ND")</f>
        <v>ND</v>
      </c>
      <c r="P59" s="1034"/>
    </row>
    <row r="60" spans="3:16" ht="54.75" customHeight="1">
      <c r="C60" s="983"/>
      <c r="D60" s="985"/>
      <c r="E60" s="985"/>
      <c r="F60" s="987"/>
      <c r="G60" s="989"/>
      <c r="H60" s="1029"/>
      <c r="I60" s="1036"/>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1005"/>
      <c r="O60" s="1007"/>
      <c r="P60" s="1037"/>
    </row>
    <row r="61" spans="3:16" ht="54.75" customHeight="1">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29">
        <f ca="1">IF(ISBLANK(OFFSET('9. METAS'!$K$20,INT((ROW()-13)/2),0)),"",OFFSET('9. METAS'!$K$20,INT((ROW()-13)/2),0))</f>
        <v>200</v>
      </c>
      <c r="I61" s="1031"/>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1004">
        <f t="shared" ref="N61" ca="1" si="44">IFERROR(J61/J62,"ND")</f>
        <v>1.02</v>
      </c>
      <c r="O61" s="1006" t="str">
        <f t="shared" ref="O61" ca="1" si="45">IFERROR(((J61+K61+L61)/H61),"ND")</f>
        <v>ND</v>
      </c>
      <c r="P61" s="1034"/>
    </row>
    <row r="62" spans="3:16" ht="54.75" customHeight="1">
      <c r="C62" s="983"/>
      <c r="D62" s="985"/>
      <c r="E62" s="985"/>
      <c r="F62" s="987"/>
      <c r="G62" s="989"/>
      <c r="H62" s="1029"/>
      <c r="I62" s="1036"/>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1005"/>
      <c r="O62" s="1007"/>
      <c r="P62" s="1037"/>
    </row>
    <row r="63" spans="3:16" ht="54.75" customHeight="1">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29">
        <f ca="1">IF(ISBLANK(OFFSET('9. METAS'!$K$20,INT((ROW()-13)/2),0)),"",OFFSET('9. METAS'!$K$20,INT((ROW()-13)/2),0))</f>
        <v>200</v>
      </c>
      <c r="I63" s="1031"/>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1004">
        <f t="shared" ref="N63" ca="1" si="46">IFERROR(J63/J64,"ND")</f>
        <v>0.96</v>
      </c>
      <c r="O63" s="1006" t="str">
        <f t="shared" ref="O63" ca="1" si="47">IFERROR(((J63+K63+L63)/H63),"ND")</f>
        <v>ND</v>
      </c>
      <c r="P63" s="1034"/>
    </row>
    <row r="64" spans="3:16" ht="54.75" customHeight="1">
      <c r="C64" s="983"/>
      <c r="D64" s="985"/>
      <c r="E64" s="985"/>
      <c r="F64" s="987"/>
      <c r="G64" s="989"/>
      <c r="H64" s="1029"/>
      <c r="I64" s="1036"/>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1005"/>
      <c r="O64" s="1007"/>
      <c r="P64" s="1037"/>
    </row>
    <row r="65" spans="3:16" ht="54.75" customHeight="1">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29">
        <f ca="1">IF(ISBLANK(OFFSET('9. METAS'!$K$20,INT((ROW()-13)/2),0)),"",OFFSET('9. METAS'!$K$20,INT((ROW()-13)/2),0))</f>
        <v>19000</v>
      </c>
      <c r="I65" s="1031"/>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1004">
        <f t="shared" ref="N65" ca="1" si="48">IFERROR(J65/J66,"ND")</f>
        <v>0.25031578947368421</v>
      </c>
      <c r="O65" s="1006" t="str">
        <f t="shared" ref="O65" ca="1" si="49">IFERROR(((J65+K65+L65)/H65),"ND")</f>
        <v>ND</v>
      </c>
      <c r="P65" s="1034"/>
    </row>
    <row r="66" spans="3:16" ht="54.75" customHeight="1">
      <c r="C66" s="983"/>
      <c r="D66" s="985"/>
      <c r="E66" s="985"/>
      <c r="F66" s="987"/>
      <c r="G66" s="989"/>
      <c r="H66" s="1029"/>
      <c r="I66" s="1036"/>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1005"/>
      <c r="O66" s="1007"/>
      <c r="P66" s="1037"/>
    </row>
    <row r="67" spans="3:16" ht="54.75" customHeight="1">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29">
        <f ca="1">IF(ISBLANK(OFFSET('9. METAS'!$K$20,INT((ROW()-13)/2),0)),"",OFFSET('9. METAS'!$K$20,INT((ROW()-13)/2),0))</f>
        <v>200</v>
      </c>
      <c r="I67" s="1031"/>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1004">
        <f t="shared" ref="N67" ca="1" si="50">IFERROR(J67/J68,"ND")</f>
        <v>0.9</v>
      </c>
      <c r="O67" s="1006" t="str">
        <f t="shared" ref="O67" ca="1" si="51">IFERROR(((J67+K67+L67)/H67),"ND")</f>
        <v>ND</v>
      </c>
      <c r="P67" s="1034"/>
    </row>
    <row r="68" spans="3:16" ht="54.75" customHeight="1">
      <c r="C68" s="983"/>
      <c r="D68" s="985"/>
      <c r="E68" s="985"/>
      <c r="F68" s="987"/>
      <c r="G68" s="989"/>
      <c r="H68" s="1029"/>
      <c r="I68" s="1036"/>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1005"/>
      <c r="O68" s="1007"/>
      <c r="P68" s="1037"/>
    </row>
    <row r="69" spans="3:16" ht="54.75" customHeight="1">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29">
        <f ca="1">IF(ISBLANK(OFFSET('9. METAS'!$K$20,INT((ROW()-13)/2),0)),"",OFFSET('9. METAS'!$K$20,INT((ROW()-13)/2),0))</f>
        <v>300</v>
      </c>
      <c r="I69" s="1031"/>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1004">
        <f t="shared" ref="N69" ca="1" si="52">IFERROR(J69/J70,"ND")</f>
        <v>0.34666666666666668</v>
      </c>
      <c r="O69" s="1006" t="str">
        <f t="shared" ref="O69" ca="1" si="53">IFERROR(((J69+K69+L69)/H69),"ND")</f>
        <v>ND</v>
      </c>
      <c r="P69" s="1034"/>
    </row>
    <row r="70" spans="3:16" ht="54.75" customHeight="1">
      <c r="C70" s="983"/>
      <c r="D70" s="985"/>
      <c r="E70" s="985"/>
      <c r="F70" s="987"/>
      <c r="G70" s="989"/>
      <c r="H70" s="1029"/>
      <c r="I70" s="1036"/>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1005"/>
      <c r="O70" s="1007"/>
      <c r="P70" s="1037"/>
    </row>
    <row r="71" spans="3:16" ht="54.75" customHeight="1">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29">
        <f ca="1">IF(ISBLANK(OFFSET('9. METAS'!$K$20,INT((ROW()-13)/2),0)),"",OFFSET('9. METAS'!$K$20,INT((ROW()-13)/2),0))</f>
        <v>6</v>
      </c>
      <c r="I71" s="1031"/>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1004">
        <f t="shared" ref="N71" ca="1" si="54">IFERROR(J71/J72,"ND")</f>
        <v>1</v>
      </c>
      <c r="O71" s="1006" t="str">
        <f t="shared" ref="O71" ca="1" si="55">IFERROR(((J71+K71+L71)/H71),"ND")</f>
        <v>ND</v>
      </c>
      <c r="P71" s="1034"/>
    </row>
    <row r="72" spans="3:16" ht="54.75" customHeight="1">
      <c r="C72" s="983"/>
      <c r="D72" s="985"/>
      <c r="E72" s="985"/>
      <c r="F72" s="987"/>
      <c r="G72" s="989"/>
      <c r="H72" s="1029"/>
      <c r="I72" s="1036"/>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1005"/>
      <c r="O72" s="1007"/>
      <c r="P72" s="1037"/>
    </row>
    <row r="73" spans="3:16" ht="54.75" customHeight="1">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29">
        <f ca="1">IF(ISBLANK(OFFSET('9. METAS'!$K$20,INT((ROW()-13)/2),0)),"",OFFSET('9. METAS'!$K$20,INT((ROW()-13)/2),0))</f>
        <v>4</v>
      </c>
      <c r="I73" s="1031"/>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1004">
        <f t="shared" ref="N73" ca="1" si="56">IFERROR(J73/J74,"ND")</f>
        <v>0</v>
      </c>
      <c r="O73" s="1006" t="str">
        <f t="shared" ref="O73" ca="1" si="57">IFERROR(((J73+K73+L73)/H73),"ND")</f>
        <v>ND</v>
      </c>
      <c r="P73" s="1034"/>
    </row>
    <row r="74" spans="3:16" ht="54.75" customHeight="1">
      <c r="C74" s="983"/>
      <c r="D74" s="985"/>
      <c r="E74" s="985"/>
      <c r="F74" s="987"/>
      <c r="G74" s="989"/>
      <c r="H74" s="1029"/>
      <c r="I74" s="1036"/>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1005"/>
      <c r="O74" s="1007"/>
      <c r="P74" s="1037"/>
    </row>
    <row r="75" spans="3:16" ht="54.75" customHeight="1">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29">
        <f ca="1">IF(ISBLANK(OFFSET('9. METAS'!$K$20,INT((ROW()-13)/2),0)),"",OFFSET('9. METAS'!$K$20,INT((ROW()-13)/2),0))</f>
        <v>23666</v>
      </c>
      <c r="I75" s="1031"/>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1004">
        <f t="shared" ref="N75" ca="1" si="58">IFERROR(J75/J76,"ND")</f>
        <v>0.20098039215686275</v>
      </c>
      <c r="O75" s="1006" t="str">
        <f t="shared" ref="O75" ca="1" si="59">IFERROR(((J75+K75+L75)/H75),"ND")</f>
        <v>ND</v>
      </c>
      <c r="P75" s="1034"/>
    </row>
    <row r="76" spans="3:16" ht="54.75" customHeight="1">
      <c r="C76" s="983"/>
      <c r="D76" s="985"/>
      <c r="E76" s="985"/>
      <c r="F76" s="987"/>
      <c r="G76" s="989"/>
      <c r="H76" s="1029"/>
      <c r="I76" s="1036"/>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1005"/>
      <c r="O76" s="1007"/>
      <c r="P76" s="1037"/>
    </row>
    <row r="77" spans="3:16" ht="54.75" customHeight="1">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29">
        <f ca="1">IF(ISBLANK(OFFSET('9. METAS'!$K$20,INT((ROW()-13)/2),0)),"",OFFSET('9. METAS'!$K$20,INT((ROW()-13)/2),0))</f>
        <v>12</v>
      </c>
      <c r="I77" s="1031"/>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1004">
        <f t="shared" ref="N77" ca="1" si="60">IFERROR(J77/J78,"ND")</f>
        <v>1</v>
      </c>
      <c r="O77" s="1006" t="str">
        <f t="shared" ref="O77" ca="1" si="61">IFERROR(((J77+K77+L77)/H77),"ND")</f>
        <v>ND</v>
      </c>
      <c r="P77" s="1034"/>
    </row>
    <row r="78" spans="3:16" ht="54.75" customHeight="1">
      <c r="C78" s="983"/>
      <c r="D78" s="985"/>
      <c r="E78" s="985"/>
      <c r="F78" s="987"/>
      <c r="G78" s="989"/>
      <c r="H78" s="1029"/>
      <c r="I78" s="1036"/>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1005"/>
      <c r="O78" s="1007"/>
      <c r="P78" s="1037"/>
    </row>
    <row r="79" spans="3:16" ht="54.75" customHeight="1">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29">
        <f ca="1">IF(ISBLANK(OFFSET('9. METAS'!$K$20,INT((ROW()-13)/2),0)),"",OFFSET('9. METAS'!$K$20,INT((ROW()-13)/2),0))</f>
        <v>7</v>
      </c>
      <c r="I79" s="1031"/>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1004">
        <f t="shared" ref="N79" ca="1" si="62">IFERROR(J79/J80,"ND")</f>
        <v>1</v>
      </c>
      <c r="O79" s="1006" t="str">
        <f t="shared" ref="O79" ca="1" si="63">IFERROR(((J79+K79+L79)/H79),"ND")</f>
        <v>ND</v>
      </c>
      <c r="P79" s="1034"/>
    </row>
    <row r="80" spans="3:16" ht="54.75" customHeight="1">
      <c r="C80" s="983"/>
      <c r="D80" s="985"/>
      <c r="E80" s="985"/>
      <c r="F80" s="987"/>
      <c r="G80" s="989"/>
      <c r="H80" s="1029"/>
      <c r="I80" s="1036"/>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1005"/>
      <c r="O80" s="1007"/>
      <c r="P80" s="1037"/>
    </row>
    <row r="81" spans="3:16" ht="54.75" customHeight="1">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29">
        <f ca="1">IF(ISBLANK(OFFSET('9. METAS'!$K$20,INT((ROW()-13)/2),0)),"",OFFSET('9. METAS'!$K$20,INT((ROW()-13)/2),0))</f>
        <v>113333</v>
      </c>
      <c r="I81" s="1031"/>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1004">
        <f t="shared" ref="N81" ca="1" si="64">IFERROR(J81/J82,"ND")</f>
        <v>0.76892669325521479</v>
      </c>
      <c r="O81" s="1006" t="str">
        <f t="shared" ref="O81" ca="1" si="65">IFERROR(((J81+K81+L81)/H81),"ND")</f>
        <v>ND</v>
      </c>
      <c r="P81" s="1034"/>
    </row>
    <row r="82" spans="3:16" ht="54.75" customHeight="1">
      <c r="C82" s="983"/>
      <c r="D82" s="985"/>
      <c r="E82" s="985"/>
      <c r="F82" s="987"/>
      <c r="G82" s="989"/>
      <c r="H82" s="1029"/>
      <c r="I82" s="1036"/>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1005"/>
      <c r="O82" s="1007"/>
      <c r="P82" s="1037"/>
    </row>
    <row r="83" spans="3:16" ht="54.75" customHeight="1">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29">
        <f ca="1">IF(ISBLANK(OFFSET('9. METAS'!$K$20,INT((ROW()-13)/2),0)),"",OFFSET('9. METAS'!$K$20,INT((ROW()-13)/2),0))</f>
        <v>1000</v>
      </c>
      <c r="I83" s="1031"/>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1004">
        <f t="shared" ref="N83" ca="1" si="66">IFERROR(J83/J84,"ND")</f>
        <v>1.252</v>
      </c>
      <c r="O83" s="1006" t="str">
        <f t="shared" ref="O83" ca="1" si="67">IFERROR(((J83+K83+L83)/H83),"ND")</f>
        <v>ND</v>
      </c>
      <c r="P83" s="1034"/>
    </row>
    <row r="84" spans="3:16" ht="54.75" customHeight="1">
      <c r="C84" s="983"/>
      <c r="D84" s="985"/>
      <c r="E84" s="985"/>
      <c r="F84" s="987"/>
      <c r="G84" s="989"/>
      <c r="H84" s="1029"/>
      <c r="I84" s="1036"/>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1005"/>
      <c r="O84" s="1007"/>
      <c r="P84" s="1037"/>
    </row>
    <row r="85" spans="3:16" ht="54.75" customHeight="1">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29">
        <f ca="1">IF(ISBLANK(OFFSET('9. METAS'!$K$20,INT((ROW()-13)/2),0)),"",OFFSET('9. METAS'!$K$20,INT((ROW()-13)/2),0))</f>
        <v>1400</v>
      </c>
      <c r="I85" s="1031"/>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1004">
        <f t="shared" ref="N85" ca="1" si="68">IFERROR(J85/J86,"ND")</f>
        <v>1.175</v>
      </c>
      <c r="O85" s="1006" t="str">
        <f t="shared" ref="O85" ca="1" si="69">IFERROR(((J85+K85+L85)/H85),"ND")</f>
        <v>ND</v>
      </c>
      <c r="P85" s="1034"/>
    </row>
    <row r="86" spans="3:16" ht="54.75" customHeight="1">
      <c r="C86" s="983"/>
      <c r="D86" s="985"/>
      <c r="E86" s="985"/>
      <c r="F86" s="987"/>
      <c r="G86" s="989"/>
      <c r="H86" s="1029"/>
      <c r="I86" s="1036"/>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1005"/>
      <c r="O86" s="1007"/>
      <c r="P86" s="1037"/>
    </row>
    <row r="87" spans="3:16" ht="54.75" customHeight="1">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29">
        <f ca="1">IF(ISBLANK(OFFSET('9. METAS'!$K$20,INT((ROW()-13)/2),0)),"",OFFSET('9. METAS'!$K$20,INT((ROW()-13)/2),0))</f>
        <v>4</v>
      </c>
      <c r="I87" s="1031"/>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1004">
        <f t="shared" ref="N87" ca="1" si="70">IFERROR(J87/J88,"ND")</f>
        <v>1</v>
      </c>
      <c r="O87" s="1006" t="str">
        <f t="shared" ref="O87" ca="1" si="71">IFERROR(((J87+K87+L87)/H87),"ND")</f>
        <v>ND</v>
      </c>
      <c r="P87" s="1034"/>
    </row>
    <row r="88" spans="3:16" ht="54.75" customHeight="1">
      <c r="C88" s="983"/>
      <c r="D88" s="985"/>
      <c r="E88" s="985"/>
      <c r="F88" s="987"/>
      <c r="G88" s="989"/>
      <c r="H88" s="1029"/>
      <c r="I88" s="1036"/>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1005"/>
      <c r="O88" s="1007"/>
      <c r="P88" s="1037"/>
    </row>
    <row r="89" spans="3:16" ht="54.75" customHeight="1">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29">
        <f ca="1">IF(ISBLANK(OFFSET('9. METAS'!$K$20,INT((ROW()-13)/2),0)),"",OFFSET('9. METAS'!$K$20,INT((ROW()-13)/2),0))</f>
        <v>12</v>
      </c>
      <c r="I89" s="1031"/>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1004">
        <f t="shared" ref="N89" ca="1" si="72">IFERROR(J89/J90,"ND")</f>
        <v>1</v>
      </c>
      <c r="O89" s="1006" t="str">
        <f t="shared" ref="O89" ca="1" si="73">IFERROR(((J89+K89+L89)/H89),"ND")</f>
        <v>ND</v>
      </c>
      <c r="P89" s="1034"/>
    </row>
    <row r="90" spans="3:16" ht="54.75" customHeight="1">
      <c r="C90" s="983"/>
      <c r="D90" s="985"/>
      <c r="E90" s="985"/>
      <c r="F90" s="987"/>
      <c r="G90" s="989"/>
      <c r="H90" s="1029"/>
      <c r="I90" s="1036"/>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1005"/>
      <c r="O90" s="1007"/>
      <c r="P90" s="1037"/>
    </row>
    <row r="91" spans="3:16" ht="54.75" customHeight="1">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29">
        <f ca="1">IF(ISBLANK(OFFSET('9. METAS'!$K$20,INT((ROW()-13)/2),0)),"",OFFSET('9. METAS'!$K$20,INT((ROW()-13)/2),0))</f>
        <v>100</v>
      </c>
      <c r="I91" s="1031"/>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1004">
        <f t="shared" ref="N91" ca="1" si="74">IFERROR(J91/J92,"ND")</f>
        <v>2.5</v>
      </c>
      <c r="O91" s="1006" t="str">
        <f t="shared" ref="O91" ca="1" si="75">IFERROR(((J91+K91+L91)/H91),"ND")</f>
        <v>ND</v>
      </c>
      <c r="P91" s="1034"/>
    </row>
    <row r="92" spans="3:16" ht="54.75" customHeight="1">
      <c r="C92" s="983"/>
      <c r="D92" s="985"/>
      <c r="E92" s="985"/>
      <c r="F92" s="987"/>
      <c r="G92" s="989"/>
      <c r="H92" s="1029"/>
      <c r="I92" s="1036"/>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1005"/>
      <c r="O92" s="1007"/>
      <c r="P92" s="1037"/>
    </row>
    <row r="93" spans="3:16" ht="54.75" customHeight="1">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29">
        <f ca="1">IF(ISBLANK(OFFSET('9. METAS'!$K$20,INT((ROW()-13)/2),0)),"",OFFSET('9. METAS'!$K$20,INT((ROW()-13)/2),0))</f>
        <v>2500</v>
      </c>
      <c r="I93" s="1031"/>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1004">
        <f t="shared" ref="N93" ca="1" si="76">IFERROR(J93/J94,"ND")</f>
        <v>1.1888000000000001</v>
      </c>
      <c r="O93" s="1006" t="str">
        <f t="shared" ref="O93" ca="1" si="77">IFERROR(((J93+K93+L93)/H93),"ND")</f>
        <v>ND</v>
      </c>
      <c r="P93" s="1034"/>
    </row>
    <row r="94" spans="3:16" ht="54.75" customHeight="1">
      <c r="C94" s="983"/>
      <c r="D94" s="985"/>
      <c r="E94" s="985"/>
      <c r="F94" s="987"/>
      <c r="G94" s="989"/>
      <c r="H94" s="1029"/>
      <c r="I94" s="1036"/>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1005"/>
      <c r="O94" s="1007"/>
      <c r="P94" s="1037"/>
    </row>
    <row r="95" spans="3:16" ht="54.75" customHeight="1">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29">
        <f ca="1">IF(ISBLANK(OFFSET('9. METAS'!$K$20,INT((ROW()-13)/2),0)),"",OFFSET('9. METAS'!$K$20,INT((ROW()-13)/2),0))</f>
        <v>11000</v>
      </c>
      <c r="I95" s="1031"/>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1004">
        <f t="shared" ref="N95" ca="1" si="78">IFERROR(J95/J96,"ND")</f>
        <v>1.0243333333333333</v>
      </c>
      <c r="O95" s="1006" t="str">
        <f t="shared" ref="O95" ca="1" si="79">IFERROR(((J95+K95+L95)/H95),"ND")</f>
        <v>ND</v>
      </c>
      <c r="P95" s="1034"/>
    </row>
    <row r="96" spans="3:16" ht="54.75" customHeight="1">
      <c r="C96" s="983"/>
      <c r="D96" s="985"/>
      <c r="E96" s="985"/>
      <c r="F96" s="987"/>
      <c r="G96" s="989"/>
      <c r="H96" s="1029"/>
      <c r="I96" s="1036"/>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1005"/>
      <c r="O96" s="1007"/>
      <c r="P96" s="1037"/>
    </row>
    <row r="97" spans="3:16" ht="54.75" customHeight="1">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29">
        <f ca="1">IF(ISBLANK(OFFSET('9. METAS'!$K$20,INT((ROW()-13)/2),0)),"",OFFSET('9. METAS'!$K$20,INT((ROW()-13)/2),0))</f>
        <v>1300</v>
      </c>
      <c r="I97" s="1031"/>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1004">
        <f t="shared" ref="N97" ca="1" si="80">IFERROR(J97/J98,"ND")</f>
        <v>1.1981818181818182</v>
      </c>
      <c r="O97" s="1006" t="str">
        <f t="shared" ref="O97" ca="1" si="81">IFERROR(((J97+K97+L97)/H97),"ND")</f>
        <v>ND</v>
      </c>
      <c r="P97" s="1034"/>
    </row>
    <row r="98" spans="3:16" ht="54.75" customHeight="1">
      <c r="C98" s="983"/>
      <c r="D98" s="985"/>
      <c r="E98" s="985"/>
      <c r="F98" s="987"/>
      <c r="G98" s="989"/>
      <c r="H98" s="1029"/>
      <c r="I98" s="1036"/>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1005"/>
      <c r="O98" s="1007"/>
      <c r="P98" s="1037"/>
    </row>
    <row r="99" spans="3:16" ht="54.75" customHeight="1">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29">
        <f ca="1">IF(ISBLANK(OFFSET('9. METAS'!$K$20,INT((ROW()-13)/2),0)),"",OFFSET('9. METAS'!$K$20,INT((ROW()-13)/2),0))</f>
        <v>720</v>
      </c>
      <c r="I99" s="1031"/>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1004">
        <f t="shared" ref="N99" ca="1" si="82">IFERROR(J99/J100,"ND")</f>
        <v>1.1166666666666667</v>
      </c>
      <c r="O99" s="1006" t="str">
        <f t="shared" ref="O99" ca="1" si="83">IFERROR(((J99+K99+L99)/H99),"ND")</f>
        <v>ND</v>
      </c>
      <c r="P99" s="1034"/>
    </row>
    <row r="100" spans="3:16" ht="54.75" customHeight="1">
      <c r="C100" s="983"/>
      <c r="D100" s="985"/>
      <c r="E100" s="985"/>
      <c r="F100" s="987"/>
      <c r="G100" s="989"/>
      <c r="H100" s="1029"/>
      <c r="I100" s="1036"/>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1005"/>
      <c r="O100" s="1007"/>
      <c r="P100" s="1037"/>
    </row>
    <row r="101" spans="3:16" ht="54.75" customHeight="1">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29">
        <f ca="1">IF(ISBLANK(OFFSET('9. METAS'!$K$20,INT((ROW()-13)/2),0)),"",OFFSET('9. METAS'!$K$20,INT((ROW()-13)/2),0))</f>
        <v>320</v>
      </c>
      <c r="I101" s="1031"/>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1004">
        <f t="shared" ref="N101" ca="1" si="84">IFERROR(J101/J102,"ND")</f>
        <v>0.95</v>
      </c>
      <c r="O101" s="1006" t="str">
        <f t="shared" ref="O101" ca="1" si="85">IFERROR(((J101+K101+L101)/H101),"ND")</f>
        <v>ND</v>
      </c>
      <c r="P101" s="1034"/>
    </row>
    <row r="102" spans="3:16" ht="54.75" customHeight="1">
      <c r="C102" s="983"/>
      <c r="D102" s="985"/>
      <c r="E102" s="985"/>
      <c r="F102" s="987"/>
      <c r="G102" s="989"/>
      <c r="H102" s="1029"/>
      <c r="I102" s="1036"/>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1005"/>
      <c r="O102" s="1007"/>
      <c r="P102" s="1037"/>
    </row>
    <row r="103" spans="3:16" ht="54.75" customHeight="1">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29">
        <f ca="1">IF(ISBLANK(OFFSET('9. METAS'!$K$20,INT((ROW()-13)/2),0)),"",OFFSET('9. METAS'!$K$20,INT((ROW()-13)/2),0))</f>
        <v>700</v>
      </c>
      <c r="I103" s="1031"/>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1004">
        <f t="shared" ref="N103" ca="1" si="86">IFERROR(J103/J104,"ND")</f>
        <v>1.0149999999999999</v>
      </c>
      <c r="O103" s="1006" t="str">
        <f t="shared" ref="O103" ca="1" si="87">IFERROR(((J103+K103+L103)/H103),"ND")</f>
        <v>ND</v>
      </c>
      <c r="P103" s="1034"/>
    </row>
    <row r="104" spans="3:16" ht="54.75" customHeight="1">
      <c r="C104" s="983"/>
      <c r="D104" s="985"/>
      <c r="E104" s="985"/>
      <c r="F104" s="987"/>
      <c r="G104" s="989"/>
      <c r="H104" s="1029"/>
      <c r="I104" s="1036"/>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1005"/>
      <c r="O104" s="1007"/>
      <c r="P104" s="1037"/>
    </row>
    <row r="105" spans="3:16" ht="54.75" customHeight="1">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29">
        <f ca="1">IF(ISBLANK(OFFSET('9. METAS'!$K$20,INT((ROW()-13)/2),0)),"",OFFSET('9. METAS'!$K$20,INT((ROW()-13)/2),0))</f>
        <v>290</v>
      </c>
      <c r="I105" s="1031"/>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1004">
        <f t="shared" ref="N105" ca="1" si="88">IFERROR(J105/J106,"ND")</f>
        <v>0.93333333333333335</v>
      </c>
      <c r="O105" s="1006" t="str">
        <f t="shared" ref="O105" ca="1" si="89">IFERROR(((J105+K105+L105)/H105),"ND")</f>
        <v>ND</v>
      </c>
      <c r="P105" s="1034"/>
    </row>
    <row r="106" spans="3:16" ht="54.75" customHeight="1">
      <c r="C106" s="983"/>
      <c r="D106" s="985"/>
      <c r="E106" s="985"/>
      <c r="F106" s="987"/>
      <c r="G106" s="989"/>
      <c r="H106" s="1029"/>
      <c r="I106" s="1036"/>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1005"/>
      <c r="O106" s="1007"/>
      <c r="P106" s="1037"/>
    </row>
    <row r="107" spans="3:16" ht="54.75" customHeight="1">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29">
        <f ca="1">IF(ISBLANK(OFFSET('9. METAS'!$K$20,INT((ROW()-13)/2),0)),"",OFFSET('9. METAS'!$K$20,INT((ROW()-13)/2),0))</f>
        <v>3</v>
      </c>
      <c r="I107" s="1031"/>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1004">
        <f t="shared" ref="N107" ca="1" si="90">IFERROR(J107/J108,"ND")</f>
        <v>1</v>
      </c>
      <c r="O107" s="1006" t="str">
        <f t="shared" ref="O107" ca="1" si="91">IFERROR(((J107+K107+L107)/H107),"ND")</f>
        <v>ND</v>
      </c>
      <c r="P107" s="1034"/>
    </row>
    <row r="108" spans="3:16" ht="54.75" customHeight="1">
      <c r="C108" s="983"/>
      <c r="D108" s="985"/>
      <c r="E108" s="985"/>
      <c r="F108" s="987"/>
      <c r="G108" s="989"/>
      <c r="H108" s="1029"/>
      <c r="I108" s="1036"/>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1005"/>
      <c r="O108" s="1007"/>
      <c r="P108" s="1037"/>
    </row>
    <row r="109" spans="3:16" ht="54.75" customHeight="1">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29">
        <f ca="1">IF(ISBLANK(OFFSET('9. METAS'!$K$20,INT((ROW()-13)/2),0)),"",OFFSET('9. METAS'!$K$20,INT((ROW()-13)/2),0))</f>
        <v>24</v>
      </c>
      <c r="I109" s="1031"/>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1004">
        <f t="shared" ref="N109" ca="1" si="92">IFERROR(J109/J110,"ND")</f>
        <v>0.66666666666666663</v>
      </c>
      <c r="O109" s="1006" t="str">
        <f t="shared" ref="O109" ca="1" si="93">IFERROR(((J109+K109+L109)/H109),"ND")</f>
        <v>ND</v>
      </c>
      <c r="P109" s="1034"/>
    </row>
    <row r="110" spans="3:16" ht="54.75" customHeight="1">
      <c r="C110" s="983"/>
      <c r="D110" s="985"/>
      <c r="E110" s="985"/>
      <c r="F110" s="987"/>
      <c r="G110" s="989"/>
      <c r="H110" s="1029"/>
      <c r="I110" s="1036"/>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1005"/>
      <c r="O110" s="1007"/>
      <c r="P110" s="1037"/>
    </row>
    <row r="111" spans="3:16" ht="54.75" customHeight="1">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29">
        <f ca="1">IF(ISBLANK(OFFSET('9. METAS'!$K$20,INT((ROW()-13)/2),0)),"",OFFSET('9. METAS'!$K$20,INT((ROW()-13)/2),0))</f>
        <v>16</v>
      </c>
      <c r="I111" s="1031"/>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1004">
        <f t="shared" ref="N111" ca="1" si="94">IFERROR(J111/J112,"ND")</f>
        <v>1</v>
      </c>
      <c r="O111" s="1006" t="str">
        <f t="shared" ref="O111" ca="1" si="95">IFERROR(((J111+K111+L111)/H111),"ND")</f>
        <v>ND</v>
      </c>
      <c r="P111" s="1034"/>
    </row>
    <row r="112" spans="3:16" ht="54.75" customHeight="1">
      <c r="C112" s="983"/>
      <c r="D112" s="985"/>
      <c r="E112" s="985"/>
      <c r="F112" s="987"/>
      <c r="G112" s="989"/>
      <c r="H112" s="1029"/>
      <c r="I112" s="1036"/>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1005"/>
      <c r="O112" s="1007"/>
      <c r="P112" s="1037"/>
    </row>
    <row r="113" spans="3:16" ht="54.75" customHeight="1">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29">
        <f ca="1">IF(ISBLANK(OFFSET('9. METAS'!$K$20,INT((ROW()-13)/2),0)),"",OFFSET('9. METAS'!$K$20,INT((ROW()-13)/2),0))</f>
        <v>1</v>
      </c>
      <c r="I113" s="1031"/>
      <c r="J113" s="208">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1004">
        <f t="shared" ref="N113" ca="1" si="96">IFERROR(J113/J114,"ND")</f>
        <v>1</v>
      </c>
      <c r="O113" s="1006" t="str">
        <f t="shared" ref="O113" ca="1" si="97">IFERROR(((J113+K113+L113)/H113),"ND")</f>
        <v>ND</v>
      </c>
      <c r="P113" s="1034"/>
    </row>
    <row r="114" spans="3:16" ht="54.75" customHeight="1">
      <c r="C114" s="983"/>
      <c r="D114" s="985"/>
      <c r="E114" s="985"/>
      <c r="F114" s="987"/>
      <c r="G114" s="989"/>
      <c r="H114" s="1029"/>
      <c r="I114" s="1036"/>
      <c r="J114" s="208">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1005"/>
      <c r="O114" s="1007"/>
      <c r="P114" s="1037"/>
    </row>
    <row r="115" spans="3:16" ht="54.75" customHeight="1">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29">
        <f ca="1">IF(ISBLANK(OFFSET('9. METAS'!$K$20,INT((ROW()-13)/2),0)),"",OFFSET('9. METAS'!$K$20,INT((ROW()-13)/2),0))</f>
        <v>3230</v>
      </c>
      <c r="I115" s="1031"/>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1004">
        <f t="shared" ref="N115" ca="1" si="98">IFERROR(J115/J116,"ND")</f>
        <v>1.1725000000000001</v>
      </c>
      <c r="O115" s="1006" t="str">
        <f t="shared" ref="O115" ca="1" si="99">IFERROR(((J115+K115+L115)/H115),"ND")</f>
        <v>ND</v>
      </c>
      <c r="P115" s="1034"/>
    </row>
    <row r="116" spans="3:16" ht="54.75" customHeight="1">
      <c r="C116" s="983"/>
      <c r="D116" s="985"/>
      <c r="E116" s="985"/>
      <c r="F116" s="987"/>
      <c r="G116" s="989"/>
      <c r="H116" s="1029"/>
      <c r="I116" s="1036"/>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1005"/>
      <c r="O116" s="1007"/>
      <c r="P116" s="1037"/>
    </row>
    <row r="117" spans="3:16" ht="54.75" customHeight="1">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29">
        <f ca="1">IF(ISBLANK(OFFSET('9. METAS'!$K$20,INT((ROW()-13)/2),0)),"",OFFSET('9. METAS'!$K$20,INT((ROW()-13)/2),0))</f>
        <v>24</v>
      </c>
      <c r="I117" s="1031"/>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1004">
        <f t="shared" ref="N117" ca="1" si="100">IFERROR(J117/J118,"ND")</f>
        <v>0.5</v>
      </c>
      <c r="O117" s="1006" t="str">
        <f t="shared" ref="O117" ca="1" si="101">IFERROR(((J117+K117+L117)/H117),"ND")</f>
        <v>ND</v>
      </c>
      <c r="P117" s="1034"/>
    </row>
    <row r="118" spans="3:16" ht="54.75" customHeight="1">
      <c r="C118" s="983"/>
      <c r="D118" s="985"/>
      <c r="E118" s="985"/>
      <c r="F118" s="987"/>
      <c r="G118" s="989"/>
      <c r="H118" s="1029"/>
      <c r="I118" s="1036"/>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1005"/>
      <c r="O118" s="1007"/>
      <c r="P118" s="1037"/>
    </row>
    <row r="119" spans="3:16" ht="54.75" customHeight="1">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29">
        <f ca="1">IF(ISBLANK(OFFSET('9. METAS'!$K$20,INT((ROW()-13)/2),0)),"",OFFSET('9. METAS'!$K$20,INT((ROW()-13)/2),0))</f>
        <v>20</v>
      </c>
      <c r="I119" s="1031"/>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1004">
        <f t="shared" ref="N119" ca="1" si="102">IFERROR(J119/J120,"ND")</f>
        <v>1</v>
      </c>
      <c r="O119" s="1006" t="str">
        <f t="shared" ref="O119" ca="1" si="103">IFERROR(((J119+K119+L119)/H119),"ND")</f>
        <v>ND</v>
      </c>
      <c r="P119" s="1034"/>
    </row>
    <row r="120" spans="3:16" ht="54.75" customHeight="1">
      <c r="C120" s="983"/>
      <c r="D120" s="985"/>
      <c r="E120" s="985"/>
      <c r="F120" s="987"/>
      <c r="G120" s="989"/>
      <c r="H120" s="1029"/>
      <c r="I120" s="1036"/>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1005"/>
      <c r="O120" s="1007"/>
      <c r="P120" s="1037"/>
    </row>
    <row r="121" spans="3:16" ht="54.75" customHeight="1">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29">
        <f ca="1">IF(ISBLANK(OFFSET('9. METAS'!$K$20,INT((ROW()-13)/2),0)),"",OFFSET('9. METAS'!$K$20,INT((ROW()-13)/2),0))</f>
        <v>120</v>
      </c>
      <c r="I121" s="1031"/>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1004">
        <f t="shared" ref="N121" ca="1" si="104">IFERROR(J121/J122,"ND")</f>
        <v>1.5666666666666667</v>
      </c>
      <c r="O121" s="1006" t="str">
        <f t="shared" ref="O121" ca="1" si="105">IFERROR(((J121+K121+L121)/H121),"ND")</f>
        <v>ND</v>
      </c>
      <c r="P121" s="1034"/>
    </row>
    <row r="122" spans="3:16" ht="54.75" customHeight="1">
      <c r="C122" s="983"/>
      <c r="D122" s="985"/>
      <c r="E122" s="985"/>
      <c r="F122" s="987"/>
      <c r="G122" s="989"/>
      <c r="H122" s="1029"/>
      <c r="I122" s="1036"/>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1005"/>
      <c r="O122" s="1007"/>
      <c r="P122" s="1037"/>
    </row>
    <row r="123" spans="3:16" ht="54.75" customHeight="1">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29">
        <f ca="1">IF(ISBLANK(OFFSET('9. METAS'!$K$20,INT((ROW()-13)/2),0)),"",OFFSET('9. METAS'!$K$20,INT((ROW()-13)/2),0))</f>
        <v>60</v>
      </c>
      <c r="I123" s="1031"/>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1004">
        <f t="shared" ref="N123" ca="1" si="106">IFERROR(J123/J124,"ND")</f>
        <v>3.2666666666666666</v>
      </c>
      <c r="O123" s="1006" t="str">
        <f t="shared" ref="O123" ca="1" si="107">IFERROR(((J123+K123+L123)/H123),"ND")</f>
        <v>ND</v>
      </c>
      <c r="P123" s="1034"/>
    </row>
    <row r="124" spans="3:16" ht="54.75" customHeight="1">
      <c r="C124" s="983"/>
      <c r="D124" s="985"/>
      <c r="E124" s="985"/>
      <c r="F124" s="987"/>
      <c r="G124" s="989"/>
      <c r="H124" s="1029"/>
      <c r="I124" s="1036"/>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1005"/>
      <c r="O124" s="1007"/>
      <c r="P124" s="1037"/>
    </row>
    <row r="125" spans="3:16" ht="54.75" customHeight="1">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29">
        <f ca="1">IF(ISBLANK(OFFSET('9. METAS'!$K$20,INT((ROW()-13)/2),0)),"",OFFSET('9. METAS'!$K$20,INT((ROW()-13)/2),0))</f>
        <v>120</v>
      </c>
      <c r="I125" s="1031"/>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1004">
        <f t="shared" ref="N125" ca="1" si="108">IFERROR(J125/J126,"ND")</f>
        <v>1</v>
      </c>
      <c r="O125" s="1006" t="str">
        <f t="shared" ref="O125" ca="1" si="109">IFERROR(((J125+K125+L125)/H125),"ND")</f>
        <v>ND</v>
      </c>
      <c r="P125" s="1034"/>
    </row>
    <row r="126" spans="3:16" ht="54.75" customHeight="1">
      <c r="C126" s="983"/>
      <c r="D126" s="985"/>
      <c r="E126" s="985"/>
      <c r="F126" s="987"/>
      <c r="G126" s="989"/>
      <c r="H126" s="1029"/>
      <c r="I126" s="1036"/>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1005"/>
      <c r="O126" s="1007"/>
      <c r="P126" s="1037"/>
    </row>
    <row r="127" spans="3:16" ht="54.75" customHeight="1">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29">
        <f ca="1">IF(ISBLANK(OFFSET('9. METAS'!$K$20,INT((ROW()-13)/2),0)),"",OFFSET('9. METAS'!$K$20,INT((ROW()-13)/2),0))</f>
        <v>10000</v>
      </c>
      <c r="I127" s="1031"/>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1004">
        <f t="shared" ref="N127" ca="1" si="110">IFERROR(J127/J128,"ND")</f>
        <v>1.28</v>
      </c>
      <c r="O127" s="1006" t="str">
        <f t="shared" ref="O127" ca="1" si="111">IFERROR(((J127+K127+L127)/H127),"ND")</f>
        <v>ND</v>
      </c>
      <c r="P127" s="1034"/>
    </row>
    <row r="128" spans="3:16" ht="54.75" customHeight="1">
      <c r="C128" s="983"/>
      <c r="D128" s="985"/>
      <c r="E128" s="985"/>
      <c r="F128" s="987"/>
      <c r="G128" s="989"/>
      <c r="H128" s="1029"/>
      <c r="I128" s="1036"/>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1005"/>
      <c r="O128" s="1007"/>
      <c r="P128" s="1037"/>
    </row>
    <row r="129" spans="3:16" ht="54.75" customHeight="1">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29">
        <f ca="1">IF(ISBLANK(OFFSET('9. METAS'!$K$20,INT((ROW()-13)/2),0)),"",OFFSET('9. METAS'!$K$20,INT((ROW()-13)/2),0))</f>
        <v>4000</v>
      </c>
      <c r="I129" s="1031"/>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1004">
        <f t="shared" ref="N129" ca="1" si="112">IFERROR(J129/J130,"ND")</f>
        <v>2.0009999999999999</v>
      </c>
      <c r="O129" s="1006" t="str">
        <f t="shared" ref="O129" ca="1" si="113">IFERROR(((J129+K129+L129)/H129),"ND")</f>
        <v>ND</v>
      </c>
      <c r="P129" s="1034"/>
    </row>
    <row r="130" spans="3:16" ht="54.75" customHeight="1">
      <c r="C130" s="983"/>
      <c r="D130" s="985"/>
      <c r="E130" s="985"/>
      <c r="F130" s="987"/>
      <c r="G130" s="989"/>
      <c r="H130" s="1029"/>
      <c r="I130" s="1036"/>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1005"/>
      <c r="O130" s="1007"/>
      <c r="P130" s="1037"/>
    </row>
    <row r="131" spans="3:16" ht="54.75" customHeight="1">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29">
        <f ca="1">IF(ISBLANK(OFFSET('9. METAS'!$K$20,INT((ROW()-13)/2),0)),"",OFFSET('9. METAS'!$K$20,INT((ROW()-13)/2),0))</f>
        <v>1900</v>
      </c>
      <c r="I131" s="1031"/>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1004">
        <f t="shared" ref="N131" ca="1" si="114">IFERROR(J131/J132,"ND")</f>
        <v>0.92842105263157892</v>
      </c>
      <c r="O131" s="1006" t="str">
        <f t="shared" ref="O131" ca="1" si="115">IFERROR(((J131+K131+L131)/H131),"ND")</f>
        <v>ND</v>
      </c>
      <c r="P131" s="1034"/>
    </row>
    <row r="132" spans="3:16" ht="54.75" customHeight="1">
      <c r="C132" s="983"/>
      <c r="D132" s="985"/>
      <c r="E132" s="985"/>
      <c r="F132" s="987"/>
      <c r="G132" s="989"/>
      <c r="H132" s="1029"/>
      <c r="I132" s="1036"/>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1005"/>
      <c r="O132" s="1007"/>
      <c r="P132" s="1037"/>
    </row>
    <row r="133" spans="3:16" ht="54.75" customHeight="1">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29">
        <f ca="1">IF(ISBLANK(OFFSET('9. METAS'!$K$20,INT((ROW()-13)/2),0)),"",OFFSET('9. METAS'!$K$20,INT((ROW()-13)/2),0))</f>
        <v>8000</v>
      </c>
      <c r="I133" s="1031"/>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1004">
        <f t="shared" ref="N133" ca="1" si="116">IFERROR(J133/J134,"ND")</f>
        <v>0.74650000000000005</v>
      </c>
      <c r="O133" s="1006" t="str">
        <f t="shared" ref="O133" ca="1" si="117">IFERROR(((J133+K133+L133)/H133),"ND")</f>
        <v>ND</v>
      </c>
      <c r="P133" s="1034"/>
    </row>
    <row r="134" spans="3:16" ht="54.75" customHeight="1">
      <c r="C134" s="983"/>
      <c r="D134" s="985"/>
      <c r="E134" s="985"/>
      <c r="F134" s="987"/>
      <c r="G134" s="989"/>
      <c r="H134" s="1029"/>
      <c r="I134" s="1036"/>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1005"/>
      <c r="O134" s="1007"/>
      <c r="P134" s="1037"/>
    </row>
    <row r="135" spans="3:16" ht="54.75" customHeight="1">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29">
        <f ca="1">IF(ISBLANK(OFFSET('9. METAS'!$K$20,INT((ROW()-13)/2),0)),"",OFFSET('9. METAS'!$K$20,INT((ROW()-13)/2),0))</f>
        <v>80</v>
      </c>
      <c r="I135" s="1031"/>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1004">
        <f t="shared" ref="N135" ca="1" si="118">IFERROR(J135/J136,"ND")</f>
        <v>0.2</v>
      </c>
      <c r="O135" s="1006" t="str">
        <f t="shared" ref="O135" ca="1" si="119">IFERROR(((J135+K135+L135)/H135),"ND")</f>
        <v>ND</v>
      </c>
      <c r="P135" s="1034"/>
    </row>
    <row r="136" spans="3:16" ht="54.75" customHeight="1">
      <c r="C136" s="983"/>
      <c r="D136" s="985"/>
      <c r="E136" s="985"/>
      <c r="F136" s="987"/>
      <c r="G136" s="989"/>
      <c r="H136" s="1029"/>
      <c r="I136" s="1036"/>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1005"/>
      <c r="O136" s="1007"/>
      <c r="P136" s="1037"/>
    </row>
    <row r="137" spans="3:16" ht="54.75" customHeight="1">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29">
        <f ca="1">IF(ISBLANK(OFFSET('9. METAS'!$K$20,INT((ROW()-13)/2),0)),"",OFFSET('9. METAS'!$K$20,INT((ROW()-13)/2),0))</f>
        <v>9000</v>
      </c>
      <c r="I137" s="1031"/>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1004">
        <f t="shared" ref="N137" ca="1" si="120">IFERROR(J137/J138,"ND")</f>
        <v>1.0871111111111111</v>
      </c>
      <c r="O137" s="1006" t="str">
        <f t="shared" ref="O137" ca="1" si="121">IFERROR(((J137+K137+L137)/H137),"ND")</f>
        <v>ND</v>
      </c>
      <c r="P137" s="1034"/>
    </row>
    <row r="138" spans="3:16" ht="54.75" customHeight="1">
      <c r="C138" s="983"/>
      <c r="D138" s="985"/>
      <c r="E138" s="985"/>
      <c r="F138" s="987"/>
      <c r="G138" s="989"/>
      <c r="H138" s="1029"/>
      <c r="I138" s="1036"/>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1005"/>
      <c r="O138" s="1007"/>
      <c r="P138" s="1037"/>
    </row>
    <row r="139" spans="3:16" ht="54.75" customHeight="1">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29">
        <f ca="1">IF(ISBLANK(OFFSET('9. METAS'!$K$20,INT((ROW()-13)/2),0)),"",OFFSET('9. METAS'!$K$20,INT((ROW()-13)/2),0))</f>
        <v>160</v>
      </c>
      <c r="I139" s="1031"/>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1004">
        <f t="shared" ref="N139" ca="1" si="122">IFERROR(J139/J140,"ND")</f>
        <v>0.45</v>
      </c>
      <c r="O139" s="1006" t="str">
        <f t="shared" ref="O139" ca="1" si="123">IFERROR(((J139+K139+L139)/H139),"ND")</f>
        <v>ND</v>
      </c>
      <c r="P139" s="1034"/>
    </row>
    <row r="140" spans="3:16" ht="54.75" customHeight="1">
      <c r="C140" s="983"/>
      <c r="D140" s="985"/>
      <c r="E140" s="985"/>
      <c r="F140" s="987"/>
      <c r="G140" s="989"/>
      <c r="H140" s="1029"/>
      <c r="I140" s="1036"/>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1005"/>
      <c r="O140" s="1007"/>
      <c r="P140" s="1037"/>
    </row>
    <row r="141" spans="3:16" ht="54.75" customHeight="1">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29">
        <f ca="1">IF(ISBLANK(OFFSET('9. METAS'!$K$20,INT((ROW()-13)/2),0)),"",OFFSET('9. METAS'!$K$20,INT((ROW()-13)/2),0))</f>
        <v>175</v>
      </c>
      <c r="I141" s="1031"/>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1004">
        <f t="shared" ref="N141" ca="1" si="124">IFERROR(J141/J142,"ND")</f>
        <v>0</v>
      </c>
      <c r="O141" s="1006" t="str">
        <f t="shared" ref="O141" ca="1" si="125">IFERROR(((J141+K141+L141)/H141),"ND")</f>
        <v>ND</v>
      </c>
      <c r="P141" s="1034"/>
    </row>
    <row r="142" spans="3:16" ht="54.75" customHeight="1">
      <c r="C142" s="983"/>
      <c r="D142" s="985"/>
      <c r="E142" s="985"/>
      <c r="F142" s="987"/>
      <c r="G142" s="989"/>
      <c r="H142" s="1029"/>
      <c r="I142" s="1036"/>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1005"/>
      <c r="O142" s="1007"/>
      <c r="P142" s="1037"/>
    </row>
    <row r="143" spans="3:16" ht="54.75" customHeight="1">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29">
        <f ca="1">IF(ISBLANK(OFFSET('9. METAS'!$K$20,INT((ROW()-13)/2),0)),"",OFFSET('9. METAS'!$K$20,INT((ROW()-13)/2),0))</f>
        <v>38</v>
      </c>
      <c r="I143" s="1031"/>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1004">
        <f t="shared" ref="N143" ca="1" si="126">IFERROR(J143/J144,"ND")</f>
        <v>1</v>
      </c>
      <c r="O143" s="1006" t="str">
        <f t="shared" ref="O143" ca="1" si="127">IFERROR(((J143+K143+L143)/H143),"ND")</f>
        <v>ND</v>
      </c>
      <c r="P143" s="1034"/>
    </row>
    <row r="144" spans="3:16" ht="54.75" customHeight="1">
      <c r="C144" s="983"/>
      <c r="D144" s="985"/>
      <c r="E144" s="985"/>
      <c r="F144" s="987"/>
      <c r="G144" s="989"/>
      <c r="H144" s="1029"/>
      <c r="I144" s="1036"/>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1005"/>
      <c r="O144" s="1007"/>
      <c r="P144" s="1037"/>
    </row>
    <row r="145" spans="3:16" ht="54.75" customHeight="1">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29">
        <f ca="1">IF(ISBLANK(OFFSET('9. METAS'!$K$20,INT((ROW()-13)/2),0)),"",OFFSET('9. METAS'!$K$20,INT((ROW()-13)/2),0))</f>
        <v>405</v>
      </c>
      <c r="I145" s="1031"/>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1004">
        <f t="shared" ref="N145" ca="1" si="128">IFERROR(J145/J146,"ND")</f>
        <v>1</v>
      </c>
      <c r="O145" s="1006" t="str">
        <f t="shared" ref="O145" ca="1" si="129">IFERROR(((J145+K145+L145)/H145),"ND")</f>
        <v>ND</v>
      </c>
      <c r="P145" s="1034"/>
    </row>
    <row r="146" spans="3:16" ht="54.75" customHeight="1">
      <c r="C146" s="983"/>
      <c r="D146" s="985"/>
      <c r="E146" s="985"/>
      <c r="F146" s="987"/>
      <c r="G146" s="989"/>
      <c r="H146" s="1029"/>
      <c r="I146" s="1036"/>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1005"/>
      <c r="O146" s="1007"/>
      <c r="P146" s="1037"/>
    </row>
    <row r="147" spans="3:16" ht="54.75" customHeight="1">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29">
        <f ca="1">IF(ISBLANK(OFFSET('9. METAS'!$K$20,INT((ROW()-13)/2),0)),"",OFFSET('9. METAS'!$K$20,INT((ROW()-13)/2),0))</f>
        <v>15</v>
      </c>
      <c r="I147" s="1031"/>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1004" t="str">
        <f t="shared" ref="N147" ca="1" si="130">IFERROR(J147/J148,"ND")</f>
        <v>ND</v>
      </c>
      <c r="O147" s="1006" t="str">
        <f t="shared" ref="O147" ca="1" si="131">IFERROR(((J147+K147+L147)/H147),"ND")</f>
        <v>ND</v>
      </c>
      <c r="P147" s="1034"/>
    </row>
    <row r="148" spans="3:16" ht="54.75" customHeight="1">
      <c r="C148" s="983"/>
      <c r="D148" s="985"/>
      <c r="E148" s="985"/>
      <c r="F148" s="987"/>
      <c r="G148" s="989"/>
      <c r="H148" s="1029"/>
      <c r="I148" s="1036"/>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1005"/>
      <c r="O148" s="1007"/>
      <c r="P148" s="1037"/>
    </row>
    <row r="149" spans="3:16" ht="54.75" customHeight="1">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29">
        <f ca="1">IF(ISBLANK(OFFSET('9. METAS'!$K$20,INT((ROW()-13)/2),0)),"",OFFSET('9. METAS'!$K$20,INT((ROW()-13)/2),0))</f>
        <v>133</v>
      </c>
      <c r="I149" s="1031"/>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1004">
        <f t="shared" ref="N149" ca="1" si="132">IFERROR(J149/J150,"ND")</f>
        <v>1</v>
      </c>
      <c r="O149" s="1006" t="str">
        <f t="shared" ref="O149" ca="1" si="133">IFERROR(((J149+K149+L149)/H149),"ND")</f>
        <v>ND</v>
      </c>
      <c r="P149" s="1034"/>
    </row>
    <row r="150" spans="3:16" ht="54.75" customHeight="1">
      <c r="C150" s="983"/>
      <c r="D150" s="985"/>
      <c r="E150" s="985"/>
      <c r="F150" s="987"/>
      <c r="G150" s="989"/>
      <c r="H150" s="1029"/>
      <c r="I150" s="1036"/>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1005"/>
      <c r="O150" s="1007"/>
      <c r="P150" s="1037"/>
    </row>
    <row r="151" spans="3:16" ht="54.75" customHeight="1">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29">
        <f ca="1">IF(ISBLANK(OFFSET('9. METAS'!$K$20,INT((ROW()-13)/2),0)),"",OFFSET('9. METAS'!$K$20,INT((ROW()-13)/2),0))</f>
        <v>38</v>
      </c>
      <c r="I151" s="1031"/>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1004">
        <f t="shared" ref="N151" ca="1" si="134">IFERROR(J151/J152,"ND")</f>
        <v>1</v>
      </c>
      <c r="O151" s="1006" t="str">
        <f t="shared" ref="O151" ca="1" si="135">IFERROR(((J151+K151+L151)/H151),"ND")</f>
        <v>ND</v>
      </c>
      <c r="P151" s="1034"/>
    </row>
    <row r="152" spans="3:16" ht="54.75" customHeight="1">
      <c r="C152" s="983"/>
      <c r="D152" s="985"/>
      <c r="E152" s="985"/>
      <c r="F152" s="987"/>
      <c r="G152" s="989"/>
      <c r="H152" s="1029"/>
      <c r="I152" s="1036"/>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1005"/>
      <c r="O152" s="1007"/>
      <c r="P152" s="1037"/>
    </row>
    <row r="153" spans="3:16" ht="54.75" customHeight="1">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29">
        <f ca="1">IF(ISBLANK(OFFSET('9. METAS'!$K$20,INT((ROW()-13)/2),0)),"",OFFSET('9. METAS'!$K$20,INT((ROW()-13)/2),0))</f>
        <v>91</v>
      </c>
      <c r="I153" s="1031"/>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1004">
        <f t="shared" ref="N153" ca="1" si="136">IFERROR(J153/J154,"ND")</f>
        <v>1</v>
      </c>
      <c r="O153" s="1006" t="str">
        <f t="shared" ref="O153" ca="1" si="137">IFERROR(((J153+K153+L153)/H153),"ND")</f>
        <v>ND</v>
      </c>
      <c r="P153" s="1034"/>
    </row>
    <row r="154" spans="3:16" ht="54.75" customHeight="1">
      <c r="C154" s="983"/>
      <c r="D154" s="985"/>
      <c r="E154" s="985"/>
      <c r="F154" s="987"/>
      <c r="G154" s="989"/>
      <c r="H154" s="1029"/>
      <c r="I154" s="1036"/>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1005"/>
      <c r="O154" s="1007"/>
      <c r="P154" s="1037"/>
    </row>
    <row r="155" spans="3:16" ht="54.75" customHeight="1">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29">
        <f ca="1">IF(ISBLANK(OFFSET('9. METAS'!$K$20,INT((ROW()-13)/2),0)),"",OFFSET('9. METAS'!$K$20,INT((ROW()-13)/2),0))</f>
        <v>1500</v>
      </c>
      <c r="I155" s="1031"/>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1004">
        <f t="shared" ref="N155" ca="1" si="138">IFERROR(J155/J156,"ND")</f>
        <v>0.10666666666666667</v>
      </c>
      <c r="O155" s="1006" t="str">
        <f t="shared" ref="O155" ca="1" si="139">IFERROR(((J155+K155+L155)/H155),"ND")</f>
        <v>ND</v>
      </c>
      <c r="P155" s="1034"/>
    </row>
    <row r="156" spans="3:16" ht="54.75" customHeight="1">
      <c r="C156" s="983"/>
      <c r="D156" s="985"/>
      <c r="E156" s="985"/>
      <c r="F156" s="987"/>
      <c r="G156" s="989"/>
      <c r="H156" s="1029"/>
      <c r="I156" s="1036"/>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1005"/>
      <c r="O156" s="1007"/>
      <c r="P156" s="1037"/>
    </row>
    <row r="157" spans="3:16" ht="54.75" customHeight="1">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29">
        <f ca="1">IF(ISBLANK(OFFSET('9. METAS'!$K$20,INT((ROW()-13)/2),0)),"",OFFSET('9. METAS'!$K$20,INT((ROW()-13)/2),0))</f>
        <v>4</v>
      </c>
      <c r="I157" s="1031"/>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1004">
        <f t="shared" ref="N157" ca="1" si="140">IFERROR(J157/J158,"ND")</f>
        <v>20</v>
      </c>
      <c r="O157" s="1006" t="str">
        <f t="shared" ref="O157" ca="1" si="141">IFERROR(((J157+K157+L157)/H157),"ND")</f>
        <v>ND</v>
      </c>
      <c r="P157" s="1034"/>
    </row>
    <row r="158" spans="3:16" ht="54.75" customHeight="1">
      <c r="C158" s="983"/>
      <c r="D158" s="985"/>
      <c r="E158" s="985"/>
      <c r="F158" s="987"/>
      <c r="G158" s="989"/>
      <c r="H158" s="1029"/>
      <c r="I158" s="1036"/>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1005"/>
      <c r="O158" s="1007"/>
      <c r="P158" s="1037"/>
    </row>
    <row r="159" spans="3:16" ht="54.75" customHeight="1">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29">
        <f ca="1">IF(ISBLANK(OFFSET('9. METAS'!$K$20,INT((ROW()-13)/2),0)),"",OFFSET('9. METAS'!$K$20,INT((ROW()-13)/2),0))</f>
        <v>545</v>
      </c>
      <c r="I159" s="1031"/>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1004">
        <f t="shared" ref="N159" ca="1" si="142">IFERROR(J159/J160,"ND")</f>
        <v>1.6574585635359115E-2</v>
      </c>
      <c r="O159" s="1006" t="str">
        <f t="shared" ref="O159" ca="1" si="143">IFERROR(((J159+K159+L159)/H159),"ND")</f>
        <v>ND</v>
      </c>
      <c r="P159" s="1034"/>
    </row>
    <row r="160" spans="3:16" ht="54.75" customHeight="1">
      <c r="C160" s="983"/>
      <c r="D160" s="985"/>
      <c r="E160" s="985"/>
      <c r="F160" s="987"/>
      <c r="G160" s="989"/>
      <c r="H160" s="1029"/>
      <c r="I160" s="1036"/>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1005"/>
      <c r="O160" s="1007"/>
      <c r="P160" s="1037"/>
    </row>
    <row r="161" spans="3:16" ht="54.75" customHeight="1">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29">
        <f ca="1">IF(ISBLANK(OFFSET('9. METAS'!$K$20,INT((ROW()-13)/2),0)),"",OFFSET('9. METAS'!$K$20,INT((ROW()-13)/2),0))</f>
        <v>600</v>
      </c>
      <c r="I161" s="1031"/>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1004">
        <f t="shared" ref="N161" ca="1" si="144">IFERROR(J161/J162,"ND")</f>
        <v>3.5266666666666668</v>
      </c>
      <c r="O161" s="1006" t="str">
        <f t="shared" ref="O161" ca="1" si="145">IFERROR(((J161+K161+L161)/H161),"ND")</f>
        <v>ND</v>
      </c>
      <c r="P161" s="1034"/>
    </row>
    <row r="162" spans="3:16" ht="54.75" customHeight="1">
      <c r="C162" s="983"/>
      <c r="D162" s="985"/>
      <c r="E162" s="985"/>
      <c r="F162" s="987"/>
      <c r="G162" s="989"/>
      <c r="H162" s="1029"/>
      <c r="I162" s="1036"/>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1005"/>
      <c r="O162" s="1007"/>
      <c r="P162" s="1037"/>
    </row>
    <row r="163" spans="3:16" ht="54.75" customHeight="1">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29">
        <f ca="1">IF(ISBLANK(OFFSET('9. METAS'!$K$20,INT((ROW()-13)/2),0)),"",OFFSET('9. METAS'!$K$20,INT((ROW()-13)/2),0))</f>
        <v>200</v>
      </c>
      <c r="I163" s="1031"/>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1004">
        <f t="shared" ref="N163" ca="1" si="146">IFERROR(J163/J164,"ND")</f>
        <v>0.04</v>
      </c>
      <c r="O163" s="1006" t="str">
        <f t="shared" ref="O163" ca="1" si="147">IFERROR(((J163+K163+L163)/H163),"ND")</f>
        <v>ND</v>
      </c>
      <c r="P163" s="1034"/>
    </row>
    <row r="164" spans="3:16" ht="54.75" customHeight="1">
      <c r="C164" s="983"/>
      <c r="D164" s="985"/>
      <c r="E164" s="985"/>
      <c r="F164" s="987"/>
      <c r="G164" s="989"/>
      <c r="H164" s="1029"/>
      <c r="I164" s="1036"/>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1005"/>
      <c r="O164" s="1007"/>
      <c r="P164" s="1037"/>
    </row>
    <row r="165" spans="3:16" ht="54.75" customHeight="1">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29">
        <f ca="1">IF(ISBLANK(OFFSET('9. METAS'!$K$20,INT((ROW()-13)/2),0)),"",OFFSET('9. METAS'!$K$20,INT((ROW()-13)/2),0))</f>
        <v>40</v>
      </c>
      <c r="I165" s="1031"/>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1004">
        <f t="shared" ref="N165" ca="1" si="148">IFERROR(J165/J166,"ND")</f>
        <v>0.5</v>
      </c>
      <c r="O165" s="1006" t="str">
        <f t="shared" ref="O165" ca="1" si="149">IFERROR(((J165+K165+L165)/H165),"ND")</f>
        <v>ND</v>
      </c>
      <c r="P165" s="1034"/>
    </row>
    <row r="166" spans="3:16" ht="54.75" customHeight="1">
      <c r="C166" s="983"/>
      <c r="D166" s="985"/>
      <c r="E166" s="985"/>
      <c r="F166" s="987"/>
      <c r="G166" s="989"/>
      <c r="H166" s="1029"/>
      <c r="I166" s="1036"/>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1005"/>
      <c r="O166" s="1007"/>
      <c r="P166" s="1037"/>
    </row>
    <row r="167" spans="3:16" ht="54.75" customHeight="1">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29">
        <f ca="1">IF(ISBLANK(OFFSET('9. METAS'!$K$20,INT((ROW()-13)/2),0)),"",OFFSET('9. METAS'!$K$20,INT((ROW()-13)/2),0))</f>
        <v>5</v>
      </c>
      <c r="I167" s="1031"/>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1004">
        <f t="shared" ref="N167" ca="1" si="150">IFERROR(J167/J168,"ND")</f>
        <v>30</v>
      </c>
      <c r="O167" s="1006" t="str">
        <f t="shared" ref="O167" ca="1" si="151">IFERROR(((J167+K167+L167)/H167),"ND")</f>
        <v>ND</v>
      </c>
      <c r="P167" s="1034"/>
    </row>
    <row r="168" spans="3:16" ht="54.75" customHeight="1">
      <c r="C168" s="983"/>
      <c r="D168" s="985"/>
      <c r="E168" s="985"/>
      <c r="F168" s="987"/>
      <c r="G168" s="989"/>
      <c r="H168" s="1029"/>
      <c r="I168" s="1036"/>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1005"/>
      <c r="O168" s="1007"/>
      <c r="P168" s="1037"/>
    </row>
    <row r="169" spans="3:16" ht="54.75" customHeight="1">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29">
        <f ca="1">IF(ISBLANK(OFFSET('9. METAS'!$K$20,INT((ROW()-13)/2),0)),"",OFFSET('9. METAS'!$K$20,INT((ROW()-13)/2),0))</f>
        <v>120</v>
      </c>
      <c r="I169" s="1031"/>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1004">
        <f t="shared" ref="N169" ca="1" si="152">IFERROR(J169/J170,"ND")</f>
        <v>0</v>
      </c>
      <c r="O169" s="1006" t="str">
        <f t="shared" ref="O169" ca="1" si="153">IFERROR(((J169+K169+L169)/H169),"ND")</f>
        <v>ND</v>
      </c>
      <c r="P169" s="1034"/>
    </row>
    <row r="170" spans="3:16" ht="54.75" customHeight="1">
      <c r="C170" s="983"/>
      <c r="D170" s="985"/>
      <c r="E170" s="985"/>
      <c r="F170" s="987"/>
      <c r="G170" s="989"/>
      <c r="H170" s="1029"/>
      <c r="I170" s="1036"/>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1005"/>
      <c r="O170" s="1007"/>
      <c r="P170" s="1037"/>
    </row>
    <row r="171" spans="3:16" ht="54.75" customHeight="1">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29">
        <f ca="1">IF(ISBLANK(OFFSET('9. METAS'!$K$20,INT((ROW()-13)/2),0)),"",OFFSET('9. METAS'!$K$20,INT((ROW()-13)/2),0))</f>
        <v>120</v>
      </c>
      <c r="I171" s="1031"/>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1004">
        <f t="shared" ref="N171" ca="1" si="154">IFERROR(J171/J172,"ND")</f>
        <v>1.3333333333333333</v>
      </c>
      <c r="O171" s="1006" t="str">
        <f t="shared" ref="O171" ca="1" si="155">IFERROR(((J171+K171+L171)/H171),"ND")</f>
        <v>ND</v>
      </c>
      <c r="P171" s="1034"/>
    </row>
    <row r="172" spans="3:16" ht="54.75" customHeight="1">
      <c r="C172" s="983"/>
      <c r="D172" s="985"/>
      <c r="E172" s="985"/>
      <c r="F172" s="987"/>
      <c r="G172" s="989"/>
      <c r="H172" s="1029"/>
      <c r="I172" s="1036"/>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1005"/>
      <c r="O172" s="1007"/>
      <c r="P172" s="1037"/>
    </row>
    <row r="173" spans="3:16" ht="54.75" customHeight="1">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29">
        <f ca="1">IF(ISBLANK(OFFSET('9. METAS'!$K$20,INT((ROW()-13)/2),0)),"",OFFSET('9. METAS'!$K$20,INT((ROW()-13)/2),0))</f>
        <v>200</v>
      </c>
      <c r="I173" s="1031"/>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1004">
        <f t="shared" ref="N173" ca="1" si="156">IFERROR(J173/J174,"ND")</f>
        <v>0.06</v>
      </c>
      <c r="O173" s="1006" t="str">
        <f t="shared" ref="O173" ca="1" si="157">IFERROR(((J173+K173+L173)/H173),"ND")</f>
        <v>ND</v>
      </c>
      <c r="P173" s="1034"/>
    </row>
    <row r="174" spans="3:16" ht="54.75" customHeight="1">
      <c r="C174" s="983"/>
      <c r="D174" s="985"/>
      <c r="E174" s="985"/>
      <c r="F174" s="987"/>
      <c r="G174" s="989"/>
      <c r="H174" s="1029"/>
      <c r="I174" s="1036"/>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1005"/>
      <c r="O174" s="1007"/>
      <c r="P174" s="1037"/>
    </row>
    <row r="175" spans="3:16" ht="54.75" customHeight="1">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29">
        <f ca="1">IF(ISBLANK(OFFSET('9. METAS'!$K$20,INT((ROW()-13)/2),0)),"",OFFSET('9. METAS'!$K$20,INT((ROW()-13)/2),0))</f>
        <v>120</v>
      </c>
      <c r="I175" s="1031"/>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1004">
        <f t="shared" ref="N175" ca="1" si="158">IFERROR(J175/J176,"ND")</f>
        <v>0.2</v>
      </c>
      <c r="O175" s="1006" t="str">
        <f t="shared" ref="O175" ca="1" si="159">IFERROR(((J175+K175+L175)/H175),"ND")</f>
        <v>ND</v>
      </c>
      <c r="P175" s="1034"/>
    </row>
    <row r="176" spans="3:16" ht="54.75" customHeight="1">
      <c r="C176" s="983"/>
      <c r="D176" s="985"/>
      <c r="E176" s="985"/>
      <c r="F176" s="987"/>
      <c r="G176" s="989"/>
      <c r="H176" s="1029"/>
      <c r="I176" s="1036"/>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1005"/>
      <c r="O176" s="1007"/>
      <c r="P176" s="1037"/>
    </row>
    <row r="177" spans="3:16" ht="54.75" customHeight="1">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29">
        <f ca="1">IF(ISBLANK(OFFSET('9. METAS'!$K$20,INT((ROW()-13)/2),0)),"",OFFSET('9. METAS'!$K$20,INT((ROW()-13)/2),0))</f>
        <v>15</v>
      </c>
      <c r="I177" s="1031"/>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1004">
        <f t="shared" ref="N177" ca="1" si="160">IFERROR(J177/J178,"ND")</f>
        <v>2</v>
      </c>
      <c r="O177" s="1006" t="str">
        <f t="shared" ref="O177" ca="1" si="161">IFERROR(((J177+K177+L177)/H177),"ND")</f>
        <v>ND</v>
      </c>
      <c r="P177" s="1034"/>
    </row>
    <row r="178" spans="3:16" ht="54.75" customHeight="1">
      <c r="C178" s="983"/>
      <c r="D178" s="985"/>
      <c r="E178" s="985"/>
      <c r="F178" s="987"/>
      <c r="G178" s="989"/>
      <c r="H178" s="1029"/>
      <c r="I178" s="1036"/>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1005"/>
      <c r="O178" s="1007"/>
      <c r="P178" s="1037"/>
    </row>
    <row r="179" spans="3:16" ht="54.75" customHeight="1">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29">
        <f ca="1">IF(ISBLANK(OFFSET('9. METAS'!$K$20,INT((ROW()-13)/2),0)),"",OFFSET('9. METAS'!$K$20,INT((ROW()-13)/2),0))</f>
        <v>12</v>
      </c>
      <c r="I179" s="1031"/>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1004">
        <f t="shared" ref="N179" ca="1" si="162">IFERROR(J179/J180,"ND")</f>
        <v>11.666666666666666</v>
      </c>
      <c r="O179" s="1006" t="str">
        <f t="shared" ref="O179" ca="1" si="163">IFERROR(((J179+K179+L179)/H179),"ND")</f>
        <v>ND</v>
      </c>
      <c r="P179" s="1034"/>
    </row>
    <row r="180" spans="3:16" ht="54.75" customHeight="1">
      <c r="C180" s="983"/>
      <c r="D180" s="985"/>
      <c r="E180" s="985"/>
      <c r="F180" s="987"/>
      <c r="G180" s="989"/>
      <c r="H180" s="1029"/>
      <c r="I180" s="1036"/>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1005"/>
      <c r="O180" s="1007"/>
      <c r="P180" s="1037"/>
    </row>
    <row r="181" spans="3:16" ht="54.75" customHeight="1">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29">
        <f ca="1">IF(ISBLANK(OFFSET('9. METAS'!$K$20,INT((ROW()-13)/2),0)),"",OFFSET('9. METAS'!$K$20,INT((ROW()-13)/2),0))</f>
        <v>10</v>
      </c>
      <c r="I181" s="1031"/>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1004">
        <f t="shared" ref="N181" ca="1" si="164">IFERROR(J181/J182,"ND")</f>
        <v>0.5</v>
      </c>
      <c r="O181" s="1006" t="str">
        <f t="shared" ref="O181" ca="1" si="165">IFERROR(((J181+K181+L181)/H181),"ND")</f>
        <v>ND</v>
      </c>
      <c r="P181" s="1034"/>
    </row>
    <row r="182" spans="3:16" ht="54.75" customHeight="1">
      <c r="C182" s="983"/>
      <c r="D182" s="985"/>
      <c r="E182" s="985"/>
      <c r="F182" s="987"/>
      <c r="G182" s="989"/>
      <c r="H182" s="1029"/>
      <c r="I182" s="1036"/>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1005"/>
      <c r="O182" s="1007"/>
      <c r="P182" s="1037"/>
    </row>
    <row r="183" spans="3:16" ht="54.75" customHeight="1">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29">
        <f ca="1">IF(ISBLANK(OFFSET('9. METAS'!$K$20,INT((ROW()-13)/2),0)),"",OFFSET('9. METAS'!$K$20,INT((ROW()-13)/2),0))</f>
        <v>1098432</v>
      </c>
      <c r="I183" s="1031"/>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1004">
        <f t="shared" ref="N183" ca="1" si="166">IFERROR(J183/J184,"ND")</f>
        <v>0.66046219805500361</v>
      </c>
      <c r="O183" s="1006" t="str">
        <f t="shared" ref="O183" ca="1" si="167">IFERROR(((J183+K183+L183)/H183),"ND")</f>
        <v>ND</v>
      </c>
      <c r="P183" s="1034"/>
    </row>
    <row r="184" spans="3:16" ht="54.75" customHeight="1">
      <c r="C184" s="983"/>
      <c r="D184" s="985"/>
      <c r="E184" s="985"/>
      <c r="F184" s="987"/>
      <c r="G184" s="989"/>
      <c r="H184" s="1029"/>
      <c r="I184" s="1036"/>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1005"/>
      <c r="O184" s="1007"/>
      <c r="P184" s="1037"/>
    </row>
    <row r="185" spans="3:16" ht="54.75" customHeight="1">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29">
        <f ca="1">IF(ISBLANK(OFFSET('9. METAS'!$K$20,INT((ROW()-13)/2),0)),"",OFFSET('9. METAS'!$K$20,INT((ROW()-13)/2),0))</f>
        <v>4800</v>
      </c>
      <c r="I185" s="1031"/>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1004">
        <f t="shared" ref="N185" ca="1" si="168">IFERROR(J185/J186,"ND")</f>
        <v>0.9364548494983278</v>
      </c>
      <c r="O185" s="1006" t="str">
        <f t="shared" ref="O185" ca="1" si="169">IFERROR(((J185+K185+L185)/H185),"ND")</f>
        <v>ND</v>
      </c>
      <c r="P185" s="1034"/>
    </row>
    <row r="186" spans="3:16" ht="54.75" customHeight="1">
      <c r="C186" s="983"/>
      <c r="D186" s="985"/>
      <c r="E186" s="985"/>
      <c r="F186" s="987"/>
      <c r="G186" s="989"/>
      <c r="H186" s="1029"/>
      <c r="I186" s="1036"/>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1005"/>
      <c r="O186" s="1007"/>
      <c r="P186" s="1037"/>
    </row>
    <row r="187" spans="3:16" ht="54.75" customHeight="1">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29">
        <f ca="1">IF(ISBLANK(OFFSET('9. METAS'!$K$20,INT((ROW()-13)/2),0)),"",OFFSET('9. METAS'!$K$20,INT((ROW()-13)/2),0))</f>
        <v>2710</v>
      </c>
      <c r="I187" s="1031"/>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1004">
        <f t="shared" ref="N187" ca="1" si="170">IFERROR(J187/J188,"ND")</f>
        <v>1.2343283582089553</v>
      </c>
      <c r="O187" s="1006" t="str">
        <f t="shared" ref="O187" ca="1" si="171">IFERROR(((J187+K187+L187)/H187),"ND")</f>
        <v>ND</v>
      </c>
      <c r="P187" s="1034"/>
    </row>
    <row r="188" spans="3:16" ht="54.75" customHeight="1">
      <c r="C188" s="983"/>
      <c r="D188" s="985"/>
      <c r="E188" s="985"/>
      <c r="F188" s="987"/>
      <c r="G188" s="989"/>
      <c r="H188" s="1029"/>
      <c r="I188" s="1036"/>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1005"/>
      <c r="O188" s="1007"/>
      <c r="P188" s="1037"/>
    </row>
    <row r="189" spans="3:16" ht="54.75" customHeight="1">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29">
        <f ca="1">IF(ISBLANK(OFFSET('9. METAS'!$K$20,INT((ROW()-13)/2),0)),"",OFFSET('9. METAS'!$K$20,INT((ROW()-13)/2),0))</f>
        <v>220</v>
      </c>
      <c r="I189" s="1031"/>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1004">
        <f t="shared" ref="N189" ca="1" si="172">IFERROR(J189/J190,"ND")</f>
        <v>15.6</v>
      </c>
      <c r="O189" s="1006" t="str">
        <f t="shared" ref="O189" ca="1" si="173">IFERROR(((J189+K189+L189)/H189),"ND")</f>
        <v>ND</v>
      </c>
      <c r="P189" s="1034"/>
    </row>
    <row r="190" spans="3:16" ht="54.75" customHeight="1">
      <c r="C190" s="983"/>
      <c r="D190" s="985"/>
      <c r="E190" s="985"/>
      <c r="F190" s="987"/>
      <c r="G190" s="989"/>
      <c r="H190" s="1029"/>
      <c r="I190" s="1036"/>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1005"/>
      <c r="O190" s="1007"/>
      <c r="P190" s="1037"/>
    </row>
    <row r="191" spans="3:16" ht="54.75" customHeight="1">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29">
        <f ca="1">IF(ISBLANK(OFFSET('9. METAS'!$K$20,INT((ROW()-13)/2),0)),"",OFFSET('9. METAS'!$K$20,INT((ROW()-13)/2),0))</f>
        <v>20770</v>
      </c>
      <c r="I191" s="1031"/>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1004">
        <f t="shared" ref="N191" ca="1" si="174">IFERROR(J191/J192,"ND")</f>
        <v>1.3048340548340549</v>
      </c>
      <c r="O191" s="1006" t="str">
        <f t="shared" ref="O191" ca="1" si="175">IFERROR(((J191+K191+L191)/H191),"ND")</f>
        <v>ND</v>
      </c>
      <c r="P191" s="1034"/>
    </row>
    <row r="192" spans="3:16" ht="54.75" customHeight="1">
      <c r="C192" s="983"/>
      <c r="D192" s="985"/>
      <c r="E192" s="985"/>
      <c r="F192" s="987"/>
      <c r="G192" s="989"/>
      <c r="H192" s="1029"/>
      <c r="I192" s="1036"/>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1005"/>
      <c r="O192" s="1007"/>
      <c r="P192" s="1037"/>
    </row>
    <row r="193" spans="3:16" ht="54.75" customHeight="1">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29">
        <f ca="1">IF(ISBLANK(OFFSET('9. METAS'!$K$20,INT((ROW()-13)/2),0)),"",OFFSET('9. METAS'!$K$20,INT((ROW()-13)/2),0))</f>
        <v>6720</v>
      </c>
      <c r="I193" s="1031"/>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1004">
        <f t="shared" ref="N193" ca="1" si="176">IFERROR(J193/J194,"ND")</f>
        <v>2.3317567567567568</v>
      </c>
      <c r="O193" s="1006" t="str">
        <f t="shared" ref="O193" ca="1" si="177">IFERROR(((J193+K193+L193)/H193),"ND")</f>
        <v>ND</v>
      </c>
      <c r="P193" s="1034"/>
    </row>
    <row r="194" spans="3:16" ht="54.75" customHeight="1">
      <c r="C194" s="983"/>
      <c r="D194" s="985"/>
      <c r="E194" s="985"/>
      <c r="F194" s="987"/>
      <c r="G194" s="989"/>
      <c r="H194" s="1029"/>
      <c r="I194" s="1036"/>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1005"/>
      <c r="O194" s="1007"/>
      <c r="P194" s="1037"/>
    </row>
    <row r="195" spans="3:16" ht="54.75" customHeight="1">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29">
        <f ca="1">IF(ISBLANK(OFFSET('9. METAS'!$K$20,INT((ROW()-13)/2),0)),"",OFFSET('9. METAS'!$K$20,INT((ROW()-13)/2),0))</f>
        <v>3700</v>
      </c>
      <c r="I195" s="1031"/>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1004">
        <f t="shared" ref="N195" ca="1" si="178">IFERROR(J195/J196,"ND")</f>
        <v>1.1850000000000001</v>
      </c>
      <c r="O195" s="1006" t="str">
        <f t="shared" ref="O195" ca="1" si="179">IFERROR(((J195+K195+L195)/H195),"ND")</f>
        <v>ND</v>
      </c>
      <c r="P195" s="1034"/>
    </row>
    <row r="196" spans="3:16" ht="54.75" customHeight="1">
      <c r="C196" s="983"/>
      <c r="D196" s="985"/>
      <c r="E196" s="985"/>
      <c r="F196" s="987"/>
      <c r="G196" s="989"/>
      <c r="H196" s="1029"/>
      <c r="I196" s="1036"/>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1005"/>
      <c r="O196" s="1007"/>
      <c r="P196" s="1037"/>
    </row>
    <row r="197" spans="3:16" ht="54.75" customHeight="1">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29">
        <f ca="1">IF(ISBLANK(OFFSET('9. METAS'!$K$20,INT((ROW()-13)/2),0)),"",OFFSET('9. METAS'!$K$20,INT((ROW()-13)/2),0))</f>
        <v>4970</v>
      </c>
      <c r="I197" s="1031"/>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1004">
        <f t="shared" ref="N197" ca="1" si="180">IFERROR(J197/J198,"ND")</f>
        <v>3.0218914185639227</v>
      </c>
      <c r="O197" s="1006" t="str">
        <f t="shared" ref="O197" ca="1" si="181">IFERROR(((J197+K197+L197)/H197),"ND")</f>
        <v>ND</v>
      </c>
      <c r="P197" s="1034"/>
    </row>
    <row r="198" spans="3:16" ht="54.75" customHeight="1">
      <c r="C198" s="983"/>
      <c r="D198" s="985"/>
      <c r="E198" s="985"/>
      <c r="F198" s="987"/>
      <c r="G198" s="989"/>
      <c r="H198" s="1029"/>
      <c r="I198" s="1036"/>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1005"/>
      <c r="O198" s="1007"/>
      <c r="P198" s="1037"/>
    </row>
    <row r="199" spans="3:16" ht="54.75" customHeight="1">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29">
        <f ca="1">IF(ISBLANK(OFFSET('9. METAS'!$K$20,INT((ROW()-13)/2),0)),"",OFFSET('9. METAS'!$K$20,INT((ROW()-13)/2),0))</f>
        <v>190</v>
      </c>
      <c r="I199" s="1031"/>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1004">
        <f t="shared" ref="N199" ca="1" si="182">IFERROR(J199/J200,"ND")</f>
        <v>0.51764705882352946</v>
      </c>
      <c r="O199" s="1006" t="str">
        <f t="shared" ref="O199" ca="1" si="183">IFERROR(((J199+K199+L199)/H199),"ND")</f>
        <v>ND</v>
      </c>
      <c r="P199" s="1034"/>
    </row>
    <row r="200" spans="3:16" ht="54.75" customHeight="1">
      <c r="C200" s="983"/>
      <c r="D200" s="985"/>
      <c r="E200" s="985"/>
      <c r="F200" s="987"/>
      <c r="G200" s="989"/>
      <c r="H200" s="1029"/>
      <c r="I200" s="1036"/>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1005"/>
      <c r="O200" s="1007"/>
      <c r="P200" s="1037"/>
    </row>
    <row r="201" spans="3:16" ht="54.75" customHeight="1">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29">
        <f ca="1">IF(ISBLANK(OFFSET('9. METAS'!$K$20,INT((ROW()-13)/2),0)),"",OFFSET('9. METAS'!$K$20,INT((ROW()-13)/2),0))</f>
        <v>580</v>
      </c>
      <c r="I201" s="1031"/>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1004">
        <f t="shared" ref="N201" ca="1" si="184">IFERROR(J201/J202,"ND")</f>
        <v>0.4375</v>
      </c>
      <c r="O201" s="1006" t="str">
        <f t="shared" ref="O201" ca="1" si="185">IFERROR(((J201+K201+L201)/H201),"ND")</f>
        <v>ND</v>
      </c>
      <c r="P201" s="1034"/>
    </row>
    <row r="202" spans="3:16" ht="54.75" customHeight="1">
      <c r="C202" s="983"/>
      <c r="D202" s="985"/>
      <c r="E202" s="985"/>
      <c r="F202" s="987"/>
      <c r="G202" s="989"/>
      <c r="H202" s="1029"/>
      <c r="I202" s="1036"/>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1005"/>
      <c r="O202" s="1007"/>
      <c r="P202" s="1037"/>
    </row>
    <row r="203" spans="3:16" ht="54.75" customHeight="1">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29">
        <f ca="1">IF(ISBLANK(OFFSET('9. METAS'!$K$20,INT((ROW()-13)/2),0)),"",OFFSET('9. METAS'!$K$20,INT((ROW()-13)/2),0))</f>
        <v>1125</v>
      </c>
      <c r="I203" s="1031"/>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1004">
        <f t="shared" ref="N203" ca="1" si="186">IFERROR(J203/J204,"ND")</f>
        <v>1.712280701754386</v>
      </c>
      <c r="O203" s="1006" t="str">
        <f t="shared" ref="O203" ca="1" si="187">IFERROR(((J203+K203+L203)/H203),"ND")</f>
        <v>ND</v>
      </c>
      <c r="P203" s="1034"/>
    </row>
    <row r="204" spans="3:16" ht="54.75" customHeight="1">
      <c r="C204" s="983"/>
      <c r="D204" s="985"/>
      <c r="E204" s="985"/>
      <c r="F204" s="987"/>
      <c r="G204" s="989"/>
      <c r="H204" s="1029"/>
      <c r="I204" s="1036"/>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1005"/>
      <c r="O204" s="1007"/>
      <c r="P204" s="1037"/>
    </row>
    <row r="205" spans="3:16" ht="54.75" customHeight="1">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29">
        <f ca="1">IF(ISBLANK(OFFSET('9. METAS'!$K$20,INT((ROW()-13)/2),0)),"",OFFSET('9. METAS'!$K$20,INT((ROW()-13)/2),0))</f>
        <v>525</v>
      </c>
      <c r="I205" s="1031"/>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1004">
        <f t="shared" ref="N205" ca="1" si="188">IFERROR(J205/J206,"ND")</f>
        <v>1.1557377049180328</v>
      </c>
      <c r="O205" s="1006" t="str">
        <f t="shared" ref="O205" ca="1" si="189">IFERROR(((J205+K205+L205)/H205),"ND")</f>
        <v>ND</v>
      </c>
      <c r="P205" s="1034"/>
    </row>
    <row r="206" spans="3:16" ht="54.75" customHeight="1">
      <c r="C206" s="983"/>
      <c r="D206" s="985"/>
      <c r="E206" s="985"/>
      <c r="F206" s="987"/>
      <c r="G206" s="989"/>
      <c r="H206" s="1029"/>
      <c r="I206" s="1036"/>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1005"/>
      <c r="O206" s="1007"/>
      <c r="P206" s="1037"/>
    </row>
    <row r="207" spans="3:16" ht="54.75" customHeight="1">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29">
        <f ca="1">IF(ISBLANK(OFFSET('9. METAS'!$K$20,INT((ROW()-13)/2),0)),"",OFFSET('9. METAS'!$K$20,INT((ROW()-13)/2),0))</f>
        <v>210</v>
      </c>
      <c r="I207" s="1031"/>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1004" t="str">
        <f t="shared" ref="N207" ca="1" si="190">IFERROR(J207/J208,"ND")</f>
        <v>ND</v>
      </c>
      <c r="O207" s="1006" t="str">
        <f t="shared" ref="O207" ca="1" si="191">IFERROR(((J207+K207+L207)/H207),"ND")</f>
        <v>ND</v>
      </c>
      <c r="P207" s="1034"/>
    </row>
    <row r="208" spans="3:16" ht="54.75" customHeight="1">
      <c r="C208" s="983"/>
      <c r="D208" s="985"/>
      <c r="E208" s="985"/>
      <c r="F208" s="987"/>
      <c r="G208" s="989"/>
      <c r="H208" s="1029"/>
      <c r="I208" s="1036"/>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1005"/>
      <c r="O208" s="1007"/>
      <c r="P208" s="1037"/>
    </row>
    <row r="209" spans="3:16" ht="54.75" customHeight="1">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29">
        <f ca="1">IF(ISBLANK(OFFSET('9. METAS'!$K$20,INT((ROW()-13)/2),0)),"",OFFSET('9. METAS'!$K$20,INT((ROW()-13)/2),0))</f>
        <v>24</v>
      </c>
      <c r="I209" s="1031"/>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1004">
        <f t="shared" ref="N209" ca="1" si="192">IFERROR(J209/J210,"ND")</f>
        <v>0.75</v>
      </c>
      <c r="O209" s="1006" t="str">
        <f t="shared" ref="O209" ca="1" si="193">IFERROR(((J209+K209+L209)/H209),"ND")</f>
        <v>ND</v>
      </c>
      <c r="P209" s="1034"/>
    </row>
    <row r="210" spans="3:16" ht="54.75" customHeight="1">
      <c r="C210" s="983"/>
      <c r="D210" s="985"/>
      <c r="E210" s="985"/>
      <c r="F210" s="987"/>
      <c r="G210" s="989"/>
      <c r="H210" s="1029"/>
      <c r="I210" s="1036"/>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1005"/>
      <c r="O210" s="1007"/>
      <c r="P210" s="1037"/>
    </row>
    <row r="211" spans="3:16" ht="54.75" customHeight="1">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29">
        <f ca="1">IF(ISBLANK(OFFSET('9. METAS'!$K$20,INT((ROW()-13)/2),0)),"",OFFSET('9. METAS'!$K$20,INT((ROW()-13)/2),0))</f>
        <v>217</v>
      </c>
      <c r="I211" s="1031"/>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1004">
        <f t="shared" ref="N211" ca="1" si="194">IFERROR(J211/J212,"ND")</f>
        <v>4.1428571428571432</v>
      </c>
      <c r="O211" s="1006" t="str">
        <f t="shared" ref="O211" ca="1" si="195">IFERROR(((J211+K211+L211)/H211),"ND")</f>
        <v>ND</v>
      </c>
      <c r="P211" s="1034"/>
    </row>
    <row r="212" spans="3:16" ht="54.75" customHeight="1">
      <c r="C212" s="983"/>
      <c r="D212" s="985"/>
      <c r="E212" s="985"/>
      <c r="F212" s="987"/>
      <c r="G212" s="989"/>
      <c r="H212" s="1029"/>
      <c r="I212" s="1036"/>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1005"/>
      <c r="O212" s="1007"/>
      <c r="P212" s="1037"/>
    </row>
    <row r="213" spans="3:16" ht="54.75" customHeight="1">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29">
        <f ca="1">IF(ISBLANK(OFFSET('9. METAS'!$K$20,INT((ROW()-13)/2),0)),"",OFFSET('9. METAS'!$K$20,INT((ROW()-13)/2),0))</f>
        <v>1053400</v>
      </c>
      <c r="I213" s="1031"/>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1004">
        <f t="shared" ref="N213" ca="1" si="196">IFERROR(J213/J214,"ND")</f>
        <v>0.61215872413138406</v>
      </c>
      <c r="O213" s="1006" t="str">
        <f t="shared" ref="O213" ca="1" si="197">IFERROR(((J213+K213+L213)/H213),"ND")</f>
        <v>ND</v>
      </c>
      <c r="P213" s="1034"/>
    </row>
    <row r="214" spans="3:16" ht="54.75" customHeight="1">
      <c r="C214" s="983"/>
      <c r="D214" s="985"/>
      <c r="E214" s="985"/>
      <c r="F214" s="987"/>
      <c r="G214" s="989"/>
      <c r="H214" s="1029"/>
      <c r="I214" s="1036"/>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1005"/>
      <c r="O214" s="1007"/>
      <c r="P214" s="1037"/>
    </row>
    <row r="215" spans="3:16" ht="54.75" customHeight="1">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29">
        <f ca="1">IF(ISBLANK(OFFSET('9. METAS'!$K$20,INT((ROW()-13)/2),0)),"",OFFSET('9. METAS'!$K$20,INT((ROW()-13)/2),0))</f>
        <v>129</v>
      </c>
      <c r="I215" s="1031"/>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1004">
        <f t="shared" ref="N215" ca="1" si="198">IFERROR(J215/J216,"ND")</f>
        <v>1.3125</v>
      </c>
      <c r="O215" s="1006" t="str">
        <f t="shared" ref="O215" ca="1" si="199">IFERROR(((J215+K215+L215)/H215),"ND")</f>
        <v>ND</v>
      </c>
      <c r="P215" s="1034"/>
    </row>
    <row r="216" spans="3:16" ht="54.75" customHeight="1">
      <c r="C216" s="983"/>
      <c r="D216" s="985"/>
      <c r="E216" s="985"/>
      <c r="F216" s="987"/>
      <c r="G216" s="989"/>
      <c r="H216" s="1029"/>
      <c r="I216" s="1036"/>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1005"/>
      <c r="O216" s="1007"/>
      <c r="P216" s="1037"/>
    </row>
    <row r="217" spans="3:16" ht="54.75" customHeight="1">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29">
        <f ca="1">IF(ISBLANK(OFFSET('9. METAS'!$K$20,INT((ROW()-13)/2),0)),"",OFFSET('9. METAS'!$K$20,INT((ROW()-13)/2),0))</f>
        <v>2</v>
      </c>
      <c r="I217" s="1031"/>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1004">
        <f t="shared" ref="N217" ca="1" si="200">IFERROR(J217/J218,"ND")</f>
        <v>1</v>
      </c>
      <c r="O217" s="1006" t="str">
        <f t="shared" ref="O217" ca="1" si="201">IFERROR(((J217+K217+L217)/H217),"ND")</f>
        <v>ND</v>
      </c>
      <c r="P217" s="1034"/>
    </row>
    <row r="218" spans="3:16" ht="54.75" customHeight="1" thickBot="1">
      <c r="C218" s="1020"/>
      <c r="D218" s="1021"/>
      <c r="E218" s="1021"/>
      <c r="F218" s="1022"/>
      <c r="G218" s="1023"/>
      <c r="H218" s="1043"/>
      <c r="I218" s="1044"/>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1026"/>
      <c r="O218" s="1027"/>
      <c r="P218" s="1045"/>
    </row>
    <row r="219" spans="3:16" hidden="1">
      <c r="C219" s="1046" t="str">
        <f ca="1">IF(ISBLANK(OFFSET('5. Pp (3 años)'!$C$46,INT((ROW()-13)/2),0)),"",OFFSET('5. Pp (3 años)'!$C$46,INT((ROW()-13)/2),0))</f>
        <v/>
      </c>
      <c r="D219" s="1047" t="str">
        <f ca="1">IF(ISBLANK(OFFSET('5. Pp (3 años)'!$D$46,INT((ROW()-13)/2),0)),"",OFFSET('5. Pp (3 años)'!$D$46,INT((ROW()-13)/2),0))</f>
        <v/>
      </c>
      <c r="E219" s="1047" t="str">
        <f ca="1">IF(ISBLANK(OFFSET('5. Pp (3 años)'!$E$46,INT((ROW()-13)/2),0)),"",OFFSET('5. Pp (3 años)'!$E$46,INT((ROW()-13)/2),0))</f>
        <v/>
      </c>
      <c r="F219" s="1048" t="str">
        <f ca="1">IF(ISBLANK(OFFSET('5. Pp (3 años)'!$K$46,INT((ROW()-13)/2),0)),"",OFFSET('5. Pp (3 años)'!$K$46,INT((ROW()-13)/2),0))</f>
        <v/>
      </c>
      <c r="G219" s="1049" t="str">
        <f ca="1">IF(ISBLANK(OFFSET('5. Pp (3 años)'!$H$46,INT((ROW()-13)/2),0)),"",OFFSET('5. Pp (3 años)'!$H$46,INT((ROW()-13)/2),0))</f>
        <v/>
      </c>
      <c r="H219" s="1038" t="str">
        <f ca="1">IF(ISBLANK(OFFSET('9. METAS'!$K$20,INT((ROW()-13)/2),0)),"",OFFSET('9. METAS'!$K$20,INT((ROW()-13)/2),0))</f>
        <v/>
      </c>
      <c r="I219" s="1039"/>
      <c r="J219" s="787" t="str">
        <f ca="1">IF(MOD(ROW()-13,2)=0,IF(ISBLANK(OFFSET('11. SEGUIMIENTO 2026'!$N$14,INT((ROW()-13)/2),0)),"",OFFSET('11. SEGUIMIENTO 2026'!$N$14,INT((ROW()-13)/2),0)),IF(ISBLANK(OFFSET('9. METAS'!$Q$20,INT((ROW()-14)/2),0)),"",OFFSET('9. METAS'!$Q$20,INT((ROW()-14)/2),0)))</f>
        <v/>
      </c>
      <c r="K219" s="788" t="str">
        <f ca="1">IF(MOD(ROW()-13,2)=0,IF(ISBLANK(OFFSET('11. SEGUIMIENTO 2026'!$O$14,INT((ROW()-13)/2),0)),"",OFFSET('11. SEGUIMIENTO 2026'!$O$14,INT((ROW()-13)/2),0)),IF(ISBLANK(OFFSET('9. METAS'!$R$20,INT((ROW()-14)/2),0)),"",OFFSET('9. METAS'!$R$20,INT((ROW()-14)/2),0)))</f>
        <v/>
      </c>
      <c r="L219" s="788" t="str">
        <f ca="1">IF(MOD(ROW()-13,2)=0,IF(ISBLANK(OFFSET('11. SEGUIMIENTO 2026'!$P$14,INT((ROW()-13)/2),0)),"",OFFSET('11. SEGUIMIENTO 2026'!$P$14,INT((ROW()-13)/2),0)),IF(ISBLANK(OFFSET('9. METAS'!$S$20,INT((ROW()-14)/2),0)),"",OFFSET('9. METAS'!$S$20,INT((ROW()-14)/2),0)))</f>
        <v/>
      </c>
      <c r="M219" s="789" t="str">
        <f ca="1">IF(MOD(ROW()-13,2)=0,IF(ISBLANK(OFFSET('11. SEGUIMIENTO 2026'!$Q$14,INT((ROW()-13)/2),0)),"",OFFSET('11. SEGUIMIENTO 2026'!$Q$14,INT((ROW()-13)/2),0)),IF(ISBLANK(OFFSET('9. METAS'!$T$20,INT((ROW()-14)/2),0)),"",OFFSET('9. METAS'!$T$20,INT((ROW()-14)/2),0)))</f>
        <v/>
      </c>
      <c r="N219" s="1040" t="str">
        <f t="shared" ref="N219" ca="1" si="202">IFERROR(J219/J220,"ND")</f>
        <v>ND</v>
      </c>
      <c r="O219" s="1041" t="str">
        <f t="shared" ref="O219" ca="1" si="203">IFERROR(((J219+K219+L219)/H219),"ND")</f>
        <v>ND</v>
      </c>
      <c r="P219" s="1042"/>
    </row>
    <row r="220" spans="3:16" hidden="1">
      <c r="C220" s="983"/>
      <c r="D220" s="985"/>
      <c r="E220" s="985"/>
      <c r="F220" s="987"/>
      <c r="G220" s="989"/>
      <c r="H220" s="1029"/>
      <c r="I220" s="1036"/>
      <c r="J220" s="208" t="str">
        <f ca="1">IF(MOD(ROW()-13,2)=0,IF(ISBLANK(OFFSET('11. SEGUIMIENTO 2026'!$N$14,INT((ROW()-13)/2),0)),"",OFFSET('11. SEGUIMIENTO 2026'!$N$14,INT((ROW()-13)/2),0)),IF(ISBLANK(OFFSET('9. METAS'!$Q$20,INT((ROW()-14)/2),0)),"",OFFSET('9. METAS'!$Q$20,INT((ROW()-14)/2),0)))</f>
        <v/>
      </c>
      <c r="K220" s="209" t="str">
        <f ca="1">IF(MOD(ROW()-13,2)=0,IF(ISBLANK(OFFSET('11. SEGUIMIENTO 2026'!$O$14,INT((ROW()-13)/2),0)),"",OFFSET('11. SEGUIMIENTO 2026'!$O$14,INT((ROW()-13)/2),0)),IF(ISBLANK(OFFSET('9. METAS'!$R$20,INT((ROW()-14)/2),0)),"",OFFSET('9. METAS'!$R$20,INT((ROW()-14)/2),0)))</f>
        <v/>
      </c>
      <c r="L220" s="209" t="str">
        <f ca="1">IF(MOD(ROW()-13,2)=0,IF(ISBLANK(OFFSET('11. SEGUIMIENTO 2026'!$P$14,INT((ROW()-13)/2),0)),"",OFFSET('11. SEGUIMIENTO 2026'!$P$14,INT((ROW()-13)/2),0)),IF(ISBLANK(OFFSET('9. METAS'!$S$20,INT((ROW()-14)/2),0)),"",OFFSET('9. METAS'!$S$20,INT((ROW()-14)/2),0)))</f>
        <v/>
      </c>
      <c r="M220" s="210" t="str">
        <f ca="1">IF(MOD(ROW()-13,2)=0,IF(ISBLANK(OFFSET('11. SEGUIMIENTO 2026'!$Q$14,INT((ROW()-13)/2),0)),"",OFFSET('11. SEGUIMIENTO 2026'!$Q$14,INT((ROW()-13)/2),0)),IF(ISBLANK(OFFSET('9. METAS'!$T$20,INT((ROW()-14)/2),0)),"",OFFSET('9. METAS'!$T$20,INT((ROW()-14)/2),0)))</f>
        <v/>
      </c>
      <c r="N220" s="1005"/>
      <c r="O220" s="1007"/>
      <c r="P220" s="1037"/>
    </row>
    <row r="221" spans="3:16" hidden="1">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29" t="str">
        <f ca="1">IF(ISBLANK(OFFSET('9. METAS'!$K$20,INT((ROW()-13)/2),0)),"",OFFSET('9. METAS'!$K$20,INT((ROW()-13)/2),0))</f>
        <v/>
      </c>
      <c r="I221" s="1031"/>
      <c r="J221" s="208" t="str">
        <f ca="1">IF(MOD(ROW()-13,2)=0,IF(ISBLANK(OFFSET('11. SEGUIMIENTO 2026'!$N$14,INT((ROW()-13)/2),0)),"",OFFSET('11. SEGUIMIENTO 2026'!$N$14,INT((ROW()-13)/2),0)),IF(ISBLANK(OFFSET('9. METAS'!$Q$20,INT((ROW()-14)/2),0)),"",OFFSET('9. METAS'!$Q$20,INT((ROW()-14)/2),0)))</f>
        <v/>
      </c>
      <c r="K221" s="209" t="str">
        <f ca="1">IF(MOD(ROW()-13,2)=0,IF(ISBLANK(OFFSET('11. SEGUIMIENTO 2026'!$O$14,INT((ROW()-13)/2),0)),"",OFFSET('11. SEGUIMIENTO 2026'!$O$14,INT((ROW()-13)/2),0)),IF(ISBLANK(OFFSET('9. METAS'!$R$20,INT((ROW()-14)/2),0)),"",OFFSET('9. METAS'!$R$20,INT((ROW()-14)/2),0)))</f>
        <v/>
      </c>
      <c r="L221" s="209" t="str">
        <f ca="1">IF(MOD(ROW()-13,2)=0,IF(ISBLANK(OFFSET('11. SEGUIMIENTO 2026'!$P$14,INT((ROW()-13)/2),0)),"",OFFSET('11. SEGUIMIENTO 2026'!$P$14,INT((ROW()-13)/2),0)),IF(ISBLANK(OFFSET('9. METAS'!$S$20,INT((ROW()-14)/2),0)),"",OFFSET('9. METAS'!$S$20,INT((ROW()-14)/2),0)))</f>
        <v/>
      </c>
      <c r="M221" s="210" t="str">
        <f ca="1">IF(MOD(ROW()-13,2)=0,IF(ISBLANK(OFFSET('11. SEGUIMIENTO 2026'!$Q$14,INT((ROW()-13)/2),0)),"",OFFSET('11. SEGUIMIENTO 2026'!$Q$14,INT((ROW()-13)/2),0)),IF(ISBLANK(OFFSET('9. METAS'!$T$20,INT((ROW()-14)/2),0)),"",OFFSET('9. METAS'!$T$20,INT((ROW()-14)/2),0)))</f>
        <v/>
      </c>
      <c r="N221" s="1004" t="str">
        <f t="shared" ref="N221" ca="1" si="204">IFERROR(J221/J222,"ND")</f>
        <v>ND</v>
      </c>
      <c r="O221" s="1006" t="str">
        <f t="shared" ref="O221" ca="1" si="205">IFERROR(((J221+K221+L221)/H221),"ND")</f>
        <v>ND</v>
      </c>
      <c r="P221" s="1034"/>
    </row>
    <row r="222" spans="3:16" hidden="1">
      <c r="C222" s="983"/>
      <c r="D222" s="985"/>
      <c r="E222" s="985"/>
      <c r="F222" s="987"/>
      <c r="G222" s="989"/>
      <c r="H222" s="1029"/>
      <c r="I222" s="1036"/>
      <c r="J222" s="208" t="str">
        <f ca="1">IF(MOD(ROW()-13,2)=0,IF(ISBLANK(OFFSET('11. SEGUIMIENTO 2026'!$N$14,INT((ROW()-13)/2),0)),"",OFFSET('11. SEGUIMIENTO 2026'!$N$14,INT((ROW()-13)/2),0)),IF(ISBLANK(OFFSET('9. METAS'!$Q$20,INT((ROW()-14)/2),0)),"",OFFSET('9. METAS'!$Q$20,INT((ROW()-14)/2),0)))</f>
        <v/>
      </c>
      <c r="K222" s="209" t="str">
        <f ca="1">IF(MOD(ROW()-13,2)=0,IF(ISBLANK(OFFSET('11. SEGUIMIENTO 2026'!$O$14,INT((ROW()-13)/2),0)),"",OFFSET('11. SEGUIMIENTO 2026'!$O$14,INT((ROW()-13)/2),0)),IF(ISBLANK(OFFSET('9. METAS'!$R$20,INT((ROW()-14)/2),0)),"",OFFSET('9. METAS'!$R$20,INT((ROW()-14)/2),0)))</f>
        <v/>
      </c>
      <c r="L222" s="209" t="str">
        <f ca="1">IF(MOD(ROW()-13,2)=0,IF(ISBLANK(OFFSET('11. SEGUIMIENTO 2026'!$P$14,INT((ROW()-13)/2),0)),"",OFFSET('11. SEGUIMIENTO 2026'!$P$14,INT((ROW()-13)/2),0)),IF(ISBLANK(OFFSET('9. METAS'!$S$20,INT((ROW()-14)/2),0)),"",OFFSET('9. METAS'!$S$20,INT((ROW()-14)/2),0)))</f>
        <v/>
      </c>
      <c r="M222" s="210" t="str">
        <f ca="1">IF(MOD(ROW()-13,2)=0,IF(ISBLANK(OFFSET('11. SEGUIMIENTO 2026'!$Q$14,INT((ROW()-13)/2),0)),"",OFFSET('11. SEGUIMIENTO 2026'!$Q$14,INT((ROW()-13)/2),0)),IF(ISBLANK(OFFSET('9. METAS'!$T$20,INT((ROW()-14)/2),0)),"",OFFSET('9. METAS'!$T$20,INT((ROW()-14)/2),0)))</f>
        <v/>
      </c>
      <c r="N222" s="1005"/>
      <c r="O222" s="1007"/>
      <c r="P222" s="1037"/>
    </row>
    <row r="223" spans="3:16" hidden="1">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29" t="str">
        <f ca="1">IF(ISBLANK(OFFSET('9. METAS'!$K$20,INT((ROW()-13)/2),0)),"",OFFSET('9. METAS'!$K$20,INT((ROW()-13)/2),0))</f>
        <v/>
      </c>
      <c r="I223" s="1031"/>
      <c r="J223" s="208" t="str">
        <f ca="1">IF(MOD(ROW()-13,2)=0,IF(ISBLANK(OFFSET('11. SEGUIMIENTO 2026'!$N$14,INT((ROW()-13)/2),0)),"",OFFSET('11. SEGUIMIENTO 2026'!$N$14,INT((ROW()-13)/2),0)),IF(ISBLANK(OFFSET('9. METAS'!$Q$20,INT((ROW()-14)/2),0)),"",OFFSET('9. METAS'!$Q$20,INT((ROW()-14)/2),0)))</f>
        <v/>
      </c>
      <c r="K223" s="209" t="str">
        <f ca="1">IF(MOD(ROW()-13,2)=0,IF(ISBLANK(OFFSET('11. SEGUIMIENTO 2026'!$O$14,INT((ROW()-13)/2),0)),"",OFFSET('11. SEGUIMIENTO 2026'!$O$14,INT((ROW()-13)/2),0)),IF(ISBLANK(OFFSET('9. METAS'!$R$20,INT((ROW()-14)/2),0)),"",OFFSET('9. METAS'!$R$20,INT((ROW()-14)/2),0)))</f>
        <v/>
      </c>
      <c r="L223" s="209" t="str">
        <f ca="1">IF(MOD(ROW()-13,2)=0,IF(ISBLANK(OFFSET('11. SEGUIMIENTO 2026'!$P$14,INT((ROW()-13)/2),0)),"",OFFSET('11. SEGUIMIENTO 2026'!$P$14,INT((ROW()-13)/2),0)),IF(ISBLANK(OFFSET('9. METAS'!$S$20,INT((ROW()-14)/2),0)),"",OFFSET('9. METAS'!$S$20,INT((ROW()-14)/2),0)))</f>
        <v/>
      </c>
      <c r="M223" s="210" t="str">
        <f ca="1">IF(MOD(ROW()-13,2)=0,IF(ISBLANK(OFFSET('11. SEGUIMIENTO 2026'!$Q$14,INT((ROW()-13)/2),0)),"",OFFSET('11. SEGUIMIENTO 2026'!$Q$14,INT((ROW()-13)/2),0)),IF(ISBLANK(OFFSET('9. METAS'!$T$20,INT((ROW()-14)/2),0)),"",OFFSET('9. METAS'!$T$20,INT((ROW()-14)/2),0)))</f>
        <v/>
      </c>
      <c r="N223" s="1004" t="str">
        <f t="shared" ref="N223" ca="1" si="206">IFERROR(J223/J224,"ND")</f>
        <v>ND</v>
      </c>
      <c r="O223" s="1006" t="str">
        <f t="shared" ref="O223" ca="1" si="207">IFERROR(((J223+K223+L223)/H223),"ND")</f>
        <v>ND</v>
      </c>
      <c r="P223" s="1034"/>
    </row>
    <row r="224" spans="3:16" hidden="1">
      <c r="C224" s="983"/>
      <c r="D224" s="985"/>
      <c r="E224" s="985"/>
      <c r="F224" s="987"/>
      <c r="G224" s="989"/>
      <c r="H224" s="1029"/>
      <c r="I224" s="1036"/>
      <c r="J224" s="208" t="str">
        <f ca="1">IF(MOD(ROW()-13,2)=0,IF(ISBLANK(OFFSET('11. SEGUIMIENTO 2026'!$N$14,INT((ROW()-13)/2),0)),"",OFFSET('11. SEGUIMIENTO 2026'!$N$14,INT((ROW()-13)/2),0)),IF(ISBLANK(OFFSET('9. METAS'!$Q$20,INT((ROW()-14)/2),0)),"",OFFSET('9. METAS'!$Q$20,INT((ROW()-14)/2),0)))</f>
        <v/>
      </c>
      <c r="K224" s="209" t="str">
        <f ca="1">IF(MOD(ROW()-13,2)=0,IF(ISBLANK(OFFSET('11. SEGUIMIENTO 2026'!$O$14,INT((ROW()-13)/2),0)),"",OFFSET('11. SEGUIMIENTO 2026'!$O$14,INT((ROW()-13)/2),0)),IF(ISBLANK(OFFSET('9. METAS'!$R$20,INT((ROW()-14)/2),0)),"",OFFSET('9. METAS'!$R$20,INT((ROW()-14)/2),0)))</f>
        <v/>
      </c>
      <c r="L224" s="209" t="str">
        <f ca="1">IF(MOD(ROW()-13,2)=0,IF(ISBLANK(OFFSET('11. SEGUIMIENTO 2026'!$P$14,INT((ROW()-13)/2),0)),"",OFFSET('11. SEGUIMIENTO 2026'!$P$14,INT((ROW()-13)/2),0)),IF(ISBLANK(OFFSET('9. METAS'!$S$20,INT((ROW()-14)/2),0)),"",OFFSET('9. METAS'!$S$20,INT((ROW()-14)/2),0)))</f>
        <v/>
      </c>
      <c r="M224" s="210" t="str">
        <f ca="1">IF(MOD(ROW()-13,2)=0,IF(ISBLANK(OFFSET('11. SEGUIMIENTO 2026'!$Q$14,INT((ROW()-13)/2),0)),"",OFFSET('11. SEGUIMIENTO 2026'!$Q$14,INT((ROW()-13)/2),0)),IF(ISBLANK(OFFSET('9. METAS'!$T$20,INT((ROW()-14)/2),0)),"",OFFSET('9. METAS'!$T$20,INT((ROW()-14)/2),0)))</f>
        <v/>
      </c>
      <c r="N224" s="1005"/>
      <c r="O224" s="1007"/>
      <c r="P224" s="1037"/>
    </row>
    <row r="225" spans="3:16" hidden="1">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29" t="str">
        <f ca="1">IF(ISBLANK(OFFSET('9. METAS'!$K$20,INT((ROW()-13)/2),0)),"",OFFSET('9. METAS'!$K$20,INT((ROW()-13)/2),0))</f>
        <v/>
      </c>
      <c r="I225" s="1031"/>
      <c r="J225" s="208" t="str">
        <f ca="1">IF(MOD(ROW()-13,2)=0,IF(ISBLANK(OFFSET('11. SEGUIMIENTO 2026'!$N$14,INT((ROW()-13)/2),0)),"",OFFSET('11. SEGUIMIENTO 2026'!$N$14,INT((ROW()-13)/2),0)),IF(ISBLANK(OFFSET('9. METAS'!$Q$20,INT((ROW()-14)/2),0)),"",OFFSET('9. METAS'!$Q$20,INT((ROW()-14)/2),0)))</f>
        <v/>
      </c>
      <c r="K225" s="209" t="str">
        <f ca="1">IF(MOD(ROW()-13,2)=0,IF(ISBLANK(OFFSET('11. SEGUIMIENTO 2026'!$O$14,INT((ROW()-13)/2),0)),"",OFFSET('11. SEGUIMIENTO 2026'!$O$14,INT((ROW()-13)/2),0)),IF(ISBLANK(OFFSET('9. METAS'!$R$20,INT((ROW()-14)/2),0)),"",OFFSET('9. METAS'!$R$20,INT((ROW()-14)/2),0)))</f>
        <v/>
      </c>
      <c r="L225" s="209" t="str">
        <f ca="1">IF(MOD(ROW()-13,2)=0,IF(ISBLANK(OFFSET('11. SEGUIMIENTO 2026'!$P$14,INT((ROW()-13)/2),0)),"",OFFSET('11. SEGUIMIENTO 2026'!$P$14,INT((ROW()-13)/2),0)),IF(ISBLANK(OFFSET('9. METAS'!$S$20,INT((ROW()-14)/2),0)),"",OFFSET('9. METAS'!$S$20,INT((ROW()-14)/2),0)))</f>
        <v/>
      </c>
      <c r="M225" s="210" t="str">
        <f ca="1">IF(MOD(ROW()-13,2)=0,IF(ISBLANK(OFFSET('11. SEGUIMIENTO 2026'!$Q$14,INT((ROW()-13)/2),0)),"",OFFSET('11. SEGUIMIENTO 2026'!$Q$14,INT((ROW()-13)/2),0)),IF(ISBLANK(OFFSET('9. METAS'!$T$20,INT((ROW()-14)/2),0)),"",OFFSET('9. METAS'!$T$20,INT((ROW()-14)/2),0)))</f>
        <v/>
      </c>
      <c r="N225" s="1004" t="str">
        <f t="shared" ref="N225" ca="1" si="208">IFERROR(J225/J226,"ND")</f>
        <v>ND</v>
      </c>
      <c r="O225" s="1006" t="str">
        <f t="shared" ref="O225" ca="1" si="209">IFERROR(((J225+K225+L225)/H225),"ND")</f>
        <v>ND</v>
      </c>
      <c r="P225" s="1034"/>
    </row>
    <row r="226" spans="3:16" hidden="1">
      <c r="C226" s="983"/>
      <c r="D226" s="985"/>
      <c r="E226" s="985"/>
      <c r="F226" s="987"/>
      <c r="G226" s="989"/>
      <c r="H226" s="1029"/>
      <c r="I226" s="1036"/>
      <c r="J226" s="208" t="str">
        <f ca="1">IF(MOD(ROW()-13,2)=0,IF(ISBLANK(OFFSET('11. SEGUIMIENTO 2026'!$N$14,INT((ROW()-13)/2),0)),"",OFFSET('11. SEGUIMIENTO 2026'!$N$14,INT((ROW()-13)/2),0)),IF(ISBLANK(OFFSET('9. METAS'!$Q$20,INT((ROW()-14)/2),0)),"",OFFSET('9. METAS'!$Q$20,INT((ROW()-14)/2),0)))</f>
        <v/>
      </c>
      <c r="K226" s="209" t="str">
        <f ca="1">IF(MOD(ROW()-13,2)=0,IF(ISBLANK(OFFSET('11. SEGUIMIENTO 2026'!$O$14,INT((ROW()-13)/2),0)),"",OFFSET('11. SEGUIMIENTO 2026'!$O$14,INT((ROW()-13)/2),0)),IF(ISBLANK(OFFSET('9. METAS'!$R$20,INT((ROW()-14)/2),0)),"",OFFSET('9. METAS'!$R$20,INT((ROW()-14)/2),0)))</f>
        <v/>
      </c>
      <c r="L226" s="209" t="str">
        <f ca="1">IF(MOD(ROW()-13,2)=0,IF(ISBLANK(OFFSET('11. SEGUIMIENTO 2026'!$P$14,INT((ROW()-13)/2),0)),"",OFFSET('11. SEGUIMIENTO 2026'!$P$14,INT((ROW()-13)/2),0)),IF(ISBLANK(OFFSET('9. METAS'!$S$20,INT((ROW()-14)/2),0)),"",OFFSET('9. METAS'!$S$20,INT((ROW()-14)/2),0)))</f>
        <v/>
      </c>
      <c r="M226" s="210" t="str">
        <f ca="1">IF(MOD(ROW()-13,2)=0,IF(ISBLANK(OFFSET('11. SEGUIMIENTO 2026'!$Q$14,INT((ROW()-13)/2),0)),"",OFFSET('11. SEGUIMIENTO 2026'!$Q$14,INT((ROW()-13)/2),0)),IF(ISBLANK(OFFSET('9. METAS'!$T$20,INT((ROW()-14)/2),0)),"",OFFSET('9. METAS'!$T$20,INT((ROW()-14)/2),0)))</f>
        <v/>
      </c>
      <c r="N226" s="1005"/>
      <c r="O226" s="1007"/>
      <c r="P226" s="1037"/>
    </row>
    <row r="227" spans="3:16" hidden="1">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29" t="str">
        <f ca="1">IF(ISBLANK(OFFSET('9. METAS'!$K$20,INT((ROW()-13)/2),0)),"",OFFSET('9. METAS'!$K$20,INT((ROW()-13)/2),0))</f>
        <v/>
      </c>
      <c r="I227" s="1031"/>
      <c r="J227" s="208" t="str">
        <f ca="1">IF(MOD(ROW()-13,2)=0,IF(ISBLANK(OFFSET('11. SEGUIMIENTO 2026'!$N$14,INT((ROW()-13)/2),0)),"",OFFSET('11. SEGUIMIENTO 2026'!$N$14,INT((ROW()-13)/2),0)),IF(ISBLANK(OFFSET('9. METAS'!$Q$20,INT((ROW()-14)/2),0)),"",OFFSET('9. METAS'!$Q$20,INT((ROW()-14)/2),0)))</f>
        <v/>
      </c>
      <c r="K227" s="209" t="str">
        <f ca="1">IF(MOD(ROW()-13,2)=0,IF(ISBLANK(OFFSET('11. SEGUIMIENTO 2026'!$O$14,INT((ROW()-13)/2),0)),"",OFFSET('11. SEGUIMIENTO 2026'!$O$14,INT((ROW()-13)/2),0)),IF(ISBLANK(OFFSET('9. METAS'!$R$20,INT((ROW()-14)/2),0)),"",OFFSET('9. METAS'!$R$20,INT((ROW()-14)/2),0)))</f>
        <v/>
      </c>
      <c r="L227" s="209" t="str">
        <f ca="1">IF(MOD(ROW()-13,2)=0,IF(ISBLANK(OFFSET('11. SEGUIMIENTO 2026'!$P$14,INT((ROW()-13)/2),0)),"",OFFSET('11. SEGUIMIENTO 2026'!$P$14,INT((ROW()-13)/2),0)),IF(ISBLANK(OFFSET('9. METAS'!$S$20,INT((ROW()-14)/2),0)),"",OFFSET('9. METAS'!$S$20,INT((ROW()-14)/2),0)))</f>
        <v/>
      </c>
      <c r="M227" s="210" t="str">
        <f ca="1">IF(MOD(ROW()-13,2)=0,IF(ISBLANK(OFFSET('11. SEGUIMIENTO 2026'!$Q$14,INT((ROW()-13)/2),0)),"",OFFSET('11. SEGUIMIENTO 2026'!$Q$14,INT((ROW()-13)/2),0)),IF(ISBLANK(OFFSET('9. METAS'!$T$20,INT((ROW()-14)/2),0)),"",OFFSET('9. METAS'!$T$20,INT((ROW()-14)/2),0)))</f>
        <v/>
      </c>
      <c r="N227" s="1004" t="str">
        <f t="shared" ref="N227" ca="1" si="210">IFERROR(J227/J228,"ND")</f>
        <v>ND</v>
      </c>
      <c r="O227" s="1006" t="str">
        <f t="shared" ref="O227" ca="1" si="211">IFERROR(((J227+K227+L227)/H227),"ND")</f>
        <v>ND</v>
      </c>
      <c r="P227" s="1034"/>
    </row>
    <row r="228" spans="3:16" hidden="1">
      <c r="C228" s="983"/>
      <c r="D228" s="985"/>
      <c r="E228" s="985"/>
      <c r="F228" s="987"/>
      <c r="G228" s="989"/>
      <c r="H228" s="1029"/>
      <c r="I228" s="1036"/>
      <c r="J228" s="208" t="str">
        <f ca="1">IF(MOD(ROW()-13,2)=0,IF(ISBLANK(OFFSET('11. SEGUIMIENTO 2026'!$N$14,INT((ROW()-13)/2),0)),"",OFFSET('11. SEGUIMIENTO 2026'!$N$14,INT((ROW()-13)/2),0)),IF(ISBLANK(OFFSET('9. METAS'!$Q$20,INT((ROW()-14)/2),0)),"",OFFSET('9. METAS'!$Q$20,INT((ROW()-14)/2),0)))</f>
        <v/>
      </c>
      <c r="K228" s="209" t="str">
        <f ca="1">IF(MOD(ROW()-13,2)=0,IF(ISBLANK(OFFSET('11. SEGUIMIENTO 2026'!$O$14,INT((ROW()-13)/2),0)),"",OFFSET('11. SEGUIMIENTO 2026'!$O$14,INT((ROW()-13)/2),0)),IF(ISBLANK(OFFSET('9. METAS'!$R$20,INT((ROW()-14)/2),0)),"",OFFSET('9. METAS'!$R$20,INT((ROW()-14)/2),0)))</f>
        <v/>
      </c>
      <c r="L228" s="209" t="str">
        <f ca="1">IF(MOD(ROW()-13,2)=0,IF(ISBLANK(OFFSET('11. SEGUIMIENTO 2026'!$P$14,INT((ROW()-13)/2),0)),"",OFFSET('11. SEGUIMIENTO 2026'!$P$14,INT((ROW()-13)/2),0)),IF(ISBLANK(OFFSET('9. METAS'!$S$20,INT((ROW()-14)/2),0)),"",OFFSET('9. METAS'!$S$20,INT((ROW()-14)/2),0)))</f>
        <v/>
      </c>
      <c r="M228" s="210" t="str">
        <f ca="1">IF(MOD(ROW()-13,2)=0,IF(ISBLANK(OFFSET('11. SEGUIMIENTO 2026'!$Q$14,INT((ROW()-13)/2),0)),"",OFFSET('11. SEGUIMIENTO 2026'!$Q$14,INT((ROW()-13)/2),0)),IF(ISBLANK(OFFSET('9. METAS'!$T$20,INT((ROW()-14)/2),0)),"",OFFSET('9. METAS'!$T$20,INT((ROW()-14)/2),0)))</f>
        <v/>
      </c>
      <c r="N228" s="1005"/>
      <c r="O228" s="1007"/>
      <c r="P228" s="1037"/>
    </row>
    <row r="229" spans="3:16" hidden="1">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29" t="str">
        <f ca="1">IF(ISBLANK(OFFSET('9. METAS'!$K$20,INT((ROW()-13)/2),0)),"",OFFSET('9. METAS'!$K$20,INT((ROW()-13)/2),0))</f>
        <v/>
      </c>
      <c r="I229" s="1031"/>
      <c r="J229" s="208" t="str">
        <f ca="1">IF(MOD(ROW()-13,2)=0,IF(ISBLANK(OFFSET('11. SEGUIMIENTO 2026'!$N$14,INT((ROW()-13)/2),0)),"",OFFSET('11. SEGUIMIENTO 2026'!$N$14,INT((ROW()-13)/2),0)),IF(ISBLANK(OFFSET('9. METAS'!$Q$20,INT((ROW()-14)/2),0)),"",OFFSET('9. METAS'!$Q$20,INT((ROW()-14)/2),0)))</f>
        <v/>
      </c>
      <c r="K229" s="209" t="str">
        <f ca="1">IF(MOD(ROW()-13,2)=0,IF(ISBLANK(OFFSET('11. SEGUIMIENTO 2026'!$O$14,INT((ROW()-13)/2),0)),"",OFFSET('11. SEGUIMIENTO 2026'!$O$14,INT((ROW()-13)/2),0)),IF(ISBLANK(OFFSET('9. METAS'!$R$20,INT((ROW()-14)/2),0)),"",OFFSET('9. METAS'!$R$20,INT((ROW()-14)/2),0)))</f>
        <v/>
      </c>
      <c r="L229" s="209" t="str">
        <f ca="1">IF(MOD(ROW()-13,2)=0,IF(ISBLANK(OFFSET('11. SEGUIMIENTO 2026'!$P$14,INT((ROW()-13)/2),0)),"",OFFSET('11. SEGUIMIENTO 2026'!$P$14,INT((ROW()-13)/2),0)),IF(ISBLANK(OFFSET('9. METAS'!$S$20,INT((ROW()-14)/2),0)),"",OFFSET('9. METAS'!$S$20,INT((ROW()-14)/2),0)))</f>
        <v/>
      </c>
      <c r="M229" s="210" t="str">
        <f ca="1">IF(MOD(ROW()-13,2)=0,IF(ISBLANK(OFFSET('11. SEGUIMIENTO 2026'!$Q$14,INT((ROW()-13)/2),0)),"",OFFSET('11. SEGUIMIENTO 2026'!$Q$14,INT((ROW()-13)/2),0)),IF(ISBLANK(OFFSET('9. METAS'!$T$20,INT((ROW()-14)/2),0)),"",OFFSET('9. METAS'!$T$20,INT((ROW()-14)/2),0)))</f>
        <v/>
      </c>
      <c r="N229" s="1004" t="str">
        <f t="shared" ref="N229" ca="1" si="212">IFERROR(J229/J230,"ND")</f>
        <v>ND</v>
      </c>
      <c r="O229" s="1006" t="str">
        <f t="shared" ref="O229" ca="1" si="213">IFERROR(((J229+K229+L229)/H229),"ND")</f>
        <v>ND</v>
      </c>
      <c r="P229" s="1034"/>
    </row>
    <row r="230" spans="3:16" hidden="1">
      <c r="C230" s="983"/>
      <c r="D230" s="985"/>
      <c r="E230" s="985"/>
      <c r="F230" s="987"/>
      <c r="G230" s="989"/>
      <c r="H230" s="1029"/>
      <c r="I230" s="1036"/>
      <c r="J230" s="208" t="str">
        <f ca="1">IF(MOD(ROW()-13,2)=0,IF(ISBLANK(OFFSET('11. SEGUIMIENTO 2026'!$N$14,INT((ROW()-13)/2),0)),"",OFFSET('11. SEGUIMIENTO 2026'!$N$14,INT((ROW()-13)/2),0)),IF(ISBLANK(OFFSET('9. METAS'!$Q$20,INT((ROW()-14)/2),0)),"",OFFSET('9. METAS'!$Q$20,INT((ROW()-14)/2),0)))</f>
        <v/>
      </c>
      <c r="K230" s="209" t="str">
        <f ca="1">IF(MOD(ROW()-13,2)=0,IF(ISBLANK(OFFSET('11. SEGUIMIENTO 2026'!$O$14,INT((ROW()-13)/2),0)),"",OFFSET('11. SEGUIMIENTO 2026'!$O$14,INT((ROW()-13)/2),0)),IF(ISBLANK(OFFSET('9. METAS'!$R$20,INT((ROW()-14)/2),0)),"",OFFSET('9. METAS'!$R$20,INT((ROW()-14)/2),0)))</f>
        <v/>
      </c>
      <c r="L230" s="209" t="str">
        <f ca="1">IF(MOD(ROW()-13,2)=0,IF(ISBLANK(OFFSET('11. SEGUIMIENTO 2026'!$P$14,INT((ROW()-13)/2),0)),"",OFFSET('11. SEGUIMIENTO 2026'!$P$14,INT((ROW()-13)/2),0)),IF(ISBLANK(OFFSET('9. METAS'!$S$20,INT((ROW()-14)/2),0)),"",OFFSET('9. METAS'!$S$20,INT((ROW()-14)/2),0)))</f>
        <v/>
      </c>
      <c r="M230" s="210" t="str">
        <f ca="1">IF(MOD(ROW()-13,2)=0,IF(ISBLANK(OFFSET('11. SEGUIMIENTO 2026'!$Q$14,INT((ROW()-13)/2),0)),"",OFFSET('11. SEGUIMIENTO 2026'!$Q$14,INT((ROW()-13)/2),0)),IF(ISBLANK(OFFSET('9. METAS'!$T$20,INT((ROW()-14)/2),0)),"",OFFSET('9. METAS'!$T$20,INT((ROW()-14)/2),0)))</f>
        <v/>
      </c>
      <c r="N230" s="1005"/>
      <c r="O230" s="1007"/>
      <c r="P230" s="1037"/>
    </row>
    <row r="231" spans="3:16" hidden="1">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29" t="str">
        <f ca="1">IF(ISBLANK(OFFSET('9. METAS'!$K$20,INT((ROW()-13)/2),0)),"",OFFSET('9. METAS'!$K$20,INT((ROW()-13)/2),0))</f>
        <v/>
      </c>
      <c r="I231" s="1031"/>
      <c r="J231" s="208" t="str">
        <f ca="1">IF(MOD(ROW()-13,2)=0,IF(ISBLANK(OFFSET('11. SEGUIMIENTO 2026'!$N$14,INT((ROW()-13)/2),0)),"",OFFSET('11. SEGUIMIENTO 2026'!$N$14,INT((ROW()-13)/2),0)),IF(ISBLANK(OFFSET('9. METAS'!$Q$20,INT((ROW()-14)/2),0)),"",OFFSET('9. METAS'!$Q$20,INT((ROW()-14)/2),0)))</f>
        <v/>
      </c>
      <c r="K231" s="209" t="str">
        <f ca="1">IF(MOD(ROW()-13,2)=0,IF(ISBLANK(OFFSET('11. SEGUIMIENTO 2026'!$O$14,INT((ROW()-13)/2),0)),"",OFFSET('11. SEGUIMIENTO 2026'!$O$14,INT((ROW()-13)/2),0)),IF(ISBLANK(OFFSET('9. METAS'!$R$20,INT((ROW()-14)/2),0)),"",OFFSET('9. METAS'!$R$20,INT((ROW()-14)/2),0)))</f>
        <v/>
      </c>
      <c r="L231" s="209" t="str">
        <f ca="1">IF(MOD(ROW()-13,2)=0,IF(ISBLANK(OFFSET('11. SEGUIMIENTO 2026'!$P$14,INT((ROW()-13)/2),0)),"",OFFSET('11. SEGUIMIENTO 2026'!$P$14,INT((ROW()-13)/2),0)),IF(ISBLANK(OFFSET('9. METAS'!$S$20,INT((ROW()-14)/2),0)),"",OFFSET('9. METAS'!$S$20,INT((ROW()-14)/2),0)))</f>
        <v/>
      </c>
      <c r="M231" s="210" t="str">
        <f ca="1">IF(MOD(ROW()-13,2)=0,IF(ISBLANK(OFFSET('11. SEGUIMIENTO 2026'!$Q$14,INT((ROW()-13)/2),0)),"",OFFSET('11. SEGUIMIENTO 2026'!$Q$14,INT((ROW()-13)/2),0)),IF(ISBLANK(OFFSET('9. METAS'!$T$20,INT((ROW()-14)/2),0)),"",OFFSET('9. METAS'!$T$20,INT((ROW()-14)/2),0)))</f>
        <v/>
      </c>
      <c r="N231" s="1004" t="str">
        <f t="shared" ref="N231" ca="1" si="214">IFERROR(J231/J232,"ND")</f>
        <v>ND</v>
      </c>
      <c r="O231" s="1006" t="str">
        <f t="shared" ref="O231" ca="1" si="215">IFERROR(((J231+K231+L231)/H231),"ND")</f>
        <v>ND</v>
      </c>
      <c r="P231" s="1034"/>
    </row>
    <row r="232" spans="3:16" hidden="1">
      <c r="C232" s="983"/>
      <c r="D232" s="985"/>
      <c r="E232" s="985"/>
      <c r="F232" s="987"/>
      <c r="G232" s="989"/>
      <c r="H232" s="1029"/>
      <c r="I232" s="1036"/>
      <c r="J232" s="208" t="str">
        <f ca="1">IF(MOD(ROW()-13,2)=0,IF(ISBLANK(OFFSET('11. SEGUIMIENTO 2026'!$N$14,INT((ROW()-13)/2),0)),"",OFFSET('11. SEGUIMIENTO 2026'!$N$14,INT((ROW()-13)/2),0)),IF(ISBLANK(OFFSET('9. METAS'!$Q$20,INT((ROW()-14)/2),0)),"",OFFSET('9. METAS'!$Q$20,INT((ROW()-14)/2),0)))</f>
        <v/>
      </c>
      <c r="K232" s="209" t="str">
        <f ca="1">IF(MOD(ROW()-13,2)=0,IF(ISBLANK(OFFSET('11. SEGUIMIENTO 2026'!$O$14,INT((ROW()-13)/2),0)),"",OFFSET('11. SEGUIMIENTO 2026'!$O$14,INT((ROW()-13)/2),0)),IF(ISBLANK(OFFSET('9. METAS'!$R$20,INT((ROW()-14)/2),0)),"",OFFSET('9. METAS'!$R$20,INT((ROW()-14)/2),0)))</f>
        <v/>
      </c>
      <c r="L232" s="209" t="str">
        <f ca="1">IF(MOD(ROW()-13,2)=0,IF(ISBLANK(OFFSET('11. SEGUIMIENTO 2026'!$P$14,INT((ROW()-13)/2),0)),"",OFFSET('11. SEGUIMIENTO 2026'!$P$14,INT((ROW()-13)/2),0)),IF(ISBLANK(OFFSET('9. METAS'!$S$20,INT((ROW()-14)/2),0)),"",OFFSET('9. METAS'!$S$20,INT((ROW()-14)/2),0)))</f>
        <v/>
      </c>
      <c r="M232" s="210" t="str">
        <f ca="1">IF(MOD(ROW()-13,2)=0,IF(ISBLANK(OFFSET('11. SEGUIMIENTO 2026'!$Q$14,INT((ROW()-13)/2),0)),"",OFFSET('11. SEGUIMIENTO 2026'!$Q$14,INT((ROW()-13)/2),0)),IF(ISBLANK(OFFSET('9. METAS'!$T$20,INT((ROW()-14)/2),0)),"",OFFSET('9. METAS'!$T$20,INT((ROW()-14)/2),0)))</f>
        <v/>
      </c>
      <c r="N232" s="1005"/>
      <c r="O232" s="1007"/>
      <c r="P232" s="1037"/>
    </row>
    <row r="233" spans="3:16" hidden="1">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29" t="str">
        <f ca="1">IF(ISBLANK(OFFSET('9. METAS'!$K$20,INT((ROW()-13)/2),0)),"",OFFSET('9. METAS'!$K$20,INT((ROW()-13)/2),0))</f>
        <v/>
      </c>
      <c r="I233" s="1031"/>
      <c r="J233" s="208" t="str">
        <f ca="1">IF(MOD(ROW()-13,2)=0,IF(ISBLANK(OFFSET('11. SEGUIMIENTO 2026'!$N$14,INT((ROW()-13)/2),0)),"",OFFSET('11. SEGUIMIENTO 2026'!$N$14,INT((ROW()-13)/2),0)),IF(ISBLANK(OFFSET('9. METAS'!$Q$20,INT((ROW()-14)/2),0)),"",OFFSET('9. METAS'!$Q$20,INT((ROW()-14)/2),0)))</f>
        <v/>
      </c>
      <c r="K233" s="209" t="str">
        <f ca="1">IF(MOD(ROW()-13,2)=0,IF(ISBLANK(OFFSET('11. SEGUIMIENTO 2026'!$O$14,INT((ROW()-13)/2),0)),"",OFFSET('11. SEGUIMIENTO 2026'!$O$14,INT((ROW()-13)/2),0)),IF(ISBLANK(OFFSET('9. METAS'!$R$20,INT((ROW()-14)/2),0)),"",OFFSET('9. METAS'!$R$20,INT((ROW()-14)/2),0)))</f>
        <v/>
      </c>
      <c r="L233" s="209" t="str">
        <f ca="1">IF(MOD(ROW()-13,2)=0,IF(ISBLANK(OFFSET('11. SEGUIMIENTO 2026'!$P$14,INT((ROW()-13)/2),0)),"",OFFSET('11. SEGUIMIENTO 2026'!$P$14,INT((ROW()-13)/2),0)),IF(ISBLANK(OFFSET('9. METAS'!$S$20,INT((ROW()-14)/2),0)),"",OFFSET('9. METAS'!$S$20,INT((ROW()-14)/2),0)))</f>
        <v/>
      </c>
      <c r="M233" s="210" t="str">
        <f ca="1">IF(MOD(ROW()-13,2)=0,IF(ISBLANK(OFFSET('11. SEGUIMIENTO 2026'!$Q$14,INT((ROW()-13)/2),0)),"",OFFSET('11. SEGUIMIENTO 2026'!$Q$14,INT((ROW()-13)/2),0)),IF(ISBLANK(OFFSET('9. METAS'!$T$20,INT((ROW()-14)/2),0)),"",OFFSET('9. METAS'!$T$20,INT((ROW()-14)/2),0)))</f>
        <v/>
      </c>
      <c r="N233" s="1004" t="str">
        <f t="shared" ref="N233" ca="1" si="216">IFERROR(J233/J234,"ND")</f>
        <v>ND</v>
      </c>
      <c r="O233" s="1006" t="str">
        <f t="shared" ref="O233" ca="1" si="217">IFERROR(((J233+K233+L233)/H233),"ND")</f>
        <v>ND</v>
      </c>
      <c r="P233" s="1034"/>
    </row>
    <row r="234" spans="3:16" hidden="1">
      <c r="C234" s="983"/>
      <c r="D234" s="985"/>
      <c r="E234" s="985"/>
      <c r="F234" s="987"/>
      <c r="G234" s="989"/>
      <c r="H234" s="1029"/>
      <c r="I234" s="1036"/>
      <c r="J234" s="208" t="str">
        <f ca="1">IF(MOD(ROW()-13,2)=0,IF(ISBLANK(OFFSET('11. SEGUIMIENTO 2026'!$N$14,INT((ROW()-13)/2),0)),"",OFFSET('11. SEGUIMIENTO 2026'!$N$14,INT((ROW()-13)/2),0)),IF(ISBLANK(OFFSET('9. METAS'!$Q$20,INT((ROW()-14)/2),0)),"",OFFSET('9. METAS'!$Q$20,INT((ROW()-14)/2),0)))</f>
        <v/>
      </c>
      <c r="K234" s="209" t="str">
        <f ca="1">IF(MOD(ROW()-13,2)=0,IF(ISBLANK(OFFSET('11. SEGUIMIENTO 2026'!$O$14,INT((ROW()-13)/2),0)),"",OFFSET('11. SEGUIMIENTO 2026'!$O$14,INT((ROW()-13)/2),0)),IF(ISBLANK(OFFSET('9. METAS'!$R$20,INT((ROW()-14)/2),0)),"",OFFSET('9. METAS'!$R$20,INT((ROW()-14)/2),0)))</f>
        <v/>
      </c>
      <c r="L234" s="209" t="str">
        <f ca="1">IF(MOD(ROW()-13,2)=0,IF(ISBLANK(OFFSET('11. SEGUIMIENTO 2026'!$P$14,INT((ROW()-13)/2),0)),"",OFFSET('11. SEGUIMIENTO 2026'!$P$14,INT((ROW()-13)/2),0)),IF(ISBLANK(OFFSET('9. METAS'!$S$20,INT((ROW()-14)/2),0)),"",OFFSET('9. METAS'!$S$20,INT((ROW()-14)/2),0)))</f>
        <v/>
      </c>
      <c r="M234" s="210" t="str">
        <f ca="1">IF(MOD(ROW()-13,2)=0,IF(ISBLANK(OFFSET('11. SEGUIMIENTO 2026'!$Q$14,INT((ROW()-13)/2),0)),"",OFFSET('11. SEGUIMIENTO 2026'!$Q$14,INT((ROW()-13)/2),0)),IF(ISBLANK(OFFSET('9. METAS'!$T$20,INT((ROW()-14)/2),0)),"",OFFSET('9. METAS'!$T$20,INT((ROW()-14)/2),0)))</f>
        <v/>
      </c>
      <c r="N234" s="1005"/>
      <c r="O234" s="1007"/>
      <c r="P234" s="1037"/>
    </row>
    <row r="235" spans="3:16" hidden="1">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29" t="str">
        <f ca="1">IF(ISBLANK(OFFSET('9. METAS'!$K$20,INT((ROW()-13)/2),0)),"",OFFSET('9. METAS'!$K$20,INT((ROW()-13)/2),0))</f>
        <v/>
      </c>
      <c r="I235" s="1031"/>
      <c r="J235" s="208" t="str">
        <f ca="1">IF(MOD(ROW()-13,2)=0,IF(ISBLANK(OFFSET('11. SEGUIMIENTO 2026'!$N$14,INT((ROW()-13)/2),0)),"",OFFSET('11. SEGUIMIENTO 2026'!$N$14,INT((ROW()-13)/2),0)),IF(ISBLANK(OFFSET('9. METAS'!$Q$20,INT((ROW()-14)/2),0)),"",OFFSET('9. METAS'!$Q$20,INT((ROW()-14)/2),0)))</f>
        <v/>
      </c>
      <c r="K235" s="209" t="str">
        <f ca="1">IF(MOD(ROW()-13,2)=0,IF(ISBLANK(OFFSET('11. SEGUIMIENTO 2026'!$O$14,INT((ROW()-13)/2),0)),"",OFFSET('11. SEGUIMIENTO 2026'!$O$14,INT((ROW()-13)/2),0)),IF(ISBLANK(OFFSET('9. METAS'!$R$20,INT((ROW()-14)/2),0)),"",OFFSET('9. METAS'!$R$20,INT((ROW()-14)/2),0)))</f>
        <v/>
      </c>
      <c r="L235" s="209" t="str">
        <f ca="1">IF(MOD(ROW()-13,2)=0,IF(ISBLANK(OFFSET('11. SEGUIMIENTO 2026'!$P$14,INT((ROW()-13)/2),0)),"",OFFSET('11. SEGUIMIENTO 2026'!$P$14,INT((ROW()-13)/2),0)),IF(ISBLANK(OFFSET('9. METAS'!$S$20,INT((ROW()-14)/2),0)),"",OFFSET('9. METAS'!$S$20,INT((ROW()-14)/2),0)))</f>
        <v/>
      </c>
      <c r="M235" s="210" t="str">
        <f ca="1">IF(MOD(ROW()-13,2)=0,IF(ISBLANK(OFFSET('11. SEGUIMIENTO 2026'!$Q$14,INT((ROW()-13)/2),0)),"",OFFSET('11. SEGUIMIENTO 2026'!$Q$14,INT((ROW()-13)/2),0)),IF(ISBLANK(OFFSET('9. METAS'!$T$20,INT((ROW()-14)/2),0)),"",OFFSET('9. METAS'!$T$20,INT((ROW()-14)/2),0)))</f>
        <v/>
      </c>
      <c r="N235" s="1004" t="str">
        <f t="shared" ref="N235" ca="1" si="218">IFERROR(J235/J236,"ND")</f>
        <v>ND</v>
      </c>
      <c r="O235" s="1006" t="str">
        <f t="shared" ref="O235" ca="1" si="219">IFERROR(((J235+K235+L235)/H235),"ND")</f>
        <v>ND</v>
      </c>
      <c r="P235" s="1034"/>
    </row>
    <row r="236" spans="3:16" hidden="1">
      <c r="C236" s="983"/>
      <c r="D236" s="985"/>
      <c r="E236" s="985"/>
      <c r="F236" s="987"/>
      <c r="G236" s="989"/>
      <c r="H236" s="1029"/>
      <c r="I236" s="1036"/>
      <c r="J236" s="208" t="str">
        <f ca="1">IF(MOD(ROW()-13,2)=0,IF(ISBLANK(OFFSET('11. SEGUIMIENTO 2026'!$N$14,INT((ROW()-13)/2),0)),"",OFFSET('11. SEGUIMIENTO 2026'!$N$14,INT((ROW()-13)/2),0)),IF(ISBLANK(OFFSET('9. METAS'!$Q$20,INT((ROW()-14)/2),0)),"",OFFSET('9. METAS'!$Q$20,INT((ROW()-14)/2),0)))</f>
        <v/>
      </c>
      <c r="K236" s="209" t="str">
        <f ca="1">IF(MOD(ROW()-13,2)=0,IF(ISBLANK(OFFSET('11. SEGUIMIENTO 2026'!$O$14,INT((ROW()-13)/2),0)),"",OFFSET('11. SEGUIMIENTO 2026'!$O$14,INT((ROW()-13)/2),0)),IF(ISBLANK(OFFSET('9. METAS'!$R$20,INT((ROW()-14)/2),0)),"",OFFSET('9. METAS'!$R$20,INT((ROW()-14)/2),0)))</f>
        <v/>
      </c>
      <c r="L236" s="209" t="str">
        <f ca="1">IF(MOD(ROW()-13,2)=0,IF(ISBLANK(OFFSET('11. SEGUIMIENTO 2026'!$P$14,INT((ROW()-13)/2),0)),"",OFFSET('11. SEGUIMIENTO 2026'!$P$14,INT((ROW()-13)/2),0)),IF(ISBLANK(OFFSET('9. METAS'!$S$20,INT((ROW()-14)/2),0)),"",OFFSET('9. METAS'!$S$20,INT((ROW()-14)/2),0)))</f>
        <v/>
      </c>
      <c r="M236" s="210" t="str">
        <f ca="1">IF(MOD(ROW()-13,2)=0,IF(ISBLANK(OFFSET('11. SEGUIMIENTO 2026'!$Q$14,INT((ROW()-13)/2),0)),"",OFFSET('11. SEGUIMIENTO 2026'!$Q$14,INT((ROW()-13)/2),0)),IF(ISBLANK(OFFSET('9. METAS'!$T$20,INT((ROW()-14)/2),0)),"",OFFSET('9. METAS'!$T$20,INT((ROW()-14)/2),0)))</f>
        <v/>
      </c>
      <c r="N236" s="1005"/>
      <c r="O236" s="1007"/>
      <c r="P236" s="1037"/>
    </row>
    <row r="237" spans="3:16" hidden="1">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29" t="str">
        <f ca="1">IF(ISBLANK(OFFSET('9. METAS'!$K$20,INT((ROW()-13)/2),0)),"",OFFSET('9. METAS'!$K$20,INT((ROW()-13)/2),0))</f>
        <v/>
      </c>
      <c r="I237" s="1031"/>
      <c r="J237" s="208" t="str">
        <f ca="1">IF(MOD(ROW()-13,2)=0,IF(ISBLANK(OFFSET('11. SEGUIMIENTO 2026'!$N$14,INT((ROW()-13)/2),0)),"",OFFSET('11. SEGUIMIENTO 2026'!$N$14,INT((ROW()-13)/2),0)),IF(ISBLANK(OFFSET('9. METAS'!$Q$20,INT((ROW()-14)/2),0)),"",OFFSET('9. METAS'!$Q$20,INT((ROW()-14)/2),0)))</f>
        <v/>
      </c>
      <c r="K237" s="209" t="str">
        <f ca="1">IF(MOD(ROW()-13,2)=0,IF(ISBLANK(OFFSET('11. SEGUIMIENTO 2026'!$O$14,INT((ROW()-13)/2),0)),"",OFFSET('11. SEGUIMIENTO 2026'!$O$14,INT((ROW()-13)/2),0)),IF(ISBLANK(OFFSET('9. METAS'!$R$20,INT((ROW()-14)/2),0)),"",OFFSET('9. METAS'!$R$20,INT((ROW()-14)/2),0)))</f>
        <v/>
      </c>
      <c r="L237" s="209" t="str">
        <f ca="1">IF(MOD(ROW()-13,2)=0,IF(ISBLANK(OFFSET('11. SEGUIMIENTO 2026'!$P$14,INT((ROW()-13)/2),0)),"",OFFSET('11. SEGUIMIENTO 2026'!$P$14,INT((ROW()-13)/2),0)),IF(ISBLANK(OFFSET('9. METAS'!$S$20,INT((ROW()-14)/2),0)),"",OFFSET('9. METAS'!$S$20,INT((ROW()-14)/2),0)))</f>
        <v/>
      </c>
      <c r="M237" s="210" t="str">
        <f ca="1">IF(MOD(ROW()-13,2)=0,IF(ISBLANK(OFFSET('11. SEGUIMIENTO 2026'!$Q$14,INT((ROW()-13)/2),0)),"",OFFSET('11. SEGUIMIENTO 2026'!$Q$14,INT((ROW()-13)/2),0)),IF(ISBLANK(OFFSET('9. METAS'!$T$20,INT((ROW()-14)/2),0)),"",OFFSET('9. METAS'!$T$20,INT((ROW()-14)/2),0)))</f>
        <v/>
      </c>
      <c r="N237" s="1004" t="str">
        <f t="shared" ref="N237" ca="1" si="220">IFERROR(J237/J238,"ND")</f>
        <v>ND</v>
      </c>
      <c r="O237" s="1006" t="str">
        <f t="shared" ref="O237" ca="1" si="221">IFERROR(((J237+K237+L237)/H237),"ND")</f>
        <v>ND</v>
      </c>
      <c r="P237" s="1034"/>
    </row>
    <row r="238" spans="3:16" hidden="1">
      <c r="C238" s="983"/>
      <c r="D238" s="985"/>
      <c r="E238" s="985"/>
      <c r="F238" s="987"/>
      <c r="G238" s="989"/>
      <c r="H238" s="1029"/>
      <c r="I238" s="1036"/>
      <c r="J238" s="208" t="str">
        <f ca="1">IF(MOD(ROW()-13,2)=0,IF(ISBLANK(OFFSET('11. SEGUIMIENTO 2026'!$N$14,INT((ROW()-13)/2),0)),"",OFFSET('11. SEGUIMIENTO 2026'!$N$14,INT((ROW()-13)/2),0)),IF(ISBLANK(OFFSET('9. METAS'!$Q$20,INT((ROW()-14)/2),0)),"",OFFSET('9. METAS'!$Q$20,INT((ROW()-14)/2),0)))</f>
        <v/>
      </c>
      <c r="K238" s="209" t="str">
        <f ca="1">IF(MOD(ROW()-13,2)=0,IF(ISBLANK(OFFSET('11. SEGUIMIENTO 2026'!$O$14,INT((ROW()-13)/2),0)),"",OFFSET('11. SEGUIMIENTO 2026'!$O$14,INT((ROW()-13)/2),0)),IF(ISBLANK(OFFSET('9. METAS'!$R$20,INT((ROW()-14)/2),0)),"",OFFSET('9. METAS'!$R$20,INT((ROW()-14)/2),0)))</f>
        <v/>
      </c>
      <c r="L238" s="209" t="str">
        <f ca="1">IF(MOD(ROW()-13,2)=0,IF(ISBLANK(OFFSET('11. SEGUIMIENTO 2026'!$P$14,INT((ROW()-13)/2),0)),"",OFFSET('11. SEGUIMIENTO 2026'!$P$14,INT((ROW()-13)/2),0)),IF(ISBLANK(OFFSET('9. METAS'!$S$20,INT((ROW()-14)/2),0)),"",OFFSET('9. METAS'!$S$20,INT((ROW()-14)/2),0)))</f>
        <v/>
      </c>
      <c r="M238" s="210" t="str">
        <f ca="1">IF(MOD(ROW()-13,2)=0,IF(ISBLANK(OFFSET('11. SEGUIMIENTO 2026'!$Q$14,INT((ROW()-13)/2),0)),"",OFFSET('11. SEGUIMIENTO 2026'!$Q$14,INT((ROW()-13)/2),0)),IF(ISBLANK(OFFSET('9. METAS'!$T$20,INT((ROW()-14)/2),0)),"",OFFSET('9. METAS'!$T$20,INT((ROW()-14)/2),0)))</f>
        <v/>
      </c>
      <c r="N238" s="1005"/>
      <c r="O238" s="1007"/>
      <c r="P238" s="1037"/>
    </row>
    <row r="239" spans="3:16" hidden="1">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29" t="str">
        <f ca="1">IF(ISBLANK(OFFSET('9. METAS'!$K$20,INT((ROW()-13)/2),0)),"",OFFSET('9. METAS'!$K$20,INT((ROW()-13)/2),0))</f>
        <v/>
      </c>
      <c r="I239" s="1031"/>
      <c r="J239" s="208" t="str">
        <f ca="1">IF(MOD(ROW()-13,2)=0,IF(ISBLANK(OFFSET('11. SEGUIMIENTO 2026'!$N$14,INT((ROW()-13)/2),0)),"",OFFSET('11. SEGUIMIENTO 2026'!$N$14,INT((ROW()-13)/2),0)),IF(ISBLANK(OFFSET('9. METAS'!$Q$20,INT((ROW()-14)/2),0)),"",OFFSET('9. METAS'!$Q$20,INT((ROW()-14)/2),0)))</f>
        <v/>
      </c>
      <c r="K239" s="209" t="str">
        <f ca="1">IF(MOD(ROW()-13,2)=0,IF(ISBLANK(OFFSET('11. SEGUIMIENTO 2026'!$O$14,INT((ROW()-13)/2),0)),"",OFFSET('11. SEGUIMIENTO 2026'!$O$14,INT((ROW()-13)/2),0)),IF(ISBLANK(OFFSET('9. METAS'!$R$20,INT((ROW()-14)/2),0)),"",OFFSET('9. METAS'!$R$20,INT((ROW()-14)/2),0)))</f>
        <v/>
      </c>
      <c r="L239" s="209" t="str">
        <f ca="1">IF(MOD(ROW()-13,2)=0,IF(ISBLANK(OFFSET('11. SEGUIMIENTO 2026'!$P$14,INT((ROW()-13)/2),0)),"",OFFSET('11. SEGUIMIENTO 2026'!$P$14,INT((ROW()-13)/2),0)),IF(ISBLANK(OFFSET('9. METAS'!$S$20,INT((ROW()-14)/2),0)),"",OFFSET('9. METAS'!$S$20,INT((ROW()-14)/2),0)))</f>
        <v/>
      </c>
      <c r="M239" s="210" t="str">
        <f ca="1">IF(MOD(ROW()-13,2)=0,IF(ISBLANK(OFFSET('11. SEGUIMIENTO 2026'!$Q$14,INT((ROW()-13)/2),0)),"",OFFSET('11. SEGUIMIENTO 2026'!$Q$14,INT((ROW()-13)/2),0)),IF(ISBLANK(OFFSET('9. METAS'!$T$20,INT((ROW()-14)/2),0)),"",OFFSET('9. METAS'!$T$20,INT((ROW()-14)/2),0)))</f>
        <v/>
      </c>
      <c r="N239" s="1004" t="str">
        <f t="shared" ref="N239" ca="1" si="222">IFERROR(J239/J240,"ND")</f>
        <v>ND</v>
      </c>
      <c r="O239" s="1006" t="str">
        <f t="shared" ref="O239" ca="1" si="223">IFERROR(((J239+K239+L239)/H239),"ND")</f>
        <v>ND</v>
      </c>
      <c r="P239" s="1034"/>
    </row>
    <row r="240" spans="3:16" hidden="1">
      <c r="C240" s="983"/>
      <c r="D240" s="985"/>
      <c r="E240" s="985"/>
      <c r="F240" s="987"/>
      <c r="G240" s="989"/>
      <c r="H240" s="1029"/>
      <c r="I240" s="1036"/>
      <c r="J240" s="208" t="str">
        <f ca="1">IF(MOD(ROW()-13,2)=0,IF(ISBLANK(OFFSET('11. SEGUIMIENTO 2026'!$N$14,INT((ROW()-13)/2),0)),"",OFFSET('11. SEGUIMIENTO 2026'!$N$14,INT((ROW()-13)/2),0)),IF(ISBLANK(OFFSET('9. METAS'!$Q$20,INT((ROW()-14)/2),0)),"",OFFSET('9. METAS'!$Q$20,INT((ROW()-14)/2),0)))</f>
        <v/>
      </c>
      <c r="K240" s="209" t="str">
        <f ca="1">IF(MOD(ROW()-13,2)=0,IF(ISBLANK(OFFSET('11. SEGUIMIENTO 2026'!$O$14,INT((ROW()-13)/2),0)),"",OFFSET('11. SEGUIMIENTO 2026'!$O$14,INT((ROW()-13)/2),0)),IF(ISBLANK(OFFSET('9. METAS'!$R$20,INT((ROW()-14)/2),0)),"",OFFSET('9. METAS'!$R$20,INT((ROW()-14)/2),0)))</f>
        <v/>
      </c>
      <c r="L240" s="209" t="str">
        <f ca="1">IF(MOD(ROW()-13,2)=0,IF(ISBLANK(OFFSET('11. SEGUIMIENTO 2026'!$P$14,INT((ROW()-13)/2),0)),"",OFFSET('11. SEGUIMIENTO 2026'!$P$14,INT((ROW()-13)/2),0)),IF(ISBLANK(OFFSET('9. METAS'!$S$20,INT((ROW()-14)/2),0)),"",OFFSET('9. METAS'!$S$20,INT((ROW()-14)/2),0)))</f>
        <v/>
      </c>
      <c r="M240" s="210" t="str">
        <f ca="1">IF(MOD(ROW()-13,2)=0,IF(ISBLANK(OFFSET('11. SEGUIMIENTO 2026'!$Q$14,INT((ROW()-13)/2),0)),"",OFFSET('11. SEGUIMIENTO 2026'!$Q$14,INT((ROW()-13)/2),0)),IF(ISBLANK(OFFSET('9. METAS'!$T$20,INT((ROW()-14)/2),0)),"",OFFSET('9. METAS'!$T$20,INT((ROW()-14)/2),0)))</f>
        <v/>
      </c>
      <c r="N240" s="1005"/>
      <c r="O240" s="1007"/>
      <c r="P240" s="1037"/>
    </row>
    <row r="241" spans="3:16" hidden="1">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29" t="str">
        <f ca="1">IF(ISBLANK(OFFSET('9. METAS'!$K$20,INT((ROW()-13)/2),0)),"",OFFSET('9. METAS'!$K$20,INT((ROW()-13)/2),0))</f>
        <v/>
      </c>
      <c r="I241" s="1031"/>
      <c r="J241" s="208" t="str">
        <f ca="1">IF(MOD(ROW()-13,2)=0,IF(ISBLANK(OFFSET('11. SEGUIMIENTO 2026'!$N$14,INT((ROW()-13)/2),0)),"",OFFSET('11. SEGUIMIENTO 2026'!$N$14,INT((ROW()-13)/2),0)),IF(ISBLANK(OFFSET('9. METAS'!$Q$20,INT((ROW()-14)/2),0)),"",OFFSET('9. METAS'!$Q$20,INT((ROW()-14)/2),0)))</f>
        <v/>
      </c>
      <c r="K241" s="209" t="str">
        <f ca="1">IF(MOD(ROW()-13,2)=0,IF(ISBLANK(OFFSET('11. SEGUIMIENTO 2026'!$O$14,INT((ROW()-13)/2),0)),"",OFFSET('11. SEGUIMIENTO 2026'!$O$14,INT((ROW()-13)/2),0)),IF(ISBLANK(OFFSET('9. METAS'!$R$20,INT((ROW()-14)/2),0)),"",OFFSET('9. METAS'!$R$20,INT((ROW()-14)/2),0)))</f>
        <v/>
      </c>
      <c r="L241" s="209" t="str">
        <f ca="1">IF(MOD(ROW()-13,2)=0,IF(ISBLANK(OFFSET('11. SEGUIMIENTO 2026'!$P$14,INT((ROW()-13)/2),0)),"",OFFSET('11. SEGUIMIENTO 2026'!$P$14,INT((ROW()-13)/2),0)),IF(ISBLANK(OFFSET('9. METAS'!$S$20,INT((ROW()-14)/2),0)),"",OFFSET('9. METAS'!$S$20,INT((ROW()-14)/2),0)))</f>
        <v/>
      </c>
      <c r="M241" s="210" t="str">
        <f ca="1">IF(MOD(ROW()-13,2)=0,IF(ISBLANK(OFFSET('11. SEGUIMIENTO 2026'!$Q$14,INT((ROW()-13)/2),0)),"",OFFSET('11. SEGUIMIENTO 2026'!$Q$14,INT((ROW()-13)/2),0)),IF(ISBLANK(OFFSET('9. METAS'!$T$20,INT((ROW()-14)/2),0)),"",OFFSET('9. METAS'!$T$20,INT((ROW()-14)/2),0)))</f>
        <v/>
      </c>
      <c r="N241" s="1004" t="str">
        <f t="shared" ref="N241" ca="1" si="224">IFERROR(J241/J242,"ND")</f>
        <v>ND</v>
      </c>
      <c r="O241" s="1006" t="str">
        <f t="shared" ref="O241" ca="1" si="225">IFERROR(((J241+K241+L241)/H241),"ND")</f>
        <v>ND</v>
      </c>
      <c r="P241" s="1034"/>
    </row>
    <row r="242" spans="3:16" hidden="1">
      <c r="C242" s="983"/>
      <c r="D242" s="985"/>
      <c r="E242" s="985"/>
      <c r="F242" s="987"/>
      <c r="G242" s="989"/>
      <c r="H242" s="1029"/>
      <c r="I242" s="1036"/>
      <c r="J242" s="208" t="str">
        <f ca="1">IF(MOD(ROW()-13,2)=0,IF(ISBLANK(OFFSET('11. SEGUIMIENTO 2026'!$N$14,INT((ROW()-13)/2),0)),"",OFFSET('11. SEGUIMIENTO 2026'!$N$14,INT((ROW()-13)/2),0)),IF(ISBLANK(OFFSET('9. METAS'!$Q$20,INT((ROW()-14)/2),0)),"",OFFSET('9. METAS'!$Q$20,INT((ROW()-14)/2),0)))</f>
        <v/>
      </c>
      <c r="K242" s="209" t="str">
        <f ca="1">IF(MOD(ROW()-13,2)=0,IF(ISBLANK(OFFSET('11. SEGUIMIENTO 2026'!$O$14,INT((ROW()-13)/2),0)),"",OFFSET('11. SEGUIMIENTO 2026'!$O$14,INT((ROW()-13)/2),0)),IF(ISBLANK(OFFSET('9. METAS'!$R$20,INT((ROW()-14)/2),0)),"",OFFSET('9. METAS'!$R$20,INT((ROW()-14)/2),0)))</f>
        <v/>
      </c>
      <c r="L242" s="209" t="str">
        <f ca="1">IF(MOD(ROW()-13,2)=0,IF(ISBLANK(OFFSET('11. SEGUIMIENTO 2026'!$P$14,INT((ROW()-13)/2),0)),"",OFFSET('11. SEGUIMIENTO 2026'!$P$14,INT((ROW()-13)/2),0)),IF(ISBLANK(OFFSET('9. METAS'!$S$20,INT((ROW()-14)/2),0)),"",OFFSET('9. METAS'!$S$20,INT((ROW()-14)/2),0)))</f>
        <v/>
      </c>
      <c r="M242" s="210" t="str">
        <f ca="1">IF(MOD(ROW()-13,2)=0,IF(ISBLANK(OFFSET('11. SEGUIMIENTO 2026'!$Q$14,INT((ROW()-13)/2),0)),"",OFFSET('11. SEGUIMIENTO 2026'!$Q$14,INT((ROW()-13)/2),0)),IF(ISBLANK(OFFSET('9. METAS'!$T$20,INT((ROW()-14)/2),0)),"",OFFSET('9. METAS'!$T$20,INT((ROW()-14)/2),0)))</f>
        <v/>
      </c>
      <c r="N242" s="1005"/>
      <c r="O242" s="1007"/>
      <c r="P242" s="1037"/>
    </row>
    <row r="243" spans="3:16" hidden="1">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29" t="str">
        <f ca="1">IF(ISBLANK(OFFSET('9. METAS'!$K$20,INT((ROW()-13)/2),0)),"",OFFSET('9. METAS'!$K$20,INT((ROW()-13)/2),0))</f>
        <v/>
      </c>
      <c r="I243" s="1031"/>
      <c r="J243" s="208" t="str">
        <f ca="1">IF(MOD(ROW()-13,2)=0,IF(ISBLANK(OFFSET('11. SEGUIMIENTO 2026'!$N$14,INT((ROW()-13)/2),0)),"",OFFSET('11. SEGUIMIENTO 2026'!$N$14,INT((ROW()-13)/2),0)),IF(ISBLANK(OFFSET('9. METAS'!$Q$20,INT((ROW()-14)/2),0)),"",OFFSET('9. METAS'!$Q$20,INT((ROW()-14)/2),0)))</f>
        <v/>
      </c>
      <c r="K243" s="209" t="str">
        <f ca="1">IF(MOD(ROW()-13,2)=0,IF(ISBLANK(OFFSET('11. SEGUIMIENTO 2026'!$O$14,INT((ROW()-13)/2),0)),"",OFFSET('11. SEGUIMIENTO 2026'!$O$14,INT((ROW()-13)/2),0)),IF(ISBLANK(OFFSET('9. METAS'!$R$20,INT((ROW()-14)/2),0)),"",OFFSET('9. METAS'!$R$20,INT((ROW()-14)/2),0)))</f>
        <v/>
      </c>
      <c r="L243" s="209" t="str">
        <f ca="1">IF(MOD(ROW()-13,2)=0,IF(ISBLANK(OFFSET('11. SEGUIMIENTO 2026'!$P$14,INT((ROW()-13)/2),0)),"",OFFSET('11. SEGUIMIENTO 2026'!$P$14,INT((ROW()-13)/2),0)),IF(ISBLANK(OFFSET('9. METAS'!$S$20,INT((ROW()-14)/2),0)),"",OFFSET('9. METAS'!$S$20,INT((ROW()-14)/2),0)))</f>
        <v/>
      </c>
      <c r="M243" s="210" t="str">
        <f ca="1">IF(MOD(ROW()-13,2)=0,IF(ISBLANK(OFFSET('11. SEGUIMIENTO 2026'!$Q$14,INT((ROW()-13)/2),0)),"",OFFSET('11. SEGUIMIENTO 2026'!$Q$14,INT((ROW()-13)/2),0)),IF(ISBLANK(OFFSET('9. METAS'!$T$20,INT((ROW()-14)/2),0)),"",OFFSET('9. METAS'!$T$20,INT((ROW()-14)/2),0)))</f>
        <v/>
      </c>
      <c r="N243" s="1004" t="str">
        <f t="shared" ref="N243" ca="1" si="226">IFERROR(J243/J244,"ND")</f>
        <v>ND</v>
      </c>
      <c r="O243" s="1006" t="str">
        <f t="shared" ref="O243" ca="1" si="227">IFERROR(((J243+K243+L243)/H243),"ND")</f>
        <v>ND</v>
      </c>
      <c r="P243" s="1034"/>
    </row>
    <row r="244" spans="3:16" hidden="1">
      <c r="C244" s="983"/>
      <c r="D244" s="985"/>
      <c r="E244" s="985"/>
      <c r="F244" s="987"/>
      <c r="G244" s="989"/>
      <c r="H244" s="1029"/>
      <c r="I244" s="1036"/>
      <c r="J244" s="208" t="str">
        <f ca="1">IF(MOD(ROW()-13,2)=0,IF(ISBLANK(OFFSET('11. SEGUIMIENTO 2026'!$N$14,INT((ROW()-13)/2),0)),"",OFFSET('11. SEGUIMIENTO 2026'!$N$14,INT((ROW()-13)/2),0)),IF(ISBLANK(OFFSET('9. METAS'!$Q$20,INT((ROW()-14)/2),0)),"",OFFSET('9. METAS'!$Q$20,INT((ROW()-14)/2),0)))</f>
        <v/>
      </c>
      <c r="K244" s="209" t="str">
        <f ca="1">IF(MOD(ROW()-13,2)=0,IF(ISBLANK(OFFSET('11. SEGUIMIENTO 2026'!$O$14,INT((ROW()-13)/2),0)),"",OFFSET('11. SEGUIMIENTO 2026'!$O$14,INT((ROW()-13)/2),0)),IF(ISBLANK(OFFSET('9. METAS'!$R$20,INT((ROW()-14)/2),0)),"",OFFSET('9. METAS'!$R$20,INT((ROW()-14)/2),0)))</f>
        <v/>
      </c>
      <c r="L244" s="209" t="str">
        <f ca="1">IF(MOD(ROW()-13,2)=0,IF(ISBLANK(OFFSET('11. SEGUIMIENTO 2026'!$P$14,INT((ROW()-13)/2),0)),"",OFFSET('11. SEGUIMIENTO 2026'!$P$14,INT((ROW()-13)/2),0)),IF(ISBLANK(OFFSET('9. METAS'!$S$20,INT((ROW()-14)/2),0)),"",OFFSET('9. METAS'!$S$20,INT((ROW()-14)/2),0)))</f>
        <v/>
      </c>
      <c r="M244" s="210" t="str">
        <f ca="1">IF(MOD(ROW()-13,2)=0,IF(ISBLANK(OFFSET('11. SEGUIMIENTO 2026'!$Q$14,INT((ROW()-13)/2),0)),"",OFFSET('11. SEGUIMIENTO 2026'!$Q$14,INT((ROW()-13)/2),0)),IF(ISBLANK(OFFSET('9. METAS'!$T$20,INT((ROW()-14)/2),0)),"",OFFSET('9. METAS'!$T$20,INT((ROW()-14)/2),0)))</f>
        <v/>
      </c>
      <c r="N244" s="1005"/>
      <c r="O244" s="1007"/>
      <c r="P244" s="1037"/>
    </row>
    <row r="245" spans="3:16" hidden="1">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29" t="str">
        <f ca="1">IF(ISBLANK(OFFSET('9. METAS'!$K$20,INT((ROW()-13)/2),0)),"",OFFSET('9. METAS'!$K$20,INT((ROW()-13)/2),0))</f>
        <v/>
      </c>
      <c r="I245" s="1031"/>
      <c r="J245" s="208" t="str">
        <f ca="1">IF(MOD(ROW()-13,2)=0,IF(ISBLANK(OFFSET('11. SEGUIMIENTO 2026'!$N$14,INT((ROW()-13)/2),0)),"",OFFSET('11. SEGUIMIENTO 2026'!$N$14,INT((ROW()-13)/2),0)),IF(ISBLANK(OFFSET('9. METAS'!$Q$20,INT((ROW()-14)/2),0)),"",OFFSET('9. METAS'!$Q$20,INT((ROW()-14)/2),0)))</f>
        <v/>
      </c>
      <c r="K245" s="209" t="str">
        <f ca="1">IF(MOD(ROW()-13,2)=0,IF(ISBLANK(OFFSET('11. SEGUIMIENTO 2026'!$O$14,INT((ROW()-13)/2),0)),"",OFFSET('11. SEGUIMIENTO 2026'!$O$14,INT((ROW()-13)/2),0)),IF(ISBLANK(OFFSET('9. METAS'!$R$20,INT((ROW()-14)/2),0)),"",OFFSET('9. METAS'!$R$20,INT((ROW()-14)/2),0)))</f>
        <v/>
      </c>
      <c r="L245" s="209" t="str">
        <f ca="1">IF(MOD(ROW()-13,2)=0,IF(ISBLANK(OFFSET('11. SEGUIMIENTO 2026'!$P$14,INT((ROW()-13)/2),0)),"",OFFSET('11. SEGUIMIENTO 2026'!$P$14,INT((ROW()-13)/2),0)),IF(ISBLANK(OFFSET('9. METAS'!$S$20,INT((ROW()-14)/2),0)),"",OFFSET('9. METAS'!$S$20,INT((ROW()-14)/2),0)))</f>
        <v/>
      </c>
      <c r="M245" s="210" t="str">
        <f ca="1">IF(MOD(ROW()-13,2)=0,IF(ISBLANK(OFFSET('11. SEGUIMIENTO 2026'!$Q$14,INT((ROW()-13)/2),0)),"",OFFSET('11. SEGUIMIENTO 2026'!$Q$14,INT((ROW()-13)/2),0)),IF(ISBLANK(OFFSET('9. METAS'!$T$20,INT((ROW()-14)/2),0)),"",OFFSET('9. METAS'!$T$20,INT((ROW()-14)/2),0)))</f>
        <v/>
      </c>
      <c r="N245" s="1004" t="str">
        <f t="shared" ref="N245" ca="1" si="228">IFERROR(J245/J246,"ND")</f>
        <v>ND</v>
      </c>
      <c r="O245" s="1006" t="str">
        <f t="shared" ref="O245" ca="1" si="229">IFERROR(((J245+K245+L245)/H245),"ND")</f>
        <v>ND</v>
      </c>
      <c r="P245" s="1034"/>
    </row>
    <row r="246" spans="3:16" hidden="1">
      <c r="C246" s="983"/>
      <c r="D246" s="985"/>
      <c r="E246" s="985"/>
      <c r="F246" s="987"/>
      <c r="G246" s="989"/>
      <c r="H246" s="1029"/>
      <c r="I246" s="1036"/>
      <c r="J246" s="208" t="str">
        <f ca="1">IF(MOD(ROW()-13,2)=0,IF(ISBLANK(OFFSET('11. SEGUIMIENTO 2026'!$N$14,INT((ROW()-13)/2),0)),"",OFFSET('11. SEGUIMIENTO 2026'!$N$14,INT((ROW()-13)/2),0)),IF(ISBLANK(OFFSET('9. METAS'!$Q$20,INT((ROW()-14)/2),0)),"",OFFSET('9. METAS'!$Q$20,INT((ROW()-14)/2),0)))</f>
        <v/>
      </c>
      <c r="K246" s="209" t="str">
        <f ca="1">IF(MOD(ROW()-13,2)=0,IF(ISBLANK(OFFSET('11. SEGUIMIENTO 2026'!$O$14,INT((ROW()-13)/2),0)),"",OFFSET('11. SEGUIMIENTO 2026'!$O$14,INT((ROW()-13)/2),0)),IF(ISBLANK(OFFSET('9. METAS'!$R$20,INT((ROW()-14)/2),0)),"",OFFSET('9. METAS'!$R$20,INT((ROW()-14)/2),0)))</f>
        <v/>
      </c>
      <c r="L246" s="209" t="str">
        <f ca="1">IF(MOD(ROW()-13,2)=0,IF(ISBLANK(OFFSET('11. SEGUIMIENTO 2026'!$P$14,INT((ROW()-13)/2),0)),"",OFFSET('11. SEGUIMIENTO 2026'!$P$14,INT((ROW()-13)/2),0)),IF(ISBLANK(OFFSET('9. METAS'!$S$20,INT((ROW()-14)/2),0)),"",OFFSET('9. METAS'!$S$20,INT((ROW()-14)/2),0)))</f>
        <v/>
      </c>
      <c r="M246" s="210" t="str">
        <f ca="1">IF(MOD(ROW()-13,2)=0,IF(ISBLANK(OFFSET('11. SEGUIMIENTO 2026'!$Q$14,INT((ROW()-13)/2),0)),"",OFFSET('11. SEGUIMIENTO 2026'!$Q$14,INT((ROW()-13)/2),0)),IF(ISBLANK(OFFSET('9. METAS'!$T$20,INT((ROW()-14)/2),0)),"",OFFSET('9. METAS'!$T$20,INT((ROW()-14)/2),0)))</f>
        <v/>
      </c>
      <c r="N246" s="1005"/>
      <c r="O246" s="1007"/>
      <c r="P246" s="1037"/>
    </row>
    <row r="247" spans="3:16" hidden="1">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29" t="str">
        <f ca="1">IF(ISBLANK(OFFSET('9. METAS'!$K$20,INT((ROW()-13)/2),0)),"",OFFSET('9. METAS'!$K$20,INT((ROW()-13)/2),0))</f>
        <v/>
      </c>
      <c r="I247" s="1031"/>
      <c r="J247" s="208" t="str">
        <f ca="1">IF(MOD(ROW()-13,2)=0,IF(ISBLANK(OFFSET('11. SEGUIMIENTO 2026'!$N$14,INT((ROW()-13)/2),0)),"",OFFSET('11. SEGUIMIENTO 2026'!$N$14,INT((ROW()-13)/2),0)),IF(ISBLANK(OFFSET('9. METAS'!$Q$20,INT((ROW()-14)/2),0)),"",OFFSET('9. METAS'!$Q$20,INT((ROW()-14)/2),0)))</f>
        <v/>
      </c>
      <c r="K247" s="209" t="str">
        <f ca="1">IF(MOD(ROW()-13,2)=0,IF(ISBLANK(OFFSET('11. SEGUIMIENTO 2026'!$O$14,INT((ROW()-13)/2),0)),"",OFFSET('11. SEGUIMIENTO 2026'!$O$14,INT((ROW()-13)/2),0)),IF(ISBLANK(OFFSET('9. METAS'!$R$20,INT((ROW()-14)/2),0)),"",OFFSET('9. METAS'!$R$20,INT((ROW()-14)/2),0)))</f>
        <v/>
      </c>
      <c r="L247" s="209" t="str">
        <f ca="1">IF(MOD(ROW()-13,2)=0,IF(ISBLANK(OFFSET('11. SEGUIMIENTO 2026'!$P$14,INT((ROW()-13)/2),0)),"",OFFSET('11. SEGUIMIENTO 2026'!$P$14,INT((ROW()-13)/2),0)),IF(ISBLANK(OFFSET('9. METAS'!$S$20,INT((ROW()-14)/2),0)),"",OFFSET('9. METAS'!$S$20,INT((ROW()-14)/2),0)))</f>
        <v/>
      </c>
      <c r="M247" s="210" t="str">
        <f ca="1">IF(MOD(ROW()-13,2)=0,IF(ISBLANK(OFFSET('11. SEGUIMIENTO 2026'!$Q$14,INT((ROW()-13)/2),0)),"",OFFSET('11. SEGUIMIENTO 2026'!$Q$14,INT((ROW()-13)/2),0)),IF(ISBLANK(OFFSET('9. METAS'!$T$20,INT((ROW()-14)/2),0)),"",OFFSET('9. METAS'!$T$20,INT((ROW()-14)/2),0)))</f>
        <v/>
      </c>
      <c r="N247" s="1004" t="str">
        <f t="shared" ref="N247" ca="1" si="230">IFERROR(J247/J248,"ND")</f>
        <v>ND</v>
      </c>
      <c r="O247" s="1006" t="str">
        <f t="shared" ref="O247" ca="1" si="231">IFERROR(((J247+K247+L247)/H247),"ND")</f>
        <v>ND</v>
      </c>
      <c r="P247" s="1034"/>
    </row>
    <row r="248" spans="3:16" hidden="1">
      <c r="C248" s="983"/>
      <c r="D248" s="985"/>
      <c r="E248" s="985"/>
      <c r="F248" s="987"/>
      <c r="G248" s="989"/>
      <c r="H248" s="1029"/>
      <c r="I248" s="1036"/>
      <c r="J248" s="208" t="str">
        <f ca="1">IF(MOD(ROW()-13,2)=0,IF(ISBLANK(OFFSET('11. SEGUIMIENTO 2026'!$N$14,INT((ROW()-13)/2),0)),"",OFFSET('11. SEGUIMIENTO 2026'!$N$14,INT((ROW()-13)/2),0)),IF(ISBLANK(OFFSET('9. METAS'!$Q$20,INT((ROW()-14)/2),0)),"",OFFSET('9. METAS'!$Q$20,INT((ROW()-14)/2),0)))</f>
        <v/>
      </c>
      <c r="K248" s="209" t="str">
        <f ca="1">IF(MOD(ROW()-13,2)=0,IF(ISBLANK(OFFSET('11. SEGUIMIENTO 2026'!$O$14,INT((ROW()-13)/2),0)),"",OFFSET('11. SEGUIMIENTO 2026'!$O$14,INT((ROW()-13)/2),0)),IF(ISBLANK(OFFSET('9. METAS'!$R$20,INT((ROW()-14)/2),0)),"",OFFSET('9. METAS'!$R$20,INT((ROW()-14)/2),0)))</f>
        <v/>
      </c>
      <c r="L248" s="209" t="str">
        <f ca="1">IF(MOD(ROW()-13,2)=0,IF(ISBLANK(OFFSET('11. SEGUIMIENTO 2026'!$P$14,INT((ROW()-13)/2),0)),"",OFFSET('11. SEGUIMIENTO 2026'!$P$14,INT((ROW()-13)/2),0)),IF(ISBLANK(OFFSET('9. METAS'!$S$20,INT((ROW()-14)/2),0)),"",OFFSET('9. METAS'!$S$20,INT((ROW()-14)/2),0)))</f>
        <v/>
      </c>
      <c r="M248" s="210" t="str">
        <f ca="1">IF(MOD(ROW()-13,2)=0,IF(ISBLANK(OFFSET('11. SEGUIMIENTO 2026'!$Q$14,INT((ROW()-13)/2),0)),"",OFFSET('11. SEGUIMIENTO 2026'!$Q$14,INT((ROW()-13)/2),0)),IF(ISBLANK(OFFSET('9. METAS'!$T$20,INT((ROW()-14)/2),0)),"",OFFSET('9. METAS'!$T$20,INT((ROW()-14)/2),0)))</f>
        <v/>
      </c>
      <c r="N248" s="1005"/>
      <c r="O248" s="1007"/>
      <c r="P248" s="1037"/>
    </row>
    <row r="249" spans="3:16" hidden="1">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29" t="str">
        <f ca="1">IF(ISBLANK(OFFSET('9. METAS'!$K$20,INT((ROW()-13)/2),0)),"",OFFSET('9. METAS'!$K$20,INT((ROW()-13)/2),0))</f>
        <v/>
      </c>
      <c r="I249" s="1031"/>
      <c r="J249" s="208" t="str">
        <f ca="1">IF(MOD(ROW()-13,2)=0,IF(ISBLANK(OFFSET('11. SEGUIMIENTO 2026'!$N$14,INT((ROW()-13)/2),0)),"",OFFSET('11. SEGUIMIENTO 2026'!$N$14,INT((ROW()-13)/2),0)),IF(ISBLANK(OFFSET('9. METAS'!$Q$20,INT((ROW()-14)/2),0)),"",OFFSET('9. METAS'!$Q$20,INT((ROW()-14)/2),0)))</f>
        <v/>
      </c>
      <c r="K249" s="209" t="str">
        <f ca="1">IF(MOD(ROW()-13,2)=0,IF(ISBLANK(OFFSET('11. SEGUIMIENTO 2026'!$O$14,INT((ROW()-13)/2),0)),"",OFFSET('11. SEGUIMIENTO 2026'!$O$14,INT((ROW()-13)/2),0)),IF(ISBLANK(OFFSET('9. METAS'!$R$20,INT((ROW()-14)/2),0)),"",OFFSET('9. METAS'!$R$20,INT((ROW()-14)/2),0)))</f>
        <v/>
      </c>
      <c r="L249" s="209" t="str">
        <f ca="1">IF(MOD(ROW()-13,2)=0,IF(ISBLANK(OFFSET('11. SEGUIMIENTO 2026'!$P$14,INT((ROW()-13)/2),0)),"",OFFSET('11. SEGUIMIENTO 2026'!$P$14,INT((ROW()-13)/2),0)),IF(ISBLANK(OFFSET('9. METAS'!$S$20,INT((ROW()-14)/2),0)),"",OFFSET('9. METAS'!$S$20,INT((ROW()-14)/2),0)))</f>
        <v/>
      </c>
      <c r="M249" s="210" t="str">
        <f ca="1">IF(MOD(ROW()-13,2)=0,IF(ISBLANK(OFFSET('11. SEGUIMIENTO 2026'!$Q$14,INT((ROW()-13)/2),0)),"",OFFSET('11. SEGUIMIENTO 2026'!$Q$14,INT((ROW()-13)/2),0)),IF(ISBLANK(OFFSET('9. METAS'!$T$20,INT((ROW()-14)/2),0)),"",OFFSET('9. METAS'!$T$20,INT((ROW()-14)/2),0)))</f>
        <v/>
      </c>
      <c r="N249" s="1004" t="str">
        <f t="shared" ref="N249" ca="1" si="232">IFERROR(J249/J250,"ND")</f>
        <v>ND</v>
      </c>
      <c r="O249" s="1006" t="str">
        <f t="shared" ref="O249" ca="1" si="233">IFERROR(((J249+K249+L249)/H249),"ND")</f>
        <v>ND</v>
      </c>
      <c r="P249" s="1034"/>
    </row>
    <row r="250" spans="3:16" hidden="1">
      <c r="C250" s="983"/>
      <c r="D250" s="985"/>
      <c r="E250" s="985"/>
      <c r="F250" s="987"/>
      <c r="G250" s="989"/>
      <c r="H250" s="1029"/>
      <c r="I250" s="1036"/>
      <c r="J250" s="208" t="str">
        <f ca="1">IF(MOD(ROW()-13,2)=0,IF(ISBLANK(OFFSET('11. SEGUIMIENTO 2026'!$N$14,INT((ROW()-13)/2),0)),"",OFFSET('11. SEGUIMIENTO 2026'!$N$14,INT((ROW()-13)/2),0)),IF(ISBLANK(OFFSET('9. METAS'!$Q$20,INT((ROW()-14)/2),0)),"",OFFSET('9. METAS'!$Q$20,INT((ROW()-14)/2),0)))</f>
        <v/>
      </c>
      <c r="K250" s="209" t="str">
        <f ca="1">IF(MOD(ROW()-13,2)=0,IF(ISBLANK(OFFSET('11. SEGUIMIENTO 2026'!$O$14,INT((ROW()-13)/2),0)),"",OFFSET('11. SEGUIMIENTO 2026'!$O$14,INT((ROW()-13)/2),0)),IF(ISBLANK(OFFSET('9. METAS'!$R$20,INT((ROW()-14)/2),0)),"",OFFSET('9. METAS'!$R$20,INT((ROW()-14)/2),0)))</f>
        <v/>
      </c>
      <c r="L250" s="209" t="str">
        <f ca="1">IF(MOD(ROW()-13,2)=0,IF(ISBLANK(OFFSET('11. SEGUIMIENTO 2026'!$P$14,INT((ROW()-13)/2),0)),"",OFFSET('11. SEGUIMIENTO 2026'!$P$14,INT((ROW()-13)/2),0)),IF(ISBLANK(OFFSET('9. METAS'!$S$20,INT((ROW()-14)/2),0)),"",OFFSET('9. METAS'!$S$20,INT((ROW()-14)/2),0)))</f>
        <v/>
      </c>
      <c r="M250" s="210" t="str">
        <f ca="1">IF(MOD(ROW()-13,2)=0,IF(ISBLANK(OFFSET('11. SEGUIMIENTO 2026'!$Q$14,INT((ROW()-13)/2),0)),"",OFFSET('11. SEGUIMIENTO 2026'!$Q$14,INT((ROW()-13)/2),0)),IF(ISBLANK(OFFSET('9. METAS'!$T$20,INT((ROW()-14)/2),0)),"",OFFSET('9. METAS'!$T$20,INT((ROW()-14)/2),0)))</f>
        <v/>
      </c>
      <c r="N250" s="1005"/>
      <c r="O250" s="1007"/>
      <c r="P250" s="1037"/>
    </row>
    <row r="251" spans="3:16" hidden="1">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29" t="str">
        <f ca="1">IF(ISBLANK(OFFSET('9. METAS'!$K$20,INT((ROW()-13)/2),0)),"",OFFSET('9. METAS'!$K$20,INT((ROW()-13)/2),0))</f>
        <v/>
      </c>
      <c r="I251" s="1031"/>
      <c r="J251" s="208" t="str">
        <f ca="1">IF(MOD(ROW()-13,2)=0,IF(ISBLANK(OFFSET('11. SEGUIMIENTO 2026'!$N$14,INT((ROW()-13)/2),0)),"",OFFSET('11. SEGUIMIENTO 2026'!$N$14,INT((ROW()-13)/2),0)),IF(ISBLANK(OFFSET('9. METAS'!$Q$20,INT((ROW()-14)/2),0)),"",OFFSET('9. METAS'!$Q$20,INT((ROW()-14)/2),0)))</f>
        <v/>
      </c>
      <c r="K251" s="209" t="str">
        <f ca="1">IF(MOD(ROW()-13,2)=0,IF(ISBLANK(OFFSET('11. SEGUIMIENTO 2026'!$O$14,INT((ROW()-13)/2),0)),"",OFFSET('11. SEGUIMIENTO 2026'!$O$14,INT((ROW()-13)/2),0)),IF(ISBLANK(OFFSET('9. METAS'!$R$20,INT((ROW()-14)/2),0)),"",OFFSET('9. METAS'!$R$20,INT((ROW()-14)/2),0)))</f>
        <v/>
      </c>
      <c r="L251" s="209" t="str">
        <f ca="1">IF(MOD(ROW()-13,2)=0,IF(ISBLANK(OFFSET('11. SEGUIMIENTO 2026'!$P$14,INT((ROW()-13)/2),0)),"",OFFSET('11. SEGUIMIENTO 2026'!$P$14,INT((ROW()-13)/2),0)),IF(ISBLANK(OFFSET('9. METAS'!$S$20,INT((ROW()-14)/2),0)),"",OFFSET('9. METAS'!$S$20,INT((ROW()-14)/2),0)))</f>
        <v/>
      </c>
      <c r="M251" s="210" t="str">
        <f ca="1">IF(MOD(ROW()-13,2)=0,IF(ISBLANK(OFFSET('11. SEGUIMIENTO 2026'!$Q$14,INT((ROW()-13)/2),0)),"",OFFSET('11. SEGUIMIENTO 2026'!$Q$14,INT((ROW()-13)/2),0)),IF(ISBLANK(OFFSET('9. METAS'!$T$20,INT((ROW()-14)/2),0)),"",OFFSET('9. METAS'!$T$20,INT((ROW()-14)/2),0)))</f>
        <v/>
      </c>
      <c r="N251" s="1004" t="str">
        <f t="shared" ref="N251" ca="1" si="234">IFERROR(J251/J252,"ND")</f>
        <v>ND</v>
      </c>
      <c r="O251" s="1006" t="str">
        <f t="shared" ref="O251" ca="1" si="235">IFERROR(((J251+K251+L251)/H251),"ND")</f>
        <v>ND</v>
      </c>
      <c r="P251" s="1034"/>
    </row>
    <row r="252" spans="3:16" hidden="1">
      <c r="C252" s="983"/>
      <c r="D252" s="985"/>
      <c r="E252" s="985"/>
      <c r="F252" s="987"/>
      <c r="G252" s="989"/>
      <c r="H252" s="1029"/>
      <c r="I252" s="1036"/>
      <c r="J252" s="208" t="str">
        <f ca="1">IF(MOD(ROW()-13,2)=0,IF(ISBLANK(OFFSET('11. SEGUIMIENTO 2026'!$N$14,INT((ROW()-13)/2),0)),"",OFFSET('11. SEGUIMIENTO 2026'!$N$14,INT((ROW()-13)/2),0)),IF(ISBLANK(OFFSET('9. METAS'!$Q$20,INT((ROW()-14)/2),0)),"",OFFSET('9. METAS'!$Q$20,INT((ROW()-14)/2),0)))</f>
        <v/>
      </c>
      <c r="K252" s="209" t="str">
        <f ca="1">IF(MOD(ROW()-13,2)=0,IF(ISBLANK(OFFSET('11. SEGUIMIENTO 2026'!$O$14,INT((ROW()-13)/2),0)),"",OFFSET('11. SEGUIMIENTO 2026'!$O$14,INT((ROW()-13)/2),0)),IF(ISBLANK(OFFSET('9. METAS'!$R$20,INT((ROW()-14)/2),0)),"",OFFSET('9. METAS'!$R$20,INT((ROW()-14)/2),0)))</f>
        <v/>
      </c>
      <c r="L252" s="209" t="str">
        <f ca="1">IF(MOD(ROW()-13,2)=0,IF(ISBLANK(OFFSET('11. SEGUIMIENTO 2026'!$P$14,INT((ROW()-13)/2),0)),"",OFFSET('11. SEGUIMIENTO 2026'!$P$14,INT((ROW()-13)/2),0)),IF(ISBLANK(OFFSET('9. METAS'!$S$20,INT((ROW()-14)/2),0)),"",OFFSET('9. METAS'!$S$20,INT((ROW()-14)/2),0)))</f>
        <v/>
      </c>
      <c r="M252" s="210" t="str">
        <f ca="1">IF(MOD(ROW()-13,2)=0,IF(ISBLANK(OFFSET('11. SEGUIMIENTO 2026'!$Q$14,INT((ROW()-13)/2),0)),"",OFFSET('11. SEGUIMIENTO 2026'!$Q$14,INT((ROW()-13)/2),0)),IF(ISBLANK(OFFSET('9. METAS'!$T$20,INT((ROW()-14)/2),0)),"",OFFSET('9. METAS'!$T$20,INT((ROW()-14)/2),0)))</f>
        <v/>
      </c>
      <c r="N252" s="1005"/>
      <c r="O252" s="1007"/>
      <c r="P252" s="1037"/>
    </row>
    <row r="253" spans="3:16" hidden="1">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29" t="str">
        <f ca="1">IF(ISBLANK(OFFSET('9. METAS'!$K$20,INT((ROW()-13)/2),0)),"",OFFSET('9. METAS'!$K$20,INT((ROW()-13)/2),0))</f>
        <v/>
      </c>
      <c r="I253" s="1031"/>
      <c r="J253" s="208" t="str">
        <f ca="1">IF(MOD(ROW()-13,2)=0,IF(ISBLANK(OFFSET('11. SEGUIMIENTO 2026'!$N$14,INT((ROW()-13)/2),0)),"",OFFSET('11. SEGUIMIENTO 2026'!$N$14,INT((ROW()-13)/2),0)),IF(ISBLANK(OFFSET('9. METAS'!$Q$20,INT((ROW()-14)/2),0)),"",OFFSET('9. METAS'!$Q$20,INT((ROW()-14)/2),0)))</f>
        <v/>
      </c>
      <c r="K253" s="209" t="str">
        <f ca="1">IF(MOD(ROW()-13,2)=0,IF(ISBLANK(OFFSET('11. SEGUIMIENTO 2026'!$O$14,INT((ROW()-13)/2),0)),"",OFFSET('11. SEGUIMIENTO 2026'!$O$14,INT((ROW()-13)/2),0)),IF(ISBLANK(OFFSET('9. METAS'!$R$20,INT((ROW()-14)/2),0)),"",OFFSET('9. METAS'!$R$20,INT((ROW()-14)/2),0)))</f>
        <v/>
      </c>
      <c r="L253" s="209" t="str">
        <f ca="1">IF(MOD(ROW()-13,2)=0,IF(ISBLANK(OFFSET('11. SEGUIMIENTO 2026'!$P$14,INT((ROW()-13)/2),0)),"",OFFSET('11. SEGUIMIENTO 2026'!$P$14,INT((ROW()-13)/2),0)),IF(ISBLANK(OFFSET('9. METAS'!$S$20,INT((ROW()-14)/2),0)),"",OFFSET('9. METAS'!$S$20,INT((ROW()-14)/2),0)))</f>
        <v/>
      </c>
      <c r="M253" s="210" t="str">
        <f ca="1">IF(MOD(ROW()-13,2)=0,IF(ISBLANK(OFFSET('11. SEGUIMIENTO 2026'!$Q$14,INT((ROW()-13)/2),0)),"",OFFSET('11. SEGUIMIENTO 2026'!$Q$14,INT((ROW()-13)/2),0)),IF(ISBLANK(OFFSET('9. METAS'!$T$20,INT((ROW()-14)/2),0)),"",OFFSET('9. METAS'!$T$20,INT((ROW()-14)/2),0)))</f>
        <v/>
      </c>
      <c r="N253" s="1004" t="str">
        <f t="shared" ref="N253" ca="1" si="236">IFERROR(J253/J254,"ND")</f>
        <v>ND</v>
      </c>
      <c r="O253" s="1006" t="str">
        <f t="shared" ref="O253" ca="1" si="237">IFERROR(((J253+K253+L253)/H253),"ND")</f>
        <v>ND</v>
      </c>
      <c r="P253" s="1034"/>
    </row>
    <row r="254" spans="3:16" hidden="1">
      <c r="C254" s="983"/>
      <c r="D254" s="985"/>
      <c r="E254" s="985"/>
      <c r="F254" s="987"/>
      <c r="G254" s="989"/>
      <c r="H254" s="1029"/>
      <c r="I254" s="1036"/>
      <c r="J254" s="208" t="str">
        <f ca="1">IF(MOD(ROW()-13,2)=0,IF(ISBLANK(OFFSET('11. SEGUIMIENTO 2026'!$N$14,INT((ROW()-13)/2),0)),"",OFFSET('11. SEGUIMIENTO 2026'!$N$14,INT((ROW()-13)/2),0)),IF(ISBLANK(OFFSET('9. METAS'!$Q$20,INT((ROW()-14)/2),0)),"",OFFSET('9. METAS'!$Q$20,INT((ROW()-14)/2),0)))</f>
        <v/>
      </c>
      <c r="K254" s="209" t="str">
        <f ca="1">IF(MOD(ROW()-13,2)=0,IF(ISBLANK(OFFSET('11. SEGUIMIENTO 2026'!$O$14,INT((ROW()-13)/2),0)),"",OFFSET('11. SEGUIMIENTO 2026'!$O$14,INT((ROW()-13)/2),0)),IF(ISBLANK(OFFSET('9. METAS'!$R$20,INT((ROW()-14)/2),0)),"",OFFSET('9. METAS'!$R$20,INT((ROW()-14)/2),0)))</f>
        <v/>
      </c>
      <c r="L254" s="209" t="str">
        <f ca="1">IF(MOD(ROW()-13,2)=0,IF(ISBLANK(OFFSET('11. SEGUIMIENTO 2026'!$P$14,INT((ROW()-13)/2),0)),"",OFFSET('11. SEGUIMIENTO 2026'!$P$14,INT((ROW()-13)/2),0)),IF(ISBLANK(OFFSET('9. METAS'!$S$20,INT((ROW()-14)/2),0)),"",OFFSET('9. METAS'!$S$20,INT((ROW()-14)/2),0)))</f>
        <v/>
      </c>
      <c r="M254" s="210" t="str">
        <f ca="1">IF(MOD(ROW()-13,2)=0,IF(ISBLANK(OFFSET('11. SEGUIMIENTO 2026'!$Q$14,INT((ROW()-13)/2),0)),"",OFFSET('11. SEGUIMIENTO 2026'!$Q$14,INT((ROW()-13)/2),0)),IF(ISBLANK(OFFSET('9. METAS'!$T$20,INT((ROW()-14)/2),0)),"",OFFSET('9. METAS'!$T$20,INT((ROW()-14)/2),0)))</f>
        <v/>
      </c>
      <c r="N254" s="1005"/>
      <c r="O254" s="1007"/>
      <c r="P254" s="1037"/>
    </row>
    <row r="255" spans="3:16" hidden="1">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29" t="str">
        <f ca="1">IF(ISBLANK(OFFSET('9. METAS'!$K$20,INT((ROW()-13)/2),0)),"",OFFSET('9. METAS'!$K$20,INT((ROW()-13)/2),0))</f>
        <v/>
      </c>
      <c r="I255" s="1031"/>
      <c r="J255" s="208" t="str">
        <f ca="1">IF(MOD(ROW()-13,2)=0,IF(ISBLANK(OFFSET('11. SEGUIMIENTO 2026'!$N$14,INT((ROW()-13)/2),0)),"",OFFSET('11. SEGUIMIENTO 2026'!$N$14,INT((ROW()-13)/2),0)),IF(ISBLANK(OFFSET('9. METAS'!$Q$20,INT((ROW()-14)/2),0)),"",OFFSET('9. METAS'!$Q$20,INT((ROW()-14)/2),0)))</f>
        <v/>
      </c>
      <c r="K255" s="209" t="str">
        <f ca="1">IF(MOD(ROW()-13,2)=0,IF(ISBLANK(OFFSET('11. SEGUIMIENTO 2026'!$O$14,INT((ROW()-13)/2),0)),"",OFFSET('11. SEGUIMIENTO 2026'!$O$14,INT((ROW()-13)/2),0)),IF(ISBLANK(OFFSET('9. METAS'!$R$20,INT((ROW()-14)/2),0)),"",OFFSET('9. METAS'!$R$20,INT((ROW()-14)/2),0)))</f>
        <v/>
      </c>
      <c r="L255" s="209" t="str">
        <f ca="1">IF(MOD(ROW()-13,2)=0,IF(ISBLANK(OFFSET('11. SEGUIMIENTO 2026'!$P$14,INT((ROW()-13)/2),0)),"",OFFSET('11. SEGUIMIENTO 2026'!$P$14,INT((ROW()-13)/2),0)),IF(ISBLANK(OFFSET('9. METAS'!$S$20,INT((ROW()-14)/2),0)),"",OFFSET('9. METAS'!$S$20,INT((ROW()-14)/2),0)))</f>
        <v/>
      </c>
      <c r="M255" s="210" t="str">
        <f ca="1">IF(MOD(ROW()-13,2)=0,IF(ISBLANK(OFFSET('11. SEGUIMIENTO 2026'!$Q$14,INT((ROW()-13)/2),0)),"",OFFSET('11. SEGUIMIENTO 2026'!$Q$14,INT((ROW()-13)/2),0)),IF(ISBLANK(OFFSET('9. METAS'!$T$20,INT((ROW()-14)/2),0)),"",OFFSET('9. METAS'!$T$20,INT((ROW()-14)/2),0)))</f>
        <v/>
      </c>
      <c r="N255" s="1004" t="str">
        <f t="shared" ref="N255" ca="1" si="238">IFERROR(J255/J256,"ND")</f>
        <v>ND</v>
      </c>
      <c r="O255" s="1006" t="str">
        <f t="shared" ref="O255" ca="1" si="239">IFERROR(((J255+K255+L255)/H255),"ND")</f>
        <v>ND</v>
      </c>
      <c r="P255" s="1034"/>
    </row>
    <row r="256" spans="3:16" hidden="1">
      <c r="C256" s="983"/>
      <c r="D256" s="985"/>
      <c r="E256" s="985"/>
      <c r="F256" s="987"/>
      <c r="G256" s="989"/>
      <c r="H256" s="1029"/>
      <c r="I256" s="1036"/>
      <c r="J256" s="208" t="str">
        <f ca="1">IF(MOD(ROW()-13,2)=0,IF(ISBLANK(OFFSET('11. SEGUIMIENTO 2026'!$N$14,INT((ROW()-13)/2),0)),"",OFFSET('11. SEGUIMIENTO 2026'!$N$14,INT((ROW()-13)/2),0)),IF(ISBLANK(OFFSET('9. METAS'!$Q$20,INT((ROW()-14)/2),0)),"",OFFSET('9. METAS'!$Q$20,INT((ROW()-14)/2),0)))</f>
        <v/>
      </c>
      <c r="K256" s="209" t="str">
        <f ca="1">IF(MOD(ROW()-13,2)=0,IF(ISBLANK(OFFSET('11. SEGUIMIENTO 2026'!$O$14,INT((ROW()-13)/2),0)),"",OFFSET('11. SEGUIMIENTO 2026'!$O$14,INT((ROW()-13)/2),0)),IF(ISBLANK(OFFSET('9. METAS'!$R$20,INT((ROW()-14)/2),0)),"",OFFSET('9. METAS'!$R$20,INT((ROW()-14)/2),0)))</f>
        <v/>
      </c>
      <c r="L256" s="209" t="str">
        <f ca="1">IF(MOD(ROW()-13,2)=0,IF(ISBLANK(OFFSET('11. SEGUIMIENTO 2026'!$P$14,INT((ROW()-13)/2),0)),"",OFFSET('11. SEGUIMIENTO 2026'!$P$14,INT((ROW()-13)/2),0)),IF(ISBLANK(OFFSET('9. METAS'!$S$20,INT((ROW()-14)/2),0)),"",OFFSET('9. METAS'!$S$20,INT((ROW()-14)/2),0)))</f>
        <v/>
      </c>
      <c r="M256" s="210" t="str">
        <f ca="1">IF(MOD(ROW()-13,2)=0,IF(ISBLANK(OFFSET('11. SEGUIMIENTO 2026'!$Q$14,INT((ROW()-13)/2),0)),"",OFFSET('11. SEGUIMIENTO 2026'!$Q$14,INT((ROW()-13)/2),0)),IF(ISBLANK(OFFSET('9. METAS'!$T$20,INT((ROW()-14)/2),0)),"",OFFSET('9. METAS'!$T$20,INT((ROW()-14)/2),0)))</f>
        <v/>
      </c>
      <c r="N256" s="1005"/>
      <c r="O256" s="1007"/>
      <c r="P256" s="1037"/>
    </row>
    <row r="257" spans="3:16" hidden="1">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29" t="str">
        <f ca="1">IF(ISBLANK(OFFSET('9. METAS'!$K$20,INT((ROW()-13)/2),0)),"",OFFSET('9. METAS'!$K$20,INT((ROW()-13)/2),0))</f>
        <v/>
      </c>
      <c r="I257" s="1031"/>
      <c r="J257" s="208" t="str">
        <f ca="1">IF(MOD(ROW()-13,2)=0,IF(ISBLANK(OFFSET('11. SEGUIMIENTO 2026'!$N$14,INT((ROW()-13)/2),0)),"",OFFSET('11. SEGUIMIENTO 2026'!$N$14,INT((ROW()-13)/2),0)),IF(ISBLANK(OFFSET('9. METAS'!$Q$20,INT((ROW()-14)/2),0)),"",OFFSET('9. METAS'!$Q$20,INT((ROW()-14)/2),0)))</f>
        <v/>
      </c>
      <c r="K257" s="209" t="str">
        <f ca="1">IF(MOD(ROW()-13,2)=0,IF(ISBLANK(OFFSET('11. SEGUIMIENTO 2026'!$O$14,INT((ROW()-13)/2),0)),"",OFFSET('11. SEGUIMIENTO 2026'!$O$14,INT((ROW()-13)/2),0)),IF(ISBLANK(OFFSET('9. METAS'!$R$20,INT((ROW()-14)/2),0)),"",OFFSET('9. METAS'!$R$20,INT((ROW()-14)/2),0)))</f>
        <v/>
      </c>
      <c r="L257" s="209" t="str">
        <f ca="1">IF(MOD(ROW()-13,2)=0,IF(ISBLANK(OFFSET('11. SEGUIMIENTO 2026'!$P$14,INT((ROW()-13)/2),0)),"",OFFSET('11. SEGUIMIENTO 2026'!$P$14,INT((ROW()-13)/2),0)),IF(ISBLANK(OFFSET('9. METAS'!$S$20,INT((ROW()-14)/2),0)),"",OFFSET('9. METAS'!$S$20,INT((ROW()-14)/2),0)))</f>
        <v/>
      </c>
      <c r="M257" s="210" t="str">
        <f ca="1">IF(MOD(ROW()-13,2)=0,IF(ISBLANK(OFFSET('11. SEGUIMIENTO 2026'!$Q$14,INT((ROW()-13)/2),0)),"",OFFSET('11. SEGUIMIENTO 2026'!$Q$14,INT((ROW()-13)/2),0)),IF(ISBLANK(OFFSET('9. METAS'!$T$20,INT((ROW()-14)/2),0)),"",OFFSET('9. METAS'!$T$20,INT((ROW()-14)/2),0)))</f>
        <v/>
      </c>
      <c r="N257" s="1004" t="str">
        <f t="shared" ref="N257" ca="1" si="240">IFERROR(J257/J258,"ND")</f>
        <v>ND</v>
      </c>
      <c r="O257" s="1006" t="str">
        <f t="shared" ref="O257" ca="1" si="241">IFERROR(((J257+K257+L257)/H257),"ND")</f>
        <v>ND</v>
      </c>
      <c r="P257" s="1034"/>
    </row>
    <row r="258" spans="3:16" hidden="1">
      <c r="C258" s="983"/>
      <c r="D258" s="985"/>
      <c r="E258" s="985"/>
      <c r="F258" s="987"/>
      <c r="G258" s="989"/>
      <c r="H258" s="1029"/>
      <c r="I258" s="1036"/>
      <c r="J258" s="208" t="str">
        <f ca="1">IF(MOD(ROW()-13,2)=0,IF(ISBLANK(OFFSET('11. SEGUIMIENTO 2026'!$N$14,INT((ROW()-13)/2),0)),"",OFFSET('11. SEGUIMIENTO 2026'!$N$14,INT((ROW()-13)/2),0)),IF(ISBLANK(OFFSET('9. METAS'!$Q$20,INT((ROW()-14)/2),0)),"",OFFSET('9. METAS'!$Q$20,INT((ROW()-14)/2),0)))</f>
        <v/>
      </c>
      <c r="K258" s="209" t="str">
        <f ca="1">IF(MOD(ROW()-13,2)=0,IF(ISBLANK(OFFSET('11. SEGUIMIENTO 2026'!$O$14,INT((ROW()-13)/2),0)),"",OFFSET('11. SEGUIMIENTO 2026'!$O$14,INT((ROW()-13)/2),0)),IF(ISBLANK(OFFSET('9. METAS'!$R$20,INT((ROW()-14)/2),0)),"",OFFSET('9. METAS'!$R$20,INT((ROW()-14)/2),0)))</f>
        <v/>
      </c>
      <c r="L258" s="209" t="str">
        <f ca="1">IF(MOD(ROW()-13,2)=0,IF(ISBLANK(OFFSET('11. SEGUIMIENTO 2026'!$P$14,INT((ROW()-13)/2),0)),"",OFFSET('11. SEGUIMIENTO 2026'!$P$14,INT((ROW()-13)/2),0)),IF(ISBLANK(OFFSET('9. METAS'!$S$20,INT((ROW()-14)/2),0)),"",OFFSET('9. METAS'!$S$20,INT((ROW()-14)/2),0)))</f>
        <v/>
      </c>
      <c r="M258" s="210" t="str">
        <f ca="1">IF(MOD(ROW()-13,2)=0,IF(ISBLANK(OFFSET('11. SEGUIMIENTO 2026'!$Q$14,INT((ROW()-13)/2),0)),"",OFFSET('11. SEGUIMIENTO 2026'!$Q$14,INT((ROW()-13)/2),0)),IF(ISBLANK(OFFSET('9. METAS'!$T$20,INT((ROW()-14)/2),0)),"",OFFSET('9. METAS'!$T$20,INT((ROW()-14)/2),0)))</f>
        <v/>
      </c>
      <c r="N258" s="1005"/>
      <c r="O258" s="1007"/>
      <c r="P258" s="1037"/>
    </row>
    <row r="259" spans="3:16" hidden="1">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29" t="str">
        <f ca="1">IF(ISBLANK(OFFSET('9. METAS'!$K$20,INT((ROW()-13)/2),0)),"",OFFSET('9. METAS'!$K$20,INT((ROW()-13)/2),0))</f>
        <v/>
      </c>
      <c r="I259" s="1031"/>
      <c r="J259" s="208" t="str">
        <f ca="1">IF(MOD(ROW()-13,2)=0,IF(ISBLANK(OFFSET('11. SEGUIMIENTO 2026'!$N$14,INT((ROW()-13)/2),0)),"",OFFSET('11. SEGUIMIENTO 2026'!$N$14,INT((ROW()-13)/2),0)),IF(ISBLANK(OFFSET('9. METAS'!$Q$20,INT((ROW()-14)/2),0)),"",OFFSET('9. METAS'!$Q$20,INT((ROW()-14)/2),0)))</f>
        <v/>
      </c>
      <c r="K259" s="209" t="str">
        <f ca="1">IF(MOD(ROW()-13,2)=0,IF(ISBLANK(OFFSET('11. SEGUIMIENTO 2026'!$O$14,INT((ROW()-13)/2),0)),"",OFFSET('11. SEGUIMIENTO 2026'!$O$14,INT((ROW()-13)/2),0)),IF(ISBLANK(OFFSET('9. METAS'!$R$20,INT((ROW()-14)/2),0)),"",OFFSET('9. METAS'!$R$20,INT((ROW()-14)/2),0)))</f>
        <v/>
      </c>
      <c r="L259" s="209" t="str">
        <f ca="1">IF(MOD(ROW()-13,2)=0,IF(ISBLANK(OFFSET('11. SEGUIMIENTO 2026'!$P$14,INT((ROW()-13)/2),0)),"",OFFSET('11. SEGUIMIENTO 2026'!$P$14,INT((ROW()-13)/2),0)),IF(ISBLANK(OFFSET('9. METAS'!$S$20,INT((ROW()-14)/2),0)),"",OFFSET('9. METAS'!$S$20,INT((ROW()-14)/2),0)))</f>
        <v/>
      </c>
      <c r="M259" s="210" t="str">
        <f ca="1">IF(MOD(ROW()-13,2)=0,IF(ISBLANK(OFFSET('11. SEGUIMIENTO 2026'!$Q$14,INT((ROW()-13)/2),0)),"",OFFSET('11. SEGUIMIENTO 2026'!$Q$14,INT((ROW()-13)/2),0)),IF(ISBLANK(OFFSET('9. METAS'!$T$20,INT((ROW()-14)/2),0)),"",OFFSET('9. METAS'!$T$20,INT((ROW()-14)/2),0)))</f>
        <v/>
      </c>
      <c r="N259" s="1004" t="str">
        <f t="shared" ref="N259" ca="1" si="242">IFERROR(J259/J260,"ND")</f>
        <v>ND</v>
      </c>
      <c r="O259" s="1006" t="str">
        <f t="shared" ref="O259" ca="1" si="243">IFERROR(((J259+K259+L259)/H259),"ND")</f>
        <v>ND</v>
      </c>
      <c r="P259" s="1034"/>
    </row>
    <row r="260" spans="3:16" hidden="1">
      <c r="C260" s="983"/>
      <c r="D260" s="985"/>
      <c r="E260" s="985"/>
      <c r="F260" s="987"/>
      <c r="G260" s="989"/>
      <c r="H260" s="1029"/>
      <c r="I260" s="1036"/>
      <c r="J260" s="208" t="str">
        <f ca="1">IF(MOD(ROW()-13,2)=0,IF(ISBLANK(OFFSET('11. SEGUIMIENTO 2026'!$N$14,INT((ROW()-13)/2),0)),"",OFFSET('11. SEGUIMIENTO 2026'!$N$14,INT((ROW()-13)/2),0)),IF(ISBLANK(OFFSET('9. METAS'!$Q$20,INT((ROW()-14)/2),0)),"",OFFSET('9. METAS'!$Q$20,INT((ROW()-14)/2),0)))</f>
        <v/>
      </c>
      <c r="K260" s="209" t="str">
        <f ca="1">IF(MOD(ROW()-13,2)=0,IF(ISBLANK(OFFSET('11. SEGUIMIENTO 2026'!$O$14,INT((ROW()-13)/2),0)),"",OFFSET('11. SEGUIMIENTO 2026'!$O$14,INT((ROW()-13)/2),0)),IF(ISBLANK(OFFSET('9. METAS'!$R$20,INT((ROW()-14)/2),0)),"",OFFSET('9. METAS'!$R$20,INT((ROW()-14)/2),0)))</f>
        <v/>
      </c>
      <c r="L260" s="209" t="str">
        <f ca="1">IF(MOD(ROW()-13,2)=0,IF(ISBLANK(OFFSET('11. SEGUIMIENTO 2026'!$P$14,INT((ROW()-13)/2),0)),"",OFFSET('11. SEGUIMIENTO 2026'!$P$14,INT((ROW()-13)/2),0)),IF(ISBLANK(OFFSET('9. METAS'!$S$20,INT((ROW()-14)/2),0)),"",OFFSET('9. METAS'!$S$20,INT((ROW()-14)/2),0)))</f>
        <v/>
      </c>
      <c r="M260" s="210" t="str">
        <f ca="1">IF(MOD(ROW()-13,2)=0,IF(ISBLANK(OFFSET('11. SEGUIMIENTO 2026'!$Q$14,INT((ROW()-13)/2),0)),"",OFFSET('11. SEGUIMIENTO 2026'!$Q$14,INT((ROW()-13)/2),0)),IF(ISBLANK(OFFSET('9. METAS'!$T$20,INT((ROW()-14)/2),0)),"",OFFSET('9. METAS'!$T$20,INT((ROW()-14)/2),0)))</f>
        <v/>
      </c>
      <c r="N260" s="1005"/>
      <c r="O260" s="1007"/>
      <c r="P260" s="1037"/>
    </row>
    <row r="261" spans="3:16" hidden="1">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29" t="str">
        <f ca="1">IF(ISBLANK(OFFSET('9. METAS'!$K$20,INT((ROW()-13)/2),0)),"",OFFSET('9. METAS'!$K$20,INT((ROW()-13)/2),0))</f>
        <v/>
      </c>
      <c r="I261" s="1031"/>
      <c r="J261" s="208" t="str">
        <f ca="1">IF(MOD(ROW()-13,2)=0,IF(ISBLANK(OFFSET('11. SEGUIMIENTO 2026'!$N$14,INT((ROW()-13)/2),0)),"",OFFSET('11. SEGUIMIENTO 2026'!$N$14,INT((ROW()-13)/2),0)),IF(ISBLANK(OFFSET('9. METAS'!$Q$20,INT((ROW()-14)/2),0)),"",OFFSET('9. METAS'!$Q$20,INT((ROW()-14)/2),0)))</f>
        <v/>
      </c>
      <c r="K261" s="209" t="str">
        <f ca="1">IF(MOD(ROW()-13,2)=0,IF(ISBLANK(OFFSET('11. SEGUIMIENTO 2026'!$O$14,INT((ROW()-13)/2),0)),"",OFFSET('11. SEGUIMIENTO 2026'!$O$14,INT((ROW()-13)/2),0)),IF(ISBLANK(OFFSET('9. METAS'!$R$20,INT((ROW()-14)/2),0)),"",OFFSET('9. METAS'!$R$20,INT((ROW()-14)/2),0)))</f>
        <v/>
      </c>
      <c r="L261" s="209" t="str">
        <f ca="1">IF(MOD(ROW()-13,2)=0,IF(ISBLANK(OFFSET('11. SEGUIMIENTO 2026'!$P$14,INT((ROW()-13)/2),0)),"",OFFSET('11. SEGUIMIENTO 2026'!$P$14,INT((ROW()-13)/2),0)),IF(ISBLANK(OFFSET('9. METAS'!$S$20,INT((ROW()-14)/2),0)),"",OFFSET('9. METAS'!$S$20,INT((ROW()-14)/2),0)))</f>
        <v/>
      </c>
      <c r="M261" s="210" t="str">
        <f ca="1">IF(MOD(ROW()-13,2)=0,IF(ISBLANK(OFFSET('11. SEGUIMIENTO 2026'!$Q$14,INT((ROW()-13)/2),0)),"",OFFSET('11. SEGUIMIENTO 2026'!$Q$14,INT((ROW()-13)/2),0)),IF(ISBLANK(OFFSET('9. METAS'!$T$20,INT((ROW()-14)/2),0)),"",OFFSET('9. METAS'!$T$20,INT((ROW()-14)/2),0)))</f>
        <v/>
      </c>
      <c r="N261" s="1004" t="str">
        <f t="shared" ref="N261" ca="1" si="244">IFERROR(J261/J262,"ND")</f>
        <v>ND</v>
      </c>
      <c r="O261" s="1006" t="str">
        <f t="shared" ref="O261" ca="1" si="245">IFERROR(((J261+K261+L261)/H261),"ND")</f>
        <v>ND</v>
      </c>
      <c r="P261" s="1034"/>
    </row>
    <row r="262" spans="3:16" hidden="1">
      <c r="C262" s="983"/>
      <c r="D262" s="985"/>
      <c r="E262" s="985"/>
      <c r="F262" s="987"/>
      <c r="G262" s="989"/>
      <c r="H262" s="1029"/>
      <c r="I262" s="1036"/>
      <c r="J262" s="208" t="str">
        <f ca="1">IF(MOD(ROW()-13,2)=0,IF(ISBLANK(OFFSET('11. SEGUIMIENTO 2026'!$N$14,INT((ROW()-13)/2),0)),"",OFFSET('11. SEGUIMIENTO 2026'!$N$14,INT((ROW()-13)/2),0)),IF(ISBLANK(OFFSET('9. METAS'!$Q$20,INT((ROW()-14)/2),0)),"",OFFSET('9. METAS'!$Q$20,INT((ROW()-14)/2),0)))</f>
        <v/>
      </c>
      <c r="K262" s="209" t="str">
        <f ca="1">IF(MOD(ROW()-13,2)=0,IF(ISBLANK(OFFSET('11. SEGUIMIENTO 2026'!$O$14,INT((ROW()-13)/2),0)),"",OFFSET('11. SEGUIMIENTO 2026'!$O$14,INT((ROW()-13)/2),0)),IF(ISBLANK(OFFSET('9. METAS'!$R$20,INT((ROW()-14)/2),0)),"",OFFSET('9. METAS'!$R$20,INT((ROW()-14)/2),0)))</f>
        <v/>
      </c>
      <c r="L262" s="209" t="str">
        <f ca="1">IF(MOD(ROW()-13,2)=0,IF(ISBLANK(OFFSET('11. SEGUIMIENTO 2026'!$P$14,INT((ROW()-13)/2),0)),"",OFFSET('11. SEGUIMIENTO 2026'!$P$14,INT((ROW()-13)/2),0)),IF(ISBLANK(OFFSET('9. METAS'!$S$20,INT((ROW()-14)/2),0)),"",OFFSET('9. METAS'!$S$20,INT((ROW()-14)/2),0)))</f>
        <v/>
      </c>
      <c r="M262" s="210" t="str">
        <f ca="1">IF(MOD(ROW()-13,2)=0,IF(ISBLANK(OFFSET('11. SEGUIMIENTO 2026'!$Q$14,INT((ROW()-13)/2),0)),"",OFFSET('11. SEGUIMIENTO 2026'!$Q$14,INT((ROW()-13)/2),0)),IF(ISBLANK(OFFSET('9. METAS'!$T$20,INT((ROW()-14)/2),0)),"",OFFSET('9. METAS'!$T$20,INT((ROW()-14)/2),0)))</f>
        <v/>
      </c>
      <c r="N262" s="1005"/>
      <c r="O262" s="1007"/>
      <c r="P262" s="1037"/>
    </row>
    <row r="263" spans="3:16" hidden="1">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29" t="str">
        <f ca="1">IF(ISBLANK(OFFSET('9. METAS'!$K$20,INT((ROW()-13)/2),0)),"",OFFSET('9. METAS'!$K$20,INT((ROW()-13)/2),0))</f>
        <v/>
      </c>
      <c r="I263" s="1031"/>
      <c r="J263" s="208" t="str">
        <f ca="1">IF(MOD(ROW()-13,2)=0,IF(ISBLANK(OFFSET('11. SEGUIMIENTO 2026'!$N$14,INT((ROW()-13)/2),0)),"",OFFSET('11. SEGUIMIENTO 2026'!$N$14,INT((ROW()-13)/2),0)),IF(ISBLANK(OFFSET('9. METAS'!$Q$20,INT((ROW()-14)/2),0)),"",OFFSET('9. METAS'!$Q$20,INT((ROW()-14)/2),0)))</f>
        <v/>
      </c>
      <c r="K263" s="209" t="str">
        <f ca="1">IF(MOD(ROW()-13,2)=0,IF(ISBLANK(OFFSET('11. SEGUIMIENTO 2026'!$O$14,INT((ROW()-13)/2),0)),"",OFFSET('11. SEGUIMIENTO 2026'!$O$14,INT((ROW()-13)/2),0)),IF(ISBLANK(OFFSET('9. METAS'!$R$20,INT((ROW()-14)/2),0)),"",OFFSET('9. METAS'!$R$20,INT((ROW()-14)/2),0)))</f>
        <v/>
      </c>
      <c r="L263" s="209" t="str">
        <f ca="1">IF(MOD(ROW()-13,2)=0,IF(ISBLANK(OFFSET('11. SEGUIMIENTO 2026'!$P$14,INT((ROW()-13)/2),0)),"",OFFSET('11. SEGUIMIENTO 2026'!$P$14,INT((ROW()-13)/2),0)),IF(ISBLANK(OFFSET('9. METAS'!$S$20,INT((ROW()-14)/2),0)),"",OFFSET('9. METAS'!$S$20,INT((ROW()-14)/2),0)))</f>
        <v/>
      </c>
      <c r="M263" s="210" t="str">
        <f ca="1">IF(MOD(ROW()-13,2)=0,IF(ISBLANK(OFFSET('11. SEGUIMIENTO 2026'!$Q$14,INT((ROW()-13)/2),0)),"",OFFSET('11. SEGUIMIENTO 2026'!$Q$14,INT((ROW()-13)/2),0)),IF(ISBLANK(OFFSET('9. METAS'!$T$20,INT((ROW()-14)/2),0)),"",OFFSET('9. METAS'!$T$20,INT((ROW()-14)/2),0)))</f>
        <v/>
      </c>
      <c r="N263" s="1004" t="str">
        <f t="shared" ref="N263" ca="1" si="246">IFERROR(J263/J264,"ND")</f>
        <v>ND</v>
      </c>
      <c r="O263" s="1006" t="str">
        <f t="shared" ref="O263" ca="1" si="247">IFERROR(((J263+K263+L263)/H263),"ND")</f>
        <v>ND</v>
      </c>
      <c r="P263" s="1034"/>
    </row>
    <row r="264" spans="3:16" hidden="1">
      <c r="C264" s="983"/>
      <c r="D264" s="985"/>
      <c r="E264" s="985"/>
      <c r="F264" s="987"/>
      <c r="G264" s="989"/>
      <c r="H264" s="1029"/>
      <c r="I264" s="1036"/>
      <c r="J264" s="208" t="str">
        <f ca="1">IF(MOD(ROW()-13,2)=0,IF(ISBLANK(OFFSET('11. SEGUIMIENTO 2026'!$N$14,INT((ROW()-13)/2),0)),"",OFFSET('11. SEGUIMIENTO 2026'!$N$14,INT((ROW()-13)/2),0)),IF(ISBLANK(OFFSET('9. METAS'!$Q$20,INT((ROW()-14)/2),0)),"",OFFSET('9. METAS'!$Q$20,INT((ROW()-14)/2),0)))</f>
        <v/>
      </c>
      <c r="K264" s="209" t="str">
        <f ca="1">IF(MOD(ROW()-13,2)=0,IF(ISBLANK(OFFSET('11. SEGUIMIENTO 2026'!$O$14,INT((ROW()-13)/2),0)),"",OFFSET('11. SEGUIMIENTO 2026'!$O$14,INT((ROW()-13)/2),0)),IF(ISBLANK(OFFSET('9. METAS'!$R$20,INT((ROW()-14)/2),0)),"",OFFSET('9. METAS'!$R$20,INT((ROW()-14)/2),0)))</f>
        <v/>
      </c>
      <c r="L264" s="209" t="str">
        <f ca="1">IF(MOD(ROW()-13,2)=0,IF(ISBLANK(OFFSET('11. SEGUIMIENTO 2026'!$P$14,INT((ROW()-13)/2),0)),"",OFFSET('11. SEGUIMIENTO 2026'!$P$14,INT((ROW()-13)/2),0)),IF(ISBLANK(OFFSET('9. METAS'!$S$20,INT((ROW()-14)/2),0)),"",OFFSET('9. METAS'!$S$20,INT((ROW()-14)/2),0)))</f>
        <v/>
      </c>
      <c r="M264" s="210" t="str">
        <f ca="1">IF(MOD(ROW()-13,2)=0,IF(ISBLANK(OFFSET('11. SEGUIMIENTO 2026'!$Q$14,INT((ROW()-13)/2),0)),"",OFFSET('11. SEGUIMIENTO 2026'!$Q$14,INT((ROW()-13)/2),0)),IF(ISBLANK(OFFSET('9. METAS'!$T$20,INT((ROW()-14)/2),0)),"",OFFSET('9. METAS'!$T$20,INT((ROW()-14)/2),0)))</f>
        <v/>
      </c>
      <c r="N264" s="1005"/>
      <c r="O264" s="1007"/>
      <c r="P264" s="1037"/>
    </row>
    <row r="265" spans="3:16" hidden="1">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29" t="str">
        <f ca="1">IF(ISBLANK(OFFSET('9. METAS'!$K$20,INT((ROW()-13)/2),0)),"",OFFSET('9. METAS'!$K$20,INT((ROW()-13)/2),0))</f>
        <v/>
      </c>
      <c r="I265" s="1031"/>
      <c r="J265" s="208" t="str">
        <f ca="1">IF(MOD(ROW()-13,2)=0,IF(ISBLANK(OFFSET('11. SEGUIMIENTO 2026'!$N$14,INT((ROW()-13)/2),0)),"",OFFSET('11. SEGUIMIENTO 2026'!$N$14,INT((ROW()-13)/2),0)),IF(ISBLANK(OFFSET('9. METAS'!$Q$20,INT((ROW()-14)/2),0)),"",OFFSET('9. METAS'!$Q$20,INT((ROW()-14)/2),0)))</f>
        <v/>
      </c>
      <c r="K265" s="209" t="str">
        <f ca="1">IF(MOD(ROW()-13,2)=0,IF(ISBLANK(OFFSET('11. SEGUIMIENTO 2026'!$O$14,INT((ROW()-13)/2),0)),"",OFFSET('11. SEGUIMIENTO 2026'!$O$14,INT((ROW()-13)/2),0)),IF(ISBLANK(OFFSET('9. METAS'!$R$20,INT((ROW()-14)/2),0)),"",OFFSET('9. METAS'!$R$20,INT((ROW()-14)/2),0)))</f>
        <v/>
      </c>
      <c r="L265" s="209" t="str">
        <f ca="1">IF(MOD(ROW()-13,2)=0,IF(ISBLANK(OFFSET('11. SEGUIMIENTO 2026'!$P$14,INT((ROW()-13)/2),0)),"",OFFSET('11. SEGUIMIENTO 2026'!$P$14,INT((ROW()-13)/2),0)),IF(ISBLANK(OFFSET('9. METAS'!$S$20,INT((ROW()-14)/2),0)),"",OFFSET('9. METAS'!$S$20,INT((ROW()-14)/2),0)))</f>
        <v/>
      </c>
      <c r="M265" s="210" t="str">
        <f ca="1">IF(MOD(ROW()-13,2)=0,IF(ISBLANK(OFFSET('11. SEGUIMIENTO 2026'!$Q$14,INT((ROW()-13)/2),0)),"",OFFSET('11. SEGUIMIENTO 2026'!$Q$14,INT((ROW()-13)/2),0)),IF(ISBLANK(OFFSET('9. METAS'!$T$20,INT((ROW()-14)/2),0)),"",OFFSET('9. METAS'!$T$20,INT((ROW()-14)/2),0)))</f>
        <v/>
      </c>
      <c r="N265" s="1004" t="str">
        <f t="shared" ref="N265" ca="1" si="248">IFERROR(J265/J266,"ND")</f>
        <v>ND</v>
      </c>
      <c r="O265" s="1006" t="str">
        <f t="shared" ref="O265" ca="1" si="249">IFERROR(((J265+K265+L265)/H265),"ND")</f>
        <v>ND</v>
      </c>
      <c r="P265" s="1034"/>
    </row>
    <row r="266" spans="3:16" hidden="1">
      <c r="C266" s="983"/>
      <c r="D266" s="985"/>
      <c r="E266" s="985"/>
      <c r="F266" s="987"/>
      <c r="G266" s="989"/>
      <c r="H266" s="1029"/>
      <c r="I266" s="1036"/>
      <c r="J266" s="208" t="str">
        <f ca="1">IF(MOD(ROW()-13,2)=0,IF(ISBLANK(OFFSET('11. SEGUIMIENTO 2026'!$N$14,INT((ROW()-13)/2),0)),"",OFFSET('11. SEGUIMIENTO 2026'!$N$14,INT((ROW()-13)/2),0)),IF(ISBLANK(OFFSET('9. METAS'!$Q$20,INT((ROW()-14)/2),0)),"",OFFSET('9. METAS'!$Q$20,INT((ROW()-14)/2),0)))</f>
        <v/>
      </c>
      <c r="K266" s="209" t="str">
        <f ca="1">IF(MOD(ROW()-13,2)=0,IF(ISBLANK(OFFSET('11. SEGUIMIENTO 2026'!$O$14,INT((ROW()-13)/2),0)),"",OFFSET('11. SEGUIMIENTO 2026'!$O$14,INT((ROW()-13)/2),0)),IF(ISBLANK(OFFSET('9. METAS'!$R$20,INT((ROW()-14)/2),0)),"",OFFSET('9. METAS'!$R$20,INT((ROW()-14)/2),0)))</f>
        <v/>
      </c>
      <c r="L266" s="209" t="str">
        <f ca="1">IF(MOD(ROW()-13,2)=0,IF(ISBLANK(OFFSET('11. SEGUIMIENTO 2026'!$P$14,INT((ROW()-13)/2),0)),"",OFFSET('11. SEGUIMIENTO 2026'!$P$14,INT((ROW()-13)/2),0)),IF(ISBLANK(OFFSET('9. METAS'!$S$20,INT((ROW()-14)/2),0)),"",OFFSET('9. METAS'!$S$20,INT((ROW()-14)/2),0)))</f>
        <v/>
      </c>
      <c r="M266" s="210" t="str">
        <f ca="1">IF(MOD(ROW()-13,2)=0,IF(ISBLANK(OFFSET('11. SEGUIMIENTO 2026'!$Q$14,INT((ROW()-13)/2),0)),"",OFFSET('11. SEGUIMIENTO 2026'!$Q$14,INT((ROW()-13)/2),0)),IF(ISBLANK(OFFSET('9. METAS'!$T$20,INT((ROW()-14)/2),0)),"",OFFSET('9. METAS'!$T$20,INT((ROW()-14)/2),0)))</f>
        <v/>
      </c>
      <c r="N266" s="1005"/>
      <c r="O266" s="1007"/>
      <c r="P266" s="1037"/>
    </row>
    <row r="267" spans="3:16" hidden="1">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29" t="str">
        <f ca="1">IF(ISBLANK(OFFSET('9. METAS'!$K$20,INT((ROW()-13)/2),0)),"",OFFSET('9. METAS'!$K$20,INT((ROW()-13)/2),0))</f>
        <v/>
      </c>
      <c r="I267" s="1031"/>
      <c r="J267" s="208" t="str">
        <f ca="1">IF(MOD(ROW()-13,2)=0,IF(ISBLANK(OFFSET('11. SEGUIMIENTO 2026'!$N$14,INT((ROW()-13)/2),0)),"",OFFSET('11. SEGUIMIENTO 2026'!$N$14,INT((ROW()-13)/2),0)),IF(ISBLANK(OFFSET('9. METAS'!$Q$20,INT((ROW()-14)/2),0)),"",OFFSET('9. METAS'!$Q$20,INT((ROW()-14)/2),0)))</f>
        <v/>
      </c>
      <c r="K267" s="209" t="str">
        <f ca="1">IF(MOD(ROW()-13,2)=0,IF(ISBLANK(OFFSET('11. SEGUIMIENTO 2026'!$O$14,INT((ROW()-13)/2),0)),"",OFFSET('11. SEGUIMIENTO 2026'!$O$14,INT((ROW()-13)/2),0)),IF(ISBLANK(OFFSET('9. METAS'!$R$20,INT((ROW()-14)/2),0)),"",OFFSET('9. METAS'!$R$20,INT((ROW()-14)/2),0)))</f>
        <v/>
      </c>
      <c r="L267" s="209" t="str">
        <f ca="1">IF(MOD(ROW()-13,2)=0,IF(ISBLANK(OFFSET('11. SEGUIMIENTO 2026'!$P$14,INT((ROW()-13)/2),0)),"",OFFSET('11. SEGUIMIENTO 2026'!$P$14,INT((ROW()-13)/2),0)),IF(ISBLANK(OFFSET('9. METAS'!$S$20,INT((ROW()-14)/2),0)),"",OFFSET('9. METAS'!$S$20,INT((ROW()-14)/2),0)))</f>
        <v/>
      </c>
      <c r="M267" s="210" t="str">
        <f ca="1">IF(MOD(ROW()-13,2)=0,IF(ISBLANK(OFFSET('11. SEGUIMIENTO 2026'!$Q$14,INT((ROW()-13)/2),0)),"",OFFSET('11. SEGUIMIENTO 2026'!$Q$14,INT((ROW()-13)/2),0)),IF(ISBLANK(OFFSET('9. METAS'!$T$20,INT((ROW()-14)/2),0)),"",OFFSET('9. METAS'!$T$20,INT((ROW()-14)/2),0)))</f>
        <v/>
      </c>
      <c r="N267" s="1004" t="str">
        <f t="shared" ref="N267" ca="1" si="250">IFERROR(J267/J268,"ND")</f>
        <v>ND</v>
      </c>
      <c r="O267" s="1006" t="str">
        <f t="shared" ref="O267" ca="1" si="251">IFERROR(((J267+K267+L267)/H267),"ND")</f>
        <v>ND</v>
      </c>
      <c r="P267" s="1034"/>
    </row>
    <row r="268" spans="3:16" hidden="1">
      <c r="C268" s="983"/>
      <c r="D268" s="985"/>
      <c r="E268" s="985"/>
      <c r="F268" s="987"/>
      <c r="G268" s="989"/>
      <c r="H268" s="1029"/>
      <c r="I268" s="1036"/>
      <c r="J268" s="208" t="str">
        <f ca="1">IF(MOD(ROW()-13,2)=0,IF(ISBLANK(OFFSET('11. SEGUIMIENTO 2026'!$N$14,INT((ROW()-13)/2),0)),"",OFFSET('11. SEGUIMIENTO 2026'!$N$14,INT((ROW()-13)/2),0)),IF(ISBLANK(OFFSET('9. METAS'!$Q$20,INT((ROW()-14)/2),0)),"",OFFSET('9. METAS'!$Q$20,INT((ROW()-14)/2),0)))</f>
        <v/>
      </c>
      <c r="K268" s="209" t="str">
        <f ca="1">IF(MOD(ROW()-13,2)=0,IF(ISBLANK(OFFSET('11. SEGUIMIENTO 2026'!$O$14,INT((ROW()-13)/2),0)),"",OFFSET('11. SEGUIMIENTO 2026'!$O$14,INT((ROW()-13)/2),0)),IF(ISBLANK(OFFSET('9. METAS'!$R$20,INT((ROW()-14)/2),0)),"",OFFSET('9. METAS'!$R$20,INT((ROW()-14)/2),0)))</f>
        <v/>
      </c>
      <c r="L268" s="209" t="str">
        <f ca="1">IF(MOD(ROW()-13,2)=0,IF(ISBLANK(OFFSET('11. SEGUIMIENTO 2026'!$P$14,INT((ROW()-13)/2),0)),"",OFFSET('11. SEGUIMIENTO 2026'!$P$14,INT((ROW()-13)/2),0)),IF(ISBLANK(OFFSET('9. METAS'!$S$20,INT((ROW()-14)/2),0)),"",OFFSET('9. METAS'!$S$20,INT((ROW()-14)/2),0)))</f>
        <v/>
      </c>
      <c r="M268" s="210" t="str">
        <f ca="1">IF(MOD(ROW()-13,2)=0,IF(ISBLANK(OFFSET('11. SEGUIMIENTO 2026'!$Q$14,INT((ROW()-13)/2),0)),"",OFFSET('11. SEGUIMIENTO 2026'!$Q$14,INT((ROW()-13)/2),0)),IF(ISBLANK(OFFSET('9. METAS'!$T$20,INT((ROW()-14)/2),0)),"",OFFSET('9. METAS'!$T$20,INT((ROW()-14)/2),0)))</f>
        <v/>
      </c>
      <c r="N268" s="1005"/>
      <c r="O268" s="1007"/>
      <c r="P268" s="1037"/>
    </row>
    <row r="269" spans="3:16" hidden="1">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29" t="str">
        <f ca="1">IF(ISBLANK(OFFSET('9. METAS'!$K$20,INT((ROW()-13)/2),0)),"",OFFSET('9. METAS'!$K$20,INT((ROW()-13)/2),0))</f>
        <v/>
      </c>
      <c r="I269" s="1031"/>
      <c r="J269" s="208" t="str">
        <f ca="1">IF(MOD(ROW()-13,2)=0,IF(ISBLANK(OFFSET('11. SEGUIMIENTO 2026'!$N$14,INT((ROW()-13)/2),0)),"",OFFSET('11. SEGUIMIENTO 2026'!$N$14,INT((ROW()-13)/2),0)),IF(ISBLANK(OFFSET('9. METAS'!$Q$20,INT((ROW()-14)/2),0)),"",OFFSET('9. METAS'!$Q$20,INT((ROW()-14)/2),0)))</f>
        <v/>
      </c>
      <c r="K269" s="209" t="str">
        <f ca="1">IF(MOD(ROW()-13,2)=0,IF(ISBLANK(OFFSET('11. SEGUIMIENTO 2026'!$O$14,INT((ROW()-13)/2),0)),"",OFFSET('11. SEGUIMIENTO 2026'!$O$14,INT((ROW()-13)/2),0)),IF(ISBLANK(OFFSET('9. METAS'!$R$20,INT((ROW()-14)/2),0)),"",OFFSET('9. METAS'!$R$20,INT((ROW()-14)/2),0)))</f>
        <v/>
      </c>
      <c r="L269" s="209" t="str">
        <f ca="1">IF(MOD(ROW()-13,2)=0,IF(ISBLANK(OFFSET('11. SEGUIMIENTO 2026'!$P$14,INT((ROW()-13)/2),0)),"",OFFSET('11. SEGUIMIENTO 2026'!$P$14,INT((ROW()-13)/2),0)),IF(ISBLANK(OFFSET('9. METAS'!$S$20,INT((ROW()-14)/2),0)),"",OFFSET('9. METAS'!$S$20,INT((ROW()-14)/2),0)))</f>
        <v/>
      </c>
      <c r="M269" s="210" t="str">
        <f ca="1">IF(MOD(ROW()-13,2)=0,IF(ISBLANK(OFFSET('11. SEGUIMIENTO 2026'!$Q$14,INT((ROW()-13)/2),0)),"",OFFSET('11. SEGUIMIENTO 2026'!$Q$14,INT((ROW()-13)/2),0)),IF(ISBLANK(OFFSET('9. METAS'!$T$20,INT((ROW()-14)/2),0)),"",OFFSET('9. METAS'!$T$20,INT((ROW()-14)/2),0)))</f>
        <v/>
      </c>
      <c r="N269" s="1004" t="str">
        <f t="shared" ref="N269" ca="1" si="252">IFERROR(J269/J270,"ND")</f>
        <v>ND</v>
      </c>
      <c r="O269" s="1006" t="str">
        <f t="shared" ref="O269" ca="1" si="253">IFERROR(((J269+K269+L269)/H269),"ND")</f>
        <v>ND</v>
      </c>
      <c r="P269" s="1034"/>
    </row>
    <row r="270" spans="3:16" hidden="1">
      <c r="C270" s="983"/>
      <c r="D270" s="985"/>
      <c r="E270" s="985"/>
      <c r="F270" s="987"/>
      <c r="G270" s="989"/>
      <c r="H270" s="1029"/>
      <c r="I270" s="1036"/>
      <c r="J270" s="208" t="str">
        <f ca="1">IF(MOD(ROW()-13,2)=0,IF(ISBLANK(OFFSET('11. SEGUIMIENTO 2026'!$N$14,INT((ROW()-13)/2),0)),"",OFFSET('11. SEGUIMIENTO 2026'!$N$14,INT((ROW()-13)/2),0)),IF(ISBLANK(OFFSET('9. METAS'!$Q$20,INT((ROW()-14)/2),0)),"",OFFSET('9. METAS'!$Q$20,INT((ROW()-14)/2),0)))</f>
        <v/>
      </c>
      <c r="K270" s="209" t="str">
        <f ca="1">IF(MOD(ROW()-13,2)=0,IF(ISBLANK(OFFSET('11. SEGUIMIENTO 2026'!$O$14,INT((ROW()-13)/2),0)),"",OFFSET('11. SEGUIMIENTO 2026'!$O$14,INT((ROW()-13)/2),0)),IF(ISBLANK(OFFSET('9. METAS'!$R$20,INT((ROW()-14)/2),0)),"",OFFSET('9. METAS'!$R$20,INT((ROW()-14)/2),0)))</f>
        <v/>
      </c>
      <c r="L270" s="209" t="str">
        <f ca="1">IF(MOD(ROW()-13,2)=0,IF(ISBLANK(OFFSET('11. SEGUIMIENTO 2026'!$P$14,INT((ROW()-13)/2),0)),"",OFFSET('11. SEGUIMIENTO 2026'!$P$14,INT((ROW()-13)/2),0)),IF(ISBLANK(OFFSET('9. METAS'!$S$20,INT((ROW()-14)/2),0)),"",OFFSET('9. METAS'!$S$20,INT((ROW()-14)/2),0)))</f>
        <v/>
      </c>
      <c r="M270" s="210" t="str">
        <f ca="1">IF(MOD(ROW()-13,2)=0,IF(ISBLANK(OFFSET('11. SEGUIMIENTO 2026'!$Q$14,INT((ROW()-13)/2),0)),"",OFFSET('11. SEGUIMIENTO 2026'!$Q$14,INT((ROW()-13)/2),0)),IF(ISBLANK(OFFSET('9. METAS'!$T$20,INT((ROW()-14)/2),0)),"",OFFSET('9. METAS'!$T$20,INT((ROW()-14)/2),0)))</f>
        <v/>
      </c>
      <c r="N270" s="1005"/>
      <c r="O270" s="1007"/>
      <c r="P270" s="1037"/>
    </row>
    <row r="271" spans="3:16" hidden="1">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29" t="str">
        <f ca="1">IF(ISBLANK(OFFSET('9. METAS'!$K$20,INT((ROW()-13)/2),0)),"",OFFSET('9. METAS'!$K$20,INT((ROW()-13)/2),0))</f>
        <v/>
      </c>
      <c r="I271" s="1031"/>
      <c r="J271" s="208" t="str">
        <f ca="1">IF(MOD(ROW()-13,2)=0,IF(ISBLANK(OFFSET('11. SEGUIMIENTO 2026'!$N$14,INT((ROW()-13)/2),0)),"",OFFSET('11. SEGUIMIENTO 2026'!$N$14,INT((ROW()-13)/2),0)),IF(ISBLANK(OFFSET('9. METAS'!$Q$20,INT((ROW()-14)/2),0)),"",OFFSET('9. METAS'!$Q$20,INT((ROW()-14)/2),0)))</f>
        <v/>
      </c>
      <c r="K271" s="209" t="str">
        <f ca="1">IF(MOD(ROW()-13,2)=0,IF(ISBLANK(OFFSET('11. SEGUIMIENTO 2026'!$O$14,INT((ROW()-13)/2),0)),"",OFFSET('11. SEGUIMIENTO 2026'!$O$14,INT((ROW()-13)/2),0)),IF(ISBLANK(OFFSET('9. METAS'!$R$20,INT((ROW()-14)/2),0)),"",OFFSET('9. METAS'!$R$20,INT((ROW()-14)/2),0)))</f>
        <v/>
      </c>
      <c r="L271" s="209" t="str">
        <f ca="1">IF(MOD(ROW()-13,2)=0,IF(ISBLANK(OFFSET('11. SEGUIMIENTO 2026'!$P$14,INT((ROW()-13)/2),0)),"",OFFSET('11. SEGUIMIENTO 2026'!$P$14,INT((ROW()-13)/2),0)),IF(ISBLANK(OFFSET('9. METAS'!$S$20,INT((ROW()-14)/2),0)),"",OFFSET('9. METAS'!$S$20,INT((ROW()-14)/2),0)))</f>
        <v/>
      </c>
      <c r="M271" s="210" t="str">
        <f ca="1">IF(MOD(ROW()-13,2)=0,IF(ISBLANK(OFFSET('11. SEGUIMIENTO 2026'!$Q$14,INT((ROW()-13)/2),0)),"",OFFSET('11. SEGUIMIENTO 2026'!$Q$14,INT((ROW()-13)/2),0)),IF(ISBLANK(OFFSET('9. METAS'!$T$20,INT((ROW()-14)/2),0)),"",OFFSET('9. METAS'!$T$20,INT((ROW()-14)/2),0)))</f>
        <v/>
      </c>
      <c r="N271" s="1004" t="str">
        <f t="shared" ref="N271" ca="1" si="254">IFERROR(J271/J272,"ND")</f>
        <v>ND</v>
      </c>
      <c r="O271" s="1006" t="str">
        <f t="shared" ref="O271" ca="1" si="255">IFERROR(((J271+K271+L271)/H271),"ND")</f>
        <v>ND</v>
      </c>
      <c r="P271" s="1034"/>
    </row>
    <row r="272" spans="3:16" hidden="1">
      <c r="C272" s="983"/>
      <c r="D272" s="985"/>
      <c r="E272" s="985"/>
      <c r="F272" s="987"/>
      <c r="G272" s="989"/>
      <c r="H272" s="1029"/>
      <c r="I272" s="1036"/>
      <c r="J272" s="208" t="str">
        <f ca="1">IF(MOD(ROW()-13,2)=0,IF(ISBLANK(OFFSET('11. SEGUIMIENTO 2026'!$N$14,INT((ROW()-13)/2),0)),"",OFFSET('11. SEGUIMIENTO 2026'!$N$14,INT((ROW()-13)/2),0)),IF(ISBLANK(OFFSET('9. METAS'!$Q$20,INT((ROW()-14)/2),0)),"",OFFSET('9. METAS'!$Q$20,INT((ROW()-14)/2),0)))</f>
        <v/>
      </c>
      <c r="K272" s="209" t="str">
        <f ca="1">IF(MOD(ROW()-13,2)=0,IF(ISBLANK(OFFSET('11. SEGUIMIENTO 2026'!$O$14,INT((ROW()-13)/2),0)),"",OFFSET('11. SEGUIMIENTO 2026'!$O$14,INT((ROW()-13)/2),0)),IF(ISBLANK(OFFSET('9. METAS'!$R$20,INT((ROW()-14)/2),0)),"",OFFSET('9. METAS'!$R$20,INT((ROW()-14)/2),0)))</f>
        <v/>
      </c>
      <c r="L272" s="209" t="str">
        <f ca="1">IF(MOD(ROW()-13,2)=0,IF(ISBLANK(OFFSET('11. SEGUIMIENTO 2026'!$P$14,INT((ROW()-13)/2),0)),"",OFFSET('11. SEGUIMIENTO 2026'!$P$14,INT((ROW()-13)/2),0)),IF(ISBLANK(OFFSET('9. METAS'!$S$20,INT((ROW()-14)/2),0)),"",OFFSET('9. METAS'!$S$20,INT((ROW()-14)/2),0)))</f>
        <v/>
      </c>
      <c r="M272" s="210" t="str">
        <f ca="1">IF(MOD(ROW()-13,2)=0,IF(ISBLANK(OFFSET('11. SEGUIMIENTO 2026'!$Q$14,INT((ROW()-13)/2),0)),"",OFFSET('11. SEGUIMIENTO 2026'!$Q$14,INT((ROW()-13)/2),0)),IF(ISBLANK(OFFSET('9. METAS'!$T$20,INT((ROW()-14)/2),0)),"",OFFSET('9. METAS'!$T$20,INT((ROW()-14)/2),0)))</f>
        <v/>
      </c>
      <c r="N272" s="1005"/>
      <c r="O272" s="1007"/>
      <c r="P272" s="1037"/>
    </row>
    <row r="273" spans="3:16" hidden="1">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29" t="str">
        <f ca="1">IF(ISBLANK(OFFSET('9. METAS'!$K$20,INT((ROW()-13)/2),0)),"",OFFSET('9. METAS'!$K$20,INT((ROW()-13)/2),0))</f>
        <v/>
      </c>
      <c r="I273" s="1031"/>
      <c r="J273" s="208" t="str">
        <f ca="1">IF(MOD(ROW()-13,2)=0,IF(ISBLANK(OFFSET('11. SEGUIMIENTO 2026'!$N$14,INT((ROW()-13)/2),0)),"",OFFSET('11. SEGUIMIENTO 2026'!$N$14,INT((ROW()-13)/2),0)),IF(ISBLANK(OFFSET('9. METAS'!$Q$20,INT((ROW()-14)/2),0)),"",OFFSET('9. METAS'!$Q$20,INT((ROW()-14)/2),0)))</f>
        <v/>
      </c>
      <c r="K273" s="209" t="str">
        <f ca="1">IF(MOD(ROW()-13,2)=0,IF(ISBLANK(OFFSET('11. SEGUIMIENTO 2026'!$O$14,INT((ROW()-13)/2),0)),"",OFFSET('11. SEGUIMIENTO 2026'!$O$14,INT((ROW()-13)/2),0)),IF(ISBLANK(OFFSET('9. METAS'!$R$20,INT((ROW()-14)/2),0)),"",OFFSET('9. METAS'!$R$20,INT((ROW()-14)/2),0)))</f>
        <v/>
      </c>
      <c r="L273" s="209" t="str">
        <f ca="1">IF(MOD(ROW()-13,2)=0,IF(ISBLANK(OFFSET('11. SEGUIMIENTO 2026'!$P$14,INT((ROW()-13)/2),0)),"",OFFSET('11. SEGUIMIENTO 2026'!$P$14,INT((ROW()-13)/2),0)),IF(ISBLANK(OFFSET('9. METAS'!$S$20,INT((ROW()-14)/2),0)),"",OFFSET('9. METAS'!$S$20,INT((ROW()-14)/2),0)))</f>
        <v/>
      </c>
      <c r="M273" s="210" t="str">
        <f ca="1">IF(MOD(ROW()-13,2)=0,IF(ISBLANK(OFFSET('11. SEGUIMIENTO 2026'!$Q$14,INT((ROW()-13)/2),0)),"",OFFSET('11. SEGUIMIENTO 2026'!$Q$14,INT((ROW()-13)/2),0)),IF(ISBLANK(OFFSET('9. METAS'!$T$20,INT((ROW()-14)/2),0)),"",OFFSET('9. METAS'!$T$20,INT((ROW()-14)/2),0)))</f>
        <v/>
      </c>
      <c r="N273" s="1004" t="str">
        <f t="shared" ref="N273" ca="1" si="256">IFERROR(J273/J274,"ND")</f>
        <v>ND</v>
      </c>
      <c r="O273" s="1006" t="str">
        <f t="shared" ref="O273" ca="1" si="257">IFERROR(((J273+K273+L273)/H273),"ND")</f>
        <v>ND</v>
      </c>
      <c r="P273" s="1034"/>
    </row>
    <row r="274" spans="3:16" hidden="1">
      <c r="C274" s="983"/>
      <c r="D274" s="985"/>
      <c r="E274" s="985"/>
      <c r="F274" s="987"/>
      <c r="G274" s="989"/>
      <c r="H274" s="1029"/>
      <c r="I274" s="1036"/>
      <c r="J274" s="208" t="str">
        <f ca="1">IF(MOD(ROW()-13,2)=0,IF(ISBLANK(OFFSET('11. SEGUIMIENTO 2026'!$N$14,INT((ROW()-13)/2),0)),"",OFFSET('11. SEGUIMIENTO 2026'!$N$14,INT((ROW()-13)/2),0)),IF(ISBLANK(OFFSET('9. METAS'!$Q$20,INT((ROW()-14)/2),0)),"",OFFSET('9. METAS'!$Q$20,INT((ROW()-14)/2),0)))</f>
        <v/>
      </c>
      <c r="K274" s="209" t="str">
        <f ca="1">IF(MOD(ROW()-13,2)=0,IF(ISBLANK(OFFSET('11. SEGUIMIENTO 2026'!$O$14,INT((ROW()-13)/2),0)),"",OFFSET('11. SEGUIMIENTO 2026'!$O$14,INT((ROW()-13)/2),0)),IF(ISBLANK(OFFSET('9. METAS'!$R$20,INT((ROW()-14)/2),0)),"",OFFSET('9. METAS'!$R$20,INT((ROW()-14)/2),0)))</f>
        <v/>
      </c>
      <c r="L274" s="209" t="str">
        <f ca="1">IF(MOD(ROW()-13,2)=0,IF(ISBLANK(OFFSET('11. SEGUIMIENTO 2026'!$P$14,INT((ROW()-13)/2),0)),"",OFFSET('11. SEGUIMIENTO 2026'!$P$14,INT((ROW()-13)/2),0)),IF(ISBLANK(OFFSET('9. METAS'!$S$20,INT((ROW()-14)/2),0)),"",OFFSET('9. METAS'!$S$20,INT((ROW()-14)/2),0)))</f>
        <v/>
      </c>
      <c r="M274" s="210" t="str">
        <f ca="1">IF(MOD(ROW()-13,2)=0,IF(ISBLANK(OFFSET('11. SEGUIMIENTO 2026'!$Q$14,INT((ROW()-13)/2),0)),"",OFFSET('11. SEGUIMIENTO 2026'!$Q$14,INT((ROW()-13)/2),0)),IF(ISBLANK(OFFSET('9. METAS'!$T$20,INT((ROW()-14)/2),0)),"",OFFSET('9. METAS'!$T$20,INT((ROW()-14)/2),0)))</f>
        <v/>
      </c>
      <c r="N274" s="1005"/>
      <c r="O274" s="1007"/>
      <c r="P274" s="1037"/>
    </row>
    <row r="275" spans="3:16" hidden="1">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29" t="str">
        <f ca="1">IF(ISBLANK(OFFSET('9. METAS'!$K$20,INT((ROW()-13)/2),0)),"",OFFSET('9. METAS'!$K$20,INT((ROW()-13)/2),0))</f>
        <v/>
      </c>
      <c r="I275" s="1031"/>
      <c r="J275" s="208" t="str">
        <f ca="1">IF(MOD(ROW()-13,2)=0,IF(ISBLANK(OFFSET('11. SEGUIMIENTO 2026'!$N$14,INT((ROW()-13)/2),0)),"",OFFSET('11. SEGUIMIENTO 2026'!$N$14,INT((ROW()-13)/2),0)),IF(ISBLANK(OFFSET('9. METAS'!$Q$20,INT((ROW()-14)/2),0)),"",OFFSET('9. METAS'!$Q$20,INT((ROW()-14)/2),0)))</f>
        <v/>
      </c>
      <c r="K275" s="209" t="str">
        <f ca="1">IF(MOD(ROW()-13,2)=0,IF(ISBLANK(OFFSET('11. SEGUIMIENTO 2026'!$O$14,INT((ROW()-13)/2),0)),"",OFFSET('11. SEGUIMIENTO 2026'!$O$14,INT((ROW()-13)/2),0)),IF(ISBLANK(OFFSET('9. METAS'!$R$20,INT((ROW()-14)/2),0)),"",OFFSET('9. METAS'!$R$20,INT((ROW()-14)/2),0)))</f>
        <v/>
      </c>
      <c r="L275" s="209" t="str">
        <f ca="1">IF(MOD(ROW()-13,2)=0,IF(ISBLANK(OFFSET('11. SEGUIMIENTO 2026'!$P$14,INT((ROW()-13)/2),0)),"",OFFSET('11. SEGUIMIENTO 2026'!$P$14,INT((ROW()-13)/2),0)),IF(ISBLANK(OFFSET('9. METAS'!$S$20,INT((ROW()-14)/2),0)),"",OFFSET('9. METAS'!$S$20,INT((ROW()-14)/2),0)))</f>
        <v/>
      </c>
      <c r="M275" s="210" t="str">
        <f ca="1">IF(MOD(ROW()-13,2)=0,IF(ISBLANK(OFFSET('11. SEGUIMIENTO 2026'!$Q$14,INT((ROW()-13)/2),0)),"",OFFSET('11. SEGUIMIENTO 2026'!$Q$14,INT((ROW()-13)/2),0)),IF(ISBLANK(OFFSET('9. METAS'!$T$20,INT((ROW()-14)/2),0)),"",OFFSET('9. METAS'!$T$20,INT((ROW()-14)/2),0)))</f>
        <v/>
      </c>
      <c r="N275" s="1004" t="str">
        <f t="shared" ref="N275" ca="1" si="258">IFERROR(J275/J276,"ND")</f>
        <v>ND</v>
      </c>
      <c r="O275" s="1006" t="str">
        <f t="shared" ref="O275" ca="1" si="259">IFERROR(((J275+K275+L275)/H275),"ND")</f>
        <v>ND</v>
      </c>
      <c r="P275" s="1034"/>
    </row>
    <row r="276" spans="3:16" hidden="1">
      <c r="C276" s="983"/>
      <c r="D276" s="985"/>
      <c r="E276" s="985"/>
      <c r="F276" s="987"/>
      <c r="G276" s="989"/>
      <c r="H276" s="1029"/>
      <c r="I276" s="1036"/>
      <c r="J276" s="208" t="str">
        <f ca="1">IF(MOD(ROW()-13,2)=0,IF(ISBLANK(OFFSET('11. SEGUIMIENTO 2026'!$N$14,INT((ROW()-13)/2),0)),"",OFFSET('11. SEGUIMIENTO 2026'!$N$14,INT((ROW()-13)/2),0)),IF(ISBLANK(OFFSET('9. METAS'!$Q$20,INT((ROW()-14)/2),0)),"",OFFSET('9. METAS'!$Q$20,INT((ROW()-14)/2),0)))</f>
        <v/>
      </c>
      <c r="K276" s="209" t="str">
        <f ca="1">IF(MOD(ROW()-13,2)=0,IF(ISBLANK(OFFSET('11. SEGUIMIENTO 2026'!$O$14,INT((ROW()-13)/2),0)),"",OFFSET('11. SEGUIMIENTO 2026'!$O$14,INT((ROW()-13)/2),0)),IF(ISBLANK(OFFSET('9. METAS'!$R$20,INT((ROW()-14)/2),0)),"",OFFSET('9. METAS'!$R$20,INT((ROW()-14)/2),0)))</f>
        <v/>
      </c>
      <c r="L276" s="209" t="str">
        <f ca="1">IF(MOD(ROW()-13,2)=0,IF(ISBLANK(OFFSET('11. SEGUIMIENTO 2026'!$P$14,INT((ROW()-13)/2),0)),"",OFFSET('11. SEGUIMIENTO 2026'!$P$14,INT((ROW()-13)/2),0)),IF(ISBLANK(OFFSET('9. METAS'!$S$20,INT((ROW()-14)/2),0)),"",OFFSET('9. METAS'!$S$20,INT((ROW()-14)/2),0)))</f>
        <v/>
      </c>
      <c r="M276" s="210" t="str">
        <f ca="1">IF(MOD(ROW()-13,2)=0,IF(ISBLANK(OFFSET('11. SEGUIMIENTO 2026'!$Q$14,INT((ROW()-13)/2),0)),"",OFFSET('11. SEGUIMIENTO 2026'!$Q$14,INT((ROW()-13)/2),0)),IF(ISBLANK(OFFSET('9. METAS'!$T$20,INT((ROW()-14)/2),0)),"",OFFSET('9. METAS'!$T$20,INT((ROW()-14)/2),0)))</f>
        <v/>
      </c>
      <c r="N276" s="1005"/>
      <c r="O276" s="1007"/>
      <c r="P276" s="1037"/>
    </row>
    <row r="277" spans="3:16" hidden="1">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29" t="str">
        <f ca="1">IF(ISBLANK(OFFSET('9. METAS'!$K$20,INT((ROW()-13)/2),0)),"",OFFSET('9. METAS'!$K$20,INT((ROW()-13)/2),0))</f>
        <v/>
      </c>
      <c r="I277" s="1031"/>
      <c r="J277" s="208" t="str">
        <f ca="1">IF(MOD(ROW()-13,2)=0,IF(ISBLANK(OFFSET('11. SEGUIMIENTO 2026'!$N$14,INT((ROW()-13)/2),0)),"",OFFSET('11. SEGUIMIENTO 2026'!$N$14,INT((ROW()-13)/2),0)),IF(ISBLANK(OFFSET('9. METAS'!$Q$20,INT((ROW()-14)/2),0)),"",OFFSET('9. METAS'!$Q$20,INT((ROW()-14)/2),0)))</f>
        <v/>
      </c>
      <c r="K277" s="209" t="str">
        <f ca="1">IF(MOD(ROW()-13,2)=0,IF(ISBLANK(OFFSET('11. SEGUIMIENTO 2026'!$O$14,INT((ROW()-13)/2),0)),"",OFFSET('11. SEGUIMIENTO 2026'!$O$14,INT((ROW()-13)/2),0)),IF(ISBLANK(OFFSET('9. METAS'!$R$20,INT((ROW()-14)/2),0)),"",OFFSET('9. METAS'!$R$20,INT((ROW()-14)/2),0)))</f>
        <v/>
      </c>
      <c r="L277" s="209" t="str">
        <f ca="1">IF(MOD(ROW()-13,2)=0,IF(ISBLANK(OFFSET('11. SEGUIMIENTO 2026'!$P$14,INT((ROW()-13)/2),0)),"",OFFSET('11. SEGUIMIENTO 2026'!$P$14,INT((ROW()-13)/2),0)),IF(ISBLANK(OFFSET('9. METAS'!$S$20,INT((ROW()-14)/2),0)),"",OFFSET('9. METAS'!$S$20,INT((ROW()-14)/2),0)))</f>
        <v/>
      </c>
      <c r="M277" s="210" t="str">
        <f ca="1">IF(MOD(ROW()-13,2)=0,IF(ISBLANK(OFFSET('11. SEGUIMIENTO 2026'!$Q$14,INT((ROW()-13)/2),0)),"",OFFSET('11. SEGUIMIENTO 2026'!$Q$14,INT((ROW()-13)/2),0)),IF(ISBLANK(OFFSET('9. METAS'!$T$20,INT((ROW()-14)/2),0)),"",OFFSET('9. METAS'!$T$20,INT((ROW()-14)/2),0)))</f>
        <v/>
      </c>
      <c r="N277" s="1004" t="str">
        <f t="shared" ref="N277" ca="1" si="260">IFERROR(J277/J278,"ND")</f>
        <v>ND</v>
      </c>
      <c r="O277" s="1006" t="str">
        <f t="shared" ref="O277" ca="1" si="261">IFERROR(((J277+K277+L277)/H277),"ND")</f>
        <v>ND</v>
      </c>
      <c r="P277" s="1034"/>
    </row>
    <row r="278" spans="3:16" hidden="1">
      <c r="C278" s="983"/>
      <c r="D278" s="985"/>
      <c r="E278" s="985"/>
      <c r="F278" s="987"/>
      <c r="G278" s="989"/>
      <c r="H278" s="1029"/>
      <c r="I278" s="1036"/>
      <c r="J278" s="208" t="str">
        <f ca="1">IF(MOD(ROW()-13,2)=0,IF(ISBLANK(OFFSET('11. SEGUIMIENTO 2026'!$N$14,INT((ROW()-13)/2),0)),"",OFFSET('11. SEGUIMIENTO 2026'!$N$14,INT((ROW()-13)/2),0)),IF(ISBLANK(OFFSET('9. METAS'!$Q$20,INT((ROW()-14)/2),0)),"",OFFSET('9. METAS'!$Q$20,INT((ROW()-14)/2),0)))</f>
        <v/>
      </c>
      <c r="K278" s="209" t="str">
        <f ca="1">IF(MOD(ROW()-13,2)=0,IF(ISBLANK(OFFSET('11. SEGUIMIENTO 2026'!$O$14,INT((ROW()-13)/2),0)),"",OFFSET('11. SEGUIMIENTO 2026'!$O$14,INT((ROW()-13)/2),0)),IF(ISBLANK(OFFSET('9. METAS'!$R$20,INT((ROW()-14)/2),0)),"",OFFSET('9. METAS'!$R$20,INT((ROW()-14)/2),0)))</f>
        <v/>
      </c>
      <c r="L278" s="209" t="str">
        <f ca="1">IF(MOD(ROW()-13,2)=0,IF(ISBLANK(OFFSET('11. SEGUIMIENTO 2026'!$P$14,INT((ROW()-13)/2),0)),"",OFFSET('11. SEGUIMIENTO 2026'!$P$14,INT((ROW()-13)/2),0)),IF(ISBLANK(OFFSET('9. METAS'!$S$20,INT((ROW()-14)/2),0)),"",OFFSET('9. METAS'!$S$20,INT((ROW()-14)/2),0)))</f>
        <v/>
      </c>
      <c r="M278" s="210" t="str">
        <f ca="1">IF(MOD(ROW()-13,2)=0,IF(ISBLANK(OFFSET('11. SEGUIMIENTO 2026'!$Q$14,INT((ROW()-13)/2),0)),"",OFFSET('11. SEGUIMIENTO 2026'!$Q$14,INT((ROW()-13)/2),0)),IF(ISBLANK(OFFSET('9. METAS'!$T$20,INT((ROW()-14)/2),0)),"",OFFSET('9. METAS'!$T$20,INT((ROW()-14)/2),0)))</f>
        <v/>
      </c>
      <c r="N278" s="1005"/>
      <c r="O278" s="1007"/>
      <c r="P278" s="1037"/>
    </row>
    <row r="279" spans="3:16" hidden="1">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29" t="str">
        <f ca="1">IF(ISBLANK(OFFSET('9. METAS'!$K$20,INT((ROW()-13)/2),0)),"",OFFSET('9. METAS'!$K$20,INT((ROW()-13)/2),0))</f>
        <v/>
      </c>
      <c r="I279" s="1031"/>
      <c r="J279" s="208" t="str">
        <f ca="1">IF(MOD(ROW()-13,2)=0,IF(ISBLANK(OFFSET('11. SEGUIMIENTO 2026'!$N$14,INT((ROW()-13)/2),0)),"",OFFSET('11. SEGUIMIENTO 2026'!$N$14,INT((ROW()-13)/2),0)),IF(ISBLANK(OFFSET('9. METAS'!$Q$20,INT((ROW()-14)/2),0)),"",OFFSET('9. METAS'!$Q$20,INT((ROW()-14)/2),0)))</f>
        <v/>
      </c>
      <c r="K279" s="209" t="str">
        <f ca="1">IF(MOD(ROW()-13,2)=0,IF(ISBLANK(OFFSET('11. SEGUIMIENTO 2026'!$O$14,INT((ROW()-13)/2),0)),"",OFFSET('11. SEGUIMIENTO 2026'!$O$14,INT((ROW()-13)/2),0)),IF(ISBLANK(OFFSET('9. METAS'!$R$20,INT((ROW()-14)/2),0)),"",OFFSET('9. METAS'!$R$20,INT((ROW()-14)/2),0)))</f>
        <v/>
      </c>
      <c r="L279" s="209" t="str">
        <f ca="1">IF(MOD(ROW()-13,2)=0,IF(ISBLANK(OFFSET('11. SEGUIMIENTO 2026'!$P$14,INT((ROW()-13)/2),0)),"",OFFSET('11. SEGUIMIENTO 2026'!$P$14,INT((ROW()-13)/2),0)),IF(ISBLANK(OFFSET('9. METAS'!$S$20,INT((ROW()-14)/2),0)),"",OFFSET('9. METAS'!$S$20,INT((ROW()-14)/2),0)))</f>
        <v/>
      </c>
      <c r="M279" s="210" t="str">
        <f ca="1">IF(MOD(ROW()-13,2)=0,IF(ISBLANK(OFFSET('11. SEGUIMIENTO 2026'!$Q$14,INT((ROW()-13)/2),0)),"",OFFSET('11. SEGUIMIENTO 2026'!$Q$14,INT((ROW()-13)/2),0)),IF(ISBLANK(OFFSET('9. METAS'!$T$20,INT((ROW()-14)/2),0)),"",OFFSET('9. METAS'!$T$20,INT((ROW()-14)/2),0)))</f>
        <v/>
      </c>
      <c r="N279" s="1004" t="str">
        <f t="shared" ref="N279" ca="1" si="262">IFERROR(J279/J280,"ND")</f>
        <v>ND</v>
      </c>
      <c r="O279" s="1006" t="str">
        <f t="shared" ref="O279" ca="1" si="263">IFERROR(((J279+K279+L279)/H279),"ND")</f>
        <v>ND</v>
      </c>
      <c r="P279" s="1034"/>
    </row>
    <row r="280" spans="3:16" hidden="1">
      <c r="C280" s="983"/>
      <c r="D280" s="985"/>
      <c r="E280" s="985"/>
      <c r="F280" s="987"/>
      <c r="G280" s="989"/>
      <c r="H280" s="1029"/>
      <c r="I280" s="1036"/>
      <c r="J280" s="208" t="str">
        <f ca="1">IF(MOD(ROW()-13,2)=0,IF(ISBLANK(OFFSET('11. SEGUIMIENTO 2026'!$N$14,INT((ROW()-13)/2),0)),"",OFFSET('11. SEGUIMIENTO 2026'!$N$14,INT((ROW()-13)/2),0)),IF(ISBLANK(OFFSET('9. METAS'!$Q$20,INT((ROW()-14)/2),0)),"",OFFSET('9. METAS'!$Q$20,INT((ROW()-14)/2),0)))</f>
        <v/>
      </c>
      <c r="K280" s="209" t="str">
        <f ca="1">IF(MOD(ROW()-13,2)=0,IF(ISBLANK(OFFSET('11. SEGUIMIENTO 2026'!$O$14,INT((ROW()-13)/2),0)),"",OFFSET('11. SEGUIMIENTO 2026'!$O$14,INT((ROW()-13)/2),0)),IF(ISBLANK(OFFSET('9. METAS'!$R$20,INT((ROW()-14)/2),0)),"",OFFSET('9. METAS'!$R$20,INT((ROW()-14)/2),0)))</f>
        <v/>
      </c>
      <c r="L280" s="209" t="str">
        <f ca="1">IF(MOD(ROW()-13,2)=0,IF(ISBLANK(OFFSET('11. SEGUIMIENTO 2026'!$P$14,INT((ROW()-13)/2),0)),"",OFFSET('11. SEGUIMIENTO 2026'!$P$14,INT((ROW()-13)/2),0)),IF(ISBLANK(OFFSET('9. METAS'!$S$20,INT((ROW()-14)/2),0)),"",OFFSET('9. METAS'!$S$20,INT((ROW()-14)/2),0)))</f>
        <v/>
      </c>
      <c r="M280" s="210" t="str">
        <f ca="1">IF(MOD(ROW()-13,2)=0,IF(ISBLANK(OFFSET('11. SEGUIMIENTO 2026'!$Q$14,INT((ROW()-13)/2),0)),"",OFFSET('11. SEGUIMIENTO 2026'!$Q$14,INT((ROW()-13)/2),0)),IF(ISBLANK(OFFSET('9. METAS'!$T$20,INT((ROW()-14)/2),0)),"",OFFSET('9. METAS'!$T$20,INT((ROW()-14)/2),0)))</f>
        <v/>
      </c>
      <c r="N280" s="1005"/>
      <c r="O280" s="1007"/>
      <c r="P280" s="1037"/>
    </row>
    <row r="281" spans="3:16" hidden="1">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29" t="str">
        <f ca="1">IF(ISBLANK(OFFSET('9. METAS'!$K$20,INT((ROW()-13)/2),0)),"",OFFSET('9. METAS'!$K$20,INT((ROW()-13)/2),0))</f>
        <v/>
      </c>
      <c r="I281" s="1031"/>
      <c r="J281" s="208" t="str">
        <f ca="1">IF(MOD(ROW()-13,2)=0,IF(ISBLANK(OFFSET('11. SEGUIMIENTO 2026'!$N$14,INT((ROW()-13)/2),0)),"",OFFSET('11. SEGUIMIENTO 2026'!$N$14,INT((ROW()-13)/2),0)),IF(ISBLANK(OFFSET('9. METAS'!$Q$20,INT((ROW()-14)/2),0)),"",OFFSET('9. METAS'!$Q$20,INT((ROW()-14)/2),0)))</f>
        <v/>
      </c>
      <c r="K281" s="209" t="str">
        <f ca="1">IF(MOD(ROW()-13,2)=0,IF(ISBLANK(OFFSET('11. SEGUIMIENTO 2026'!$O$14,INT((ROW()-13)/2),0)),"",OFFSET('11. SEGUIMIENTO 2026'!$O$14,INT((ROW()-13)/2),0)),IF(ISBLANK(OFFSET('9. METAS'!$R$20,INT((ROW()-14)/2),0)),"",OFFSET('9. METAS'!$R$20,INT((ROW()-14)/2),0)))</f>
        <v/>
      </c>
      <c r="L281" s="209" t="str">
        <f ca="1">IF(MOD(ROW()-13,2)=0,IF(ISBLANK(OFFSET('11. SEGUIMIENTO 2026'!$P$14,INT((ROW()-13)/2),0)),"",OFFSET('11. SEGUIMIENTO 2026'!$P$14,INT((ROW()-13)/2),0)),IF(ISBLANK(OFFSET('9. METAS'!$S$20,INT((ROW()-14)/2),0)),"",OFFSET('9. METAS'!$S$20,INT((ROW()-14)/2),0)))</f>
        <v/>
      </c>
      <c r="M281" s="210" t="str">
        <f ca="1">IF(MOD(ROW()-13,2)=0,IF(ISBLANK(OFFSET('11. SEGUIMIENTO 2026'!$Q$14,INT((ROW()-13)/2),0)),"",OFFSET('11. SEGUIMIENTO 2026'!$Q$14,INT((ROW()-13)/2),0)),IF(ISBLANK(OFFSET('9. METAS'!$T$20,INT((ROW()-14)/2),0)),"",OFFSET('9. METAS'!$T$20,INT((ROW()-14)/2),0)))</f>
        <v/>
      </c>
      <c r="N281" s="1004" t="str">
        <f t="shared" ref="N281" ca="1" si="264">IFERROR(J281/J282,"ND")</f>
        <v>ND</v>
      </c>
      <c r="O281" s="1006" t="str">
        <f t="shared" ref="O281" ca="1" si="265">IFERROR(((J281+K281+L281)/H281),"ND")</f>
        <v>ND</v>
      </c>
      <c r="P281" s="1034"/>
    </row>
    <row r="282" spans="3:16" hidden="1">
      <c r="C282" s="983"/>
      <c r="D282" s="985"/>
      <c r="E282" s="985"/>
      <c r="F282" s="987"/>
      <c r="G282" s="989"/>
      <c r="H282" s="1029"/>
      <c r="I282" s="1036"/>
      <c r="J282" s="208" t="str">
        <f ca="1">IF(MOD(ROW()-13,2)=0,IF(ISBLANK(OFFSET('11. SEGUIMIENTO 2026'!$N$14,INT((ROW()-13)/2),0)),"",OFFSET('11. SEGUIMIENTO 2026'!$N$14,INT((ROW()-13)/2),0)),IF(ISBLANK(OFFSET('9. METAS'!$Q$20,INT((ROW()-14)/2),0)),"",OFFSET('9. METAS'!$Q$20,INT((ROW()-14)/2),0)))</f>
        <v/>
      </c>
      <c r="K282" s="209" t="str">
        <f ca="1">IF(MOD(ROW()-13,2)=0,IF(ISBLANK(OFFSET('11. SEGUIMIENTO 2026'!$O$14,INT((ROW()-13)/2),0)),"",OFFSET('11. SEGUIMIENTO 2026'!$O$14,INT((ROW()-13)/2),0)),IF(ISBLANK(OFFSET('9. METAS'!$R$20,INT((ROW()-14)/2),0)),"",OFFSET('9. METAS'!$R$20,INT((ROW()-14)/2),0)))</f>
        <v/>
      </c>
      <c r="L282" s="209" t="str">
        <f ca="1">IF(MOD(ROW()-13,2)=0,IF(ISBLANK(OFFSET('11. SEGUIMIENTO 2026'!$P$14,INT((ROW()-13)/2),0)),"",OFFSET('11. SEGUIMIENTO 2026'!$P$14,INT((ROW()-13)/2),0)),IF(ISBLANK(OFFSET('9. METAS'!$S$20,INT((ROW()-14)/2),0)),"",OFFSET('9. METAS'!$S$20,INT((ROW()-14)/2),0)))</f>
        <v/>
      </c>
      <c r="M282" s="210" t="str">
        <f ca="1">IF(MOD(ROW()-13,2)=0,IF(ISBLANK(OFFSET('11. SEGUIMIENTO 2026'!$Q$14,INT((ROW()-13)/2),0)),"",OFFSET('11. SEGUIMIENTO 2026'!$Q$14,INT((ROW()-13)/2),0)),IF(ISBLANK(OFFSET('9. METAS'!$T$20,INT((ROW()-14)/2),0)),"",OFFSET('9. METAS'!$T$20,INT((ROW()-14)/2),0)))</f>
        <v/>
      </c>
      <c r="N282" s="1005"/>
      <c r="O282" s="1007"/>
      <c r="P282" s="1037"/>
    </row>
    <row r="283" spans="3:16" hidden="1">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29" t="str">
        <f ca="1">IF(ISBLANK(OFFSET('9. METAS'!$K$20,INT((ROW()-13)/2),0)),"",OFFSET('9. METAS'!$K$20,INT((ROW()-13)/2),0))</f>
        <v/>
      </c>
      <c r="I283" s="1031"/>
      <c r="J283" s="208" t="str">
        <f ca="1">IF(MOD(ROW()-13,2)=0,IF(ISBLANK(OFFSET('11. SEGUIMIENTO 2026'!$N$14,INT((ROW()-13)/2),0)),"",OFFSET('11. SEGUIMIENTO 2026'!$N$14,INT((ROW()-13)/2),0)),IF(ISBLANK(OFFSET('9. METAS'!$Q$20,INT((ROW()-14)/2),0)),"",OFFSET('9. METAS'!$Q$20,INT((ROW()-14)/2),0)))</f>
        <v/>
      </c>
      <c r="K283" s="209" t="str">
        <f ca="1">IF(MOD(ROW()-13,2)=0,IF(ISBLANK(OFFSET('11. SEGUIMIENTO 2026'!$O$14,INT((ROW()-13)/2),0)),"",OFFSET('11. SEGUIMIENTO 2026'!$O$14,INT((ROW()-13)/2),0)),IF(ISBLANK(OFFSET('9. METAS'!$R$20,INT((ROW()-14)/2),0)),"",OFFSET('9. METAS'!$R$20,INT((ROW()-14)/2),0)))</f>
        <v/>
      </c>
      <c r="L283" s="209" t="str">
        <f ca="1">IF(MOD(ROW()-13,2)=0,IF(ISBLANK(OFFSET('11. SEGUIMIENTO 2026'!$P$14,INT((ROW()-13)/2),0)),"",OFFSET('11. SEGUIMIENTO 2026'!$P$14,INT((ROW()-13)/2),0)),IF(ISBLANK(OFFSET('9. METAS'!$S$20,INT((ROW()-14)/2),0)),"",OFFSET('9. METAS'!$S$20,INT((ROW()-14)/2),0)))</f>
        <v/>
      </c>
      <c r="M283" s="210" t="str">
        <f ca="1">IF(MOD(ROW()-13,2)=0,IF(ISBLANK(OFFSET('11. SEGUIMIENTO 2026'!$Q$14,INT((ROW()-13)/2),0)),"",OFFSET('11. SEGUIMIENTO 2026'!$Q$14,INT((ROW()-13)/2),0)),IF(ISBLANK(OFFSET('9. METAS'!$T$20,INT((ROW()-14)/2),0)),"",OFFSET('9. METAS'!$T$20,INT((ROW()-14)/2),0)))</f>
        <v/>
      </c>
      <c r="N283" s="1004" t="str">
        <f t="shared" ref="N283" ca="1" si="266">IFERROR(J283/J284,"ND")</f>
        <v>ND</v>
      </c>
      <c r="O283" s="1006" t="str">
        <f t="shared" ref="O283" ca="1" si="267">IFERROR(((J283+K283+L283)/H283),"ND")</f>
        <v>ND</v>
      </c>
      <c r="P283" s="1034"/>
    </row>
    <row r="284" spans="3:16" hidden="1">
      <c r="C284" s="983"/>
      <c r="D284" s="985"/>
      <c r="E284" s="985"/>
      <c r="F284" s="987"/>
      <c r="G284" s="989"/>
      <c r="H284" s="1029"/>
      <c r="I284" s="1036"/>
      <c r="J284" s="208" t="str">
        <f ca="1">IF(MOD(ROW()-13,2)=0,IF(ISBLANK(OFFSET('11. SEGUIMIENTO 2026'!$N$14,INT((ROW()-13)/2),0)),"",OFFSET('11. SEGUIMIENTO 2026'!$N$14,INT((ROW()-13)/2),0)),IF(ISBLANK(OFFSET('9. METAS'!$Q$20,INT((ROW()-14)/2),0)),"",OFFSET('9. METAS'!$Q$20,INT((ROW()-14)/2),0)))</f>
        <v/>
      </c>
      <c r="K284" s="209" t="str">
        <f ca="1">IF(MOD(ROW()-13,2)=0,IF(ISBLANK(OFFSET('11. SEGUIMIENTO 2026'!$O$14,INT((ROW()-13)/2),0)),"",OFFSET('11. SEGUIMIENTO 2026'!$O$14,INT((ROW()-13)/2),0)),IF(ISBLANK(OFFSET('9. METAS'!$R$20,INT((ROW()-14)/2),0)),"",OFFSET('9. METAS'!$R$20,INT((ROW()-14)/2),0)))</f>
        <v/>
      </c>
      <c r="L284" s="209" t="str">
        <f ca="1">IF(MOD(ROW()-13,2)=0,IF(ISBLANK(OFFSET('11. SEGUIMIENTO 2026'!$P$14,INT((ROW()-13)/2),0)),"",OFFSET('11. SEGUIMIENTO 2026'!$P$14,INT((ROW()-13)/2),0)),IF(ISBLANK(OFFSET('9. METAS'!$S$20,INT((ROW()-14)/2),0)),"",OFFSET('9. METAS'!$S$20,INT((ROW()-14)/2),0)))</f>
        <v/>
      </c>
      <c r="M284" s="210" t="str">
        <f ca="1">IF(MOD(ROW()-13,2)=0,IF(ISBLANK(OFFSET('11. SEGUIMIENTO 2026'!$Q$14,INT((ROW()-13)/2),0)),"",OFFSET('11. SEGUIMIENTO 2026'!$Q$14,INT((ROW()-13)/2),0)),IF(ISBLANK(OFFSET('9. METAS'!$T$20,INT((ROW()-14)/2),0)),"",OFFSET('9. METAS'!$T$20,INT((ROW()-14)/2),0)))</f>
        <v/>
      </c>
      <c r="N284" s="1005"/>
      <c r="O284" s="1007"/>
      <c r="P284" s="1037"/>
    </row>
    <row r="285" spans="3:16" hidden="1">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29" t="str">
        <f ca="1">IF(ISBLANK(OFFSET('9. METAS'!$K$20,INT((ROW()-13)/2),0)),"",OFFSET('9. METAS'!$K$20,INT((ROW()-13)/2),0))</f>
        <v/>
      </c>
      <c r="I285" s="1031"/>
      <c r="J285" s="208" t="str">
        <f ca="1">IF(MOD(ROW()-13,2)=0,IF(ISBLANK(OFFSET('11. SEGUIMIENTO 2026'!$N$14,INT((ROW()-13)/2),0)),"",OFFSET('11. SEGUIMIENTO 2026'!$N$14,INT((ROW()-13)/2),0)),IF(ISBLANK(OFFSET('9. METAS'!$Q$20,INT((ROW()-14)/2),0)),"",OFFSET('9. METAS'!$Q$20,INT((ROW()-14)/2),0)))</f>
        <v/>
      </c>
      <c r="K285" s="209" t="str">
        <f ca="1">IF(MOD(ROW()-13,2)=0,IF(ISBLANK(OFFSET('11. SEGUIMIENTO 2026'!$O$14,INT((ROW()-13)/2),0)),"",OFFSET('11. SEGUIMIENTO 2026'!$O$14,INT((ROW()-13)/2),0)),IF(ISBLANK(OFFSET('9. METAS'!$R$20,INT((ROW()-14)/2),0)),"",OFFSET('9. METAS'!$R$20,INT((ROW()-14)/2),0)))</f>
        <v/>
      </c>
      <c r="L285" s="209" t="str">
        <f ca="1">IF(MOD(ROW()-13,2)=0,IF(ISBLANK(OFFSET('11. SEGUIMIENTO 2026'!$P$14,INT((ROW()-13)/2),0)),"",OFFSET('11. SEGUIMIENTO 2026'!$P$14,INT((ROW()-13)/2),0)),IF(ISBLANK(OFFSET('9. METAS'!$S$20,INT((ROW()-14)/2),0)),"",OFFSET('9. METAS'!$S$20,INT((ROW()-14)/2),0)))</f>
        <v/>
      </c>
      <c r="M285" s="210" t="str">
        <f ca="1">IF(MOD(ROW()-13,2)=0,IF(ISBLANK(OFFSET('11. SEGUIMIENTO 2026'!$Q$14,INT((ROW()-13)/2),0)),"",OFFSET('11. SEGUIMIENTO 2026'!$Q$14,INT((ROW()-13)/2),0)),IF(ISBLANK(OFFSET('9. METAS'!$T$20,INT((ROW()-14)/2),0)),"",OFFSET('9. METAS'!$T$20,INT((ROW()-14)/2),0)))</f>
        <v/>
      </c>
      <c r="N285" s="1004" t="str">
        <f t="shared" ref="N285" ca="1" si="268">IFERROR(J285/J286,"ND")</f>
        <v>ND</v>
      </c>
      <c r="O285" s="1006" t="str">
        <f t="shared" ref="O285" ca="1" si="269">IFERROR(((J285+K285+L285)/H285),"ND")</f>
        <v>ND</v>
      </c>
      <c r="P285" s="1034"/>
    </row>
    <row r="286" spans="3:16" hidden="1">
      <c r="C286" s="983"/>
      <c r="D286" s="985"/>
      <c r="E286" s="985"/>
      <c r="F286" s="987"/>
      <c r="G286" s="989"/>
      <c r="H286" s="1029"/>
      <c r="I286" s="1036"/>
      <c r="J286" s="208" t="str">
        <f ca="1">IF(MOD(ROW()-13,2)=0,IF(ISBLANK(OFFSET('11. SEGUIMIENTO 2026'!$N$14,INT((ROW()-13)/2),0)),"",OFFSET('11. SEGUIMIENTO 2026'!$N$14,INT((ROW()-13)/2),0)),IF(ISBLANK(OFFSET('9. METAS'!$Q$20,INT((ROW()-14)/2),0)),"",OFFSET('9. METAS'!$Q$20,INT((ROW()-14)/2),0)))</f>
        <v/>
      </c>
      <c r="K286" s="209" t="str">
        <f ca="1">IF(MOD(ROW()-13,2)=0,IF(ISBLANK(OFFSET('11. SEGUIMIENTO 2026'!$O$14,INT((ROW()-13)/2),0)),"",OFFSET('11. SEGUIMIENTO 2026'!$O$14,INT((ROW()-13)/2),0)),IF(ISBLANK(OFFSET('9. METAS'!$R$20,INT((ROW()-14)/2),0)),"",OFFSET('9. METAS'!$R$20,INT((ROW()-14)/2),0)))</f>
        <v/>
      </c>
      <c r="L286" s="209" t="str">
        <f ca="1">IF(MOD(ROW()-13,2)=0,IF(ISBLANK(OFFSET('11. SEGUIMIENTO 2026'!$P$14,INT((ROW()-13)/2),0)),"",OFFSET('11. SEGUIMIENTO 2026'!$P$14,INT((ROW()-13)/2),0)),IF(ISBLANK(OFFSET('9. METAS'!$S$20,INT((ROW()-14)/2),0)),"",OFFSET('9. METAS'!$S$20,INT((ROW()-14)/2),0)))</f>
        <v/>
      </c>
      <c r="M286" s="210" t="str">
        <f ca="1">IF(MOD(ROW()-13,2)=0,IF(ISBLANK(OFFSET('11. SEGUIMIENTO 2026'!$Q$14,INT((ROW()-13)/2),0)),"",OFFSET('11. SEGUIMIENTO 2026'!$Q$14,INT((ROW()-13)/2),0)),IF(ISBLANK(OFFSET('9. METAS'!$T$20,INT((ROW()-14)/2),0)),"",OFFSET('9. METAS'!$T$20,INT((ROW()-14)/2),0)))</f>
        <v/>
      </c>
      <c r="N286" s="1005"/>
      <c r="O286" s="1007"/>
      <c r="P286" s="1037"/>
    </row>
    <row r="287" spans="3:16" hidden="1">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29" t="str">
        <f ca="1">IF(ISBLANK(OFFSET('9. METAS'!$K$20,INT((ROW()-13)/2),0)),"",OFFSET('9. METAS'!$K$20,INT((ROW()-13)/2),0))</f>
        <v/>
      </c>
      <c r="I287" s="1031"/>
      <c r="J287" s="208" t="str">
        <f ca="1">IF(MOD(ROW()-13,2)=0,IF(ISBLANK(OFFSET('11. SEGUIMIENTO 2026'!$N$14,INT((ROW()-13)/2),0)),"",OFFSET('11. SEGUIMIENTO 2026'!$N$14,INT((ROW()-13)/2),0)),IF(ISBLANK(OFFSET('9. METAS'!$Q$20,INT((ROW()-14)/2),0)),"",OFFSET('9. METAS'!$Q$20,INT((ROW()-14)/2),0)))</f>
        <v/>
      </c>
      <c r="K287" s="209" t="str">
        <f ca="1">IF(MOD(ROW()-13,2)=0,IF(ISBLANK(OFFSET('11. SEGUIMIENTO 2026'!$O$14,INT((ROW()-13)/2),0)),"",OFFSET('11. SEGUIMIENTO 2026'!$O$14,INT((ROW()-13)/2),0)),IF(ISBLANK(OFFSET('9. METAS'!$R$20,INT((ROW()-14)/2),0)),"",OFFSET('9. METAS'!$R$20,INT((ROW()-14)/2),0)))</f>
        <v/>
      </c>
      <c r="L287" s="209" t="str">
        <f ca="1">IF(MOD(ROW()-13,2)=0,IF(ISBLANK(OFFSET('11. SEGUIMIENTO 2026'!$P$14,INT((ROW()-13)/2),0)),"",OFFSET('11. SEGUIMIENTO 2026'!$P$14,INT((ROW()-13)/2),0)),IF(ISBLANK(OFFSET('9. METAS'!$S$20,INT((ROW()-14)/2),0)),"",OFFSET('9. METAS'!$S$20,INT((ROW()-14)/2),0)))</f>
        <v/>
      </c>
      <c r="M287" s="210" t="str">
        <f ca="1">IF(MOD(ROW()-13,2)=0,IF(ISBLANK(OFFSET('11. SEGUIMIENTO 2026'!$Q$14,INT((ROW()-13)/2),0)),"",OFFSET('11. SEGUIMIENTO 2026'!$Q$14,INT((ROW()-13)/2),0)),IF(ISBLANK(OFFSET('9. METAS'!$T$20,INT((ROW()-14)/2),0)),"",OFFSET('9. METAS'!$T$20,INT((ROW()-14)/2),0)))</f>
        <v/>
      </c>
      <c r="N287" s="1004" t="str">
        <f t="shared" ref="N287" ca="1" si="270">IFERROR(J287/J288,"ND")</f>
        <v>ND</v>
      </c>
      <c r="O287" s="1006" t="str">
        <f t="shared" ref="O287" ca="1" si="271">IFERROR(((J287+K287+L287)/H287),"ND")</f>
        <v>ND</v>
      </c>
      <c r="P287" s="1034"/>
    </row>
    <row r="288" spans="3:16" hidden="1">
      <c r="C288" s="983"/>
      <c r="D288" s="985"/>
      <c r="E288" s="985"/>
      <c r="F288" s="987"/>
      <c r="G288" s="989"/>
      <c r="H288" s="1029"/>
      <c r="I288" s="1036"/>
      <c r="J288" s="208" t="str">
        <f ca="1">IF(MOD(ROW()-13,2)=0,IF(ISBLANK(OFFSET('11. SEGUIMIENTO 2026'!$N$14,INT((ROW()-13)/2),0)),"",OFFSET('11. SEGUIMIENTO 2026'!$N$14,INT((ROW()-13)/2),0)),IF(ISBLANK(OFFSET('9. METAS'!$Q$20,INT((ROW()-14)/2),0)),"",OFFSET('9. METAS'!$Q$20,INT((ROW()-14)/2),0)))</f>
        <v/>
      </c>
      <c r="K288" s="209" t="str">
        <f ca="1">IF(MOD(ROW()-13,2)=0,IF(ISBLANK(OFFSET('11. SEGUIMIENTO 2026'!$O$14,INT((ROW()-13)/2),0)),"",OFFSET('11. SEGUIMIENTO 2026'!$O$14,INT((ROW()-13)/2),0)),IF(ISBLANK(OFFSET('9. METAS'!$R$20,INT((ROW()-14)/2),0)),"",OFFSET('9. METAS'!$R$20,INT((ROW()-14)/2),0)))</f>
        <v/>
      </c>
      <c r="L288" s="209" t="str">
        <f ca="1">IF(MOD(ROW()-13,2)=0,IF(ISBLANK(OFFSET('11. SEGUIMIENTO 2026'!$P$14,INT((ROW()-13)/2),0)),"",OFFSET('11. SEGUIMIENTO 2026'!$P$14,INT((ROW()-13)/2),0)),IF(ISBLANK(OFFSET('9. METAS'!$S$20,INT((ROW()-14)/2),0)),"",OFFSET('9. METAS'!$S$20,INT((ROW()-14)/2),0)))</f>
        <v/>
      </c>
      <c r="M288" s="210" t="str">
        <f ca="1">IF(MOD(ROW()-13,2)=0,IF(ISBLANK(OFFSET('11. SEGUIMIENTO 2026'!$Q$14,INT((ROW()-13)/2),0)),"",OFFSET('11. SEGUIMIENTO 2026'!$Q$14,INT((ROW()-13)/2),0)),IF(ISBLANK(OFFSET('9. METAS'!$T$20,INT((ROW()-14)/2),0)),"",OFFSET('9. METAS'!$T$20,INT((ROW()-14)/2),0)))</f>
        <v/>
      </c>
      <c r="N288" s="1005"/>
      <c r="O288" s="1007"/>
      <c r="P288" s="1037"/>
    </row>
    <row r="289" spans="3:16" hidden="1">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29" t="str">
        <f ca="1">IF(ISBLANK(OFFSET('9. METAS'!$K$20,INT((ROW()-13)/2),0)),"",OFFSET('9. METAS'!$K$20,INT((ROW()-13)/2),0))</f>
        <v/>
      </c>
      <c r="I289" s="1031"/>
      <c r="J289" s="208" t="str">
        <f ca="1">IF(MOD(ROW()-13,2)=0,IF(ISBLANK(OFFSET('11. SEGUIMIENTO 2026'!$N$14,INT((ROW()-13)/2),0)),"",OFFSET('11. SEGUIMIENTO 2026'!$N$14,INT((ROW()-13)/2),0)),IF(ISBLANK(OFFSET('9. METAS'!$Q$20,INT((ROW()-14)/2),0)),"",OFFSET('9. METAS'!$Q$20,INT((ROW()-14)/2),0)))</f>
        <v/>
      </c>
      <c r="K289" s="209" t="str">
        <f ca="1">IF(MOD(ROW()-13,2)=0,IF(ISBLANK(OFFSET('11. SEGUIMIENTO 2026'!$O$14,INT((ROW()-13)/2),0)),"",OFFSET('11. SEGUIMIENTO 2026'!$O$14,INT((ROW()-13)/2),0)),IF(ISBLANK(OFFSET('9. METAS'!$R$20,INT((ROW()-14)/2),0)),"",OFFSET('9. METAS'!$R$20,INT((ROW()-14)/2),0)))</f>
        <v/>
      </c>
      <c r="L289" s="209" t="str">
        <f ca="1">IF(MOD(ROW()-13,2)=0,IF(ISBLANK(OFFSET('11. SEGUIMIENTO 2026'!$P$14,INT((ROW()-13)/2),0)),"",OFFSET('11. SEGUIMIENTO 2026'!$P$14,INT((ROW()-13)/2),0)),IF(ISBLANK(OFFSET('9. METAS'!$S$20,INT((ROW()-14)/2),0)),"",OFFSET('9. METAS'!$S$20,INT((ROW()-14)/2),0)))</f>
        <v/>
      </c>
      <c r="M289" s="210" t="str">
        <f ca="1">IF(MOD(ROW()-13,2)=0,IF(ISBLANK(OFFSET('11. SEGUIMIENTO 2026'!$Q$14,INT((ROW()-13)/2),0)),"",OFFSET('11. SEGUIMIENTO 2026'!$Q$14,INT((ROW()-13)/2),0)),IF(ISBLANK(OFFSET('9. METAS'!$T$20,INT((ROW()-14)/2),0)),"",OFFSET('9. METAS'!$T$20,INT((ROW()-14)/2),0)))</f>
        <v/>
      </c>
      <c r="N289" s="1004" t="str">
        <f t="shared" ref="N289" ca="1" si="272">IFERROR(J289/J290,"ND")</f>
        <v>ND</v>
      </c>
      <c r="O289" s="1006" t="str">
        <f t="shared" ref="O289" ca="1" si="273">IFERROR(((J289+K289+L289)/H289),"ND")</f>
        <v>ND</v>
      </c>
      <c r="P289" s="1034"/>
    </row>
    <row r="290" spans="3:16" hidden="1">
      <c r="C290" s="983"/>
      <c r="D290" s="985"/>
      <c r="E290" s="985"/>
      <c r="F290" s="987"/>
      <c r="G290" s="989"/>
      <c r="H290" s="1029"/>
      <c r="I290" s="1036"/>
      <c r="J290" s="208" t="str">
        <f ca="1">IF(MOD(ROW()-13,2)=0,IF(ISBLANK(OFFSET('11. SEGUIMIENTO 2026'!$N$14,INT((ROW()-13)/2),0)),"",OFFSET('11. SEGUIMIENTO 2026'!$N$14,INT((ROW()-13)/2),0)),IF(ISBLANK(OFFSET('9. METAS'!$Q$20,INT((ROW()-14)/2),0)),"",OFFSET('9. METAS'!$Q$20,INT((ROW()-14)/2),0)))</f>
        <v/>
      </c>
      <c r="K290" s="209" t="str">
        <f ca="1">IF(MOD(ROW()-13,2)=0,IF(ISBLANK(OFFSET('11. SEGUIMIENTO 2026'!$O$14,INT((ROW()-13)/2),0)),"",OFFSET('11. SEGUIMIENTO 2026'!$O$14,INT((ROW()-13)/2),0)),IF(ISBLANK(OFFSET('9. METAS'!$R$20,INT((ROW()-14)/2),0)),"",OFFSET('9. METAS'!$R$20,INT((ROW()-14)/2),0)))</f>
        <v/>
      </c>
      <c r="L290" s="209" t="str">
        <f ca="1">IF(MOD(ROW()-13,2)=0,IF(ISBLANK(OFFSET('11. SEGUIMIENTO 2026'!$P$14,INT((ROW()-13)/2),0)),"",OFFSET('11. SEGUIMIENTO 2026'!$P$14,INT((ROW()-13)/2),0)),IF(ISBLANK(OFFSET('9. METAS'!$S$20,INT((ROW()-14)/2),0)),"",OFFSET('9. METAS'!$S$20,INT((ROW()-14)/2),0)))</f>
        <v/>
      </c>
      <c r="M290" s="210" t="str">
        <f ca="1">IF(MOD(ROW()-13,2)=0,IF(ISBLANK(OFFSET('11. SEGUIMIENTO 2026'!$Q$14,INT((ROW()-13)/2),0)),"",OFFSET('11. SEGUIMIENTO 2026'!$Q$14,INT((ROW()-13)/2),0)),IF(ISBLANK(OFFSET('9. METAS'!$T$20,INT((ROW()-14)/2),0)),"",OFFSET('9. METAS'!$T$20,INT((ROW()-14)/2),0)))</f>
        <v/>
      </c>
      <c r="N290" s="1005"/>
      <c r="O290" s="1007"/>
      <c r="P290" s="1037"/>
    </row>
    <row r="291" spans="3:16" hidden="1">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29" t="str">
        <f ca="1">IF(ISBLANK(OFFSET('9. METAS'!$K$20,INT((ROW()-13)/2),0)),"",OFFSET('9. METAS'!$K$20,INT((ROW()-13)/2),0))</f>
        <v/>
      </c>
      <c r="I291" s="1031"/>
      <c r="J291" s="208" t="str">
        <f ca="1">IF(MOD(ROW()-13,2)=0,IF(ISBLANK(OFFSET('11. SEGUIMIENTO 2026'!$N$14,INT((ROW()-13)/2),0)),"",OFFSET('11. SEGUIMIENTO 2026'!$N$14,INT((ROW()-13)/2),0)),IF(ISBLANK(OFFSET('9. METAS'!$Q$20,INT((ROW()-14)/2),0)),"",OFFSET('9. METAS'!$Q$20,INT((ROW()-14)/2),0)))</f>
        <v/>
      </c>
      <c r="K291" s="209" t="str">
        <f ca="1">IF(MOD(ROW()-13,2)=0,IF(ISBLANK(OFFSET('11. SEGUIMIENTO 2026'!$O$14,INT((ROW()-13)/2),0)),"",OFFSET('11. SEGUIMIENTO 2026'!$O$14,INT((ROW()-13)/2),0)),IF(ISBLANK(OFFSET('9. METAS'!$R$20,INT((ROW()-14)/2),0)),"",OFFSET('9. METAS'!$R$20,INT((ROW()-14)/2),0)))</f>
        <v/>
      </c>
      <c r="L291" s="209" t="str">
        <f ca="1">IF(MOD(ROW()-13,2)=0,IF(ISBLANK(OFFSET('11. SEGUIMIENTO 2026'!$P$14,INT((ROW()-13)/2),0)),"",OFFSET('11. SEGUIMIENTO 2026'!$P$14,INT((ROW()-13)/2),0)),IF(ISBLANK(OFFSET('9. METAS'!$S$20,INT((ROW()-14)/2),0)),"",OFFSET('9. METAS'!$S$20,INT((ROW()-14)/2),0)))</f>
        <v/>
      </c>
      <c r="M291" s="210" t="str">
        <f ca="1">IF(MOD(ROW()-13,2)=0,IF(ISBLANK(OFFSET('11. SEGUIMIENTO 2026'!$Q$14,INT((ROW()-13)/2),0)),"",OFFSET('11. SEGUIMIENTO 2026'!$Q$14,INT((ROW()-13)/2),0)),IF(ISBLANK(OFFSET('9. METAS'!$T$20,INT((ROW()-14)/2),0)),"",OFFSET('9. METAS'!$T$20,INT((ROW()-14)/2),0)))</f>
        <v/>
      </c>
      <c r="N291" s="1004" t="str">
        <f t="shared" ref="N291" ca="1" si="274">IFERROR(J291/J292,"ND")</f>
        <v>ND</v>
      </c>
      <c r="O291" s="1006" t="str">
        <f t="shared" ref="O291" ca="1" si="275">IFERROR(((J291+K291+L291)/H291),"ND")</f>
        <v>ND</v>
      </c>
      <c r="P291" s="1034"/>
    </row>
    <row r="292" spans="3:16" hidden="1">
      <c r="C292" s="983"/>
      <c r="D292" s="985"/>
      <c r="E292" s="985"/>
      <c r="F292" s="987"/>
      <c r="G292" s="989"/>
      <c r="H292" s="1029"/>
      <c r="I292" s="1036"/>
      <c r="J292" s="208" t="str">
        <f ca="1">IF(MOD(ROW()-13,2)=0,IF(ISBLANK(OFFSET('11. SEGUIMIENTO 2026'!$N$14,INT((ROW()-13)/2),0)),"",OFFSET('11. SEGUIMIENTO 2026'!$N$14,INT((ROW()-13)/2),0)),IF(ISBLANK(OFFSET('9. METAS'!$Q$20,INT((ROW()-14)/2),0)),"",OFFSET('9. METAS'!$Q$20,INT((ROW()-14)/2),0)))</f>
        <v/>
      </c>
      <c r="K292" s="209" t="str">
        <f ca="1">IF(MOD(ROW()-13,2)=0,IF(ISBLANK(OFFSET('11. SEGUIMIENTO 2026'!$O$14,INT((ROW()-13)/2),0)),"",OFFSET('11. SEGUIMIENTO 2026'!$O$14,INT((ROW()-13)/2),0)),IF(ISBLANK(OFFSET('9. METAS'!$R$20,INT((ROW()-14)/2),0)),"",OFFSET('9. METAS'!$R$20,INT((ROW()-14)/2),0)))</f>
        <v/>
      </c>
      <c r="L292" s="209" t="str">
        <f ca="1">IF(MOD(ROW()-13,2)=0,IF(ISBLANK(OFFSET('11. SEGUIMIENTO 2026'!$P$14,INT((ROW()-13)/2),0)),"",OFFSET('11. SEGUIMIENTO 2026'!$P$14,INT((ROW()-13)/2),0)),IF(ISBLANK(OFFSET('9. METAS'!$S$20,INT((ROW()-14)/2),0)),"",OFFSET('9. METAS'!$S$20,INT((ROW()-14)/2),0)))</f>
        <v/>
      </c>
      <c r="M292" s="210" t="str">
        <f ca="1">IF(MOD(ROW()-13,2)=0,IF(ISBLANK(OFFSET('11. SEGUIMIENTO 2026'!$Q$14,INT((ROW()-13)/2),0)),"",OFFSET('11. SEGUIMIENTO 2026'!$Q$14,INT((ROW()-13)/2),0)),IF(ISBLANK(OFFSET('9. METAS'!$T$20,INT((ROW()-14)/2),0)),"",OFFSET('9. METAS'!$T$20,INT((ROW()-14)/2),0)))</f>
        <v/>
      </c>
      <c r="N292" s="1005"/>
      <c r="O292" s="1007"/>
      <c r="P292" s="1037"/>
    </row>
    <row r="293" spans="3:16" hidden="1">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29" t="str">
        <f ca="1">IF(ISBLANK(OFFSET('9. METAS'!$K$20,INT((ROW()-13)/2),0)),"",OFFSET('9. METAS'!$K$20,INT((ROW()-13)/2),0))</f>
        <v/>
      </c>
      <c r="I293" s="1031"/>
      <c r="J293" s="208" t="str">
        <f ca="1">IF(MOD(ROW()-13,2)=0,IF(ISBLANK(OFFSET('11. SEGUIMIENTO 2026'!$N$14,INT((ROW()-13)/2),0)),"",OFFSET('11. SEGUIMIENTO 2026'!$N$14,INT((ROW()-13)/2),0)),IF(ISBLANK(OFFSET('9. METAS'!$Q$20,INT((ROW()-14)/2),0)),"",OFFSET('9. METAS'!$Q$20,INT((ROW()-14)/2),0)))</f>
        <v/>
      </c>
      <c r="K293" s="209" t="str">
        <f ca="1">IF(MOD(ROW()-13,2)=0,IF(ISBLANK(OFFSET('11. SEGUIMIENTO 2026'!$O$14,INT((ROW()-13)/2),0)),"",OFFSET('11. SEGUIMIENTO 2026'!$O$14,INT((ROW()-13)/2),0)),IF(ISBLANK(OFFSET('9. METAS'!$R$20,INT((ROW()-14)/2),0)),"",OFFSET('9. METAS'!$R$20,INT((ROW()-14)/2),0)))</f>
        <v/>
      </c>
      <c r="L293" s="209" t="str">
        <f ca="1">IF(MOD(ROW()-13,2)=0,IF(ISBLANK(OFFSET('11. SEGUIMIENTO 2026'!$P$14,INT((ROW()-13)/2),0)),"",OFFSET('11. SEGUIMIENTO 2026'!$P$14,INT((ROW()-13)/2),0)),IF(ISBLANK(OFFSET('9. METAS'!$S$20,INT((ROW()-14)/2),0)),"",OFFSET('9. METAS'!$S$20,INT((ROW()-14)/2),0)))</f>
        <v/>
      </c>
      <c r="M293" s="210" t="str">
        <f ca="1">IF(MOD(ROW()-13,2)=0,IF(ISBLANK(OFFSET('11. SEGUIMIENTO 2026'!$Q$14,INT((ROW()-13)/2),0)),"",OFFSET('11. SEGUIMIENTO 2026'!$Q$14,INT((ROW()-13)/2),0)),IF(ISBLANK(OFFSET('9. METAS'!$T$20,INT((ROW()-14)/2),0)),"",OFFSET('9. METAS'!$T$20,INT((ROW()-14)/2),0)))</f>
        <v/>
      </c>
      <c r="N293" s="1004" t="str">
        <f t="shared" ref="N293" ca="1" si="276">IFERROR(J293/J294,"ND")</f>
        <v>ND</v>
      </c>
      <c r="O293" s="1006" t="str">
        <f t="shared" ref="O293" ca="1" si="277">IFERROR(((J293+K293+L293)/H293),"ND")</f>
        <v>ND</v>
      </c>
      <c r="P293" s="1034"/>
    </row>
    <row r="294" spans="3:16" hidden="1">
      <c r="C294" s="983"/>
      <c r="D294" s="985"/>
      <c r="E294" s="985"/>
      <c r="F294" s="987"/>
      <c r="G294" s="989"/>
      <c r="H294" s="1029"/>
      <c r="I294" s="1036"/>
      <c r="J294" s="208" t="str">
        <f ca="1">IF(MOD(ROW()-13,2)=0,IF(ISBLANK(OFFSET('11. SEGUIMIENTO 2026'!$N$14,INT((ROW()-13)/2),0)),"",OFFSET('11. SEGUIMIENTO 2026'!$N$14,INT((ROW()-13)/2),0)),IF(ISBLANK(OFFSET('9. METAS'!$Q$20,INT((ROW()-14)/2),0)),"",OFFSET('9. METAS'!$Q$20,INT((ROW()-14)/2),0)))</f>
        <v/>
      </c>
      <c r="K294" s="209" t="str">
        <f ca="1">IF(MOD(ROW()-13,2)=0,IF(ISBLANK(OFFSET('11. SEGUIMIENTO 2026'!$O$14,INT((ROW()-13)/2),0)),"",OFFSET('11. SEGUIMIENTO 2026'!$O$14,INT((ROW()-13)/2),0)),IF(ISBLANK(OFFSET('9. METAS'!$R$20,INT((ROW()-14)/2),0)),"",OFFSET('9. METAS'!$R$20,INT((ROW()-14)/2),0)))</f>
        <v/>
      </c>
      <c r="L294" s="209" t="str">
        <f ca="1">IF(MOD(ROW()-13,2)=0,IF(ISBLANK(OFFSET('11. SEGUIMIENTO 2026'!$P$14,INT((ROW()-13)/2),0)),"",OFFSET('11. SEGUIMIENTO 2026'!$P$14,INT((ROW()-13)/2),0)),IF(ISBLANK(OFFSET('9. METAS'!$S$20,INT((ROW()-14)/2),0)),"",OFFSET('9. METAS'!$S$20,INT((ROW()-14)/2),0)))</f>
        <v/>
      </c>
      <c r="M294" s="210" t="str">
        <f ca="1">IF(MOD(ROW()-13,2)=0,IF(ISBLANK(OFFSET('11. SEGUIMIENTO 2026'!$Q$14,INT((ROW()-13)/2),0)),"",OFFSET('11. SEGUIMIENTO 2026'!$Q$14,INT((ROW()-13)/2),0)),IF(ISBLANK(OFFSET('9. METAS'!$T$20,INT((ROW()-14)/2),0)),"",OFFSET('9. METAS'!$T$20,INT((ROW()-14)/2),0)))</f>
        <v/>
      </c>
      <c r="N294" s="1005"/>
      <c r="O294" s="1007"/>
      <c r="P294" s="1037"/>
    </row>
    <row r="295" spans="3:16" hidden="1">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29" t="str">
        <f ca="1">IF(ISBLANK(OFFSET('9. METAS'!$K$20,INT((ROW()-13)/2),0)),"",OFFSET('9. METAS'!$K$20,INT((ROW()-13)/2),0))</f>
        <v/>
      </c>
      <c r="I295" s="1031"/>
      <c r="J295" s="208" t="str">
        <f ca="1">IF(MOD(ROW()-13,2)=0,IF(ISBLANK(OFFSET('11. SEGUIMIENTO 2026'!$N$14,INT((ROW()-13)/2),0)),"",OFFSET('11. SEGUIMIENTO 2026'!$N$14,INT((ROW()-13)/2),0)),IF(ISBLANK(OFFSET('9. METAS'!$Q$20,INT((ROW()-14)/2),0)),"",OFFSET('9. METAS'!$Q$20,INT((ROW()-14)/2),0)))</f>
        <v/>
      </c>
      <c r="K295" s="209" t="str">
        <f ca="1">IF(MOD(ROW()-13,2)=0,IF(ISBLANK(OFFSET('11. SEGUIMIENTO 2026'!$O$14,INT((ROW()-13)/2),0)),"",OFFSET('11. SEGUIMIENTO 2026'!$O$14,INT((ROW()-13)/2),0)),IF(ISBLANK(OFFSET('9. METAS'!$R$20,INT((ROW()-14)/2),0)),"",OFFSET('9. METAS'!$R$20,INT((ROW()-14)/2),0)))</f>
        <v/>
      </c>
      <c r="L295" s="209" t="str">
        <f ca="1">IF(MOD(ROW()-13,2)=0,IF(ISBLANK(OFFSET('11. SEGUIMIENTO 2026'!$P$14,INT((ROW()-13)/2),0)),"",OFFSET('11. SEGUIMIENTO 2026'!$P$14,INT((ROW()-13)/2),0)),IF(ISBLANK(OFFSET('9. METAS'!$S$20,INT((ROW()-14)/2),0)),"",OFFSET('9. METAS'!$S$20,INT((ROW()-14)/2),0)))</f>
        <v/>
      </c>
      <c r="M295" s="210" t="str">
        <f ca="1">IF(MOD(ROW()-13,2)=0,IF(ISBLANK(OFFSET('11. SEGUIMIENTO 2026'!$Q$14,INT((ROW()-13)/2),0)),"",OFFSET('11. SEGUIMIENTO 2026'!$Q$14,INT((ROW()-13)/2),0)),IF(ISBLANK(OFFSET('9. METAS'!$T$20,INT((ROW()-14)/2),0)),"",OFFSET('9. METAS'!$T$20,INT((ROW()-14)/2),0)))</f>
        <v/>
      </c>
      <c r="N295" s="1004" t="str">
        <f t="shared" ref="N295" ca="1" si="278">IFERROR(J295/J296,"ND")</f>
        <v>ND</v>
      </c>
      <c r="O295" s="1006" t="str">
        <f t="shared" ref="O295" ca="1" si="279">IFERROR(((J295+K295+L295)/H295),"ND")</f>
        <v>ND</v>
      </c>
      <c r="P295" s="1034"/>
    </row>
    <row r="296" spans="3:16" hidden="1">
      <c r="C296" s="983"/>
      <c r="D296" s="985"/>
      <c r="E296" s="985"/>
      <c r="F296" s="987"/>
      <c r="G296" s="989"/>
      <c r="H296" s="1029"/>
      <c r="I296" s="1036"/>
      <c r="J296" s="208" t="str">
        <f ca="1">IF(MOD(ROW()-13,2)=0,IF(ISBLANK(OFFSET('11. SEGUIMIENTO 2026'!$N$14,INT((ROW()-13)/2),0)),"",OFFSET('11. SEGUIMIENTO 2026'!$N$14,INT((ROW()-13)/2),0)),IF(ISBLANK(OFFSET('9. METAS'!$Q$20,INT((ROW()-14)/2),0)),"",OFFSET('9. METAS'!$Q$20,INT((ROW()-14)/2),0)))</f>
        <v/>
      </c>
      <c r="K296" s="209" t="str">
        <f ca="1">IF(MOD(ROW()-13,2)=0,IF(ISBLANK(OFFSET('11. SEGUIMIENTO 2026'!$O$14,INT((ROW()-13)/2),0)),"",OFFSET('11. SEGUIMIENTO 2026'!$O$14,INT((ROW()-13)/2),0)),IF(ISBLANK(OFFSET('9. METAS'!$R$20,INT((ROW()-14)/2),0)),"",OFFSET('9. METAS'!$R$20,INT((ROW()-14)/2),0)))</f>
        <v/>
      </c>
      <c r="L296" s="209" t="str">
        <f ca="1">IF(MOD(ROW()-13,2)=0,IF(ISBLANK(OFFSET('11. SEGUIMIENTO 2026'!$P$14,INT((ROW()-13)/2),0)),"",OFFSET('11. SEGUIMIENTO 2026'!$P$14,INT((ROW()-13)/2),0)),IF(ISBLANK(OFFSET('9. METAS'!$S$20,INT((ROW()-14)/2),0)),"",OFFSET('9. METAS'!$S$20,INT((ROW()-14)/2),0)))</f>
        <v/>
      </c>
      <c r="M296" s="210" t="str">
        <f ca="1">IF(MOD(ROW()-13,2)=0,IF(ISBLANK(OFFSET('11. SEGUIMIENTO 2026'!$Q$14,INT((ROW()-13)/2),0)),"",OFFSET('11. SEGUIMIENTO 2026'!$Q$14,INT((ROW()-13)/2),0)),IF(ISBLANK(OFFSET('9. METAS'!$T$20,INT((ROW()-14)/2),0)),"",OFFSET('9. METAS'!$T$20,INT((ROW()-14)/2),0)))</f>
        <v/>
      </c>
      <c r="N296" s="1005"/>
      <c r="O296" s="1007"/>
      <c r="P296" s="1037"/>
    </row>
    <row r="297" spans="3:16" hidden="1">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29" t="str">
        <f ca="1">IF(ISBLANK(OFFSET('9. METAS'!$K$20,INT((ROW()-13)/2),0)),"",OFFSET('9. METAS'!$K$20,INT((ROW()-13)/2),0))</f>
        <v/>
      </c>
      <c r="I297" s="1031"/>
      <c r="J297" s="208" t="str">
        <f ca="1">IF(MOD(ROW()-13,2)=0,IF(ISBLANK(OFFSET('11. SEGUIMIENTO 2026'!$N$14,INT((ROW()-13)/2),0)),"",OFFSET('11. SEGUIMIENTO 2026'!$N$14,INT((ROW()-13)/2),0)),IF(ISBLANK(OFFSET('9. METAS'!$Q$20,INT((ROW()-14)/2),0)),"",OFFSET('9. METAS'!$Q$20,INT((ROW()-14)/2),0)))</f>
        <v/>
      </c>
      <c r="K297" s="209" t="str">
        <f ca="1">IF(MOD(ROW()-13,2)=0,IF(ISBLANK(OFFSET('11. SEGUIMIENTO 2026'!$O$14,INT((ROW()-13)/2),0)),"",OFFSET('11. SEGUIMIENTO 2026'!$O$14,INT((ROW()-13)/2),0)),IF(ISBLANK(OFFSET('9. METAS'!$R$20,INT((ROW()-14)/2),0)),"",OFFSET('9. METAS'!$R$20,INT((ROW()-14)/2),0)))</f>
        <v/>
      </c>
      <c r="L297" s="209" t="str">
        <f ca="1">IF(MOD(ROW()-13,2)=0,IF(ISBLANK(OFFSET('11. SEGUIMIENTO 2026'!$P$14,INT((ROW()-13)/2),0)),"",OFFSET('11. SEGUIMIENTO 2026'!$P$14,INT((ROW()-13)/2),0)),IF(ISBLANK(OFFSET('9. METAS'!$S$20,INT((ROW()-14)/2),0)),"",OFFSET('9. METAS'!$S$20,INT((ROW()-14)/2),0)))</f>
        <v/>
      </c>
      <c r="M297" s="210" t="str">
        <f ca="1">IF(MOD(ROW()-13,2)=0,IF(ISBLANK(OFFSET('11. SEGUIMIENTO 2026'!$Q$14,INT((ROW()-13)/2),0)),"",OFFSET('11. SEGUIMIENTO 2026'!$Q$14,INT((ROW()-13)/2),0)),IF(ISBLANK(OFFSET('9. METAS'!$T$20,INT((ROW()-14)/2),0)),"",OFFSET('9. METAS'!$T$20,INT((ROW()-14)/2),0)))</f>
        <v/>
      </c>
      <c r="N297" s="1004" t="str">
        <f t="shared" ref="N297" ca="1" si="280">IFERROR(J297/J298,"ND")</f>
        <v>ND</v>
      </c>
      <c r="O297" s="1006" t="str">
        <f t="shared" ref="O297" ca="1" si="281">IFERROR(((J297+K297+L297)/H297),"ND")</f>
        <v>ND</v>
      </c>
      <c r="P297" s="1034"/>
    </row>
    <row r="298" spans="3:16" hidden="1">
      <c r="C298" s="983"/>
      <c r="D298" s="985"/>
      <c r="E298" s="985"/>
      <c r="F298" s="987"/>
      <c r="G298" s="989"/>
      <c r="H298" s="1029"/>
      <c r="I298" s="1036"/>
      <c r="J298" s="208" t="str">
        <f ca="1">IF(MOD(ROW()-13,2)=0,IF(ISBLANK(OFFSET('11. SEGUIMIENTO 2026'!$N$14,INT((ROW()-13)/2),0)),"",OFFSET('11. SEGUIMIENTO 2026'!$N$14,INT((ROW()-13)/2),0)),IF(ISBLANK(OFFSET('9. METAS'!$Q$20,INT((ROW()-14)/2),0)),"",OFFSET('9. METAS'!$Q$20,INT((ROW()-14)/2),0)))</f>
        <v/>
      </c>
      <c r="K298" s="209" t="str">
        <f ca="1">IF(MOD(ROW()-13,2)=0,IF(ISBLANK(OFFSET('11. SEGUIMIENTO 2026'!$O$14,INT((ROW()-13)/2),0)),"",OFFSET('11. SEGUIMIENTO 2026'!$O$14,INT((ROW()-13)/2),0)),IF(ISBLANK(OFFSET('9. METAS'!$R$20,INT((ROW()-14)/2),0)),"",OFFSET('9. METAS'!$R$20,INT((ROW()-14)/2),0)))</f>
        <v/>
      </c>
      <c r="L298" s="209" t="str">
        <f ca="1">IF(MOD(ROW()-13,2)=0,IF(ISBLANK(OFFSET('11. SEGUIMIENTO 2026'!$P$14,INT((ROW()-13)/2),0)),"",OFFSET('11. SEGUIMIENTO 2026'!$P$14,INT((ROW()-13)/2),0)),IF(ISBLANK(OFFSET('9. METAS'!$S$20,INT((ROW()-14)/2),0)),"",OFFSET('9. METAS'!$S$20,INT((ROW()-14)/2),0)))</f>
        <v/>
      </c>
      <c r="M298" s="210" t="str">
        <f ca="1">IF(MOD(ROW()-13,2)=0,IF(ISBLANK(OFFSET('11. SEGUIMIENTO 2026'!$Q$14,INT((ROW()-13)/2),0)),"",OFFSET('11. SEGUIMIENTO 2026'!$Q$14,INT((ROW()-13)/2),0)),IF(ISBLANK(OFFSET('9. METAS'!$T$20,INT((ROW()-14)/2),0)),"",OFFSET('9. METAS'!$T$20,INT((ROW()-14)/2),0)))</f>
        <v/>
      </c>
      <c r="N298" s="1005"/>
      <c r="O298" s="1007"/>
      <c r="P298" s="1037"/>
    </row>
    <row r="299" spans="3:16" hidden="1">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29" t="str">
        <f ca="1">IF(ISBLANK(OFFSET('9. METAS'!$K$20,INT((ROW()-13)/2),0)),"",OFFSET('9. METAS'!$K$20,INT((ROW()-13)/2),0))</f>
        <v/>
      </c>
      <c r="I299" s="1031"/>
      <c r="J299" s="208" t="str">
        <f ca="1">IF(MOD(ROW()-13,2)=0,IF(ISBLANK(OFFSET('11. SEGUIMIENTO 2026'!$N$14,INT((ROW()-13)/2),0)),"",OFFSET('11. SEGUIMIENTO 2026'!$N$14,INT((ROW()-13)/2),0)),IF(ISBLANK(OFFSET('9. METAS'!$Q$20,INT((ROW()-14)/2),0)),"",OFFSET('9. METAS'!$Q$20,INT((ROW()-14)/2),0)))</f>
        <v/>
      </c>
      <c r="K299" s="209" t="str">
        <f ca="1">IF(MOD(ROW()-13,2)=0,IF(ISBLANK(OFFSET('11. SEGUIMIENTO 2026'!$O$14,INT((ROW()-13)/2),0)),"",OFFSET('11. SEGUIMIENTO 2026'!$O$14,INT((ROW()-13)/2),0)),IF(ISBLANK(OFFSET('9. METAS'!$R$20,INT((ROW()-14)/2),0)),"",OFFSET('9. METAS'!$R$20,INT((ROW()-14)/2),0)))</f>
        <v/>
      </c>
      <c r="L299" s="209" t="str">
        <f ca="1">IF(MOD(ROW()-13,2)=0,IF(ISBLANK(OFFSET('11. SEGUIMIENTO 2026'!$P$14,INT((ROW()-13)/2),0)),"",OFFSET('11. SEGUIMIENTO 2026'!$P$14,INT((ROW()-13)/2),0)),IF(ISBLANK(OFFSET('9. METAS'!$S$20,INT((ROW()-14)/2),0)),"",OFFSET('9. METAS'!$S$20,INT((ROW()-14)/2),0)))</f>
        <v/>
      </c>
      <c r="M299" s="210" t="str">
        <f ca="1">IF(MOD(ROW()-13,2)=0,IF(ISBLANK(OFFSET('11. SEGUIMIENTO 2026'!$Q$14,INT((ROW()-13)/2),0)),"",OFFSET('11. SEGUIMIENTO 2026'!$Q$14,INT((ROW()-13)/2),0)),IF(ISBLANK(OFFSET('9. METAS'!$T$20,INT((ROW()-14)/2),0)),"",OFFSET('9. METAS'!$T$20,INT((ROW()-14)/2),0)))</f>
        <v/>
      </c>
      <c r="N299" s="1004" t="str">
        <f t="shared" ref="N299" ca="1" si="282">IFERROR(J299/J300,"ND")</f>
        <v>ND</v>
      </c>
      <c r="O299" s="1006" t="str">
        <f t="shared" ref="O299" ca="1" si="283">IFERROR(((J299+K299+L299)/H299),"ND")</f>
        <v>ND</v>
      </c>
      <c r="P299" s="1034"/>
    </row>
    <row r="300" spans="3:16" hidden="1">
      <c r="C300" s="983"/>
      <c r="D300" s="985"/>
      <c r="E300" s="985"/>
      <c r="F300" s="987"/>
      <c r="G300" s="989"/>
      <c r="H300" s="1029"/>
      <c r="I300" s="1036"/>
      <c r="J300" s="208" t="str">
        <f ca="1">IF(MOD(ROW()-13,2)=0,IF(ISBLANK(OFFSET('11. SEGUIMIENTO 2026'!$N$14,INT((ROW()-13)/2),0)),"",OFFSET('11. SEGUIMIENTO 2026'!$N$14,INT((ROW()-13)/2),0)),IF(ISBLANK(OFFSET('9. METAS'!$Q$20,INT((ROW()-14)/2),0)),"",OFFSET('9. METAS'!$Q$20,INT((ROW()-14)/2),0)))</f>
        <v/>
      </c>
      <c r="K300" s="209" t="str">
        <f ca="1">IF(MOD(ROW()-13,2)=0,IF(ISBLANK(OFFSET('11. SEGUIMIENTO 2026'!$O$14,INT((ROW()-13)/2),0)),"",OFFSET('11. SEGUIMIENTO 2026'!$O$14,INT((ROW()-13)/2),0)),IF(ISBLANK(OFFSET('9. METAS'!$R$20,INT((ROW()-14)/2),0)),"",OFFSET('9. METAS'!$R$20,INT((ROW()-14)/2),0)))</f>
        <v/>
      </c>
      <c r="L300" s="209" t="str">
        <f ca="1">IF(MOD(ROW()-13,2)=0,IF(ISBLANK(OFFSET('11. SEGUIMIENTO 2026'!$P$14,INT((ROW()-13)/2),0)),"",OFFSET('11. SEGUIMIENTO 2026'!$P$14,INT((ROW()-13)/2),0)),IF(ISBLANK(OFFSET('9. METAS'!$S$20,INT((ROW()-14)/2),0)),"",OFFSET('9. METAS'!$S$20,INT((ROW()-14)/2),0)))</f>
        <v/>
      </c>
      <c r="M300" s="210" t="str">
        <f ca="1">IF(MOD(ROW()-13,2)=0,IF(ISBLANK(OFFSET('11. SEGUIMIENTO 2026'!$Q$14,INT((ROW()-13)/2),0)),"",OFFSET('11. SEGUIMIENTO 2026'!$Q$14,INT((ROW()-13)/2),0)),IF(ISBLANK(OFFSET('9. METAS'!$T$20,INT((ROW()-14)/2),0)),"",OFFSET('9. METAS'!$T$20,INT((ROW()-14)/2),0)))</f>
        <v/>
      </c>
      <c r="N300" s="1005"/>
      <c r="O300" s="1007"/>
      <c r="P300" s="1037"/>
    </row>
    <row r="301" spans="3:16" hidden="1">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29" t="str">
        <f ca="1">IF(ISBLANK(OFFSET('9. METAS'!$K$20,INT((ROW()-13)/2),0)),"",OFFSET('9. METAS'!$K$20,INT((ROW()-13)/2),0))</f>
        <v/>
      </c>
      <c r="I301" s="1031"/>
      <c r="J301" s="208" t="str">
        <f ca="1">IF(MOD(ROW()-13,2)=0,IF(ISBLANK(OFFSET('11. SEGUIMIENTO 2026'!$N$14,INT((ROW()-13)/2),0)),"",OFFSET('11. SEGUIMIENTO 2026'!$N$14,INT((ROW()-13)/2),0)),IF(ISBLANK(OFFSET('9. METAS'!$Q$20,INT((ROW()-14)/2),0)),"",OFFSET('9. METAS'!$Q$20,INT((ROW()-14)/2),0)))</f>
        <v/>
      </c>
      <c r="K301" s="209" t="str">
        <f ca="1">IF(MOD(ROW()-13,2)=0,IF(ISBLANK(OFFSET('11. SEGUIMIENTO 2026'!$O$14,INT((ROW()-13)/2),0)),"",OFFSET('11. SEGUIMIENTO 2026'!$O$14,INT((ROW()-13)/2),0)),IF(ISBLANK(OFFSET('9. METAS'!$R$20,INT((ROW()-14)/2),0)),"",OFFSET('9. METAS'!$R$20,INT((ROW()-14)/2),0)))</f>
        <v/>
      </c>
      <c r="L301" s="209" t="str">
        <f ca="1">IF(MOD(ROW()-13,2)=0,IF(ISBLANK(OFFSET('11. SEGUIMIENTO 2026'!$P$14,INT((ROW()-13)/2),0)),"",OFFSET('11. SEGUIMIENTO 2026'!$P$14,INT((ROW()-13)/2),0)),IF(ISBLANK(OFFSET('9. METAS'!$S$20,INT((ROW()-14)/2),0)),"",OFFSET('9. METAS'!$S$20,INT((ROW()-14)/2),0)))</f>
        <v/>
      </c>
      <c r="M301" s="210" t="str">
        <f ca="1">IF(MOD(ROW()-13,2)=0,IF(ISBLANK(OFFSET('11. SEGUIMIENTO 2026'!$Q$14,INT((ROW()-13)/2),0)),"",OFFSET('11. SEGUIMIENTO 2026'!$Q$14,INT((ROW()-13)/2),0)),IF(ISBLANK(OFFSET('9. METAS'!$T$20,INT((ROW()-14)/2),0)),"",OFFSET('9. METAS'!$T$20,INT((ROW()-14)/2),0)))</f>
        <v/>
      </c>
      <c r="N301" s="1004" t="str">
        <f t="shared" ref="N301" ca="1" si="284">IFERROR(J301/J302,"ND")</f>
        <v>ND</v>
      </c>
      <c r="O301" s="1006" t="str">
        <f t="shared" ref="O301" ca="1" si="285">IFERROR(((J301+K301+L301)/H301),"ND")</f>
        <v>ND</v>
      </c>
      <c r="P301" s="1034"/>
    </row>
    <row r="302" spans="3:16" hidden="1">
      <c r="C302" s="983"/>
      <c r="D302" s="985"/>
      <c r="E302" s="985"/>
      <c r="F302" s="987"/>
      <c r="G302" s="989"/>
      <c r="H302" s="1029"/>
      <c r="I302" s="1036"/>
      <c r="J302" s="208" t="str">
        <f ca="1">IF(MOD(ROW()-13,2)=0,IF(ISBLANK(OFFSET('11. SEGUIMIENTO 2026'!$N$14,INT((ROW()-13)/2),0)),"",OFFSET('11. SEGUIMIENTO 2026'!$N$14,INT((ROW()-13)/2),0)),IF(ISBLANK(OFFSET('9. METAS'!$Q$20,INT((ROW()-14)/2),0)),"",OFFSET('9. METAS'!$Q$20,INT((ROW()-14)/2),0)))</f>
        <v/>
      </c>
      <c r="K302" s="209" t="str">
        <f ca="1">IF(MOD(ROW()-13,2)=0,IF(ISBLANK(OFFSET('11. SEGUIMIENTO 2026'!$O$14,INT((ROW()-13)/2),0)),"",OFFSET('11. SEGUIMIENTO 2026'!$O$14,INT((ROW()-13)/2),0)),IF(ISBLANK(OFFSET('9. METAS'!$R$20,INT((ROW()-14)/2),0)),"",OFFSET('9. METAS'!$R$20,INT((ROW()-14)/2),0)))</f>
        <v/>
      </c>
      <c r="L302" s="209" t="str">
        <f ca="1">IF(MOD(ROW()-13,2)=0,IF(ISBLANK(OFFSET('11. SEGUIMIENTO 2026'!$P$14,INT((ROW()-13)/2),0)),"",OFFSET('11. SEGUIMIENTO 2026'!$P$14,INT((ROW()-13)/2),0)),IF(ISBLANK(OFFSET('9. METAS'!$S$20,INT((ROW()-14)/2),0)),"",OFFSET('9. METAS'!$S$20,INT((ROW()-14)/2),0)))</f>
        <v/>
      </c>
      <c r="M302" s="210" t="str">
        <f ca="1">IF(MOD(ROW()-13,2)=0,IF(ISBLANK(OFFSET('11. SEGUIMIENTO 2026'!$Q$14,INT((ROW()-13)/2),0)),"",OFFSET('11. SEGUIMIENTO 2026'!$Q$14,INT((ROW()-13)/2),0)),IF(ISBLANK(OFFSET('9. METAS'!$T$20,INT((ROW()-14)/2),0)),"",OFFSET('9. METAS'!$T$20,INT((ROW()-14)/2),0)))</f>
        <v/>
      </c>
      <c r="N302" s="1005"/>
      <c r="O302" s="1007"/>
      <c r="P302" s="1037"/>
    </row>
    <row r="303" spans="3:16" hidden="1">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29" t="str">
        <f ca="1">IF(ISBLANK(OFFSET('9. METAS'!$K$20,INT((ROW()-13)/2),0)),"",OFFSET('9. METAS'!$K$20,INT((ROW()-13)/2),0))</f>
        <v/>
      </c>
      <c r="I303" s="1031"/>
      <c r="J303" s="208" t="str">
        <f ca="1">IF(MOD(ROW()-13,2)=0,IF(ISBLANK(OFFSET('11. SEGUIMIENTO 2026'!$N$14,INT((ROW()-13)/2),0)),"",OFFSET('11. SEGUIMIENTO 2026'!$N$14,INT((ROW()-13)/2),0)),IF(ISBLANK(OFFSET('9. METAS'!$Q$20,INT((ROW()-14)/2),0)),"",OFFSET('9. METAS'!$Q$20,INT((ROW()-14)/2),0)))</f>
        <v/>
      </c>
      <c r="K303" s="209" t="str">
        <f ca="1">IF(MOD(ROW()-13,2)=0,IF(ISBLANK(OFFSET('11. SEGUIMIENTO 2026'!$O$14,INT((ROW()-13)/2),0)),"",OFFSET('11. SEGUIMIENTO 2026'!$O$14,INT((ROW()-13)/2),0)),IF(ISBLANK(OFFSET('9. METAS'!$R$20,INT((ROW()-14)/2),0)),"",OFFSET('9. METAS'!$R$20,INT((ROW()-14)/2),0)))</f>
        <v/>
      </c>
      <c r="L303" s="209" t="str">
        <f ca="1">IF(MOD(ROW()-13,2)=0,IF(ISBLANK(OFFSET('11. SEGUIMIENTO 2026'!$P$14,INT((ROW()-13)/2),0)),"",OFFSET('11. SEGUIMIENTO 2026'!$P$14,INT((ROW()-13)/2),0)),IF(ISBLANK(OFFSET('9. METAS'!$S$20,INT((ROW()-14)/2),0)),"",OFFSET('9. METAS'!$S$20,INT((ROW()-14)/2),0)))</f>
        <v/>
      </c>
      <c r="M303" s="210" t="str">
        <f ca="1">IF(MOD(ROW()-13,2)=0,IF(ISBLANK(OFFSET('11. SEGUIMIENTO 2026'!$Q$14,INT((ROW()-13)/2),0)),"",OFFSET('11. SEGUIMIENTO 2026'!$Q$14,INT((ROW()-13)/2),0)),IF(ISBLANK(OFFSET('9. METAS'!$T$20,INT((ROW()-14)/2),0)),"",OFFSET('9. METAS'!$T$20,INT((ROW()-14)/2),0)))</f>
        <v/>
      </c>
      <c r="N303" s="1004" t="str">
        <f t="shared" ref="N303" ca="1" si="286">IFERROR(J303/J304,"ND")</f>
        <v>ND</v>
      </c>
      <c r="O303" s="1006" t="str">
        <f t="shared" ref="O303" ca="1" si="287">IFERROR(((J303+K303+L303)/H303),"ND")</f>
        <v>ND</v>
      </c>
      <c r="P303" s="1034"/>
    </row>
    <row r="304" spans="3:16" hidden="1">
      <c r="C304" s="983"/>
      <c r="D304" s="985"/>
      <c r="E304" s="985"/>
      <c r="F304" s="987"/>
      <c r="G304" s="989"/>
      <c r="H304" s="1029"/>
      <c r="I304" s="1036"/>
      <c r="J304" s="208" t="str">
        <f ca="1">IF(MOD(ROW()-13,2)=0,IF(ISBLANK(OFFSET('11. SEGUIMIENTO 2026'!$N$14,INT((ROW()-13)/2),0)),"",OFFSET('11. SEGUIMIENTO 2026'!$N$14,INT((ROW()-13)/2),0)),IF(ISBLANK(OFFSET('9. METAS'!$Q$20,INT((ROW()-14)/2),0)),"",OFFSET('9. METAS'!$Q$20,INT((ROW()-14)/2),0)))</f>
        <v/>
      </c>
      <c r="K304" s="209" t="str">
        <f ca="1">IF(MOD(ROW()-13,2)=0,IF(ISBLANK(OFFSET('11. SEGUIMIENTO 2026'!$O$14,INT((ROW()-13)/2),0)),"",OFFSET('11. SEGUIMIENTO 2026'!$O$14,INT((ROW()-13)/2),0)),IF(ISBLANK(OFFSET('9. METAS'!$R$20,INT((ROW()-14)/2),0)),"",OFFSET('9. METAS'!$R$20,INT((ROW()-14)/2),0)))</f>
        <v/>
      </c>
      <c r="L304" s="209" t="str">
        <f ca="1">IF(MOD(ROW()-13,2)=0,IF(ISBLANK(OFFSET('11. SEGUIMIENTO 2026'!$P$14,INT((ROW()-13)/2),0)),"",OFFSET('11. SEGUIMIENTO 2026'!$P$14,INT((ROW()-13)/2),0)),IF(ISBLANK(OFFSET('9. METAS'!$S$20,INT((ROW()-14)/2),0)),"",OFFSET('9. METAS'!$S$20,INT((ROW()-14)/2),0)))</f>
        <v/>
      </c>
      <c r="M304" s="210" t="str">
        <f ca="1">IF(MOD(ROW()-13,2)=0,IF(ISBLANK(OFFSET('11. SEGUIMIENTO 2026'!$Q$14,INT((ROW()-13)/2),0)),"",OFFSET('11. SEGUIMIENTO 2026'!$Q$14,INT((ROW()-13)/2),0)),IF(ISBLANK(OFFSET('9. METAS'!$T$20,INT((ROW()-14)/2),0)),"",OFFSET('9. METAS'!$T$20,INT((ROW()-14)/2),0)))</f>
        <v/>
      </c>
      <c r="N304" s="1005"/>
      <c r="O304" s="1007"/>
      <c r="P304" s="1037"/>
    </row>
    <row r="305" spans="3:16" hidden="1">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29" t="str">
        <f ca="1">IF(ISBLANK(OFFSET('9. METAS'!$K$20,INT((ROW()-13)/2),0)),"",OFFSET('9. METAS'!$K$20,INT((ROW()-13)/2),0))</f>
        <v/>
      </c>
      <c r="I305" s="1031"/>
      <c r="J305" s="208" t="str">
        <f ca="1">IF(MOD(ROW()-13,2)=0,IF(ISBLANK(OFFSET('11. SEGUIMIENTO 2026'!$N$14,INT((ROW()-13)/2),0)),"",OFFSET('11. SEGUIMIENTO 2026'!$N$14,INT((ROW()-13)/2),0)),IF(ISBLANK(OFFSET('9. METAS'!$Q$20,INT((ROW()-14)/2),0)),"",OFFSET('9. METAS'!$Q$20,INT((ROW()-14)/2),0)))</f>
        <v/>
      </c>
      <c r="K305" s="209" t="str">
        <f ca="1">IF(MOD(ROW()-13,2)=0,IF(ISBLANK(OFFSET('11. SEGUIMIENTO 2026'!$O$14,INT((ROW()-13)/2),0)),"",OFFSET('11. SEGUIMIENTO 2026'!$O$14,INT((ROW()-13)/2),0)),IF(ISBLANK(OFFSET('9. METAS'!$R$20,INT((ROW()-14)/2),0)),"",OFFSET('9. METAS'!$R$20,INT((ROW()-14)/2),0)))</f>
        <v/>
      </c>
      <c r="L305" s="209" t="str">
        <f ca="1">IF(MOD(ROW()-13,2)=0,IF(ISBLANK(OFFSET('11. SEGUIMIENTO 2026'!$P$14,INT((ROW()-13)/2),0)),"",OFFSET('11. SEGUIMIENTO 2026'!$P$14,INT((ROW()-13)/2),0)),IF(ISBLANK(OFFSET('9. METAS'!$S$20,INT((ROW()-14)/2),0)),"",OFFSET('9. METAS'!$S$20,INT((ROW()-14)/2),0)))</f>
        <v/>
      </c>
      <c r="M305" s="210" t="str">
        <f ca="1">IF(MOD(ROW()-13,2)=0,IF(ISBLANK(OFFSET('11. SEGUIMIENTO 2026'!$Q$14,INT((ROW()-13)/2),0)),"",OFFSET('11. SEGUIMIENTO 2026'!$Q$14,INT((ROW()-13)/2),0)),IF(ISBLANK(OFFSET('9. METAS'!$T$20,INT((ROW()-14)/2),0)),"",OFFSET('9. METAS'!$T$20,INT((ROW()-14)/2),0)))</f>
        <v/>
      </c>
      <c r="N305" s="1004" t="str">
        <f t="shared" ref="N305" ca="1" si="288">IFERROR(J305/J306,"ND")</f>
        <v>ND</v>
      </c>
      <c r="O305" s="1006" t="str">
        <f t="shared" ref="O305" ca="1" si="289">IFERROR(((J305+K305+L305)/H305),"ND")</f>
        <v>ND</v>
      </c>
      <c r="P305" s="1034"/>
    </row>
    <row r="306" spans="3:16" hidden="1">
      <c r="C306" s="983"/>
      <c r="D306" s="985"/>
      <c r="E306" s="985"/>
      <c r="F306" s="987"/>
      <c r="G306" s="989"/>
      <c r="H306" s="1029"/>
      <c r="I306" s="1036"/>
      <c r="J306" s="208" t="str">
        <f ca="1">IF(MOD(ROW()-13,2)=0,IF(ISBLANK(OFFSET('11. SEGUIMIENTO 2026'!$N$14,INT((ROW()-13)/2),0)),"",OFFSET('11. SEGUIMIENTO 2026'!$N$14,INT((ROW()-13)/2),0)),IF(ISBLANK(OFFSET('9. METAS'!$Q$20,INT((ROW()-14)/2),0)),"",OFFSET('9. METAS'!$Q$20,INT((ROW()-14)/2),0)))</f>
        <v/>
      </c>
      <c r="K306" s="209" t="str">
        <f ca="1">IF(MOD(ROW()-13,2)=0,IF(ISBLANK(OFFSET('11. SEGUIMIENTO 2026'!$O$14,INT((ROW()-13)/2),0)),"",OFFSET('11. SEGUIMIENTO 2026'!$O$14,INT((ROW()-13)/2),0)),IF(ISBLANK(OFFSET('9. METAS'!$R$20,INT((ROW()-14)/2),0)),"",OFFSET('9. METAS'!$R$20,INT((ROW()-14)/2),0)))</f>
        <v/>
      </c>
      <c r="L306" s="209" t="str">
        <f ca="1">IF(MOD(ROW()-13,2)=0,IF(ISBLANK(OFFSET('11. SEGUIMIENTO 2026'!$P$14,INT((ROW()-13)/2),0)),"",OFFSET('11. SEGUIMIENTO 2026'!$P$14,INT((ROW()-13)/2),0)),IF(ISBLANK(OFFSET('9. METAS'!$S$20,INT((ROW()-14)/2),0)),"",OFFSET('9. METAS'!$S$20,INT((ROW()-14)/2),0)))</f>
        <v/>
      </c>
      <c r="M306" s="210" t="str">
        <f ca="1">IF(MOD(ROW()-13,2)=0,IF(ISBLANK(OFFSET('11. SEGUIMIENTO 2026'!$Q$14,INT((ROW()-13)/2),0)),"",OFFSET('11. SEGUIMIENTO 2026'!$Q$14,INT((ROW()-13)/2),0)),IF(ISBLANK(OFFSET('9. METAS'!$T$20,INT((ROW()-14)/2),0)),"",OFFSET('9. METAS'!$T$20,INT((ROW()-14)/2),0)))</f>
        <v/>
      </c>
      <c r="N306" s="1005"/>
      <c r="O306" s="1007"/>
      <c r="P306" s="1037"/>
    </row>
    <row r="307" spans="3:16" hidden="1">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29" t="str">
        <f ca="1">IF(ISBLANK(OFFSET('9. METAS'!$K$20,INT((ROW()-13)/2),0)),"",OFFSET('9. METAS'!$K$20,INT((ROW()-13)/2),0))</f>
        <v/>
      </c>
      <c r="I307" s="1031"/>
      <c r="J307" s="208" t="str">
        <f ca="1">IF(MOD(ROW()-13,2)=0,IF(ISBLANK(OFFSET('11. SEGUIMIENTO 2026'!$N$14,INT((ROW()-13)/2),0)),"",OFFSET('11. SEGUIMIENTO 2026'!$N$14,INT((ROW()-13)/2),0)),IF(ISBLANK(OFFSET('9. METAS'!$Q$20,INT((ROW()-14)/2),0)),"",OFFSET('9. METAS'!$Q$20,INT((ROW()-14)/2),0)))</f>
        <v/>
      </c>
      <c r="K307" s="209" t="str">
        <f ca="1">IF(MOD(ROW()-13,2)=0,IF(ISBLANK(OFFSET('11. SEGUIMIENTO 2026'!$O$14,INT((ROW()-13)/2),0)),"",OFFSET('11. SEGUIMIENTO 2026'!$O$14,INT((ROW()-13)/2),0)),IF(ISBLANK(OFFSET('9. METAS'!$R$20,INT((ROW()-14)/2),0)),"",OFFSET('9. METAS'!$R$20,INT((ROW()-14)/2),0)))</f>
        <v/>
      </c>
      <c r="L307" s="209" t="str">
        <f ca="1">IF(MOD(ROW()-13,2)=0,IF(ISBLANK(OFFSET('11. SEGUIMIENTO 2026'!$P$14,INT((ROW()-13)/2),0)),"",OFFSET('11. SEGUIMIENTO 2026'!$P$14,INT((ROW()-13)/2),0)),IF(ISBLANK(OFFSET('9. METAS'!$S$20,INT((ROW()-14)/2),0)),"",OFFSET('9. METAS'!$S$20,INT((ROW()-14)/2),0)))</f>
        <v/>
      </c>
      <c r="M307" s="210" t="str">
        <f ca="1">IF(MOD(ROW()-13,2)=0,IF(ISBLANK(OFFSET('11. SEGUIMIENTO 2026'!$Q$14,INT((ROW()-13)/2),0)),"",OFFSET('11. SEGUIMIENTO 2026'!$Q$14,INT((ROW()-13)/2),0)),IF(ISBLANK(OFFSET('9. METAS'!$T$20,INT((ROW()-14)/2),0)),"",OFFSET('9. METAS'!$T$20,INT((ROW()-14)/2),0)))</f>
        <v/>
      </c>
      <c r="N307" s="1004" t="str">
        <f t="shared" ref="N307" ca="1" si="290">IFERROR(J307/J308,"ND")</f>
        <v>ND</v>
      </c>
      <c r="O307" s="1006" t="str">
        <f t="shared" ref="O307" ca="1" si="291">IFERROR(((J307+K307+L307)/H307),"ND")</f>
        <v>ND</v>
      </c>
      <c r="P307" s="1034"/>
    </row>
    <row r="308" spans="3:16" hidden="1">
      <c r="C308" s="983"/>
      <c r="D308" s="985"/>
      <c r="E308" s="985"/>
      <c r="F308" s="987"/>
      <c r="G308" s="989"/>
      <c r="H308" s="1029"/>
      <c r="I308" s="1036"/>
      <c r="J308" s="208" t="str">
        <f ca="1">IF(MOD(ROW()-13,2)=0,IF(ISBLANK(OFFSET('11. SEGUIMIENTO 2026'!$N$14,INT((ROW()-13)/2),0)),"",OFFSET('11. SEGUIMIENTO 2026'!$N$14,INT((ROW()-13)/2),0)),IF(ISBLANK(OFFSET('9. METAS'!$Q$20,INT((ROW()-14)/2),0)),"",OFFSET('9. METAS'!$Q$20,INT((ROW()-14)/2),0)))</f>
        <v/>
      </c>
      <c r="K308" s="209" t="str">
        <f ca="1">IF(MOD(ROW()-13,2)=0,IF(ISBLANK(OFFSET('11. SEGUIMIENTO 2026'!$O$14,INT((ROW()-13)/2),0)),"",OFFSET('11. SEGUIMIENTO 2026'!$O$14,INT((ROW()-13)/2),0)),IF(ISBLANK(OFFSET('9. METAS'!$R$20,INT((ROW()-14)/2),0)),"",OFFSET('9. METAS'!$R$20,INT((ROW()-14)/2),0)))</f>
        <v/>
      </c>
      <c r="L308" s="209" t="str">
        <f ca="1">IF(MOD(ROW()-13,2)=0,IF(ISBLANK(OFFSET('11. SEGUIMIENTO 2026'!$P$14,INT((ROW()-13)/2),0)),"",OFFSET('11. SEGUIMIENTO 2026'!$P$14,INT((ROW()-13)/2),0)),IF(ISBLANK(OFFSET('9. METAS'!$S$20,INT((ROW()-14)/2),0)),"",OFFSET('9. METAS'!$S$20,INT((ROW()-14)/2),0)))</f>
        <v/>
      </c>
      <c r="M308" s="210" t="str">
        <f ca="1">IF(MOD(ROW()-13,2)=0,IF(ISBLANK(OFFSET('11. SEGUIMIENTO 2026'!$Q$14,INT((ROW()-13)/2),0)),"",OFFSET('11. SEGUIMIENTO 2026'!$Q$14,INT((ROW()-13)/2),0)),IF(ISBLANK(OFFSET('9. METAS'!$T$20,INT((ROW()-14)/2),0)),"",OFFSET('9. METAS'!$T$20,INT((ROW()-14)/2),0)))</f>
        <v/>
      </c>
      <c r="N308" s="1005"/>
      <c r="O308" s="1007"/>
      <c r="P308" s="1037"/>
    </row>
    <row r="309" spans="3:16" hidden="1">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29" t="str">
        <f ca="1">IF(ISBLANK(OFFSET('9. METAS'!$K$20,INT((ROW()-13)/2),0)),"",OFFSET('9. METAS'!$K$20,INT((ROW()-13)/2),0))</f>
        <v/>
      </c>
      <c r="I309" s="1031"/>
      <c r="J309" s="208" t="str">
        <f ca="1">IF(MOD(ROW()-13,2)=0,IF(ISBLANK(OFFSET('11. SEGUIMIENTO 2026'!$N$14,INT((ROW()-13)/2),0)),"",OFFSET('11. SEGUIMIENTO 2026'!$N$14,INT((ROW()-13)/2),0)),IF(ISBLANK(OFFSET('9. METAS'!$Q$20,INT((ROW()-14)/2),0)),"",OFFSET('9. METAS'!$Q$20,INT((ROW()-14)/2),0)))</f>
        <v/>
      </c>
      <c r="K309" s="209" t="str">
        <f ca="1">IF(MOD(ROW()-13,2)=0,IF(ISBLANK(OFFSET('11. SEGUIMIENTO 2026'!$O$14,INT((ROW()-13)/2),0)),"",OFFSET('11. SEGUIMIENTO 2026'!$O$14,INT((ROW()-13)/2),0)),IF(ISBLANK(OFFSET('9. METAS'!$R$20,INT((ROW()-14)/2),0)),"",OFFSET('9. METAS'!$R$20,INT((ROW()-14)/2),0)))</f>
        <v/>
      </c>
      <c r="L309" s="209" t="str">
        <f ca="1">IF(MOD(ROW()-13,2)=0,IF(ISBLANK(OFFSET('11. SEGUIMIENTO 2026'!$P$14,INT((ROW()-13)/2),0)),"",OFFSET('11. SEGUIMIENTO 2026'!$P$14,INT((ROW()-13)/2),0)),IF(ISBLANK(OFFSET('9. METAS'!$S$20,INT((ROW()-14)/2),0)),"",OFFSET('9. METAS'!$S$20,INT((ROW()-14)/2),0)))</f>
        <v/>
      </c>
      <c r="M309" s="210" t="str">
        <f ca="1">IF(MOD(ROW()-13,2)=0,IF(ISBLANK(OFFSET('11. SEGUIMIENTO 2026'!$Q$14,INT((ROW()-13)/2),0)),"",OFFSET('11. SEGUIMIENTO 2026'!$Q$14,INT((ROW()-13)/2),0)),IF(ISBLANK(OFFSET('9. METAS'!$T$20,INT((ROW()-14)/2),0)),"",OFFSET('9. METAS'!$T$20,INT((ROW()-14)/2),0)))</f>
        <v/>
      </c>
      <c r="N309" s="1004" t="str">
        <f t="shared" ref="N309" ca="1" si="292">IFERROR(J309/J310,"ND")</f>
        <v>ND</v>
      </c>
      <c r="O309" s="1006" t="str">
        <f t="shared" ref="O309" ca="1" si="293">IFERROR(((J309+K309+L309)/H309),"ND")</f>
        <v>ND</v>
      </c>
      <c r="P309" s="1034"/>
    </row>
    <row r="310" spans="3:16" hidden="1">
      <c r="C310" s="983"/>
      <c r="D310" s="985"/>
      <c r="E310" s="985"/>
      <c r="F310" s="987"/>
      <c r="G310" s="989"/>
      <c r="H310" s="1029"/>
      <c r="I310" s="1036"/>
      <c r="J310" s="208" t="str">
        <f ca="1">IF(MOD(ROW()-13,2)=0,IF(ISBLANK(OFFSET('11. SEGUIMIENTO 2026'!$N$14,INT((ROW()-13)/2),0)),"",OFFSET('11. SEGUIMIENTO 2026'!$N$14,INT((ROW()-13)/2),0)),IF(ISBLANK(OFFSET('9. METAS'!$Q$20,INT((ROW()-14)/2),0)),"",OFFSET('9. METAS'!$Q$20,INT((ROW()-14)/2),0)))</f>
        <v/>
      </c>
      <c r="K310" s="209" t="str">
        <f ca="1">IF(MOD(ROW()-13,2)=0,IF(ISBLANK(OFFSET('11. SEGUIMIENTO 2026'!$O$14,INT((ROW()-13)/2),0)),"",OFFSET('11. SEGUIMIENTO 2026'!$O$14,INT((ROW()-13)/2),0)),IF(ISBLANK(OFFSET('9. METAS'!$R$20,INT((ROW()-14)/2),0)),"",OFFSET('9. METAS'!$R$20,INT((ROW()-14)/2),0)))</f>
        <v/>
      </c>
      <c r="L310" s="209" t="str">
        <f ca="1">IF(MOD(ROW()-13,2)=0,IF(ISBLANK(OFFSET('11. SEGUIMIENTO 2026'!$P$14,INT((ROW()-13)/2),0)),"",OFFSET('11. SEGUIMIENTO 2026'!$P$14,INT((ROW()-13)/2),0)),IF(ISBLANK(OFFSET('9. METAS'!$S$20,INT((ROW()-14)/2),0)),"",OFFSET('9. METAS'!$S$20,INT((ROW()-14)/2),0)))</f>
        <v/>
      </c>
      <c r="M310" s="210" t="str">
        <f ca="1">IF(MOD(ROW()-13,2)=0,IF(ISBLANK(OFFSET('11. SEGUIMIENTO 2026'!$Q$14,INT((ROW()-13)/2),0)),"",OFFSET('11. SEGUIMIENTO 2026'!$Q$14,INT((ROW()-13)/2),0)),IF(ISBLANK(OFFSET('9. METAS'!$T$20,INT((ROW()-14)/2),0)),"",OFFSET('9. METAS'!$T$20,INT((ROW()-14)/2),0)))</f>
        <v/>
      </c>
      <c r="N310" s="1005"/>
      <c r="O310" s="1007"/>
      <c r="P310" s="1037"/>
    </row>
    <row r="311" spans="3:16" hidden="1">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29" t="str">
        <f ca="1">IF(ISBLANK(OFFSET('9. METAS'!$K$20,INT((ROW()-13)/2),0)),"",OFFSET('9. METAS'!$K$20,INT((ROW()-13)/2),0))</f>
        <v/>
      </c>
      <c r="I311" s="1031"/>
      <c r="J311" s="208" t="str">
        <f ca="1">IF(MOD(ROW()-13,2)=0,IF(ISBLANK(OFFSET('11. SEGUIMIENTO 2026'!$N$14,INT((ROW()-13)/2),0)),"",OFFSET('11. SEGUIMIENTO 2026'!$N$14,INT((ROW()-13)/2),0)),IF(ISBLANK(OFFSET('9. METAS'!$Q$20,INT((ROW()-14)/2),0)),"",OFFSET('9. METAS'!$Q$20,INT((ROW()-14)/2),0)))</f>
        <v/>
      </c>
      <c r="K311" s="209" t="str">
        <f ca="1">IF(MOD(ROW()-13,2)=0,IF(ISBLANK(OFFSET('11. SEGUIMIENTO 2026'!$O$14,INT((ROW()-13)/2),0)),"",OFFSET('11. SEGUIMIENTO 2026'!$O$14,INT((ROW()-13)/2),0)),IF(ISBLANK(OFFSET('9. METAS'!$R$20,INT((ROW()-14)/2),0)),"",OFFSET('9. METAS'!$R$20,INT((ROW()-14)/2),0)))</f>
        <v/>
      </c>
      <c r="L311" s="209" t="str">
        <f ca="1">IF(MOD(ROW()-13,2)=0,IF(ISBLANK(OFFSET('11. SEGUIMIENTO 2026'!$P$14,INT((ROW()-13)/2),0)),"",OFFSET('11. SEGUIMIENTO 2026'!$P$14,INT((ROW()-13)/2),0)),IF(ISBLANK(OFFSET('9. METAS'!$S$20,INT((ROW()-14)/2),0)),"",OFFSET('9. METAS'!$S$20,INT((ROW()-14)/2),0)))</f>
        <v/>
      </c>
      <c r="M311" s="210" t="str">
        <f ca="1">IF(MOD(ROW()-13,2)=0,IF(ISBLANK(OFFSET('11. SEGUIMIENTO 2026'!$Q$14,INT((ROW()-13)/2),0)),"",OFFSET('11. SEGUIMIENTO 2026'!$Q$14,INT((ROW()-13)/2),0)),IF(ISBLANK(OFFSET('9. METAS'!$T$20,INT((ROW()-14)/2),0)),"",OFFSET('9. METAS'!$T$20,INT((ROW()-14)/2),0)))</f>
        <v/>
      </c>
      <c r="N311" s="1004" t="str">
        <f t="shared" ref="N311" ca="1" si="294">IFERROR(J311/J312,"ND")</f>
        <v>ND</v>
      </c>
      <c r="O311" s="1006" t="str">
        <f t="shared" ref="O311" ca="1" si="295">IFERROR(((J311+K311+L311)/H311),"ND")</f>
        <v>ND</v>
      </c>
      <c r="P311" s="1034"/>
    </row>
    <row r="312" spans="3:16" hidden="1">
      <c r="C312" s="983"/>
      <c r="D312" s="985"/>
      <c r="E312" s="985"/>
      <c r="F312" s="987"/>
      <c r="G312" s="989"/>
      <c r="H312" s="1029"/>
      <c r="I312" s="1036"/>
      <c r="J312" s="208" t="str">
        <f ca="1">IF(MOD(ROW()-13,2)=0,IF(ISBLANK(OFFSET('11. SEGUIMIENTO 2026'!$N$14,INT((ROW()-13)/2),0)),"",OFFSET('11. SEGUIMIENTO 2026'!$N$14,INT((ROW()-13)/2),0)),IF(ISBLANK(OFFSET('9. METAS'!$Q$20,INT((ROW()-14)/2),0)),"",OFFSET('9. METAS'!$Q$20,INT((ROW()-14)/2),0)))</f>
        <v/>
      </c>
      <c r="K312" s="209" t="str">
        <f ca="1">IF(MOD(ROW()-13,2)=0,IF(ISBLANK(OFFSET('11. SEGUIMIENTO 2026'!$O$14,INT((ROW()-13)/2),0)),"",OFFSET('11. SEGUIMIENTO 2026'!$O$14,INT((ROW()-13)/2),0)),IF(ISBLANK(OFFSET('9. METAS'!$R$20,INT((ROW()-14)/2),0)),"",OFFSET('9. METAS'!$R$20,INT((ROW()-14)/2),0)))</f>
        <v/>
      </c>
      <c r="L312" s="209" t="str">
        <f ca="1">IF(MOD(ROW()-13,2)=0,IF(ISBLANK(OFFSET('11. SEGUIMIENTO 2026'!$P$14,INT((ROW()-13)/2),0)),"",OFFSET('11. SEGUIMIENTO 2026'!$P$14,INT((ROW()-13)/2),0)),IF(ISBLANK(OFFSET('9. METAS'!$S$20,INT((ROW()-14)/2),0)),"",OFFSET('9. METAS'!$S$20,INT((ROW()-14)/2),0)))</f>
        <v/>
      </c>
      <c r="M312" s="210" t="str">
        <f ca="1">IF(MOD(ROW()-13,2)=0,IF(ISBLANK(OFFSET('11. SEGUIMIENTO 2026'!$Q$14,INT((ROW()-13)/2),0)),"",OFFSET('11. SEGUIMIENTO 2026'!$Q$14,INT((ROW()-13)/2),0)),IF(ISBLANK(OFFSET('9. METAS'!$T$20,INT((ROW()-14)/2),0)),"",OFFSET('9. METAS'!$T$20,INT((ROW()-14)/2),0)))</f>
        <v/>
      </c>
      <c r="N312" s="1005"/>
      <c r="O312" s="1007"/>
      <c r="P312" s="1037"/>
    </row>
    <row r="313" spans="3:16" hidden="1">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29" t="str">
        <f ca="1">IF(ISBLANK(OFFSET('9. METAS'!$K$20,INT((ROW()-13)/2),0)),"",OFFSET('9. METAS'!$K$20,INT((ROW()-13)/2),0))</f>
        <v/>
      </c>
      <c r="I313" s="1031"/>
      <c r="J313" s="208" t="str">
        <f ca="1">IF(MOD(ROW()-13,2)=0,IF(ISBLANK(OFFSET('11. SEGUIMIENTO 2026'!$N$14,INT((ROW()-13)/2),0)),"",OFFSET('11. SEGUIMIENTO 2026'!$N$14,INT((ROW()-13)/2),0)),IF(ISBLANK(OFFSET('9. METAS'!$Q$20,INT((ROW()-14)/2),0)),"",OFFSET('9. METAS'!$Q$20,INT((ROW()-14)/2),0)))</f>
        <v/>
      </c>
      <c r="K313" s="209" t="str">
        <f ca="1">IF(MOD(ROW()-13,2)=0,IF(ISBLANK(OFFSET('11. SEGUIMIENTO 2026'!$O$14,INT((ROW()-13)/2),0)),"",OFFSET('11. SEGUIMIENTO 2026'!$O$14,INT((ROW()-13)/2),0)),IF(ISBLANK(OFFSET('9. METAS'!$R$20,INT((ROW()-14)/2),0)),"",OFFSET('9. METAS'!$R$20,INT((ROW()-14)/2),0)))</f>
        <v/>
      </c>
      <c r="L313" s="209" t="str">
        <f ca="1">IF(MOD(ROW()-13,2)=0,IF(ISBLANK(OFFSET('11. SEGUIMIENTO 2026'!$P$14,INT((ROW()-13)/2),0)),"",OFFSET('11. SEGUIMIENTO 2026'!$P$14,INT((ROW()-13)/2),0)),IF(ISBLANK(OFFSET('9. METAS'!$S$20,INT((ROW()-14)/2),0)),"",OFFSET('9. METAS'!$S$20,INT((ROW()-14)/2),0)))</f>
        <v/>
      </c>
      <c r="M313" s="210" t="str">
        <f ca="1">IF(MOD(ROW()-13,2)=0,IF(ISBLANK(OFFSET('11. SEGUIMIENTO 2026'!$Q$14,INT((ROW()-13)/2),0)),"",OFFSET('11. SEGUIMIENTO 2026'!$Q$14,INT((ROW()-13)/2),0)),IF(ISBLANK(OFFSET('9. METAS'!$T$20,INT((ROW()-14)/2),0)),"",OFFSET('9. METAS'!$T$20,INT((ROW()-14)/2),0)))</f>
        <v/>
      </c>
      <c r="N313" s="1004" t="str">
        <f t="shared" ref="N313" ca="1" si="296">IFERROR(J313/J314,"ND")</f>
        <v>ND</v>
      </c>
      <c r="O313" s="1006" t="str">
        <f t="shared" ref="O313" ca="1" si="297">IFERROR(((J313+K313+L313)/H313),"ND")</f>
        <v>ND</v>
      </c>
      <c r="P313" s="1034"/>
    </row>
    <row r="314" spans="3:16" hidden="1">
      <c r="C314" s="983"/>
      <c r="D314" s="985"/>
      <c r="E314" s="985"/>
      <c r="F314" s="987"/>
      <c r="G314" s="989"/>
      <c r="H314" s="1029"/>
      <c r="I314" s="1036"/>
      <c r="J314" s="208" t="str">
        <f ca="1">IF(MOD(ROW()-13,2)=0,IF(ISBLANK(OFFSET('11. SEGUIMIENTO 2026'!$N$14,INT((ROW()-13)/2),0)),"",OFFSET('11. SEGUIMIENTO 2026'!$N$14,INT((ROW()-13)/2),0)),IF(ISBLANK(OFFSET('9. METAS'!$Q$20,INT((ROW()-14)/2),0)),"",OFFSET('9. METAS'!$Q$20,INT((ROW()-14)/2),0)))</f>
        <v/>
      </c>
      <c r="K314" s="209" t="str">
        <f ca="1">IF(MOD(ROW()-13,2)=0,IF(ISBLANK(OFFSET('11. SEGUIMIENTO 2026'!$O$14,INT((ROW()-13)/2),0)),"",OFFSET('11. SEGUIMIENTO 2026'!$O$14,INT((ROW()-13)/2),0)),IF(ISBLANK(OFFSET('9. METAS'!$R$20,INT((ROW()-14)/2),0)),"",OFFSET('9. METAS'!$R$20,INT((ROW()-14)/2),0)))</f>
        <v/>
      </c>
      <c r="L314" s="209" t="str">
        <f ca="1">IF(MOD(ROW()-13,2)=0,IF(ISBLANK(OFFSET('11. SEGUIMIENTO 2026'!$P$14,INT((ROW()-13)/2),0)),"",OFFSET('11. SEGUIMIENTO 2026'!$P$14,INT((ROW()-13)/2),0)),IF(ISBLANK(OFFSET('9. METAS'!$S$20,INT((ROW()-14)/2),0)),"",OFFSET('9. METAS'!$S$20,INT((ROW()-14)/2),0)))</f>
        <v/>
      </c>
      <c r="M314" s="210" t="str">
        <f ca="1">IF(MOD(ROW()-13,2)=0,IF(ISBLANK(OFFSET('11. SEGUIMIENTO 2026'!$Q$14,INT((ROW()-13)/2),0)),"",OFFSET('11. SEGUIMIENTO 2026'!$Q$14,INT((ROW()-13)/2),0)),IF(ISBLANK(OFFSET('9. METAS'!$T$20,INT((ROW()-14)/2),0)),"",OFFSET('9. METAS'!$T$20,INT((ROW()-14)/2),0)))</f>
        <v/>
      </c>
      <c r="N314" s="1005"/>
      <c r="O314" s="1007"/>
      <c r="P314" s="1037"/>
    </row>
    <row r="315" spans="3:16" hidden="1">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29" t="str">
        <f ca="1">IF(ISBLANK(OFFSET('9. METAS'!$K$20,INT((ROW()-13)/2),0)),"",OFFSET('9. METAS'!$K$20,INT((ROW()-13)/2),0))</f>
        <v/>
      </c>
      <c r="I315" s="1031"/>
      <c r="J315" s="208" t="str">
        <f ca="1">IF(MOD(ROW()-13,2)=0,IF(ISBLANK(OFFSET('11. SEGUIMIENTO 2026'!$N$14,INT((ROW()-13)/2),0)),"",OFFSET('11. SEGUIMIENTO 2026'!$N$14,INT((ROW()-13)/2),0)),IF(ISBLANK(OFFSET('9. METAS'!$Q$20,INT((ROW()-14)/2),0)),"",OFFSET('9. METAS'!$Q$20,INT((ROW()-14)/2),0)))</f>
        <v/>
      </c>
      <c r="K315" s="209" t="str">
        <f ca="1">IF(MOD(ROW()-13,2)=0,IF(ISBLANK(OFFSET('11. SEGUIMIENTO 2026'!$O$14,INT((ROW()-13)/2),0)),"",OFFSET('11. SEGUIMIENTO 2026'!$O$14,INT((ROW()-13)/2),0)),IF(ISBLANK(OFFSET('9. METAS'!$R$20,INT((ROW()-14)/2),0)),"",OFFSET('9. METAS'!$R$20,INT((ROW()-14)/2),0)))</f>
        <v/>
      </c>
      <c r="L315" s="209" t="str">
        <f ca="1">IF(MOD(ROW()-13,2)=0,IF(ISBLANK(OFFSET('11. SEGUIMIENTO 2026'!$P$14,INT((ROW()-13)/2),0)),"",OFFSET('11. SEGUIMIENTO 2026'!$P$14,INT((ROW()-13)/2),0)),IF(ISBLANK(OFFSET('9. METAS'!$S$20,INT((ROW()-14)/2),0)),"",OFFSET('9. METAS'!$S$20,INT((ROW()-14)/2),0)))</f>
        <v/>
      </c>
      <c r="M315" s="210" t="str">
        <f ca="1">IF(MOD(ROW()-13,2)=0,IF(ISBLANK(OFFSET('11. SEGUIMIENTO 2026'!$Q$14,INT((ROW()-13)/2),0)),"",OFFSET('11. SEGUIMIENTO 2026'!$Q$14,INT((ROW()-13)/2),0)),IF(ISBLANK(OFFSET('9. METAS'!$T$20,INT((ROW()-14)/2),0)),"",OFFSET('9. METAS'!$T$20,INT((ROW()-14)/2),0)))</f>
        <v/>
      </c>
      <c r="N315" s="1004" t="str">
        <f t="shared" ref="N315" ca="1" si="298">IFERROR(J315/J316,"ND")</f>
        <v>ND</v>
      </c>
      <c r="O315" s="1006" t="str">
        <f t="shared" ref="O315" ca="1" si="299">IFERROR(((J315+K315+L315)/H315),"ND")</f>
        <v>ND</v>
      </c>
      <c r="P315" s="1034"/>
    </row>
    <row r="316" spans="3:16" hidden="1">
      <c r="C316" s="983"/>
      <c r="D316" s="985"/>
      <c r="E316" s="985"/>
      <c r="F316" s="987"/>
      <c r="G316" s="989"/>
      <c r="H316" s="1029"/>
      <c r="I316" s="1036"/>
      <c r="J316" s="208" t="str">
        <f ca="1">IF(MOD(ROW()-13,2)=0,IF(ISBLANK(OFFSET('11. SEGUIMIENTO 2026'!$N$14,INT((ROW()-13)/2),0)),"",OFFSET('11. SEGUIMIENTO 2026'!$N$14,INT((ROW()-13)/2),0)),IF(ISBLANK(OFFSET('9. METAS'!$Q$20,INT((ROW()-14)/2),0)),"",OFFSET('9. METAS'!$Q$20,INT((ROW()-14)/2),0)))</f>
        <v/>
      </c>
      <c r="K316" s="209" t="str">
        <f ca="1">IF(MOD(ROW()-13,2)=0,IF(ISBLANK(OFFSET('11. SEGUIMIENTO 2026'!$O$14,INT((ROW()-13)/2),0)),"",OFFSET('11. SEGUIMIENTO 2026'!$O$14,INT((ROW()-13)/2),0)),IF(ISBLANK(OFFSET('9. METAS'!$R$20,INT((ROW()-14)/2),0)),"",OFFSET('9. METAS'!$R$20,INT((ROW()-14)/2),0)))</f>
        <v/>
      </c>
      <c r="L316" s="209" t="str">
        <f ca="1">IF(MOD(ROW()-13,2)=0,IF(ISBLANK(OFFSET('11. SEGUIMIENTO 2026'!$P$14,INT((ROW()-13)/2),0)),"",OFFSET('11. SEGUIMIENTO 2026'!$P$14,INT((ROW()-13)/2),0)),IF(ISBLANK(OFFSET('9. METAS'!$S$20,INT((ROW()-14)/2),0)),"",OFFSET('9. METAS'!$S$20,INT((ROW()-14)/2),0)))</f>
        <v/>
      </c>
      <c r="M316" s="210" t="str">
        <f ca="1">IF(MOD(ROW()-13,2)=0,IF(ISBLANK(OFFSET('11. SEGUIMIENTO 2026'!$Q$14,INT((ROW()-13)/2),0)),"",OFFSET('11. SEGUIMIENTO 2026'!$Q$14,INT((ROW()-13)/2),0)),IF(ISBLANK(OFFSET('9. METAS'!$T$20,INT((ROW()-14)/2),0)),"",OFFSET('9. METAS'!$T$20,INT((ROW()-14)/2),0)))</f>
        <v/>
      </c>
      <c r="N316" s="1005"/>
      <c r="O316" s="1007"/>
      <c r="P316" s="1037"/>
    </row>
    <row r="317" spans="3:16" hidden="1">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29" t="str">
        <f ca="1">IF(ISBLANK(OFFSET('9. METAS'!$K$20,INT((ROW()-13)/2),0)),"",OFFSET('9. METAS'!$K$20,INT((ROW()-13)/2),0))</f>
        <v/>
      </c>
      <c r="I317" s="1031"/>
      <c r="J317" s="208" t="str">
        <f ca="1">IF(MOD(ROW()-13,2)=0,IF(ISBLANK(OFFSET('11. SEGUIMIENTO 2026'!$N$14,INT((ROW()-13)/2),0)),"",OFFSET('11. SEGUIMIENTO 2026'!$N$14,INT((ROW()-13)/2),0)),IF(ISBLANK(OFFSET('9. METAS'!$Q$20,INT((ROW()-14)/2),0)),"",OFFSET('9. METAS'!$Q$20,INT((ROW()-14)/2),0)))</f>
        <v/>
      </c>
      <c r="K317" s="209" t="str">
        <f ca="1">IF(MOD(ROW()-13,2)=0,IF(ISBLANK(OFFSET('11. SEGUIMIENTO 2026'!$O$14,INT((ROW()-13)/2),0)),"",OFFSET('11. SEGUIMIENTO 2026'!$O$14,INT((ROW()-13)/2),0)),IF(ISBLANK(OFFSET('9. METAS'!$R$20,INT((ROW()-14)/2),0)),"",OFFSET('9. METAS'!$R$20,INT((ROW()-14)/2),0)))</f>
        <v/>
      </c>
      <c r="L317" s="209" t="str">
        <f ca="1">IF(MOD(ROW()-13,2)=0,IF(ISBLANK(OFFSET('11. SEGUIMIENTO 2026'!$P$14,INT((ROW()-13)/2),0)),"",OFFSET('11. SEGUIMIENTO 2026'!$P$14,INT((ROW()-13)/2),0)),IF(ISBLANK(OFFSET('9. METAS'!$S$20,INT((ROW()-14)/2),0)),"",OFFSET('9. METAS'!$S$20,INT((ROW()-14)/2),0)))</f>
        <v/>
      </c>
      <c r="M317" s="210" t="str">
        <f ca="1">IF(MOD(ROW()-13,2)=0,IF(ISBLANK(OFFSET('11. SEGUIMIENTO 2026'!$Q$14,INT((ROW()-13)/2),0)),"",OFFSET('11. SEGUIMIENTO 2026'!$Q$14,INT((ROW()-13)/2),0)),IF(ISBLANK(OFFSET('9. METAS'!$T$20,INT((ROW()-14)/2),0)),"",OFFSET('9. METAS'!$T$20,INT((ROW()-14)/2),0)))</f>
        <v/>
      </c>
      <c r="N317" s="1004" t="str">
        <f t="shared" ref="N317" ca="1" si="300">IFERROR(J317/J318,"ND")</f>
        <v>ND</v>
      </c>
      <c r="O317" s="1006" t="str">
        <f t="shared" ref="O317" ca="1" si="301">IFERROR(((J317+K317+L317)/H317),"ND")</f>
        <v>ND</v>
      </c>
      <c r="P317" s="1034"/>
    </row>
    <row r="318" spans="3:16" hidden="1">
      <c r="C318" s="983"/>
      <c r="D318" s="985"/>
      <c r="E318" s="985"/>
      <c r="F318" s="987"/>
      <c r="G318" s="989"/>
      <c r="H318" s="1029"/>
      <c r="I318" s="1036"/>
      <c r="J318" s="208" t="str">
        <f ca="1">IF(MOD(ROW()-13,2)=0,IF(ISBLANK(OFFSET('11. SEGUIMIENTO 2026'!$N$14,INT((ROW()-13)/2),0)),"",OFFSET('11. SEGUIMIENTO 2026'!$N$14,INT((ROW()-13)/2),0)),IF(ISBLANK(OFFSET('9. METAS'!$Q$20,INT((ROW()-14)/2),0)),"",OFFSET('9. METAS'!$Q$20,INT((ROW()-14)/2),0)))</f>
        <v/>
      </c>
      <c r="K318" s="209" t="str">
        <f ca="1">IF(MOD(ROW()-13,2)=0,IF(ISBLANK(OFFSET('11. SEGUIMIENTO 2026'!$O$14,INT((ROW()-13)/2),0)),"",OFFSET('11. SEGUIMIENTO 2026'!$O$14,INT((ROW()-13)/2),0)),IF(ISBLANK(OFFSET('9. METAS'!$R$20,INT((ROW()-14)/2),0)),"",OFFSET('9. METAS'!$R$20,INT((ROW()-14)/2),0)))</f>
        <v/>
      </c>
      <c r="L318" s="209" t="str">
        <f ca="1">IF(MOD(ROW()-13,2)=0,IF(ISBLANK(OFFSET('11. SEGUIMIENTO 2026'!$P$14,INT((ROW()-13)/2),0)),"",OFFSET('11. SEGUIMIENTO 2026'!$P$14,INT((ROW()-13)/2),0)),IF(ISBLANK(OFFSET('9. METAS'!$S$20,INT((ROW()-14)/2),0)),"",OFFSET('9. METAS'!$S$20,INT((ROW()-14)/2),0)))</f>
        <v/>
      </c>
      <c r="M318" s="210" t="str">
        <f ca="1">IF(MOD(ROW()-13,2)=0,IF(ISBLANK(OFFSET('11. SEGUIMIENTO 2026'!$Q$14,INT((ROW()-13)/2),0)),"",OFFSET('11. SEGUIMIENTO 2026'!$Q$14,INT((ROW()-13)/2),0)),IF(ISBLANK(OFFSET('9. METAS'!$T$20,INT((ROW()-14)/2),0)),"",OFFSET('9. METAS'!$T$20,INT((ROW()-14)/2),0)))</f>
        <v/>
      </c>
      <c r="N318" s="1005"/>
      <c r="O318" s="1007"/>
      <c r="P318" s="1037"/>
    </row>
    <row r="319" spans="3:16" hidden="1">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29" t="str">
        <f ca="1">IF(ISBLANK(OFFSET('9. METAS'!$K$20,INT((ROW()-13)/2),0)),"",OFFSET('9. METAS'!$K$20,INT((ROW()-13)/2),0))</f>
        <v/>
      </c>
      <c r="I319" s="1031"/>
      <c r="J319" s="208" t="str">
        <f ca="1">IF(MOD(ROW()-13,2)=0,IF(ISBLANK(OFFSET('11. SEGUIMIENTO 2026'!$N$14,INT((ROW()-13)/2),0)),"",OFFSET('11. SEGUIMIENTO 2026'!$N$14,INT((ROW()-13)/2),0)),IF(ISBLANK(OFFSET('9. METAS'!$Q$20,INT((ROW()-14)/2),0)),"",OFFSET('9. METAS'!$Q$20,INT((ROW()-14)/2),0)))</f>
        <v/>
      </c>
      <c r="K319" s="209" t="str">
        <f ca="1">IF(MOD(ROW()-13,2)=0,IF(ISBLANK(OFFSET('11. SEGUIMIENTO 2026'!$O$14,INT((ROW()-13)/2),0)),"",OFFSET('11. SEGUIMIENTO 2026'!$O$14,INT((ROW()-13)/2),0)),IF(ISBLANK(OFFSET('9. METAS'!$R$20,INT((ROW()-14)/2),0)),"",OFFSET('9. METAS'!$R$20,INT((ROW()-14)/2),0)))</f>
        <v/>
      </c>
      <c r="L319" s="209" t="str">
        <f ca="1">IF(MOD(ROW()-13,2)=0,IF(ISBLANK(OFFSET('11. SEGUIMIENTO 2026'!$P$14,INT((ROW()-13)/2),0)),"",OFFSET('11. SEGUIMIENTO 2026'!$P$14,INT((ROW()-13)/2),0)),IF(ISBLANK(OFFSET('9. METAS'!$S$20,INT((ROW()-14)/2),0)),"",OFFSET('9. METAS'!$S$20,INT((ROW()-14)/2),0)))</f>
        <v/>
      </c>
      <c r="M319" s="210" t="str">
        <f ca="1">IF(MOD(ROW()-13,2)=0,IF(ISBLANK(OFFSET('11. SEGUIMIENTO 2026'!$Q$14,INT((ROW()-13)/2),0)),"",OFFSET('11. SEGUIMIENTO 2026'!$Q$14,INT((ROW()-13)/2),0)),IF(ISBLANK(OFFSET('9. METAS'!$T$20,INT((ROW()-14)/2),0)),"",OFFSET('9. METAS'!$T$20,INT((ROW()-14)/2),0)))</f>
        <v/>
      </c>
      <c r="N319" s="1004" t="str">
        <f t="shared" ref="N319" ca="1" si="302">IFERROR(J319/J320,"ND")</f>
        <v>ND</v>
      </c>
      <c r="O319" s="1006" t="str">
        <f t="shared" ref="O319" ca="1" si="303">IFERROR(((J319+K319+L319)/H319),"ND")</f>
        <v>ND</v>
      </c>
      <c r="P319" s="1034"/>
    </row>
    <row r="320" spans="3:16" hidden="1">
      <c r="C320" s="983"/>
      <c r="D320" s="985"/>
      <c r="E320" s="985"/>
      <c r="F320" s="987"/>
      <c r="G320" s="989"/>
      <c r="H320" s="1029"/>
      <c r="I320" s="1036"/>
      <c r="J320" s="208" t="str">
        <f ca="1">IF(MOD(ROW()-13,2)=0,IF(ISBLANK(OFFSET('11. SEGUIMIENTO 2026'!$N$14,INT((ROW()-13)/2),0)),"",OFFSET('11. SEGUIMIENTO 2026'!$N$14,INT((ROW()-13)/2),0)),IF(ISBLANK(OFFSET('9. METAS'!$Q$20,INT((ROW()-14)/2),0)),"",OFFSET('9. METAS'!$Q$20,INT((ROW()-14)/2),0)))</f>
        <v/>
      </c>
      <c r="K320" s="209" t="str">
        <f ca="1">IF(MOD(ROW()-13,2)=0,IF(ISBLANK(OFFSET('11. SEGUIMIENTO 2026'!$O$14,INT((ROW()-13)/2),0)),"",OFFSET('11. SEGUIMIENTO 2026'!$O$14,INT((ROW()-13)/2),0)),IF(ISBLANK(OFFSET('9. METAS'!$R$20,INT((ROW()-14)/2),0)),"",OFFSET('9. METAS'!$R$20,INT((ROW()-14)/2),0)))</f>
        <v/>
      </c>
      <c r="L320" s="209" t="str">
        <f ca="1">IF(MOD(ROW()-13,2)=0,IF(ISBLANK(OFFSET('11. SEGUIMIENTO 2026'!$P$14,INT((ROW()-13)/2),0)),"",OFFSET('11. SEGUIMIENTO 2026'!$P$14,INT((ROW()-13)/2),0)),IF(ISBLANK(OFFSET('9. METAS'!$S$20,INT((ROW()-14)/2),0)),"",OFFSET('9. METAS'!$S$20,INT((ROW()-14)/2),0)))</f>
        <v/>
      </c>
      <c r="M320" s="210" t="str">
        <f ca="1">IF(MOD(ROW()-13,2)=0,IF(ISBLANK(OFFSET('11. SEGUIMIENTO 2026'!$Q$14,INT((ROW()-13)/2),0)),"",OFFSET('11. SEGUIMIENTO 2026'!$Q$14,INT((ROW()-13)/2),0)),IF(ISBLANK(OFFSET('9. METAS'!$T$20,INT((ROW()-14)/2),0)),"",OFFSET('9. METAS'!$T$20,INT((ROW()-14)/2),0)))</f>
        <v/>
      </c>
      <c r="N320" s="1005"/>
      <c r="O320" s="1007"/>
      <c r="P320" s="1037"/>
    </row>
    <row r="321" spans="3:16" hidden="1">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29" t="str">
        <f ca="1">IF(ISBLANK(OFFSET('9. METAS'!$K$20,INT((ROW()-13)/2),0)),"",OFFSET('9. METAS'!$K$20,INT((ROW()-13)/2),0))</f>
        <v/>
      </c>
      <c r="I321" s="1031"/>
      <c r="J321" s="208" t="str">
        <f ca="1">IF(MOD(ROW()-13,2)=0,IF(ISBLANK(OFFSET('11. SEGUIMIENTO 2026'!$N$14,INT((ROW()-13)/2),0)),"",OFFSET('11. SEGUIMIENTO 2026'!$N$14,INT((ROW()-13)/2),0)),IF(ISBLANK(OFFSET('9. METAS'!$Q$20,INT((ROW()-14)/2),0)),"",OFFSET('9. METAS'!$Q$20,INT((ROW()-14)/2),0)))</f>
        <v/>
      </c>
      <c r="K321" s="209" t="str">
        <f ca="1">IF(MOD(ROW()-13,2)=0,IF(ISBLANK(OFFSET('11. SEGUIMIENTO 2026'!$O$14,INT((ROW()-13)/2),0)),"",OFFSET('11. SEGUIMIENTO 2026'!$O$14,INT((ROW()-13)/2),0)),IF(ISBLANK(OFFSET('9. METAS'!$R$20,INT((ROW()-14)/2),0)),"",OFFSET('9. METAS'!$R$20,INT((ROW()-14)/2),0)))</f>
        <v/>
      </c>
      <c r="L321" s="209" t="str">
        <f ca="1">IF(MOD(ROW()-13,2)=0,IF(ISBLANK(OFFSET('11. SEGUIMIENTO 2026'!$P$14,INT((ROW()-13)/2),0)),"",OFFSET('11. SEGUIMIENTO 2026'!$P$14,INT((ROW()-13)/2),0)),IF(ISBLANK(OFFSET('9. METAS'!$S$20,INT((ROW()-14)/2),0)),"",OFFSET('9. METAS'!$S$20,INT((ROW()-14)/2),0)))</f>
        <v/>
      </c>
      <c r="M321" s="210" t="str">
        <f ca="1">IF(MOD(ROW()-13,2)=0,IF(ISBLANK(OFFSET('11. SEGUIMIENTO 2026'!$Q$14,INT((ROW()-13)/2),0)),"",OFFSET('11. SEGUIMIENTO 2026'!$Q$14,INT((ROW()-13)/2),0)),IF(ISBLANK(OFFSET('9. METAS'!$T$20,INT((ROW()-14)/2),0)),"",OFFSET('9. METAS'!$T$20,INT((ROW()-14)/2),0)))</f>
        <v/>
      </c>
      <c r="N321" s="1004" t="str">
        <f t="shared" ref="N321" ca="1" si="304">IFERROR(J321/J322,"ND")</f>
        <v>ND</v>
      </c>
      <c r="O321" s="1006" t="str">
        <f t="shared" ref="O321" ca="1" si="305">IFERROR(((J321+K321+L321)/H321),"ND")</f>
        <v>ND</v>
      </c>
      <c r="P321" s="1034"/>
    </row>
    <row r="322" spans="3:16" hidden="1">
      <c r="C322" s="983"/>
      <c r="D322" s="985"/>
      <c r="E322" s="985"/>
      <c r="F322" s="987"/>
      <c r="G322" s="989"/>
      <c r="H322" s="1029"/>
      <c r="I322" s="1036"/>
      <c r="J322" s="208" t="str">
        <f ca="1">IF(MOD(ROW()-13,2)=0,IF(ISBLANK(OFFSET('11. SEGUIMIENTO 2026'!$N$14,INT((ROW()-13)/2),0)),"",OFFSET('11. SEGUIMIENTO 2026'!$N$14,INT((ROW()-13)/2),0)),IF(ISBLANK(OFFSET('9. METAS'!$Q$20,INT((ROW()-14)/2),0)),"",OFFSET('9. METAS'!$Q$20,INT((ROW()-14)/2),0)))</f>
        <v/>
      </c>
      <c r="K322" s="209" t="str">
        <f ca="1">IF(MOD(ROW()-13,2)=0,IF(ISBLANK(OFFSET('11. SEGUIMIENTO 2026'!$O$14,INT((ROW()-13)/2),0)),"",OFFSET('11. SEGUIMIENTO 2026'!$O$14,INT((ROW()-13)/2),0)),IF(ISBLANK(OFFSET('9. METAS'!$R$20,INT((ROW()-14)/2),0)),"",OFFSET('9. METAS'!$R$20,INT((ROW()-14)/2),0)))</f>
        <v/>
      </c>
      <c r="L322" s="209" t="str">
        <f ca="1">IF(MOD(ROW()-13,2)=0,IF(ISBLANK(OFFSET('11. SEGUIMIENTO 2026'!$P$14,INT((ROW()-13)/2),0)),"",OFFSET('11. SEGUIMIENTO 2026'!$P$14,INT((ROW()-13)/2),0)),IF(ISBLANK(OFFSET('9. METAS'!$S$20,INT((ROW()-14)/2),0)),"",OFFSET('9. METAS'!$S$20,INT((ROW()-14)/2),0)))</f>
        <v/>
      </c>
      <c r="M322" s="210" t="str">
        <f ca="1">IF(MOD(ROW()-13,2)=0,IF(ISBLANK(OFFSET('11. SEGUIMIENTO 2026'!$Q$14,INT((ROW()-13)/2),0)),"",OFFSET('11. SEGUIMIENTO 2026'!$Q$14,INT((ROW()-13)/2),0)),IF(ISBLANK(OFFSET('9. METAS'!$T$20,INT((ROW()-14)/2),0)),"",OFFSET('9. METAS'!$T$20,INT((ROW()-14)/2),0)))</f>
        <v/>
      </c>
      <c r="N322" s="1005"/>
      <c r="O322" s="1007"/>
      <c r="P322" s="1037"/>
    </row>
    <row r="323" spans="3:16" hidden="1">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29" t="str">
        <f ca="1">IF(ISBLANK(OFFSET('9. METAS'!$K$20,INT((ROW()-13)/2),0)),"",OFFSET('9. METAS'!$K$20,INT((ROW()-13)/2),0))</f>
        <v/>
      </c>
      <c r="I323" s="1031"/>
      <c r="J323" s="208" t="str">
        <f ca="1">IF(MOD(ROW()-13,2)=0,IF(ISBLANK(OFFSET('11. SEGUIMIENTO 2026'!$N$14,INT((ROW()-13)/2),0)),"",OFFSET('11. SEGUIMIENTO 2026'!$N$14,INT((ROW()-13)/2),0)),IF(ISBLANK(OFFSET('9. METAS'!$Q$20,INT((ROW()-14)/2),0)),"",OFFSET('9. METAS'!$Q$20,INT((ROW()-14)/2),0)))</f>
        <v/>
      </c>
      <c r="K323" s="209" t="str">
        <f ca="1">IF(MOD(ROW()-13,2)=0,IF(ISBLANK(OFFSET('11. SEGUIMIENTO 2026'!$O$14,INT((ROW()-13)/2),0)),"",OFFSET('11. SEGUIMIENTO 2026'!$O$14,INT((ROW()-13)/2),0)),IF(ISBLANK(OFFSET('9. METAS'!$R$20,INT((ROW()-14)/2),0)),"",OFFSET('9. METAS'!$R$20,INT((ROW()-14)/2),0)))</f>
        <v/>
      </c>
      <c r="L323" s="209" t="str">
        <f ca="1">IF(MOD(ROW()-13,2)=0,IF(ISBLANK(OFFSET('11. SEGUIMIENTO 2026'!$P$14,INT((ROW()-13)/2),0)),"",OFFSET('11. SEGUIMIENTO 2026'!$P$14,INT((ROW()-13)/2),0)),IF(ISBLANK(OFFSET('9. METAS'!$S$20,INT((ROW()-14)/2),0)),"",OFFSET('9. METAS'!$S$20,INT((ROW()-14)/2),0)))</f>
        <v/>
      </c>
      <c r="M323" s="210" t="str">
        <f ca="1">IF(MOD(ROW()-13,2)=0,IF(ISBLANK(OFFSET('11. SEGUIMIENTO 2026'!$Q$14,INT((ROW()-13)/2),0)),"",OFFSET('11. SEGUIMIENTO 2026'!$Q$14,INT((ROW()-13)/2),0)),IF(ISBLANK(OFFSET('9. METAS'!$T$20,INT((ROW()-14)/2),0)),"",OFFSET('9. METAS'!$T$20,INT((ROW()-14)/2),0)))</f>
        <v/>
      </c>
      <c r="N323" s="1004" t="str">
        <f t="shared" ref="N323" ca="1" si="306">IFERROR(J323/J324,"ND")</f>
        <v>ND</v>
      </c>
      <c r="O323" s="1006" t="str">
        <f t="shared" ref="O323" ca="1" si="307">IFERROR(((J323+K323+L323)/H323),"ND")</f>
        <v>ND</v>
      </c>
      <c r="P323" s="1034"/>
    </row>
    <row r="324" spans="3:16" hidden="1">
      <c r="C324" s="983"/>
      <c r="D324" s="985"/>
      <c r="E324" s="985"/>
      <c r="F324" s="987"/>
      <c r="G324" s="989"/>
      <c r="H324" s="1029"/>
      <c r="I324" s="1036"/>
      <c r="J324" s="208" t="str">
        <f ca="1">IF(MOD(ROW()-13,2)=0,IF(ISBLANK(OFFSET('11. SEGUIMIENTO 2026'!$N$14,INT((ROW()-13)/2),0)),"",OFFSET('11. SEGUIMIENTO 2026'!$N$14,INT((ROW()-13)/2),0)),IF(ISBLANK(OFFSET('9. METAS'!$Q$20,INT((ROW()-14)/2),0)),"",OFFSET('9. METAS'!$Q$20,INT((ROW()-14)/2),0)))</f>
        <v/>
      </c>
      <c r="K324" s="209" t="str">
        <f ca="1">IF(MOD(ROW()-13,2)=0,IF(ISBLANK(OFFSET('11. SEGUIMIENTO 2026'!$O$14,INT((ROW()-13)/2),0)),"",OFFSET('11. SEGUIMIENTO 2026'!$O$14,INT((ROW()-13)/2),0)),IF(ISBLANK(OFFSET('9. METAS'!$R$20,INT((ROW()-14)/2),0)),"",OFFSET('9. METAS'!$R$20,INT((ROW()-14)/2),0)))</f>
        <v/>
      </c>
      <c r="L324" s="209" t="str">
        <f ca="1">IF(MOD(ROW()-13,2)=0,IF(ISBLANK(OFFSET('11. SEGUIMIENTO 2026'!$P$14,INT((ROW()-13)/2),0)),"",OFFSET('11. SEGUIMIENTO 2026'!$P$14,INT((ROW()-13)/2),0)),IF(ISBLANK(OFFSET('9. METAS'!$S$20,INT((ROW()-14)/2),0)),"",OFFSET('9. METAS'!$S$20,INT((ROW()-14)/2),0)))</f>
        <v/>
      </c>
      <c r="M324" s="210" t="str">
        <f ca="1">IF(MOD(ROW()-13,2)=0,IF(ISBLANK(OFFSET('11. SEGUIMIENTO 2026'!$Q$14,INT((ROW()-13)/2),0)),"",OFFSET('11. SEGUIMIENTO 2026'!$Q$14,INT((ROW()-13)/2),0)),IF(ISBLANK(OFFSET('9. METAS'!$T$20,INT((ROW()-14)/2),0)),"",OFFSET('9. METAS'!$T$20,INT((ROW()-14)/2),0)))</f>
        <v/>
      </c>
      <c r="N324" s="1005"/>
      <c r="O324" s="1007"/>
      <c r="P324" s="1037"/>
    </row>
    <row r="325" spans="3:16" hidden="1">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29" t="str">
        <f ca="1">IF(ISBLANK(OFFSET('9. METAS'!$K$20,INT((ROW()-13)/2),0)),"",OFFSET('9. METAS'!$K$20,INT((ROW()-13)/2),0))</f>
        <v/>
      </c>
      <c r="I325" s="1031"/>
      <c r="J325" s="208" t="str">
        <f ca="1">IF(MOD(ROW()-13,2)=0,IF(ISBLANK(OFFSET('11. SEGUIMIENTO 2026'!$N$14,INT((ROW()-13)/2),0)),"",OFFSET('11. SEGUIMIENTO 2026'!$N$14,INT((ROW()-13)/2),0)),IF(ISBLANK(OFFSET('9. METAS'!$Q$20,INT((ROW()-14)/2),0)),"",OFFSET('9. METAS'!$Q$20,INT((ROW()-14)/2),0)))</f>
        <v/>
      </c>
      <c r="K325" s="209" t="str">
        <f ca="1">IF(MOD(ROW()-13,2)=0,IF(ISBLANK(OFFSET('11. SEGUIMIENTO 2026'!$O$14,INT((ROW()-13)/2),0)),"",OFFSET('11. SEGUIMIENTO 2026'!$O$14,INT((ROW()-13)/2),0)),IF(ISBLANK(OFFSET('9. METAS'!$R$20,INT((ROW()-14)/2),0)),"",OFFSET('9. METAS'!$R$20,INT((ROW()-14)/2),0)))</f>
        <v/>
      </c>
      <c r="L325" s="209" t="str">
        <f ca="1">IF(MOD(ROW()-13,2)=0,IF(ISBLANK(OFFSET('11. SEGUIMIENTO 2026'!$P$14,INT((ROW()-13)/2),0)),"",OFFSET('11. SEGUIMIENTO 2026'!$P$14,INT((ROW()-13)/2),0)),IF(ISBLANK(OFFSET('9. METAS'!$S$20,INT((ROW()-14)/2),0)),"",OFFSET('9. METAS'!$S$20,INT((ROW()-14)/2),0)))</f>
        <v/>
      </c>
      <c r="M325" s="210" t="str">
        <f ca="1">IF(MOD(ROW()-13,2)=0,IF(ISBLANK(OFFSET('11. SEGUIMIENTO 2026'!$Q$14,INT((ROW()-13)/2),0)),"",OFFSET('11. SEGUIMIENTO 2026'!$Q$14,INT((ROW()-13)/2),0)),IF(ISBLANK(OFFSET('9. METAS'!$T$20,INT((ROW()-14)/2),0)),"",OFFSET('9. METAS'!$T$20,INT((ROW()-14)/2),0)))</f>
        <v/>
      </c>
      <c r="N325" s="1004" t="str">
        <f t="shared" ref="N325" ca="1" si="308">IFERROR(J325/J326,"ND")</f>
        <v>ND</v>
      </c>
      <c r="O325" s="1006" t="str">
        <f t="shared" ref="O325" ca="1" si="309">IFERROR(((J325+K325+L325)/H325),"ND")</f>
        <v>ND</v>
      </c>
      <c r="P325" s="1034"/>
    </row>
    <row r="326" spans="3:16" hidden="1">
      <c r="C326" s="983"/>
      <c r="D326" s="985"/>
      <c r="E326" s="985"/>
      <c r="F326" s="987"/>
      <c r="G326" s="989"/>
      <c r="H326" s="1029"/>
      <c r="I326" s="1036"/>
      <c r="J326" s="208" t="str">
        <f ca="1">IF(MOD(ROW()-13,2)=0,IF(ISBLANK(OFFSET('11. SEGUIMIENTO 2026'!$N$14,INT((ROW()-13)/2),0)),"",OFFSET('11. SEGUIMIENTO 2026'!$N$14,INT((ROW()-13)/2),0)),IF(ISBLANK(OFFSET('9. METAS'!$Q$20,INT((ROW()-14)/2),0)),"",OFFSET('9. METAS'!$Q$20,INT((ROW()-14)/2),0)))</f>
        <v/>
      </c>
      <c r="K326" s="209" t="str">
        <f ca="1">IF(MOD(ROW()-13,2)=0,IF(ISBLANK(OFFSET('11. SEGUIMIENTO 2026'!$O$14,INT((ROW()-13)/2),0)),"",OFFSET('11. SEGUIMIENTO 2026'!$O$14,INT((ROW()-13)/2),0)),IF(ISBLANK(OFFSET('9. METAS'!$R$20,INT((ROW()-14)/2),0)),"",OFFSET('9. METAS'!$R$20,INT((ROW()-14)/2),0)))</f>
        <v/>
      </c>
      <c r="L326" s="209" t="str">
        <f ca="1">IF(MOD(ROW()-13,2)=0,IF(ISBLANK(OFFSET('11. SEGUIMIENTO 2026'!$P$14,INT((ROW()-13)/2),0)),"",OFFSET('11. SEGUIMIENTO 2026'!$P$14,INT((ROW()-13)/2),0)),IF(ISBLANK(OFFSET('9. METAS'!$S$20,INT((ROW()-14)/2),0)),"",OFFSET('9. METAS'!$S$20,INT((ROW()-14)/2),0)))</f>
        <v/>
      </c>
      <c r="M326" s="210" t="str">
        <f ca="1">IF(MOD(ROW()-13,2)=0,IF(ISBLANK(OFFSET('11. SEGUIMIENTO 2026'!$Q$14,INT((ROW()-13)/2),0)),"",OFFSET('11. SEGUIMIENTO 2026'!$Q$14,INT((ROW()-13)/2),0)),IF(ISBLANK(OFFSET('9. METAS'!$T$20,INT((ROW()-14)/2),0)),"",OFFSET('9. METAS'!$T$20,INT((ROW()-14)/2),0)))</f>
        <v/>
      </c>
      <c r="N326" s="1005"/>
      <c r="O326" s="1007"/>
      <c r="P326" s="1037"/>
    </row>
    <row r="327" spans="3:16" hidden="1">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29" t="str">
        <f ca="1">IF(ISBLANK(OFFSET('9. METAS'!$K$20,INT((ROW()-13)/2),0)),"",OFFSET('9. METAS'!$K$20,INT((ROW()-13)/2),0))</f>
        <v/>
      </c>
      <c r="I327" s="1031"/>
      <c r="J327" s="208" t="str">
        <f ca="1">IF(MOD(ROW()-13,2)=0,IF(ISBLANK(OFFSET('11. SEGUIMIENTO 2026'!$N$14,INT((ROW()-13)/2),0)),"",OFFSET('11. SEGUIMIENTO 2026'!$N$14,INT((ROW()-13)/2),0)),IF(ISBLANK(OFFSET('9. METAS'!$Q$20,INT((ROW()-14)/2),0)),"",OFFSET('9. METAS'!$Q$20,INT((ROW()-14)/2),0)))</f>
        <v/>
      </c>
      <c r="K327" s="209" t="str">
        <f ca="1">IF(MOD(ROW()-13,2)=0,IF(ISBLANK(OFFSET('11. SEGUIMIENTO 2026'!$O$14,INT((ROW()-13)/2),0)),"",OFFSET('11. SEGUIMIENTO 2026'!$O$14,INT((ROW()-13)/2),0)),IF(ISBLANK(OFFSET('9. METAS'!$R$20,INT((ROW()-14)/2),0)),"",OFFSET('9. METAS'!$R$20,INT((ROW()-14)/2),0)))</f>
        <v/>
      </c>
      <c r="L327" s="209" t="str">
        <f ca="1">IF(MOD(ROW()-13,2)=0,IF(ISBLANK(OFFSET('11. SEGUIMIENTO 2026'!$P$14,INT((ROW()-13)/2),0)),"",OFFSET('11. SEGUIMIENTO 2026'!$P$14,INT((ROW()-13)/2),0)),IF(ISBLANK(OFFSET('9. METAS'!$S$20,INT((ROW()-14)/2),0)),"",OFFSET('9. METAS'!$S$20,INT((ROW()-14)/2),0)))</f>
        <v/>
      </c>
      <c r="M327" s="210" t="str">
        <f ca="1">IF(MOD(ROW()-13,2)=0,IF(ISBLANK(OFFSET('11. SEGUIMIENTO 2026'!$Q$14,INT((ROW()-13)/2),0)),"",OFFSET('11. SEGUIMIENTO 2026'!$Q$14,INT((ROW()-13)/2),0)),IF(ISBLANK(OFFSET('9. METAS'!$T$20,INT((ROW()-14)/2),0)),"",OFFSET('9. METAS'!$T$20,INT((ROW()-14)/2),0)))</f>
        <v/>
      </c>
      <c r="N327" s="1004" t="str">
        <f t="shared" ref="N327" ca="1" si="310">IFERROR(J327/J328,"ND")</f>
        <v>ND</v>
      </c>
      <c r="O327" s="1006" t="str">
        <f t="shared" ref="O327" ca="1" si="311">IFERROR(((J327+K327+L327)/H327),"ND")</f>
        <v>ND</v>
      </c>
      <c r="P327" s="1034"/>
    </row>
    <row r="328" spans="3:16" hidden="1">
      <c r="C328" s="983"/>
      <c r="D328" s="985"/>
      <c r="E328" s="985"/>
      <c r="F328" s="987"/>
      <c r="G328" s="989"/>
      <c r="H328" s="1029"/>
      <c r="I328" s="1036"/>
      <c r="J328" s="208" t="str">
        <f ca="1">IF(MOD(ROW()-13,2)=0,IF(ISBLANK(OFFSET('11. SEGUIMIENTO 2026'!$N$14,INT((ROW()-13)/2),0)),"",OFFSET('11. SEGUIMIENTO 2026'!$N$14,INT((ROW()-13)/2),0)),IF(ISBLANK(OFFSET('9. METAS'!$Q$20,INT((ROW()-14)/2),0)),"",OFFSET('9. METAS'!$Q$20,INT((ROW()-14)/2),0)))</f>
        <v/>
      </c>
      <c r="K328" s="209" t="str">
        <f ca="1">IF(MOD(ROW()-13,2)=0,IF(ISBLANK(OFFSET('11. SEGUIMIENTO 2026'!$O$14,INT((ROW()-13)/2),0)),"",OFFSET('11. SEGUIMIENTO 2026'!$O$14,INT((ROW()-13)/2),0)),IF(ISBLANK(OFFSET('9. METAS'!$R$20,INT((ROW()-14)/2),0)),"",OFFSET('9. METAS'!$R$20,INT((ROW()-14)/2),0)))</f>
        <v/>
      </c>
      <c r="L328" s="209" t="str">
        <f ca="1">IF(MOD(ROW()-13,2)=0,IF(ISBLANK(OFFSET('11. SEGUIMIENTO 2026'!$P$14,INT((ROW()-13)/2),0)),"",OFFSET('11. SEGUIMIENTO 2026'!$P$14,INT((ROW()-13)/2),0)),IF(ISBLANK(OFFSET('9. METAS'!$S$20,INT((ROW()-14)/2),0)),"",OFFSET('9. METAS'!$S$20,INT((ROW()-14)/2),0)))</f>
        <v/>
      </c>
      <c r="M328" s="210" t="str">
        <f ca="1">IF(MOD(ROW()-13,2)=0,IF(ISBLANK(OFFSET('11. SEGUIMIENTO 2026'!$Q$14,INT((ROW()-13)/2),0)),"",OFFSET('11. SEGUIMIENTO 2026'!$Q$14,INT((ROW()-13)/2),0)),IF(ISBLANK(OFFSET('9. METAS'!$T$20,INT((ROW()-14)/2),0)),"",OFFSET('9. METAS'!$T$20,INT((ROW()-14)/2),0)))</f>
        <v/>
      </c>
      <c r="N328" s="1005"/>
      <c r="O328" s="1007"/>
      <c r="P328" s="1037"/>
    </row>
    <row r="329" spans="3:16" hidden="1">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29" t="str">
        <f ca="1">IF(ISBLANK(OFFSET('9. METAS'!$K$20,INT((ROW()-13)/2),0)),"",OFFSET('9. METAS'!$K$20,INT((ROW()-13)/2),0))</f>
        <v/>
      </c>
      <c r="I329" s="1031"/>
      <c r="J329" s="208" t="str">
        <f ca="1">IF(MOD(ROW()-13,2)=0,IF(ISBLANK(OFFSET('11. SEGUIMIENTO 2026'!$N$14,INT((ROW()-13)/2),0)),"",OFFSET('11. SEGUIMIENTO 2026'!$N$14,INT((ROW()-13)/2),0)),IF(ISBLANK(OFFSET('9. METAS'!$Q$20,INT((ROW()-14)/2),0)),"",OFFSET('9. METAS'!$Q$20,INT((ROW()-14)/2),0)))</f>
        <v/>
      </c>
      <c r="K329" s="209" t="str">
        <f ca="1">IF(MOD(ROW()-13,2)=0,IF(ISBLANK(OFFSET('11. SEGUIMIENTO 2026'!$O$14,INT((ROW()-13)/2),0)),"",OFFSET('11. SEGUIMIENTO 2026'!$O$14,INT((ROW()-13)/2),0)),IF(ISBLANK(OFFSET('9. METAS'!$R$20,INT((ROW()-14)/2),0)),"",OFFSET('9. METAS'!$R$20,INT((ROW()-14)/2),0)))</f>
        <v/>
      </c>
      <c r="L329" s="209" t="str">
        <f ca="1">IF(MOD(ROW()-13,2)=0,IF(ISBLANK(OFFSET('11. SEGUIMIENTO 2026'!$P$14,INT((ROW()-13)/2),0)),"",OFFSET('11. SEGUIMIENTO 2026'!$P$14,INT((ROW()-13)/2),0)),IF(ISBLANK(OFFSET('9. METAS'!$S$20,INT((ROW()-14)/2),0)),"",OFFSET('9. METAS'!$S$20,INT((ROW()-14)/2),0)))</f>
        <v/>
      </c>
      <c r="M329" s="210" t="str">
        <f ca="1">IF(MOD(ROW()-13,2)=0,IF(ISBLANK(OFFSET('11. SEGUIMIENTO 2026'!$Q$14,INT((ROW()-13)/2),0)),"",OFFSET('11. SEGUIMIENTO 2026'!$Q$14,INT((ROW()-13)/2),0)),IF(ISBLANK(OFFSET('9. METAS'!$T$20,INT((ROW()-14)/2),0)),"",OFFSET('9. METAS'!$T$20,INT((ROW()-14)/2),0)))</f>
        <v/>
      </c>
      <c r="N329" s="1004" t="str">
        <f t="shared" ref="N329" ca="1" si="312">IFERROR(J329/J330,"ND")</f>
        <v>ND</v>
      </c>
      <c r="O329" s="1006" t="str">
        <f t="shared" ref="O329" ca="1" si="313">IFERROR(((J329+K329+L329)/H329),"ND")</f>
        <v>ND</v>
      </c>
      <c r="P329" s="1034"/>
    </row>
    <row r="330" spans="3:16" hidden="1">
      <c r="C330" s="983"/>
      <c r="D330" s="985"/>
      <c r="E330" s="985"/>
      <c r="F330" s="987"/>
      <c r="G330" s="989"/>
      <c r="H330" s="1029"/>
      <c r="I330" s="1036"/>
      <c r="J330" s="208" t="str">
        <f ca="1">IF(MOD(ROW()-13,2)=0,IF(ISBLANK(OFFSET('11. SEGUIMIENTO 2026'!$N$14,INT((ROW()-13)/2),0)),"",OFFSET('11. SEGUIMIENTO 2026'!$N$14,INT((ROW()-13)/2),0)),IF(ISBLANK(OFFSET('9. METAS'!$Q$20,INT((ROW()-14)/2),0)),"",OFFSET('9. METAS'!$Q$20,INT((ROW()-14)/2),0)))</f>
        <v/>
      </c>
      <c r="K330" s="209" t="str">
        <f ca="1">IF(MOD(ROW()-13,2)=0,IF(ISBLANK(OFFSET('11. SEGUIMIENTO 2026'!$O$14,INT((ROW()-13)/2),0)),"",OFFSET('11. SEGUIMIENTO 2026'!$O$14,INT((ROW()-13)/2),0)),IF(ISBLANK(OFFSET('9. METAS'!$R$20,INT((ROW()-14)/2),0)),"",OFFSET('9. METAS'!$R$20,INT((ROW()-14)/2),0)))</f>
        <v/>
      </c>
      <c r="L330" s="209" t="str">
        <f ca="1">IF(MOD(ROW()-13,2)=0,IF(ISBLANK(OFFSET('11. SEGUIMIENTO 2026'!$P$14,INT((ROW()-13)/2),0)),"",OFFSET('11. SEGUIMIENTO 2026'!$P$14,INT((ROW()-13)/2),0)),IF(ISBLANK(OFFSET('9. METAS'!$S$20,INT((ROW()-14)/2),0)),"",OFFSET('9. METAS'!$S$20,INT((ROW()-14)/2),0)))</f>
        <v/>
      </c>
      <c r="M330" s="210" t="str">
        <f ca="1">IF(MOD(ROW()-13,2)=0,IF(ISBLANK(OFFSET('11. SEGUIMIENTO 2026'!$Q$14,INT((ROW()-13)/2),0)),"",OFFSET('11. SEGUIMIENTO 2026'!$Q$14,INT((ROW()-13)/2),0)),IF(ISBLANK(OFFSET('9. METAS'!$T$20,INT((ROW()-14)/2),0)),"",OFFSET('9. METAS'!$T$20,INT((ROW()-14)/2),0)))</f>
        <v/>
      </c>
      <c r="N330" s="1005"/>
      <c r="O330" s="1007"/>
      <c r="P330" s="1037"/>
    </row>
    <row r="331" spans="3:16" hidden="1">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29" t="str">
        <f ca="1">IF(ISBLANK(OFFSET('9. METAS'!$K$20,INT((ROW()-13)/2),0)),"",OFFSET('9. METAS'!$K$20,INT((ROW()-13)/2),0))</f>
        <v/>
      </c>
      <c r="I331" s="1031"/>
      <c r="J331" s="208" t="str">
        <f ca="1">IF(MOD(ROW()-13,2)=0,IF(ISBLANK(OFFSET('11. SEGUIMIENTO 2026'!$N$14,INT((ROW()-13)/2),0)),"",OFFSET('11. SEGUIMIENTO 2026'!$N$14,INT((ROW()-13)/2),0)),IF(ISBLANK(OFFSET('9. METAS'!$Q$20,INT((ROW()-14)/2),0)),"",OFFSET('9. METAS'!$Q$20,INT((ROW()-14)/2),0)))</f>
        <v/>
      </c>
      <c r="K331" s="209" t="str">
        <f ca="1">IF(MOD(ROW()-13,2)=0,IF(ISBLANK(OFFSET('11. SEGUIMIENTO 2026'!$O$14,INT((ROW()-13)/2),0)),"",OFFSET('11. SEGUIMIENTO 2026'!$O$14,INT((ROW()-13)/2),0)),IF(ISBLANK(OFFSET('9. METAS'!$R$20,INT((ROW()-14)/2),0)),"",OFFSET('9. METAS'!$R$20,INT((ROW()-14)/2),0)))</f>
        <v/>
      </c>
      <c r="L331" s="209" t="str">
        <f ca="1">IF(MOD(ROW()-13,2)=0,IF(ISBLANK(OFFSET('11. SEGUIMIENTO 2026'!$P$14,INT((ROW()-13)/2),0)),"",OFFSET('11. SEGUIMIENTO 2026'!$P$14,INT((ROW()-13)/2),0)),IF(ISBLANK(OFFSET('9. METAS'!$S$20,INT((ROW()-14)/2),0)),"",OFFSET('9. METAS'!$S$20,INT((ROW()-14)/2),0)))</f>
        <v/>
      </c>
      <c r="M331" s="210" t="str">
        <f ca="1">IF(MOD(ROW()-13,2)=0,IF(ISBLANK(OFFSET('11. SEGUIMIENTO 2026'!$Q$14,INT((ROW()-13)/2),0)),"",OFFSET('11. SEGUIMIENTO 2026'!$Q$14,INT((ROW()-13)/2),0)),IF(ISBLANK(OFFSET('9. METAS'!$T$20,INT((ROW()-14)/2),0)),"",OFFSET('9. METAS'!$T$20,INT((ROW()-14)/2),0)))</f>
        <v/>
      </c>
      <c r="N331" s="1004" t="str">
        <f t="shared" ref="N331" ca="1" si="314">IFERROR(J331/J332,"ND")</f>
        <v>ND</v>
      </c>
      <c r="O331" s="1006" t="str">
        <f t="shared" ref="O331" ca="1" si="315">IFERROR(((J331+K331+L331)/H331),"ND")</f>
        <v>ND</v>
      </c>
      <c r="P331" s="1034"/>
    </row>
    <row r="332" spans="3:16" hidden="1">
      <c r="C332" s="983"/>
      <c r="D332" s="985"/>
      <c r="E332" s="985"/>
      <c r="F332" s="987"/>
      <c r="G332" s="989"/>
      <c r="H332" s="1029"/>
      <c r="I332" s="1036"/>
      <c r="J332" s="208" t="str">
        <f ca="1">IF(MOD(ROW()-13,2)=0,IF(ISBLANK(OFFSET('11. SEGUIMIENTO 2026'!$N$14,INT((ROW()-13)/2),0)),"",OFFSET('11. SEGUIMIENTO 2026'!$N$14,INT((ROW()-13)/2),0)),IF(ISBLANK(OFFSET('9. METAS'!$Q$20,INT((ROW()-14)/2),0)),"",OFFSET('9. METAS'!$Q$20,INT((ROW()-14)/2),0)))</f>
        <v/>
      </c>
      <c r="K332" s="209" t="str">
        <f ca="1">IF(MOD(ROW()-13,2)=0,IF(ISBLANK(OFFSET('11. SEGUIMIENTO 2026'!$O$14,INT((ROW()-13)/2),0)),"",OFFSET('11. SEGUIMIENTO 2026'!$O$14,INT((ROW()-13)/2),0)),IF(ISBLANK(OFFSET('9. METAS'!$R$20,INT((ROW()-14)/2),0)),"",OFFSET('9. METAS'!$R$20,INT((ROW()-14)/2),0)))</f>
        <v/>
      </c>
      <c r="L332" s="209" t="str">
        <f ca="1">IF(MOD(ROW()-13,2)=0,IF(ISBLANK(OFFSET('11. SEGUIMIENTO 2026'!$P$14,INT((ROW()-13)/2),0)),"",OFFSET('11. SEGUIMIENTO 2026'!$P$14,INT((ROW()-13)/2),0)),IF(ISBLANK(OFFSET('9. METAS'!$S$20,INT((ROW()-14)/2),0)),"",OFFSET('9. METAS'!$S$20,INT((ROW()-14)/2),0)))</f>
        <v/>
      </c>
      <c r="M332" s="210" t="str">
        <f ca="1">IF(MOD(ROW()-13,2)=0,IF(ISBLANK(OFFSET('11. SEGUIMIENTO 2026'!$Q$14,INT((ROW()-13)/2),0)),"",OFFSET('11. SEGUIMIENTO 2026'!$Q$14,INT((ROW()-13)/2),0)),IF(ISBLANK(OFFSET('9. METAS'!$T$20,INT((ROW()-14)/2),0)),"",OFFSET('9. METAS'!$T$20,INT((ROW()-14)/2),0)))</f>
        <v/>
      </c>
      <c r="N332" s="1005"/>
      <c r="O332" s="1007"/>
      <c r="P332" s="1037"/>
    </row>
    <row r="333" spans="3:16" hidden="1">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29" t="str">
        <f ca="1">IF(ISBLANK(OFFSET('9. METAS'!$K$20,INT((ROW()-13)/2),0)),"",OFFSET('9. METAS'!$K$20,INT((ROW()-13)/2),0))</f>
        <v/>
      </c>
      <c r="I333" s="1031"/>
      <c r="J333" s="208" t="str">
        <f ca="1">IF(MOD(ROW()-13,2)=0,IF(ISBLANK(OFFSET('11. SEGUIMIENTO 2026'!$N$14,INT((ROW()-13)/2),0)),"",OFFSET('11. SEGUIMIENTO 2026'!$N$14,INT((ROW()-13)/2),0)),IF(ISBLANK(OFFSET('9. METAS'!$Q$20,INT((ROW()-14)/2),0)),"",OFFSET('9. METAS'!$Q$20,INT((ROW()-14)/2),0)))</f>
        <v/>
      </c>
      <c r="K333" s="209" t="str">
        <f ca="1">IF(MOD(ROW()-13,2)=0,IF(ISBLANK(OFFSET('11. SEGUIMIENTO 2026'!$O$14,INT((ROW()-13)/2),0)),"",OFFSET('11. SEGUIMIENTO 2026'!$O$14,INT((ROW()-13)/2),0)),IF(ISBLANK(OFFSET('9. METAS'!$R$20,INT((ROW()-14)/2),0)),"",OFFSET('9. METAS'!$R$20,INT((ROW()-14)/2),0)))</f>
        <v/>
      </c>
      <c r="L333" s="209" t="str">
        <f ca="1">IF(MOD(ROW()-13,2)=0,IF(ISBLANK(OFFSET('11. SEGUIMIENTO 2026'!$P$14,INT((ROW()-13)/2),0)),"",OFFSET('11. SEGUIMIENTO 2026'!$P$14,INT((ROW()-13)/2),0)),IF(ISBLANK(OFFSET('9. METAS'!$S$20,INT((ROW()-14)/2),0)),"",OFFSET('9. METAS'!$S$20,INT((ROW()-14)/2),0)))</f>
        <v/>
      </c>
      <c r="M333" s="210" t="str">
        <f ca="1">IF(MOD(ROW()-13,2)=0,IF(ISBLANK(OFFSET('11. SEGUIMIENTO 2026'!$Q$14,INT((ROW()-13)/2),0)),"",OFFSET('11. SEGUIMIENTO 2026'!$Q$14,INT((ROW()-13)/2),0)),IF(ISBLANK(OFFSET('9. METAS'!$T$20,INT((ROW()-14)/2),0)),"",OFFSET('9. METAS'!$T$20,INT((ROW()-14)/2),0)))</f>
        <v/>
      </c>
      <c r="N333" s="1004" t="str">
        <f t="shared" ref="N333" ca="1" si="316">IFERROR(J333/J334,"ND")</f>
        <v>ND</v>
      </c>
      <c r="O333" s="1006" t="str">
        <f t="shared" ref="O333" ca="1" si="317">IFERROR(((J333+K333+L333)/H333),"ND")</f>
        <v>ND</v>
      </c>
      <c r="P333" s="1034"/>
    </row>
    <row r="334" spans="3:16" hidden="1">
      <c r="C334" s="983"/>
      <c r="D334" s="985"/>
      <c r="E334" s="985"/>
      <c r="F334" s="987"/>
      <c r="G334" s="989"/>
      <c r="H334" s="1029"/>
      <c r="I334" s="1036"/>
      <c r="J334" s="208" t="str">
        <f ca="1">IF(MOD(ROW()-13,2)=0,IF(ISBLANK(OFFSET('11. SEGUIMIENTO 2026'!$N$14,INT((ROW()-13)/2),0)),"",OFFSET('11. SEGUIMIENTO 2026'!$N$14,INT((ROW()-13)/2),0)),IF(ISBLANK(OFFSET('9. METAS'!$Q$20,INT((ROW()-14)/2),0)),"",OFFSET('9. METAS'!$Q$20,INT((ROW()-14)/2),0)))</f>
        <v/>
      </c>
      <c r="K334" s="209" t="str">
        <f ca="1">IF(MOD(ROW()-13,2)=0,IF(ISBLANK(OFFSET('11. SEGUIMIENTO 2026'!$O$14,INT((ROW()-13)/2),0)),"",OFFSET('11. SEGUIMIENTO 2026'!$O$14,INT((ROW()-13)/2),0)),IF(ISBLANK(OFFSET('9. METAS'!$R$20,INT((ROW()-14)/2),0)),"",OFFSET('9. METAS'!$R$20,INT((ROW()-14)/2),0)))</f>
        <v/>
      </c>
      <c r="L334" s="209" t="str">
        <f ca="1">IF(MOD(ROW()-13,2)=0,IF(ISBLANK(OFFSET('11. SEGUIMIENTO 2026'!$P$14,INT((ROW()-13)/2),0)),"",OFFSET('11. SEGUIMIENTO 2026'!$P$14,INT((ROW()-13)/2),0)),IF(ISBLANK(OFFSET('9. METAS'!$S$20,INT((ROW()-14)/2),0)),"",OFFSET('9. METAS'!$S$20,INT((ROW()-14)/2),0)))</f>
        <v/>
      </c>
      <c r="M334" s="210" t="str">
        <f ca="1">IF(MOD(ROW()-13,2)=0,IF(ISBLANK(OFFSET('11. SEGUIMIENTO 2026'!$Q$14,INT((ROW()-13)/2),0)),"",OFFSET('11. SEGUIMIENTO 2026'!$Q$14,INT((ROW()-13)/2),0)),IF(ISBLANK(OFFSET('9. METAS'!$T$20,INT((ROW()-14)/2),0)),"",OFFSET('9. METAS'!$T$20,INT((ROW()-14)/2),0)))</f>
        <v/>
      </c>
      <c r="N334" s="1005"/>
      <c r="O334" s="1007"/>
      <c r="P334" s="1037"/>
    </row>
    <row r="335" spans="3:16" hidden="1">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29" t="str">
        <f ca="1">IF(ISBLANK(OFFSET('9. METAS'!$K$20,INT((ROW()-13)/2),0)),"",OFFSET('9. METAS'!$K$20,INT((ROW()-13)/2),0))</f>
        <v/>
      </c>
      <c r="I335" s="1031"/>
      <c r="J335" s="208" t="str">
        <f ca="1">IF(MOD(ROW()-13,2)=0,IF(ISBLANK(OFFSET('11. SEGUIMIENTO 2026'!$N$14,INT((ROW()-13)/2),0)),"",OFFSET('11. SEGUIMIENTO 2026'!$N$14,INT((ROW()-13)/2),0)),IF(ISBLANK(OFFSET('9. METAS'!$Q$20,INT((ROW()-14)/2),0)),"",OFFSET('9. METAS'!$Q$20,INT((ROW()-14)/2),0)))</f>
        <v/>
      </c>
      <c r="K335" s="209" t="str">
        <f ca="1">IF(MOD(ROW()-13,2)=0,IF(ISBLANK(OFFSET('11. SEGUIMIENTO 2026'!$O$14,INT((ROW()-13)/2),0)),"",OFFSET('11. SEGUIMIENTO 2026'!$O$14,INT((ROW()-13)/2),0)),IF(ISBLANK(OFFSET('9. METAS'!$R$20,INT((ROW()-14)/2),0)),"",OFFSET('9. METAS'!$R$20,INT((ROW()-14)/2),0)))</f>
        <v/>
      </c>
      <c r="L335" s="209" t="str">
        <f ca="1">IF(MOD(ROW()-13,2)=0,IF(ISBLANK(OFFSET('11. SEGUIMIENTO 2026'!$P$14,INT((ROW()-13)/2),0)),"",OFFSET('11. SEGUIMIENTO 2026'!$P$14,INT((ROW()-13)/2),0)),IF(ISBLANK(OFFSET('9. METAS'!$S$20,INT((ROW()-14)/2),0)),"",OFFSET('9. METAS'!$S$20,INT((ROW()-14)/2),0)))</f>
        <v/>
      </c>
      <c r="M335" s="210" t="str">
        <f ca="1">IF(MOD(ROW()-13,2)=0,IF(ISBLANK(OFFSET('11. SEGUIMIENTO 2026'!$Q$14,INT((ROW()-13)/2),0)),"",OFFSET('11. SEGUIMIENTO 2026'!$Q$14,INT((ROW()-13)/2),0)),IF(ISBLANK(OFFSET('9. METAS'!$T$20,INT((ROW()-14)/2),0)),"",OFFSET('9. METAS'!$T$20,INT((ROW()-14)/2),0)))</f>
        <v/>
      </c>
      <c r="N335" s="1004" t="str">
        <f t="shared" ref="N335" ca="1" si="318">IFERROR(J335/J336,"ND")</f>
        <v>ND</v>
      </c>
      <c r="O335" s="1006" t="str">
        <f t="shared" ref="O335" ca="1" si="319">IFERROR(((J335+K335+L335)/H335),"ND")</f>
        <v>ND</v>
      </c>
      <c r="P335" s="1034"/>
    </row>
    <row r="336" spans="3:16" hidden="1">
      <c r="C336" s="983"/>
      <c r="D336" s="985"/>
      <c r="E336" s="985"/>
      <c r="F336" s="987"/>
      <c r="G336" s="989"/>
      <c r="H336" s="1029"/>
      <c r="I336" s="1036"/>
      <c r="J336" s="208" t="str">
        <f ca="1">IF(MOD(ROW()-13,2)=0,IF(ISBLANK(OFFSET('11. SEGUIMIENTO 2026'!$N$14,INT((ROW()-13)/2),0)),"",OFFSET('11. SEGUIMIENTO 2026'!$N$14,INT((ROW()-13)/2),0)),IF(ISBLANK(OFFSET('9. METAS'!$Q$20,INT((ROW()-14)/2),0)),"",OFFSET('9. METAS'!$Q$20,INT((ROW()-14)/2),0)))</f>
        <v/>
      </c>
      <c r="K336" s="209" t="str">
        <f ca="1">IF(MOD(ROW()-13,2)=0,IF(ISBLANK(OFFSET('11. SEGUIMIENTO 2026'!$O$14,INT((ROW()-13)/2),0)),"",OFFSET('11. SEGUIMIENTO 2026'!$O$14,INT((ROW()-13)/2),0)),IF(ISBLANK(OFFSET('9. METAS'!$R$20,INT((ROW()-14)/2),0)),"",OFFSET('9. METAS'!$R$20,INT((ROW()-14)/2),0)))</f>
        <v/>
      </c>
      <c r="L336" s="209" t="str">
        <f ca="1">IF(MOD(ROW()-13,2)=0,IF(ISBLANK(OFFSET('11. SEGUIMIENTO 2026'!$P$14,INT((ROW()-13)/2),0)),"",OFFSET('11. SEGUIMIENTO 2026'!$P$14,INT((ROW()-13)/2),0)),IF(ISBLANK(OFFSET('9. METAS'!$S$20,INT((ROW()-14)/2),0)),"",OFFSET('9. METAS'!$S$20,INT((ROW()-14)/2),0)))</f>
        <v/>
      </c>
      <c r="M336" s="210" t="str">
        <f ca="1">IF(MOD(ROW()-13,2)=0,IF(ISBLANK(OFFSET('11. SEGUIMIENTO 2026'!$Q$14,INT((ROW()-13)/2),0)),"",OFFSET('11. SEGUIMIENTO 2026'!$Q$14,INT((ROW()-13)/2),0)),IF(ISBLANK(OFFSET('9. METAS'!$T$20,INT((ROW()-14)/2),0)),"",OFFSET('9. METAS'!$T$20,INT((ROW()-14)/2),0)))</f>
        <v/>
      </c>
      <c r="N336" s="1005"/>
      <c r="O336" s="1007"/>
      <c r="P336" s="1037"/>
    </row>
    <row r="337" spans="3:16" hidden="1">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29" t="str">
        <f ca="1">IF(ISBLANK(OFFSET('9. METAS'!$K$20,INT((ROW()-13)/2),0)),"",OFFSET('9. METAS'!$K$20,INT((ROW()-13)/2),0))</f>
        <v/>
      </c>
      <c r="I337" s="1031"/>
      <c r="J337" s="208" t="str">
        <f ca="1">IF(MOD(ROW()-13,2)=0,IF(ISBLANK(OFFSET('11. SEGUIMIENTO 2026'!$N$14,INT((ROW()-13)/2),0)),"",OFFSET('11. SEGUIMIENTO 2026'!$N$14,INT((ROW()-13)/2),0)),IF(ISBLANK(OFFSET('9. METAS'!$Q$20,INT((ROW()-14)/2),0)),"",OFFSET('9. METAS'!$Q$20,INT((ROW()-14)/2),0)))</f>
        <v/>
      </c>
      <c r="K337" s="209" t="str">
        <f ca="1">IF(MOD(ROW()-13,2)=0,IF(ISBLANK(OFFSET('11. SEGUIMIENTO 2026'!$O$14,INT((ROW()-13)/2),0)),"",OFFSET('11. SEGUIMIENTO 2026'!$O$14,INT((ROW()-13)/2),0)),IF(ISBLANK(OFFSET('9. METAS'!$R$20,INT((ROW()-14)/2),0)),"",OFFSET('9. METAS'!$R$20,INT((ROW()-14)/2),0)))</f>
        <v/>
      </c>
      <c r="L337" s="209" t="str">
        <f ca="1">IF(MOD(ROW()-13,2)=0,IF(ISBLANK(OFFSET('11. SEGUIMIENTO 2026'!$P$14,INT((ROW()-13)/2),0)),"",OFFSET('11. SEGUIMIENTO 2026'!$P$14,INT((ROW()-13)/2),0)),IF(ISBLANK(OFFSET('9. METAS'!$S$20,INT((ROW()-14)/2),0)),"",OFFSET('9. METAS'!$S$20,INT((ROW()-14)/2),0)))</f>
        <v/>
      </c>
      <c r="M337" s="210" t="str">
        <f ca="1">IF(MOD(ROW()-13,2)=0,IF(ISBLANK(OFFSET('11. SEGUIMIENTO 2026'!$Q$14,INT((ROW()-13)/2),0)),"",OFFSET('11. SEGUIMIENTO 2026'!$Q$14,INT((ROW()-13)/2),0)),IF(ISBLANK(OFFSET('9. METAS'!$T$20,INT((ROW()-14)/2),0)),"",OFFSET('9. METAS'!$T$20,INT((ROW()-14)/2),0)))</f>
        <v/>
      </c>
      <c r="N337" s="1004" t="str">
        <f t="shared" ref="N337" ca="1" si="320">IFERROR(J337/J338,"ND")</f>
        <v>ND</v>
      </c>
      <c r="O337" s="1006" t="str">
        <f t="shared" ref="O337" ca="1" si="321">IFERROR(((J337+K337+L337)/H337),"ND")</f>
        <v>ND</v>
      </c>
      <c r="P337" s="1034"/>
    </row>
    <row r="338" spans="3:16" hidden="1">
      <c r="C338" s="983"/>
      <c r="D338" s="985"/>
      <c r="E338" s="985"/>
      <c r="F338" s="987"/>
      <c r="G338" s="989"/>
      <c r="H338" s="1029"/>
      <c r="I338" s="1036"/>
      <c r="J338" s="208" t="str">
        <f ca="1">IF(MOD(ROW()-13,2)=0,IF(ISBLANK(OFFSET('11. SEGUIMIENTO 2026'!$N$14,INT((ROW()-13)/2),0)),"",OFFSET('11. SEGUIMIENTO 2026'!$N$14,INT((ROW()-13)/2),0)),IF(ISBLANK(OFFSET('9. METAS'!$Q$20,INT((ROW()-14)/2),0)),"",OFFSET('9. METAS'!$Q$20,INT((ROW()-14)/2),0)))</f>
        <v/>
      </c>
      <c r="K338" s="209" t="str">
        <f ca="1">IF(MOD(ROW()-13,2)=0,IF(ISBLANK(OFFSET('11. SEGUIMIENTO 2026'!$O$14,INT((ROW()-13)/2),0)),"",OFFSET('11. SEGUIMIENTO 2026'!$O$14,INT((ROW()-13)/2),0)),IF(ISBLANK(OFFSET('9. METAS'!$R$20,INT((ROW()-14)/2),0)),"",OFFSET('9. METAS'!$R$20,INT((ROW()-14)/2),0)))</f>
        <v/>
      </c>
      <c r="L338" s="209" t="str">
        <f ca="1">IF(MOD(ROW()-13,2)=0,IF(ISBLANK(OFFSET('11. SEGUIMIENTO 2026'!$P$14,INT((ROW()-13)/2),0)),"",OFFSET('11. SEGUIMIENTO 2026'!$P$14,INT((ROW()-13)/2),0)),IF(ISBLANK(OFFSET('9. METAS'!$S$20,INT((ROW()-14)/2),0)),"",OFFSET('9. METAS'!$S$20,INT((ROW()-14)/2),0)))</f>
        <v/>
      </c>
      <c r="M338" s="210" t="str">
        <f ca="1">IF(MOD(ROW()-13,2)=0,IF(ISBLANK(OFFSET('11. SEGUIMIENTO 2026'!$Q$14,INT((ROW()-13)/2),0)),"",OFFSET('11. SEGUIMIENTO 2026'!$Q$14,INT((ROW()-13)/2),0)),IF(ISBLANK(OFFSET('9. METAS'!$T$20,INT((ROW()-14)/2),0)),"",OFFSET('9. METAS'!$T$20,INT((ROW()-14)/2),0)))</f>
        <v/>
      </c>
      <c r="N338" s="1005"/>
      <c r="O338" s="1007"/>
      <c r="P338" s="1037"/>
    </row>
    <row r="339" spans="3:16" hidden="1">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29" t="str">
        <f ca="1">IF(ISBLANK(OFFSET('9. METAS'!$K$20,INT((ROW()-13)/2),0)),"",OFFSET('9. METAS'!$K$20,INT((ROW()-13)/2),0))</f>
        <v/>
      </c>
      <c r="I339" s="1031"/>
      <c r="J339" s="208" t="str">
        <f ca="1">IF(MOD(ROW()-13,2)=0,IF(ISBLANK(OFFSET('11. SEGUIMIENTO 2026'!$N$14,INT((ROW()-13)/2),0)),"",OFFSET('11. SEGUIMIENTO 2026'!$N$14,INT((ROW()-13)/2),0)),IF(ISBLANK(OFFSET('9. METAS'!$Q$20,INT((ROW()-14)/2),0)),"",OFFSET('9. METAS'!$Q$20,INT((ROW()-14)/2),0)))</f>
        <v/>
      </c>
      <c r="K339" s="209" t="str">
        <f ca="1">IF(MOD(ROW()-13,2)=0,IF(ISBLANK(OFFSET('11. SEGUIMIENTO 2026'!$O$14,INT((ROW()-13)/2),0)),"",OFFSET('11. SEGUIMIENTO 2026'!$O$14,INT((ROW()-13)/2),0)),IF(ISBLANK(OFFSET('9. METAS'!$R$20,INT((ROW()-14)/2),0)),"",OFFSET('9. METAS'!$R$20,INT((ROW()-14)/2),0)))</f>
        <v/>
      </c>
      <c r="L339" s="209" t="str">
        <f ca="1">IF(MOD(ROW()-13,2)=0,IF(ISBLANK(OFFSET('11. SEGUIMIENTO 2026'!$P$14,INT((ROW()-13)/2),0)),"",OFFSET('11. SEGUIMIENTO 2026'!$P$14,INT((ROW()-13)/2),0)),IF(ISBLANK(OFFSET('9. METAS'!$S$20,INT((ROW()-14)/2),0)),"",OFFSET('9. METAS'!$S$20,INT((ROW()-14)/2),0)))</f>
        <v/>
      </c>
      <c r="M339" s="210" t="str">
        <f ca="1">IF(MOD(ROW()-13,2)=0,IF(ISBLANK(OFFSET('11. SEGUIMIENTO 2026'!$Q$14,INT((ROW()-13)/2),0)),"",OFFSET('11. SEGUIMIENTO 2026'!$Q$14,INT((ROW()-13)/2),0)),IF(ISBLANK(OFFSET('9. METAS'!$T$20,INT((ROW()-14)/2),0)),"",OFFSET('9. METAS'!$T$20,INT((ROW()-14)/2),0)))</f>
        <v/>
      </c>
      <c r="N339" s="1004" t="str">
        <f t="shared" ref="N339" ca="1" si="322">IFERROR(J339/J340,"ND")</f>
        <v>ND</v>
      </c>
      <c r="O339" s="1006" t="str">
        <f t="shared" ref="O339" ca="1" si="323">IFERROR(((J339+K339+L339)/H339),"ND")</f>
        <v>ND</v>
      </c>
      <c r="P339" s="1034"/>
    </row>
    <row r="340" spans="3:16" hidden="1">
      <c r="C340" s="983"/>
      <c r="D340" s="985"/>
      <c r="E340" s="985"/>
      <c r="F340" s="987"/>
      <c r="G340" s="989"/>
      <c r="H340" s="1029"/>
      <c r="I340" s="1036"/>
      <c r="J340" s="208" t="str">
        <f ca="1">IF(MOD(ROW()-13,2)=0,IF(ISBLANK(OFFSET('11. SEGUIMIENTO 2026'!$N$14,INT((ROW()-13)/2),0)),"",OFFSET('11. SEGUIMIENTO 2026'!$N$14,INT((ROW()-13)/2),0)),IF(ISBLANK(OFFSET('9. METAS'!$Q$20,INT((ROW()-14)/2),0)),"",OFFSET('9. METAS'!$Q$20,INT((ROW()-14)/2),0)))</f>
        <v/>
      </c>
      <c r="K340" s="209" t="str">
        <f ca="1">IF(MOD(ROW()-13,2)=0,IF(ISBLANK(OFFSET('11. SEGUIMIENTO 2026'!$O$14,INT((ROW()-13)/2),0)),"",OFFSET('11. SEGUIMIENTO 2026'!$O$14,INT((ROW()-13)/2),0)),IF(ISBLANK(OFFSET('9. METAS'!$R$20,INT((ROW()-14)/2),0)),"",OFFSET('9. METAS'!$R$20,INT((ROW()-14)/2),0)))</f>
        <v/>
      </c>
      <c r="L340" s="209" t="str">
        <f ca="1">IF(MOD(ROW()-13,2)=0,IF(ISBLANK(OFFSET('11. SEGUIMIENTO 2026'!$P$14,INT((ROW()-13)/2),0)),"",OFFSET('11. SEGUIMIENTO 2026'!$P$14,INT((ROW()-13)/2),0)),IF(ISBLANK(OFFSET('9. METAS'!$S$20,INT((ROW()-14)/2),0)),"",OFFSET('9. METAS'!$S$20,INT((ROW()-14)/2),0)))</f>
        <v/>
      </c>
      <c r="M340" s="210" t="str">
        <f ca="1">IF(MOD(ROW()-13,2)=0,IF(ISBLANK(OFFSET('11. SEGUIMIENTO 2026'!$Q$14,INT((ROW()-13)/2),0)),"",OFFSET('11. SEGUIMIENTO 2026'!$Q$14,INT((ROW()-13)/2),0)),IF(ISBLANK(OFFSET('9. METAS'!$T$20,INT((ROW()-14)/2),0)),"",OFFSET('9. METAS'!$T$20,INT((ROW()-14)/2),0)))</f>
        <v/>
      </c>
      <c r="N340" s="1005"/>
      <c r="O340" s="1007"/>
      <c r="P340" s="1037"/>
    </row>
    <row r="341" spans="3:16" hidden="1">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29" t="str">
        <f ca="1">IF(ISBLANK(OFFSET('9. METAS'!$K$20,INT((ROW()-13)/2),0)),"",OFFSET('9. METAS'!$K$20,INT((ROW()-13)/2),0))</f>
        <v/>
      </c>
      <c r="I341" s="1031"/>
      <c r="J341" s="208" t="str">
        <f ca="1">IF(MOD(ROW()-13,2)=0,IF(ISBLANK(OFFSET('11. SEGUIMIENTO 2026'!$N$14,INT((ROW()-13)/2),0)),"",OFFSET('11. SEGUIMIENTO 2026'!$N$14,INT((ROW()-13)/2),0)),IF(ISBLANK(OFFSET('9. METAS'!$Q$20,INT((ROW()-14)/2),0)),"",OFFSET('9. METAS'!$Q$20,INT((ROW()-14)/2),0)))</f>
        <v/>
      </c>
      <c r="K341" s="209" t="str">
        <f ca="1">IF(MOD(ROW()-13,2)=0,IF(ISBLANK(OFFSET('11. SEGUIMIENTO 2026'!$O$14,INT((ROW()-13)/2),0)),"",OFFSET('11. SEGUIMIENTO 2026'!$O$14,INT((ROW()-13)/2),0)),IF(ISBLANK(OFFSET('9. METAS'!$R$20,INT((ROW()-14)/2),0)),"",OFFSET('9. METAS'!$R$20,INT((ROW()-14)/2),0)))</f>
        <v/>
      </c>
      <c r="L341" s="209" t="str">
        <f ca="1">IF(MOD(ROW()-13,2)=0,IF(ISBLANK(OFFSET('11. SEGUIMIENTO 2026'!$P$14,INT((ROW()-13)/2),0)),"",OFFSET('11. SEGUIMIENTO 2026'!$P$14,INT((ROW()-13)/2),0)),IF(ISBLANK(OFFSET('9. METAS'!$S$20,INT((ROW()-14)/2),0)),"",OFFSET('9. METAS'!$S$20,INT((ROW()-14)/2),0)))</f>
        <v/>
      </c>
      <c r="M341" s="210" t="str">
        <f ca="1">IF(MOD(ROW()-13,2)=0,IF(ISBLANK(OFFSET('11. SEGUIMIENTO 2026'!$Q$14,INT((ROW()-13)/2),0)),"",OFFSET('11. SEGUIMIENTO 2026'!$Q$14,INT((ROW()-13)/2),0)),IF(ISBLANK(OFFSET('9. METAS'!$T$20,INT((ROW()-14)/2),0)),"",OFFSET('9. METAS'!$T$20,INT((ROW()-14)/2),0)))</f>
        <v/>
      </c>
      <c r="N341" s="1004" t="str">
        <f t="shared" ref="N341" ca="1" si="324">IFERROR(J341/J342,"ND")</f>
        <v>ND</v>
      </c>
      <c r="O341" s="1006" t="str">
        <f t="shared" ref="O341" ca="1" si="325">IFERROR(((J341+K341+L341)/H341),"ND")</f>
        <v>ND</v>
      </c>
      <c r="P341" s="1034"/>
    </row>
    <row r="342" spans="3:16" hidden="1">
      <c r="C342" s="983"/>
      <c r="D342" s="985"/>
      <c r="E342" s="985"/>
      <c r="F342" s="987"/>
      <c r="G342" s="989"/>
      <c r="H342" s="1029"/>
      <c r="I342" s="1036"/>
      <c r="J342" s="208" t="str">
        <f ca="1">IF(MOD(ROW()-13,2)=0,IF(ISBLANK(OFFSET('11. SEGUIMIENTO 2026'!$N$14,INT((ROW()-13)/2),0)),"",OFFSET('11. SEGUIMIENTO 2026'!$N$14,INT((ROW()-13)/2),0)),IF(ISBLANK(OFFSET('9. METAS'!$Q$20,INT((ROW()-14)/2),0)),"",OFFSET('9. METAS'!$Q$20,INT((ROW()-14)/2),0)))</f>
        <v/>
      </c>
      <c r="K342" s="209" t="str">
        <f ca="1">IF(MOD(ROW()-13,2)=0,IF(ISBLANK(OFFSET('11. SEGUIMIENTO 2026'!$O$14,INT((ROW()-13)/2),0)),"",OFFSET('11. SEGUIMIENTO 2026'!$O$14,INT((ROW()-13)/2),0)),IF(ISBLANK(OFFSET('9. METAS'!$R$20,INT((ROW()-14)/2),0)),"",OFFSET('9. METAS'!$R$20,INT((ROW()-14)/2),0)))</f>
        <v/>
      </c>
      <c r="L342" s="209" t="str">
        <f ca="1">IF(MOD(ROW()-13,2)=0,IF(ISBLANK(OFFSET('11. SEGUIMIENTO 2026'!$P$14,INT((ROW()-13)/2),0)),"",OFFSET('11. SEGUIMIENTO 2026'!$P$14,INT((ROW()-13)/2),0)),IF(ISBLANK(OFFSET('9. METAS'!$S$20,INT((ROW()-14)/2),0)),"",OFFSET('9. METAS'!$S$20,INT((ROW()-14)/2),0)))</f>
        <v/>
      </c>
      <c r="M342" s="210" t="str">
        <f ca="1">IF(MOD(ROW()-13,2)=0,IF(ISBLANK(OFFSET('11. SEGUIMIENTO 2026'!$Q$14,INT((ROW()-13)/2),0)),"",OFFSET('11. SEGUIMIENTO 2026'!$Q$14,INT((ROW()-13)/2),0)),IF(ISBLANK(OFFSET('9. METAS'!$T$20,INT((ROW()-14)/2),0)),"",OFFSET('9. METAS'!$T$20,INT((ROW()-14)/2),0)))</f>
        <v/>
      </c>
      <c r="N342" s="1005"/>
      <c r="O342" s="1007"/>
      <c r="P342" s="1037"/>
    </row>
    <row r="343" spans="3:16" hidden="1">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29" t="str">
        <f ca="1">IF(ISBLANK(OFFSET('9. METAS'!$K$20,INT((ROW()-13)/2),0)),"",OFFSET('9. METAS'!$K$20,INT((ROW()-13)/2),0))</f>
        <v/>
      </c>
      <c r="I343" s="1031"/>
      <c r="J343" s="208" t="str">
        <f ca="1">IF(MOD(ROW()-13,2)=0,IF(ISBLANK(OFFSET('11. SEGUIMIENTO 2026'!$N$14,INT((ROW()-13)/2),0)),"",OFFSET('11. SEGUIMIENTO 2026'!$N$14,INT((ROW()-13)/2),0)),IF(ISBLANK(OFFSET('9. METAS'!$Q$20,INT((ROW()-14)/2),0)),"",OFFSET('9. METAS'!$Q$20,INT((ROW()-14)/2),0)))</f>
        <v/>
      </c>
      <c r="K343" s="209" t="str">
        <f ca="1">IF(MOD(ROW()-13,2)=0,IF(ISBLANK(OFFSET('11. SEGUIMIENTO 2026'!$O$14,INT((ROW()-13)/2),0)),"",OFFSET('11. SEGUIMIENTO 2026'!$O$14,INT((ROW()-13)/2),0)),IF(ISBLANK(OFFSET('9. METAS'!$R$20,INT((ROW()-14)/2),0)),"",OFFSET('9. METAS'!$R$20,INT((ROW()-14)/2),0)))</f>
        <v/>
      </c>
      <c r="L343" s="209" t="str">
        <f ca="1">IF(MOD(ROW()-13,2)=0,IF(ISBLANK(OFFSET('11. SEGUIMIENTO 2026'!$P$14,INT((ROW()-13)/2),0)),"",OFFSET('11. SEGUIMIENTO 2026'!$P$14,INT((ROW()-13)/2),0)),IF(ISBLANK(OFFSET('9. METAS'!$S$20,INT((ROW()-14)/2),0)),"",OFFSET('9. METAS'!$S$20,INT((ROW()-14)/2),0)))</f>
        <v/>
      </c>
      <c r="M343" s="210" t="str">
        <f ca="1">IF(MOD(ROW()-13,2)=0,IF(ISBLANK(OFFSET('11. SEGUIMIENTO 2026'!$Q$14,INT((ROW()-13)/2),0)),"",OFFSET('11. SEGUIMIENTO 2026'!$Q$14,INT((ROW()-13)/2),0)),IF(ISBLANK(OFFSET('9. METAS'!$T$20,INT((ROW()-14)/2),0)),"",OFFSET('9. METAS'!$T$20,INT((ROW()-14)/2),0)))</f>
        <v/>
      </c>
      <c r="N343" s="1004" t="str">
        <f t="shared" ref="N343" ca="1" si="326">IFERROR(J343/J344,"ND")</f>
        <v>ND</v>
      </c>
      <c r="O343" s="1006" t="str">
        <f t="shared" ref="O343" ca="1" si="327">IFERROR(((J343+K343+L343)/H343),"ND")</f>
        <v>ND</v>
      </c>
      <c r="P343" s="1034"/>
    </row>
    <row r="344" spans="3:16" hidden="1">
      <c r="C344" s="983"/>
      <c r="D344" s="985"/>
      <c r="E344" s="985"/>
      <c r="F344" s="987"/>
      <c r="G344" s="989"/>
      <c r="H344" s="1029"/>
      <c r="I344" s="1036"/>
      <c r="J344" s="208" t="str">
        <f ca="1">IF(MOD(ROW()-13,2)=0,IF(ISBLANK(OFFSET('11. SEGUIMIENTO 2026'!$N$14,INT((ROW()-13)/2),0)),"",OFFSET('11. SEGUIMIENTO 2026'!$N$14,INT((ROW()-13)/2),0)),IF(ISBLANK(OFFSET('9. METAS'!$Q$20,INT((ROW()-14)/2),0)),"",OFFSET('9. METAS'!$Q$20,INT((ROW()-14)/2),0)))</f>
        <v/>
      </c>
      <c r="K344" s="209" t="str">
        <f ca="1">IF(MOD(ROW()-13,2)=0,IF(ISBLANK(OFFSET('11. SEGUIMIENTO 2026'!$O$14,INT((ROW()-13)/2),0)),"",OFFSET('11. SEGUIMIENTO 2026'!$O$14,INT((ROW()-13)/2),0)),IF(ISBLANK(OFFSET('9. METAS'!$R$20,INT((ROW()-14)/2),0)),"",OFFSET('9. METAS'!$R$20,INT((ROW()-14)/2),0)))</f>
        <v/>
      </c>
      <c r="L344" s="209" t="str">
        <f ca="1">IF(MOD(ROW()-13,2)=0,IF(ISBLANK(OFFSET('11. SEGUIMIENTO 2026'!$P$14,INT((ROW()-13)/2),0)),"",OFFSET('11. SEGUIMIENTO 2026'!$P$14,INT((ROW()-13)/2),0)),IF(ISBLANK(OFFSET('9. METAS'!$S$20,INT((ROW()-14)/2),0)),"",OFFSET('9. METAS'!$S$20,INT((ROW()-14)/2),0)))</f>
        <v/>
      </c>
      <c r="M344" s="210" t="str">
        <f ca="1">IF(MOD(ROW()-13,2)=0,IF(ISBLANK(OFFSET('11. SEGUIMIENTO 2026'!$Q$14,INT((ROW()-13)/2),0)),"",OFFSET('11. SEGUIMIENTO 2026'!$Q$14,INT((ROW()-13)/2),0)),IF(ISBLANK(OFFSET('9. METAS'!$T$20,INT((ROW()-14)/2),0)),"",OFFSET('9. METAS'!$T$20,INT((ROW()-14)/2),0)))</f>
        <v/>
      </c>
      <c r="N344" s="1005"/>
      <c r="O344" s="1007"/>
      <c r="P344" s="1037"/>
    </row>
    <row r="345" spans="3:16" hidden="1">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29" t="str">
        <f ca="1">IF(ISBLANK(OFFSET('9. METAS'!$K$20,INT((ROW()-13)/2),0)),"",OFFSET('9. METAS'!$K$20,INT((ROW()-13)/2),0))</f>
        <v/>
      </c>
      <c r="I345" s="1031"/>
      <c r="J345" s="208" t="str">
        <f ca="1">IF(MOD(ROW()-13,2)=0,IF(ISBLANK(OFFSET('11. SEGUIMIENTO 2026'!$N$14,INT((ROW()-13)/2),0)),"",OFFSET('11. SEGUIMIENTO 2026'!$N$14,INT((ROW()-13)/2),0)),IF(ISBLANK(OFFSET('9. METAS'!$Q$20,INT((ROW()-14)/2),0)),"",OFFSET('9. METAS'!$Q$20,INT((ROW()-14)/2),0)))</f>
        <v/>
      </c>
      <c r="K345" s="209" t="str">
        <f ca="1">IF(MOD(ROW()-13,2)=0,IF(ISBLANK(OFFSET('11. SEGUIMIENTO 2026'!$O$14,INT((ROW()-13)/2),0)),"",OFFSET('11. SEGUIMIENTO 2026'!$O$14,INT((ROW()-13)/2),0)),IF(ISBLANK(OFFSET('9. METAS'!$R$20,INT((ROW()-14)/2),0)),"",OFFSET('9. METAS'!$R$20,INT((ROW()-14)/2),0)))</f>
        <v/>
      </c>
      <c r="L345" s="209" t="str">
        <f ca="1">IF(MOD(ROW()-13,2)=0,IF(ISBLANK(OFFSET('11. SEGUIMIENTO 2026'!$P$14,INT((ROW()-13)/2),0)),"",OFFSET('11. SEGUIMIENTO 2026'!$P$14,INT((ROW()-13)/2),0)),IF(ISBLANK(OFFSET('9. METAS'!$S$20,INT((ROW()-14)/2),0)),"",OFFSET('9. METAS'!$S$20,INT((ROW()-14)/2),0)))</f>
        <v/>
      </c>
      <c r="M345" s="210" t="str">
        <f ca="1">IF(MOD(ROW()-13,2)=0,IF(ISBLANK(OFFSET('11. SEGUIMIENTO 2026'!$Q$14,INT((ROW()-13)/2),0)),"",OFFSET('11. SEGUIMIENTO 2026'!$Q$14,INT((ROW()-13)/2),0)),IF(ISBLANK(OFFSET('9. METAS'!$T$20,INT((ROW()-14)/2),0)),"",OFFSET('9. METAS'!$T$20,INT((ROW()-14)/2),0)))</f>
        <v/>
      </c>
      <c r="N345" s="1004" t="str">
        <f t="shared" ref="N345" ca="1" si="328">IFERROR(J345/J346,"ND")</f>
        <v>ND</v>
      </c>
      <c r="O345" s="1006" t="str">
        <f t="shared" ref="O345" ca="1" si="329">IFERROR(((J345+K345+L345)/H345),"ND")</f>
        <v>ND</v>
      </c>
      <c r="P345" s="1034"/>
    </row>
    <row r="346" spans="3:16" hidden="1">
      <c r="C346" s="983"/>
      <c r="D346" s="985"/>
      <c r="E346" s="985"/>
      <c r="F346" s="987"/>
      <c r="G346" s="989"/>
      <c r="H346" s="1029"/>
      <c r="I346" s="1036"/>
      <c r="J346" s="208" t="str">
        <f ca="1">IF(MOD(ROW()-13,2)=0,IF(ISBLANK(OFFSET('11. SEGUIMIENTO 2026'!$N$14,INT((ROW()-13)/2),0)),"",OFFSET('11. SEGUIMIENTO 2026'!$N$14,INT((ROW()-13)/2),0)),IF(ISBLANK(OFFSET('9. METAS'!$Q$20,INT((ROW()-14)/2),0)),"",OFFSET('9. METAS'!$Q$20,INT((ROW()-14)/2),0)))</f>
        <v/>
      </c>
      <c r="K346" s="209" t="str">
        <f ca="1">IF(MOD(ROW()-13,2)=0,IF(ISBLANK(OFFSET('11. SEGUIMIENTO 2026'!$O$14,INT((ROW()-13)/2),0)),"",OFFSET('11. SEGUIMIENTO 2026'!$O$14,INT((ROW()-13)/2),0)),IF(ISBLANK(OFFSET('9. METAS'!$R$20,INT((ROW()-14)/2),0)),"",OFFSET('9. METAS'!$R$20,INT((ROW()-14)/2),0)))</f>
        <v/>
      </c>
      <c r="L346" s="209" t="str">
        <f ca="1">IF(MOD(ROW()-13,2)=0,IF(ISBLANK(OFFSET('11. SEGUIMIENTO 2026'!$P$14,INT((ROW()-13)/2),0)),"",OFFSET('11. SEGUIMIENTO 2026'!$P$14,INT((ROW()-13)/2),0)),IF(ISBLANK(OFFSET('9. METAS'!$S$20,INT((ROW()-14)/2),0)),"",OFFSET('9. METAS'!$S$20,INT((ROW()-14)/2),0)))</f>
        <v/>
      </c>
      <c r="M346" s="210" t="str">
        <f ca="1">IF(MOD(ROW()-13,2)=0,IF(ISBLANK(OFFSET('11. SEGUIMIENTO 2026'!$Q$14,INT((ROW()-13)/2),0)),"",OFFSET('11. SEGUIMIENTO 2026'!$Q$14,INT((ROW()-13)/2),0)),IF(ISBLANK(OFFSET('9. METAS'!$T$20,INT((ROW()-14)/2),0)),"",OFFSET('9. METAS'!$T$20,INT((ROW()-14)/2),0)))</f>
        <v/>
      </c>
      <c r="N346" s="1005"/>
      <c r="O346" s="1007"/>
      <c r="P346" s="1037"/>
    </row>
    <row r="347" spans="3:16" hidden="1">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29" t="str">
        <f ca="1">IF(ISBLANK(OFFSET('9. METAS'!$K$20,INT((ROW()-13)/2),0)),"",OFFSET('9. METAS'!$K$20,INT((ROW()-13)/2),0))</f>
        <v/>
      </c>
      <c r="I347" s="1031"/>
      <c r="J347" s="208" t="str">
        <f ca="1">IF(MOD(ROW()-13,2)=0,IF(ISBLANK(OFFSET('11. SEGUIMIENTO 2026'!$N$14,INT((ROW()-13)/2),0)),"",OFFSET('11. SEGUIMIENTO 2026'!$N$14,INT((ROW()-13)/2),0)),IF(ISBLANK(OFFSET('9. METAS'!$Q$20,INT((ROW()-14)/2),0)),"",OFFSET('9. METAS'!$Q$20,INT((ROW()-14)/2),0)))</f>
        <v/>
      </c>
      <c r="K347" s="209" t="str">
        <f ca="1">IF(MOD(ROW()-13,2)=0,IF(ISBLANK(OFFSET('11. SEGUIMIENTO 2026'!$O$14,INT((ROW()-13)/2),0)),"",OFFSET('11. SEGUIMIENTO 2026'!$O$14,INT((ROW()-13)/2),0)),IF(ISBLANK(OFFSET('9. METAS'!$R$20,INT((ROW()-14)/2),0)),"",OFFSET('9. METAS'!$R$20,INT((ROW()-14)/2),0)))</f>
        <v/>
      </c>
      <c r="L347" s="209" t="str">
        <f ca="1">IF(MOD(ROW()-13,2)=0,IF(ISBLANK(OFFSET('11. SEGUIMIENTO 2026'!$P$14,INT((ROW()-13)/2),0)),"",OFFSET('11. SEGUIMIENTO 2026'!$P$14,INT((ROW()-13)/2),0)),IF(ISBLANK(OFFSET('9. METAS'!$S$20,INT((ROW()-14)/2),0)),"",OFFSET('9. METAS'!$S$20,INT((ROW()-14)/2),0)))</f>
        <v/>
      </c>
      <c r="M347" s="210" t="str">
        <f ca="1">IF(MOD(ROW()-13,2)=0,IF(ISBLANK(OFFSET('11. SEGUIMIENTO 2026'!$Q$14,INT((ROW()-13)/2),0)),"",OFFSET('11. SEGUIMIENTO 2026'!$Q$14,INT((ROW()-13)/2),0)),IF(ISBLANK(OFFSET('9. METAS'!$T$20,INT((ROW()-14)/2),0)),"",OFFSET('9. METAS'!$T$20,INT((ROW()-14)/2),0)))</f>
        <v/>
      </c>
      <c r="N347" s="1004" t="str">
        <f t="shared" ref="N347" ca="1" si="330">IFERROR(J347/J348,"ND")</f>
        <v>ND</v>
      </c>
      <c r="O347" s="1006" t="str">
        <f t="shared" ref="O347" ca="1" si="331">IFERROR(((J347+K347+L347)/H347),"ND")</f>
        <v>ND</v>
      </c>
      <c r="P347" s="1034"/>
    </row>
    <row r="348" spans="3:16" hidden="1">
      <c r="C348" s="983"/>
      <c r="D348" s="985"/>
      <c r="E348" s="985"/>
      <c r="F348" s="987"/>
      <c r="G348" s="989"/>
      <c r="H348" s="1029"/>
      <c r="I348" s="1036"/>
      <c r="J348" s="208" t="str">
        <f ca="1">IF(MOD(ROW()-13,2)=0,IF(ISBLANK(OFFSET('11. SEGUIMIENTO 2026'!$N$14,INT((ROW()-13)/2),0)),"",OFFSET('11. SEGUIMIENTO 2026'!$N$14,INT((ROW()-13)/2),0)),IF(ISBLANK(OFFSET('9. METAS'!$Q$20,INT((ROW()-14)/2),0)),"",OFFSET('9. METAS'!$Q$20,INT((ROW()-14)/2),0)))</f>
        <v/>
      </c>
      <c r="K348" s="209" t="str">
        <f ca="1">IF(MOD(ROW()-13,2)=0,IF(ISBLANK(OFFSET('11. SEGUIMIENTO 2026'!$O$14,INT((ROW()-13)/2),0)),"",OFFSET('11. SEGUIMIENTO 2026'!$O$14,INT((ROW()-13)/2),0)),IF(ISBLANK(OFFSET('9. METAS'!$R$20,INT((ROW()-14)/2),0)),"",OFFSET('9. METAS'!$R$20,INT((ROW()-14)/2),0)))</f>
        <v/>
      </c>
      <c r="L348" s="209" t="str">
        <f ca="1">IF(MOD(ROW()-13,2)=0,IF(ISBLANK(OFFSET('11. SEGUIMIENTO 2026'!$P$14,INT((ROW()-13)/2),0)),"",OFFSET('11. SEGUIMIENTO 2026'!$P$14,INT((ROW()-13)/2),0)),IF(ISBLANK(OFFSET('9. METAS'!$S$20,INT((ROW()-14)/2),0)),"",OFFSET('9. METAS'!$S$20,INT((ROW()-14)/2),0)))</f>
        <v/>
      </c>
      <c r="M348" s="210" t="str">
        <f ca="1">IF(MOD(ROW()-13,2)=0,IF(ISBLANK(OFFSET('11. SEGUIMIENTO 2026'!$Q$14,INT((ROW()-13)/2),0)),"",OFFSET('11. SEGUIMIENTO 2026'!$Q$14,INT((ROW()-13)/2),0)),IF(ISBLANK(OFFSET('9. METAS'!$T$20,INT((ROW()-14)/2),0)),"",OFFSET('9. METAS'!$T$20,INT((ROW()-14)/2),0)))</f>
        <v/>
      </c>
      <c r="N348" s="1005"/>
      <c r="O348" s="1007"/>
      <c r="P348" s="1037"/>
    </row>
    <row r="349" spans="3:16" hidden="1">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29" t="str">
        <f ca="1">IF(ISBLANK(OFFSET('9. METAS'!$K$20,INT((ROW()-13)/2),0)),"",OFFSET('9. METAS'!$K$20,INT((ROW()-13)/2),0))</f>
        <v/>
      </c>
      <c r="I349" s="1031"/>
      <c r="J349" s="208" t="str">
        <f ca="1">IF(MOD(ROW()-13,2)=0,IF(ISBLANK(OFFSET('11. SEGUIMIENTO 2026'!$N$14,INT((ROW()-13)/2),0)),"",OFFSET('11. SEGUIMIENTO 2026'!$N$14,INT((ROW()-13)/2),0)),IF(ISBLANK(OFFSET('9. METAS'!$Q$20,INT((ROW()-14)/2),0)),"",OFFSET('9. METAS'!$Q$20,INT((ROW()-14)/2),0)))</f>
        <v/>
      </c>
      <c r="K349" s="209" t="str">
        <f ca="1">IF(MOD(ROW()-13,2)=0,IF(ISBLANK(OFFSET('11. SEGUIMIENTO 2026'!$O$14,INT((ROW()-13)/2),0)),"",OFFSET('11. SEGUIMIENTO 2026'!$O$14,INT((ROW()-13)/2),0)),IF(ISBLANK(OFFSET('9. METAS'!$R$20,INT((ROW()-14)/2),0)),"",OFFSET('9. METAS'!$R$20,INT((ROW()-14)/2),0)))</f>
        <v/>
      </c>
      <c r="L349" s="209" t="str">
        <f ca="1">IF(MOD(ROW()-13,2)=0,IF(ISBLANK(OFFSET('11. SEGUIMIENTO 2026'!$P$14,INT((ROW()-13)/2),0)),"",OFFSET('11. SEGUIMIENTO 2026'!$P$14,INT((ROW()-13)/2),0)),IF(ISBLANK(OFFSET('9. METAS'!$S$20,INT((ROW()-14)/2),0)),"",OFFSET('9. METAS'!$S$20,INT((ROW()-14)/2),0)))</f>
        <v/>
      </c>
      <c r="M349" s="210" t="str">
        <f ca="1">IF(MOD(ROW()-13,2)=0,IF(ISBLANK(OFFSET('11. SEGUIMIENTO 2026'!$Q$14,INT((ROW()-13)/2),0)),"",OFFSET('11. SEGUIMIENTO 2026'!$Q$14,INT((ROW()-13)/2),0)),IF(ISBLANK(OFFSET('9. METAS'!$T$20,INT((ROW()-14)/2),0)),"",OFFSET('9. METAS'!$T$20,INT((ROW()-14)/2),0)))</f>
        <v/>
      </c>
      <c r="N349" s="1004" t="str">
        <f t="shared" ref="N349" ca="1" si="332">IFERROR(J349/J350,"ND")</f>
        <v>ND</v>
      </c>
      <c r="O349" s="1006" t="str">
        <f t="shared" ref="O349" ca="1" si="333">IFERROR(((J349+K349+L349)/H349),"ND")</f>
        <v>ND</v>
      </c>
      <c r="P349" s="1034"/>
    </row>
    <row r="350" spans="3:16" hidden="1">
      <c r="C350" s="983"/>
      <c r="D350" s="985"/>
      <c r="E350" s="985"/>
      <c r="F350" s="987"/>
      <c r="G350" s="989"/>
      <c r="H350" s="1029"/>
      <c r="I350" s="1036"/>
      <c r="J350" s="208" t="str">
        <f ca="1">IF(MOD(ROW()-13,2)=0,IF(ISBLANK(OFFSET('11. SEGUIMIENTO 2026'!$N$14,INT((ROW()-13)/2),0)),"",OFFSET('11. SEGUIMIENTO 2026'!$N$14,INT((ROW()-13)/2),0)),IF(ISBLANK(OFFSET('9. METAS'!$Q$20,INT((ROW()-14)/2),0)),"",OFFSET('9. METAS'!$Q$20,INT((ROW()-14)/2),0)))</f>
        <v/>
      </c>
      <c r="K350" s="209" t="str">
        <f ca="1">IF(MOD(ROW()-13,2)=0,IF(ISBLANK(OFFSET('11. SEGUIMIENTO 2026'!$O$14,INT((ROW()-13)/2),0)),"",OFFSET('11. SEGUIMIENTO 2026'!$O$14,INT((ROW()-13)/2),0)),IF(ISBLANK(OFFSET('9. METAS'!$R$20,INT((ROW()-14)/2),0)),"",OFFSET('9. METAS'!$R$20,INT((ROW()-14)/2),0)))</f>
        <v/>
      </c>
      <c r="L350" s="209" t="str">
        <f ca="1">IF(MOD(ROW()-13,2)=0,IF(ISBLANK(OFFSET('11. SEGUIMIENTO 2026'!$P$14,INT((ROW()-13)/2),0)),"",OFFSET('11. SEGUIMIENTO 2026'!$P$14,INT((ROW()-13)/2),0)),IF(ISBLANK(OFFSET('9. METAS'!$S$20,INT((ROW()-14)/2),0)),"",OFFSET('9. METAS'!$S$20,INT((ROW()-14)/2),0)))</f>
        <v/>
      </c>
      <c r="M350" s="210" t="str">
        <f ca="1">IF(MOD(ROW()-13,2)=0,IF(ISBLANK(OFFSET('11. SEGUIMIENTO 2026'!$Q$14,INT((ROW()-13)/2),0)),"",OFFSET('11. SEGUIMIENTO 2026'!$Q$14,INT((ROW()-13)/2),0)),IF(ISBLANK(OFFSET('9. METAS'!$T$20,INT((ROW()-14)/2),0)),"",OFFSET('9. METAS'!$T$20,INT((ROW()-14)/2),0)))</f>
        <v/>
      </c>
      <c r="N350" s="1005"/>
      <c r="O350" s="1007"/>
      <c r="P350" s="1037"/>
    </row>
    <row r="351" spans="3:16" hidden="1">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29" t="str">
        <f ca="1">IF(ISBLANK(OFFSET('9. METAS'!$K$20,INT((ROW()-13)/2),0)),"",OFFSET('9. METAS'!$K$20,INT((ROW()-13)/2),0))</f>
        <v/>
      </c>
      <c r="I351" s="1031"/>
      <c r="J351" s="208" t="str">
        <f ca="1">IF(MOD(ROW()-13,2)=0,IF(ISBLANK(OFFSET('11. SEGUIMIENTO 2026'!$N$14,INT((ROW()-13)/2),0)),"",OFFSET('11. SEGUIMIENTO 2026'!$N$14,INT((ROW()-13)/2),0)),IF(ISBLANK(OFFSET('9. METAS'!$Q$20,INT((ROW()-14)/2),0)),"",OFFSET('9. METAS'!$Q$20,INT((ROW()-14)/2),0)))</f>
        <v/>
      </c>
      <c r="K351" s="209" t="str">
        <f ca="1">IF(MOD(ROW()-13,2)=0,IF(ISBLANK(OFFSET('11. SEGUIMIENTO 2026'!$O$14,INT((ROW()-13)/2),0)),"",OFFSET('11. SEGUIMIENTO 2026'!$O$14,INT((ROW()-13)/2),0)),IF(ISBLANK(OFFSET('9. METAS'!$R$20,INT((ROW()-14)/2),0)),"",OFFSET('9. METAS'!$R$20,INT((ROW()-14)/2),0)))</f>
        <v/>
      </c>
      <c r="L351" s="209" t="str">
        <f ca="1">IF(MOD(ROW()-13,2)=0,IF(ISBLANK(OFFSET('11. SEGUIMIENTO 2026'!$P$14,INT((ROW()-13)/2),0)),"",OFFSET('11. SEGUIMIENTO 2026'!$P$14,INT((ROW()-13)/2),0)),IF(ISBLANK(OFFSET('9. METAS'!$S$20,INT((ROW()-14)/2),0)),"",OFFSET('9. METAS'!$S$20,INT((ROW()-14)/2),0)))</f>
        <v/>
      </c>
      <c r="M351" s="210" t="str">
        <f ca="1">IF(MOD(ROW()-13,2)=0,IF(ISBLANK(OFFSET('11. SEGUIMIENTO 2026'!$Q$14,INT((ROW()-13)/2),0)),"",OFFSET('11. SEGUIMIENTO 2026'!$Q$14,INT((ROW()-13)/2),0)),IF(ISBLANK(OFFSET('9. METAS'!$T$20,INT((ROW()-14)/2),0)),"",OFFSET('9. METAS'!$T$20,INT((ROW()-14)/2),0)))</f>
        <v/>
      </c>
      <c r="N351" s="1004" t="str">
        <f t="shared" ref="N351" ca="1" si="334">IFERROR(J351/J352,"ND")</f>
        <v>ND</v>
      </c>
      <c r="O351" s="1006" t="str">
        <f t="shared" ref="O351" ca="1" si="335">IFERROR(((J351+K351+L351)/H351),"ND")</f>
        <v>ND</v>
      </c>
      <c r="P351" s="1034"/>
    </row>
    <row r="352" spans="3:16" hidden="1">
      <c r="C352" s="983"/>
      <c r="D352" s="985"/>
      <c r="E352" s="985"/>
      <c r="F352" s="987"/>
      <c r="G352" s="989"/>
      <c r="H352" s="1029"/>
      <c r="I352" s="1036"/>
      <c r="J352" s="208" t="str">
        <f ca="1">IF(MOD(ROW()-13,2)=0,IF(ISBLANK(OFFSET('11. SEGUIMIENTO 2026'!$N$14,INT((ROW()-13)/2),0)),"",OFFSET('11. SEGUIMIENTO 2026'!$N$14,INT((ROW()-13)/2),0)),IF(ISBLANK(OFFSET('9. METAS'!$Q$20,INT((ROW()-14)/2),0)),"",OFFSET('9. METAS'!$Q$20,INT((ROW()-14)/2),0)))</f>
        <v/>
      </c>
      <c r="K352" s="209" t="str">
        <f ca="1">IF(MOD(ROW()-13,2)=0,IF(ISBLANK(OFFSET('11. SEGUIMIENTO 2026'!$O$14,INT((ROW()-13)/2),0)),"",OFFSET('11. SEGUIMIENTO 2026'!$O$14,INT((ROW()-13)/2),0)),IF(ISBLANK(OFFSET('9. METAS'!$R$20,INT((ROW()-14)/2),0)),"",OFFSET('9. METAS'!$R$20,INT((ROW()-14)/2),0)))</f>
        <v/>
      </c>
      <c r="L352" s="209" t="str">
        <f ca="1">IF(MOD(ROW()-13,2)=0,IF(ISBLANK(OFFSET('11. SEGUIMIENTO 2026'!$P$14,INT((ROW()-13)/2),0)),"",OFFSET('11. SEGUIMIENTO 2026'!$P$14,INT((ROW()-13)/2),0)),IF(ISBLANK(OFFSET('9. METAS'!$S$20,INT((ROW()-14)/2),0)),"",OFFSET('9. METAS'!$S$20,INT((ROW()-14)/2),0)))</f>
        <v/>
      </c>
      <c r="M352" s="210" t="str">
        <f ca="1">IF(MOD(ROW()-13,2)=0,IF(ISBLANK(OFFSET('11. SEGUIMIENTO 2026'!$Q$14,INT((ROW()-13)/2),0)),"",OFFSET('11. SEGUIMIENTO 2026'!$Q$14,INT((ROW()-13)/2),0)),IF(ISBLANK(OFFSET('9. METAS'!$T$20,INT((ROW()-14)/2),0)),"",OFFSET('9. METAS'!$T$20,INT((ROW()-14)/2),0)))</f>
        <v/>
      </c>
      <c r="N352" s="1005"/>
      <c r="O352" s="1007"/>
      <c r="P352" s="1037"/>
    </row>
    <row r="353" spans="3:16" hidden="1">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29" t="str">
        <f ca="1">IF(ISBLANK(OFFSET('9. METAS'!$K$20,INT((ROW()-13)/2),0)),"",OFFSET('9. METAS'!$K$20,INT((ROW()-13)/2),0))</f>
        <v/>
      </c>
      <c r="I353" s="1031"/>
      <c r="J353" s="208" t="str">
        <f ca="1">IF(MOD(ROW()-13,2)=0,IF(ISBLANK(OFFSET('11. SEGUIMIENTO 2026'!$N$14,INT((ROW()-13)/2),0)),"",OFFSET('11. SEGUIMIENTO 2026'!$N$14,INT((ROW()-13)/2),0)),IF(ISBLANK(OFFSET('9. METAS'!$Q$20,INT((ROW()-14)/2),0)),"",OFFSET('9. METAS'!$Q$20,INT((ROW()-14)/2),0)))</f>
        <v/>
      </c>
      <c r="K353" s="209" t="str">
        <f ca="1">IF(MOD(ROW()-13,2)=0,IF(ISBLANK(OFFSET('11. SEGUIMIENTO 2026'!$O$14,INT((ROW()-13)/2),0)),"",OFFSET('11. SEGUIMIENTO 2026'!$O$14,INT((ROW()-13)/2),0)),IF(ISBLANK(OFFSET('9. METAS'!$R$20,INT((ROW()-14)/2),0)),"",OFFSET('9. METAS'!$R$20,INT((ROW()-14)/2),0)))</f>
        <v/>
      </c>
      <c r="L353" s="209" t="str">
        <f ca="1">IF(MOD(ROW()-13,2)=0,IF(ISBLANK(OFFSET('11. SEGUIMIENTO 2026'!$P$14,INT((ROW()-13)/2),0)),"",OFFSET('11. SEGUIMIENTO 2026'!$P$14,INT((ROW()-13)/2),0)),IF(ISBLANK(OFFSET('9. METAS'!$S$20,INT((ROW()-14)/2),0)),"",OFFSET('9. METAS'!$S$20,INT((ROW()-14)/2),0)))</f>
        <v/>
      </c>
      <c r="M353" s="210" t="str">
        <f ca="1">IF(MOD(ROW()-13,2)=0,IF(ISBLANK(OFFSET('11. SEGUIMIENTO 2026'!$Q$14,INT((ROW()-13)/2),0)),"",OFFSET('11. SEGUIMIENTO 2026'!$Q$14,INT((ROW()-13)/2),0)),IF(ISBLANK(OFFSET('9. METAS'!$T$20,INT((ROW()-14)/2),0)),"",OFFSET('9. METAS'!$T$20,INT((ROW()-14)/2),0)))</f>
        <v/>
      </c>
      <c r="N353" s="1004" t="str">
        <f t="shared" ref="N353" ca="1" si="336">IFERROR(J353/J354,"ND")</f>
        <v>ND</v>
      </c>
      <c r="O353" s="1006" t="str">
        <f t="shared" ref="O353" ca="1" si="337">IFERROR(((J353+K353+L353)/H353),"ND")</f>
        <v>ND</v>
      </c>
      <c r="P353" s="1034"/>
    </row>
    <row r="354" spans="3:16" hidden="1">
      <c r="C354" s="983"/>
      <c r="D354" s="985"/>
      <c r="E354" s="985"/>
      <c r="F354" s="987"/>
      <c r="G354" s="989"/>
      <c r="H354" s="1029"/>
      <c r="I354" s="1036"/>
      <c r="J354" s="208" t="str">
        <f ca="1">IF(MOD(ROW()-13,2)=0,IF(ISBLANK(OFFSET('11. SEGUIMIENTO 2026'!$N$14,INT((ROW()-13)/2),0)),"",OFFSET('11. SEGUIMIENTO 2026'!$N$14,INT((ROW()-13)/2),0)),IF(ISBLANK(OFFSET('9. METAS'!$Q$20,INT((ROW()-14)/2),0)),"",OFFSET('9. METAS'!$Q$20,INT((ROW()-14)/2),0)))</f>
        <v/>
      </c>
      <c r="K354" s="209" t="str">
        <f ca="1">IF(MOD(ROW()-13,2)=0,IF(ISBLANK(OFFSET('11. SEGUIMIENTO 2026'!$O$14,INT((ROW()-13)/2),0)),"",OFFSET('11. SEGUIMIENTO 2026'!$O$14,INT((ROW()-13)/2),0)),IF(ISBLANK(OFFSET('9. METAS'!$R$20,INT((ROW()-14)/2),0)),"",OFFSET('9. METAS'!$R$20,INT((ROW()-14)/2),0)))</f>
        <v/>
      </c>
      <c r="L354" s="209" t="str">
        <f ca="1">IF(MOD(ROW()-13,2)=0,IF(ISBLANK(OFFSET('11. SEGUIMIENTO 2026'!$P$14,INT((ROW()-13)/2),0)),"",OFFSET('11. SEGUIMIENTO 2026'!$P$14,INT((ROW()-13)/2),0)),IF(ISBLANK(OFFSET('9. METAS'!$S$20,INT((ROW()-14)/2),0)),"",OFFSET('9. METAS'!$S$20,INT((ROW()-14)/2),0)))</f>
        <v/>
      </c>
      <c r="M354" s="210" t="str">
        <f ca="1">IF(MOD(ROW()-13,2)=0,IF(ISBLANK(OFFSET('11. SEGUIMIENTO 2026'!$Q$14,INT((ROW()-13)/2),0)),"",OFFSET('11. SEGUIMIENTO 2026'!$Q$14,INT((ROW()-13)/2),0)),IF(ISBLANK(OFFSET('9. METAS'!$T$20,INT((ROW()-14)/2),0)),"",OFFSET('9. METAS'!$T$20,INT((ROW()-14)/2),0)))</f>
        <v/>
      </c>
      <c r="N354" s="1005"/>
      <c r="O354" s="1007"/>
      <c r="P354" s="1037"/>
    </row>
    <row r="355" spans="3:16" hidden="1">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29" t="str">
        <f ca="1">IF(ISBLANK(OFFSET('9. METAS'!$K$20,INT((ROW()-13)/2),0)),"",OFFSET('9. METAS'!$K$20,INT((ROW()-13)/2),0))</f>
        <v/>
      </c>
      <c r="I355" s="1031"/>
      <c r="J355" s="208" t="str">
        <f ca="1">IF(MOD(ROW()-13,2)=0,IF(ISBLANK(OFFSET('11. SEGUIMIENTO 2026'!$N$14,INT((ROW()-13)/2),0)),"",OFFSET('11. SEGUIMIENTO 2026'!$N$14,INT((ROW()-13)/2),0)),IF(ISBLANK(OFFSET('9. METAS'!$Q$20,INT((ROW()-14)/2),0)),"",OFFSET('9. METAS'!$Q$20,INT((ROW()-14)/2),0)))</f>
        <v/>
      </c>
      <c r="K355" s="209" t="str">
        <f ca="1">IF(MOD(ROW()-13,2)=0,IF(ISBLANK(OFFSET('11. SEGUIMIENTO 2026'!$O$14,INT((ROW()-13)/2),0)),"",OFFSET('11. SEGUIMIENTO 2026'!$O$14,INT((ROW()-13)/2),0)),IF(ISBLANK(OFFSET('9. METAS'!$R$20,INT((ROW()-14)/2),0)),"",OFFSET('9. METAS'!$R$20,INT((ROW()-14)/2),0)))</f>
        <v/>
      </c>
      <c r="L355" s="209" t="str">
        <f ca="1">IF(MOD(ROW()-13,2)=0,IF(ISBLANK(OFFSET('11. SEGUIMIENTO 2026'!$P$14,INT((ROW()-13)/2),0)),"",OFFSET('11. SEGUIMIENTO 2026'!$P$14,INT((ROW()-13)/2),0)),IF(ISBLANK(OFFSET('9. METAS'!$S$20,INT((ROW()-14)/2),0)),"",OFFSET('9. METAS'!$S$20,INT((ROW()-14)/2),0)))</f>
        <v/>
      </c>
      <c r="M355" s="210" t="str">
        <f ca="1">IF(MOD(ROW()-13,2)=0,IF(ISBLANK(OFFSET('11. SEGUIMIENTO 2026'!$Q$14,INT((ROW()-13)/2),0)),"",OFFSET('11. SEGUIMIENTO 2026'!$Q$14,INT((ROW()-13)/2),0)),IF(ISBLANK(OFFSET('9. METAS'!$T$20,INT((ROW()-14)/2),0)),"",OFFSET('9. METAS'!$T$20,INT((ROW()-14)/2),0)))</f>
        <v/>
      </c>
      <c r="N355" s="1004" t="str">
        <f t="shared" ref="N355" ca="1" si="338">IFERROR(J355/J356,"ND")</f>
        <v>ND</v>
      </c>
      <c r="O355" s="1006" t="str">
        <f t="shared" ref="O355" ca="1" si="339">IFERROR(((J355+K355+L355)/H355),"ND")</f>
        <v>ND</v>
      </c>
      <c r="P355" s="1034"/>
    </row>
    <row r="356" spans="3:16" hidden="1">
      <c r="C356" s="983"/>
      <c r="D356" s="985"/>
      <c r="E356" s="985"/>
      <c r="F356" s="987"/>
      <c r="G356" s="989"/>
      <c r="H356" s="1029"/>
      <c r="I356" s="1036"/>
      <c r="J356" s="208" t="str">
        <f ca="1">IF(MOD(ROW()-13,2)=0,IF(ISBLANK(OFFSET('11. SEGUIMIENTO 2026'!$N$14,INT((ROW()-13)/2),0)),"",OFFSET('11. SEGUIMIENTO 2026'!$N$14,INT((ROW()-13)/2),0)),IF(ISBLANK(OFFSET('9. METAS'!$Q$20,INT((ROW()-14)/2),0)),"",OFFSET('9. METAS'!$Q$20,INT((ROW()-14)/2),0)))</f>
        <v/>
      </c>
      <c r="K356" s="209" t="str">
        <f ca="1">IF(MOD(ROW()-13,2)=0,IF(ISBLANK(OFFSET('11. SEGUIMIENTO 2026'!$O$14,INT((ROW()-13)/2),0)),"",OFFSET('11. SEGUIMIENTO 2026'!$O$14,INT((ROW()-13)/2),0)),IF(ISBLANK(OFFSET('9. METAS'!$R$20,INT((ROW()-14)/2),0)),"",OFFSET('9. METAS'!$R$20,INT((ROW()-14)/2),0)))</f>
        <v/>
      </c>
      <c r="L356" s="209" t="str">
        <f ca="1">IF(MOD(ROW()-13,2)=0,IF(ISBLANK(OFFSET('11. SEGUIMIENTO 2026'!$P$14,INT((ROW()-13)/2),0)),"",OFFSET('11. SEGUIMIENTO 2026'!$P$14,INT((ROW()-13)/2),0)),IF(ISBLANK(OFFSET('9. METAS'!$S$20,INT((ROW()-14)/2),0)),"",OFFSET('9. METAS'!$S$20,INT((ROW()-14)/2),0)))</f>
        <v/>
      </c>
      <c r="M356" s="210" t="str">
        <f ca="1">IF(MOD(ROW()-13,2)=0,IF(ISBLANK(OFFSET('11. SEGUIMIENTO 2026'!$Q$14,INT((ROW()-13)/2),0)),"",OFFSET('11. SEGUIMIENTO 2026'!$Q$14,INT((ROW()-13)/2),0)),IF(ISBLANK(OFFSET('9. METAS'!$T$20,INT((ROW()-14)/2),0)),"",OFFSET('9. METAS'!$T$20,INT((ROW()-14)/2),0)))</f>
        <v/>
      </c>
      <c r="N356" s="1005"/>
      <c r="O356" s="1007"/>
      <c r="P356" s="1037"/>
    </row>
    <row r="357" spans="3:16" hidden="1">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29" t="str">
        <f ca="1">IF(ISBLANK(OFFSET('9. METAS'!$K$20,INT((ROW()-13)/2),0)),"",OFFSET('9. METAS'!$K$20,INT((ROW()-13)/2),0))</f>
        <v/>
      </c>
      <c r="I357" s="1031"/>
      <c r="J357" s="208" t="str">
        <f ca="1">IF(MOD(ROW()-13,2)=0,IF(ISBLANK(OFFSET('11. SEGUIMIENTO 2026'!$N$14,INT((ROW()-13)/2),0)),"",OFFSET('11. SEGUIMIENTO 2026'!$N$14,INT((ROW()-13)/2),0)),IF(ISBLANK(OFFSET('9. METAS'!$Q$20,INT((ROW()-14)/2),0)),"",OFFSET('9. METAS'!$Q$20,INT((ROW()-14)/2),0)))</f>
        <v/>
      </c>
      <c r="K357" s="209" t="str">
        <f ca="1">IF(MOD(ROW()-13,2)=0,IF(ISBLANK(OFFSET('11. SEGUIMIENTO 2026'!$O$14,INT((ROW()-13)/2),0)),"",OFFSET('11. SEGUIMIENTO 2026'!$O$14,INT((ROW()-13)/2),0)),IF(ISBLANK(OFFSET('9. METAS'!$R$20,INT((ROW()-14)/2),0)),"",OFFSET('9. METAS'!$R$20,INT((ROW()-14)/2),0)))</f>
        <v/>
      </c>
      <c r="L357" s="209" t="str">
        <f ca="1">IF(MOD(ROW()-13,2)=0,IF(ISBLANK(OFFSET('11. SEGUIMIENTO 2026'!$P$14,INT((ROW()-13)/2),0)),"",OFFSET('11. SEGUIMIENTO 2026'!$P$14,INT((ROW()-13)/2),0)),IF(ISBLANK(OFFSET('9. METAS'!$S$20,INT((ROW()-14)/2),0)),"",OFFSET('9. METAS'!$S$20,INT((ROW()-14)/2),0)))</f>
        <v/>
      </c>
      <c r="M357" s="210" t="str">
        <f ca="1">IF(MOD(ROW()-13,2)=0,IF(ISBLANK(OFFSET('11. SEGUIMIENTO 2026'!$Q$14,INT((ROW()-13)/2),0)),"",OFFSET('11. SEGUIMIENTO 2026'!$Q$14,INT((ROW()-13)/2),0)),IF(ISBLANK(OFFSET('9. METAS'!$T$20,INT((ROW()-14)/2),0)),"",OFFSET('9. METAS'!$T$20,INT((ROW()-14)/2),0)))</f>
        <v/>
      </c>
      <c r="N357" s="1004" t="str">
        <f t="shared" ref="N357" ca="1" si="340">IFERROR(J357/J358,"ND")</f>
        <v>ND</v>
      </c>
      <c r="O357" s="1006" t="str">
        <f t="shared" ref="O357" ca="1" si="341">IFERROR(((J357+K357+L357)/H357),"ND")</f>
        <v>ND</v>
      </c>
      <c r="P357" s="1034"/>
    </row>
    <row r="358" spans="3:16" hidden="1">
      <c r="C358" s="983"/>
      <c r="D358" s="985"/>
      <c r="E358" s="985"/>
      <c r="F358" s="987"/>
      <c r="G358" s="989"/>
      <c r="H358" s="1029"/>
      <c r="I358" s="1036"/>
      <c r="J358" s="208" t="str">
        <f ca="1">IF(MOD(ROW()-13,2)=0,IF(ISBLANK(OFFSET('11. SEGUIMIENTO 2026'!$N$14,INT((ROW()-13)/2),0)),"",OFFSET('11. SEGUIMIENTO 2026'!$N$14,INT((ROW()-13)/2),0)),IF(ISBLANK(OFFSET('9. METAS'!$Q$20,INT((ROW()-14)/2),0)),"",OFFSET('9. METAS'!$Q$20,INT((ROW()-14)/2),0)))</f>
        <v/>
      </c>
      <c r="K358" s="209" t="str">
        <f ca="1">IF(MOD(ROW()-13,2)=0,IF(ISBLANK(OFFSET('11. SEGUIMIENTO 2026'!$O$14,INT((ROW()-13)/2),0)),"",OFFSET('11. SEGUIMIENTO 2026'!$O$14,INT((ROW()-13)/2),0)),IF(ISBLANK(OFFSET('9. METAS'!$R$20,INT((ROW()-14)/2),0)),"",OFFSET('9. METAS'!$R$20,INT((ROW()-14)/2),0)))</f>
        <v/>
      </c>
      <c r="L358" s="209" t="str">
        <f ca="1">IF(MOD(ROW()-13,2)=0,IF(ISBLANK(OFFSET('11. SEGUIMIENTO 2026'!$P$14,INT((ROW()-13)/2),0)),"",OFFSET('11. SEGUIMIENTO 2026'!$P$14,INT((ROW()-13)/2),0)),IF(ISBLANK(OFFSET('9. METAS'!$S$20,INT((ROW()-14)/2),0)),"",OFFSET('9. METAS'!$S$20,INT((ROW()-14)/2),0)))</f>
        <v/>
      </c>
      <c r="M358" s="210" t="str">
        <f ca="1">IF(MOD(ROW()-13,2)=0,IF(ISBLANK(OFFSET('11. SEGUIMIENTO 2026'!$Q$14,INT((ROW()-13)/2),0)),"",OFFSET('11. SEGUIMIENTO 2026'!$Q$14,INT((ROW()-13)/2),0)),IF(ISBLANK(OFFSET('9. METAS'!$T$20,INT((ROW()-14)/2),0)),"",OFFSET('9. METAS'!$T$20,INT((ROW()-14)/2),0)))</f>
        <v/>
      </c>
      <c r="N358" s="1005"/>
      <c r="O358" s="1007"/>
      <c r="P358" s="1037"/>
    </row>
    <row r="359" spans="3:16" hidden="1">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29" t="str">
        <f ca="1">IF(ISBLANK(OFFSET('9. METAS'!$K$20,INT((ROW()-13)/2),0)),"",OFFSET('9. METAS'!$K$20,INT((ROW()-13)/2),0))</f>
        <v/>
      </c>
      <c r="I359" s="1031"/>
      <c r="J359" s="208" t="str">
        <f ca="1">IF(MOD(ROW()-13,2)=0,IF(ISBLANK(OFFSET('11. SEGUIMIENTO 2026'!$N$14,INT((ROW()-13)/2),0)),"",OFFSET('11. SEGUIMIENTO 2026'!$N$14,INT((ROW()-13)/2),0)),IF(ISBLANK(OFFSET('9. METAS'!$Q$20,INT((ROW()-14)/2),0)),"",OFFSET('9. METAS'!$Q$20,INT((ROW()-14)/2),0)))</f>
        <v/>
      </c>
      <c r="K359" s="209" t="str">
        <f ca="1">IF(MOD(ROW()-13,2)=0,IF(ISBLANK(OFFSET('11. SEGUIMIENTO 2026'!$O$14,INT((ROW()-13)/2),0)),"",OFFSET('11. SEGUIMIENTO 2026'!$O$14,INT((ROW()-13)/2),0)),IF(ISBLANK(OFFSET('9. METAS'!$R$20,INT((ROW()-14)/2),0)),"",OFFSET('9. METAS'!$R$20,INT((ROW()-14)/2),0)))</f>
        <v/>
      </c>
      <c r="L359" s="209" t="str">
        <f ca="1">IF(MOD(ROW()-13,2)=0,IF(ISBLANK(OFFSET('11. SEGUIMIENTO 2026'!$P$14,INT((ROW()-13)/2),0)),"",OFFSET('11. SEGUIMIENTO 2026'!$P$14,INT((ROW()-13)/2),0)),IF(ISBLANK(OFFSET('9. METAS'!$S$20,INT((ROW()-14)/2),0)),"",OFFSET('9. METAS'!$S$20,INT((ROW()-14)/2),0)))</f>
        <v/>
      </c>
      <c r="M359" s="210" t="str">
        <f ca="1">IF(MOD(ROW()-13,2)=0,IF(ISBLANK(OFFSET('11. SEGUIMIENTO 2026'!$Q$14,INT((ROW()-13)/2),0)),"",OFFSET('11. SEGUIMIENTO 2026'!$Q$14,INT((ROW()-13)/2),0)),IF(ISBLANK(OFFSET('9. METAS'!$T$20,INT((ROW()-14)/2),0)),"",OFFSET('9. METAS'!$T$20,INT((ROW()-14)/2),0)))</f>
        <v/>
      </c>
      <c r="N359" s="1004" t="str">
        <f t="shared" ref="N359" ca="1" si="342">IFERROR(J359/J360,"ND")</f>
        <v>ND</v>
      </c>
      <c r="O359" s="1006" t="str">
        <f t="shared" ref="O359" ca="1" si="343">IFERROR(((J359+K359+L359)/H359),"ND")</f>
        <v>ND</v>
      </c>
      <c r="P359" s="1034"/>
    </row>
    <row r="360" spans="3:16" hidden="1">
      <c r="C360" s="983"/>
      <c r="D360" s="985"/>
      <c r="E360" s="985"/>
      <c r="F360" s="987"/>
      <c r="G360" s="989"/>
      <c r="H360" s="1029"/>
      <c r="I360" s="1036"/>
      <c r="J360" s="208" t="str">
        <f ca="1">IF(MOD(ROW()-13,2)=0,IF(ISBLANK(OFFSET('11. SEGUIMIENTO 2026'!$N$14,INT((ROW()-13)/2),0)),"",OFFSET('11. SEGUIMIENTO 2026'!$N$14,INT((ROW()-13)/2),0)),IF(ISBLANK(OFFSET('9. METAS'!$Q$20,INT((ROW()-14)/2),0)),"",OFFSET('9. METAS'!$Q$20,INT((ROW()-14)/2),0)))</f>
        <v/>
      </c>
      <c r="K360" s="209" t="str">
        <f ca="1">IF(MOD(ROW()-13,2)=0,IF(ISBLANK(OFFSET('11. SEGUIMIENTO 2026'!$O$14,INT((ROW()-13)/2),0)),"",OFFSET('11. SEGUIMIENTO 2026'!$O$14,INT((ROW()-13)/2),0)),IF(ISBLANK(OFFSET('9. METAS'!$R$20,INT((ROW()-14)/2),0)),"",OFFSET('9. METAS'!$R$20,INT((ROW()-14)/2),0)))</f>
        <v/>
      </c>
      <c r="L360" s="209" t="str">
        <f ca="1">IF(MOD(ROW()-13,2)=0,IF(ISBLANK(OFFSET('11. SEGUIMIENTO 2026'!$P$14,INT((ROW()-13)/2),0)),"",OFFSET('11. SEGUIMIENTO 2026'!$P$14,INT((ROW()-13)/2),0)),IF(ISBLANK(OFFSET('9. METAS'!$S$20,INT((ROW()-14)/2),0)),"",OFFSET('9. METAS'!$S$20,INT((ROW()-14)/2),0)))</f>
        <v/>
      </c>
      <c r="M360" s="210" t="str">
        <f ca="1">IF(MOD(ROW()-13,2)=0,IF(ISBLANK(OFFSET('11. SEGUIMIENTO 2026'!$Q$14,INT((ROW()-13)/2),0)),"",OFFSET('11. SEGUIMIENTO 2026'!$Q$14,INT((ROW()-13)/2),0)),IF(ISBLANK(OFFSET('9. METAS'!$T$20,INT((ROW()-14)/2),0)),"",OFFSET('9. METAS'!$T$20,INT((ROW()-14)/2),0)))</f>
        <v/>
      </c>
      <c r="N360" s="1005"/>
      <c r="O360" s="1007"/>
      <c r="P360" s="1037"/>
    </row>
    <row r="361" spans="3:16" hidden="1">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29" t="str">
        <f ca="1">IF(ISBLANK(OFFSET('9. METAS'!$K$20,INT((ROW()-13)/2),0)),"",OFFSET('9. METAS'!$K$20,INT((ROW()-13)/2),0))</f>
        <v/>
      </c>
      <c r="I361" s="1031"/>
      <c r="J361" s="208" t="str">
        <f ca="1">IF(MOD(ROW()-13,2)=0,IF(ISBLANK(OFFSET('11. SEGUIMIENTO 2026'!$N$14,INT((ROW()-13)/2),0)),"",OFFSET('11. SEGUIMIENTO 2026'!$N$14,INT((ROW()-13)/2),0)),IF(ISBLANK(OFFSET('9. METAS'!$Q$20,INT((ROW()-14)/2),0)),"",OFFSET('9. METAS'!$Q$20,INT((ROW()-14)/2),0)))</f>
        <v/>
      </c>
      <c r="K361" s="209" t="str">
        <f ca="1">IF(MOD(ROW()-13,2)=0,IF(ISBLANK(OFFSET('11. SEGUIMIENTO 2026'!$O$14,INT((ROW()-13)/2),0)),"",OFFSET('11. SEGUIMIENTO 2026'!$O$14,INT((ROW()-13)/2),0)),IF(ISBLANK(OFFSET('9. METAS'!$R$20,INT((ROW()-14)/2),0)),"",OFFSET('9. METAS'!$R$20,INT((ROW()-14)/2),0)))</f>
        <v/>
      </c>
      <c r="L361" s="209" t="str">
        <f ca="1">IF(MOD(ROW()-13,2)=0,IF(ISBLANK(OFFSET('11. SEGUIMIENTO 2026'!$P$14,INT((ROW()-13)/2),0)),"",OFFSET('11. SEGUIMIENTO 2026'!$P$14,INT((ROW()-13)/2),0)),IF(ISBLANK(OFFSET('9. METAS'!$S$20,INT((ROW()-14)/2),0)),"",OFFSET('9. METAS'!$S$20,INT((ROW()-14)/2),0)))</f>
        <v/>
      </c>
      <c r="M361" s="210" t="str">
        <f ca="1">IF(MOD(ROW()-13,2)=0,IF(ISBLANK(OFFSET('11. SEGUIMIENTO 2026'!$Q$14,INT((ROW()-13)/2),0)),"",OFFSET('11. SEGUIMIENTO 2026'!$Q$14,INT((ROW()-13)/2),0)),IF(ISBLANK(OFFSET('9. METAS'!$T$20,INT((ROW()-14)/2),0)),"",OFFSET('9. METAS'!$T$20,INT((ROW()-14)/2),0)))</f>
        <v/>
      </c>
      <c r="N361" s="1004" t="str">
        <f t="shared" ref="N361" ca="1" si="344">IFERROR(J361/J362,"ND")</f>
        <v>ND</v>
      </c>
      <c r="O361" s="1006" t="str">
        <f t="shared" ref="O361" ca="1" si="345">IFERROR(((J361+K361+L361)/H361),"ND")</f>
        <v>ND</v>
      </c>
      <c r="P361" s="1034"/>
    </row>
    <row r="362" spans="3:16" hidden="1">
      <c r="C362" s="983"/>
      <c r="D362" s="985"/>
      <c r="E362" s="985"/>
      <c r="F362" s="987"/>
      <c r="G362" s="989"/>
      <c r="H362" s="1029"/>
      <c r="I362" s="1036"/>
      <c r="J362" s="208" t="str">
        <f ca="1">IF(MOD(ROW()-13,2)=0,IF(ISBLANK(OFFSET('11. SEGUIMIENTO 2026'!$N$14,INT((ROW()-13)/2),0)),"",OFFSET('11. SEGUIMIENTO 2026'!$N$14,INT((ROW()-13)/2),0)),IF(ISBLANK(OFFSET('9. METAS'!$Q$20,INT((ROW()-14)/2),0)),"",OFFSET('9. METAS'!$Q$20,INT((ROW()-14)/2),0)))</f>
        <v/>
      </c>
      <c r="K362" s="209" t="str">
        <f ca="1">IF(MOD(ROW()-13,2)=0,IF(ISBLANK(OFFSET('11. SEGUIMIENTO 2026'!$O$14,INT((ROW()-13)/2),0)),"",OFFSET('11. SEGUIMIENTO 2026'!$O$14,INT((ROW()-13)/2),0)),IF(ISBLANK(OFFSET('9. METAS'!$R$20,INT((ROW()-14)/2),0)),"",OFFSET('9. METAS'!$R$20,INT((ROW()-14)/2),0)))</f>
        <v/>
      </c>
      <c r="L362" s="209" t="str">
        <f ca="1">IF(MOD(ROW()-13,2)=0,IF(ISBLANK(OFFSET('11. SEGUIMIENTO 2026'!$P$14,INT((ROW()-13)/2),0)),"",OFFSET('11. SEGUIMIENTO 2026'!$P$14,INT((ROW()-13)/2),0)),IF(ISBLANK(OFFSET('9. METAS'!$S$20,INT((ROW()-14)/2),0)),"",OFFSET('9. METAS'!$S$20,INT((ROW()-14)/2),0)))</f>
        <v/>
      </c>
      <c r="M362" s="210" t="str">
        <f ca="1">IF(MOD(ROW()-13,2)=0,IF(ISBLANK(OFFSET('11. SEGUIMIENTO 2026'!$Q$14,INT((ROW()-13)/2),0)),"",OFFSET('11. SEGUIMIENTO 2026'!$Q$14,INT((ROW()-13)/2),0)),IF(ISBLANK(OFFSET('9. METAS'!$T$20,INT((ROW()-14)/2),0)),"",OFFSET('9. METAS'!$T$20,INT((ROW()-14)/2),0)))</f>
        <v/>
      </c>
      <c r="N362" s="1005"/>
      <c r="O362" s="1007"/>
      <c r="P362" s="1037"/>
    </row>
    <row r="363" spans="3:16" hidden="1">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29" t="str">
        <f ca="1">IF(ISBLANK(OFFSET('9. METAS'!$K$20,INT((ROW()-13)/2),0)),"",OFFSET('9. METAS'!$K$20,INT((ROW()-13)/2),0))</f>
        <v/>
      </c>
      <c r="I363" s="1031"/>
      <c r="J363" s="208" t="str">
        <f ca="1">IF(MOD(ROW()-13,2)=0,IF(ISBLANK(OFFSET('11. SEGUIMIENTO 2026'!$N$14,INT((ROW()-13)/2),0)),"",OFFSET('11. SEGUIMIENTO 2026'!$N$14,INT((ROW()-13)/2),0)),IF(ISBLANK(OFFSET('9. METAS'!$Q$20,INT((ROW()-14)/2),0)),"",OFFSET('9. METAS'!$Q$20,INT((ROW()-14)/2),0)))</f>
        <v/>
      </c>
      <c r="K363" s="209" t="str">
        <f ca="1">IF(MOD(ROW()-13,2)=0,IF(ISBLANK(OFFSET('11. SEGUIMIENTO 2026'!$O$14,INT((ROW()-13)/2),0)),"",OFFSET('11. SEGUIMIENTO 2026'!$O$14,INT((ROW()-13)/2),0)),IF(ISBLANK(OFFSET('9. METAS'!$R$20,INT((ROW()-14)/2),0)),"",OFFSET('9. METAS'!$R$20,INT((ROW()-14)/2),0)))</f>
        <v/>
      </c>
      <c r="L363" s="209" t="str">
        <f ca="1">IF(MOD(ROW()-13,2)=0,IF(ISBLANK(OFFSET('11. SEGUIMIENTO 2026'!$P$14,INT((ROW()-13)/2),0)),"",OFFSET('11. SEGUIMIENTO 2026'!$P$14,INT((ROW()-13)/2),0)),IF(ISBLANK(OFFSET('9. METAS'!$S$20,INT((ROW()-14)/2),0)),"",OFFSET('9. METAS'!$S$20,INT((ROW()-14)/2),0)))</f>
        <v/>
      </c>
      <c r="M363" s="210" t="str">
        <f ca="1">IF(MOD(ROW()-13,2)=0,IF(ISBLANK(OFFSET('11. SEGUIMIENTO 2026'!$Q$14,INT((ROW()-13)/2),0)),"",OFFSET('11. SEGUIMIENTO 2026'!$Q$14,INT((ROW()-13)/2),0)),IF(ISBLANK(OFFSET('9. METAS'!$T$20,INT((ROW()-14)/2),0)),"",OFFSET('9. METAS'!$T$20,INT((ROW()-14)/2),0)))</f>
        <v/>
      </c>
      <c r="N363" s="1004" t="str">
        <f t="shared" ref="N363" ca="1" si="346">IFERROR(J363/J364,"ND")</f>
        <v>ND</v>
      </c>
      <c r="O363" s="1006" t="str">
        <f t="shared" ref="O363" ca="1" si="347">IFERROR(((J363+K363+L363)/H363),"ND")</f>
        <v>ND</v>
      </c>
      <c r="P363" s="1034"/>
    </row>
    <row r="364" spans="3:16" hidden="1">
      <c r="C364" s="983"/>
      <c r="D364" s="985"/>
      <c r="E364" s="985"/>
      <c r="F364" s="987"/>
      <c r="G364" s="989"/>
      <c r="H364" s="1029"/>
      <c r="I364" s="1036"/>
      <c r="J364" s="208" t="str">
        <f ca="1">IF(MOD(ROW()-13,2)=0,IF(ISBLANK(OFFSET('11. SEGUIMIENTO 2026'!$N$14,INT((ROW()-13)/2),0)),"",OFFSET('11. SEGUIMIENTO 2026'!$N$14,INT((ROW()-13)/2),0)),IF(ISBLANK(OFFSET('9. METAS'!$Q$20,INT((ROW()-14)/2),0)),"",OFFSET('9. METAS'!$Q$20,INT((ROW()-14)/2),0)))</f>
        <v/>
      </c>
      <c r="K364" s="209" t="str">
        <f ca="1">IF(MOD(ROW()-13,2)=0,IF(ISBLANK(OFFSET('11. SEGUIMIENTO 2026'!$O$14,INT((ROW()-13)/2),0)),"",OFFSET('11. SEGUIMIENTO 2026'!$O$14,INT((ROW()-13)/2),0)),IF(ISBLANK(OFFSET('9. METAS'!$R$20,INT((ROW()-14)/2),0)),"",OFFSET('9. METAS'!$R$20,INT((ROW()-14)/2),0)))</f>
        <v/>
      </c>
      <c r="L364" s="209" t="str">
        <f ca="1">IF(MOD(ROW()-13,2)=0,IF(ISBLANK(OFFSET('11. SEGUIMIENTO 2026'!$P$14,INT((ROW()-13)/2),0)),"",OFFSET('11. SEGUIMIENTO 2026'!$P$14,INT((ROW()-13)/2),0)),IF(ISBLANK(OFFSET('9. METAS'!$S$20,INT((ROW()-14)/2),0)),"",OFFSET('9. METAS'!$S$20,INT((ROW()-14)/2),0)))</f>
        <v/>
      </c>
      <c r="M364" s="210" t="str">
        <f ca="1">IF(MOD(ROW()-13,2)=0,IF(ISBLANK(OFFSET('11. SEGUIMIENTO 2026'!$Q$14,INT((ROW()-13)/2),0)),"",OFFSET('11. SEGUIMIENTO 2026'!$Q$14,INT((ROW()-13)/2),0)),IF(ISBLANK(OFFSET('9. METAS'!$T$20,INT((ROW()-14)/2),0)),"",OFFSET('9. METAS'!$T$20,INT((ROW()-14)/2),0)))</f>
        <v/>
      </c>
      <c r="N364" s="1005"/>
      <c r="O364" s="1007"/>
      <c r="P364" s="1037"/>
    </row>
    <row r="365" spans="3:16" hidden="1">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29" t="str">
        <f ca="1">IF(ISBLANK(OFFSET('9. METAS'!$K$20,INT((ROW()-13)/2),0)),"",OFFSET('9. METAS'!$K$20,INT((ROW()-13)/2),0))</f>
        <v/>
      </c>
      <c r="I365" s="1031"/>
      <c r="J365" s="208" t="str">
        <f ca="1">IF(MOD(ROW()-13,2)=0,IF(ISBLANK(OFFSET('11. SEGUIMIENTO 2026'!$N$14,INT((ROW()-13)/2),0)),"",OFFSET('11. SEGUIMIENTO 2026'!$N$14,INT((ROW()-13)/2),0)),IF(ISBLANK(OFFSET('9. METAS'!$Q$20,INT((ROW()-14)/2),0)),"",OFFSET('9. METAS'!$Q$20,INT((ROW()-14)/2),0)))</f>
        <v/>
      </c>
      <c r="K365" s="209" t="str">
        <f ca="1">IF(MOD(ROW()-13,2)=0,IF(ISBLANK(OFFSET('11. SEGUIMIENTO 2026'!$O$14,INT((ROW()-13)/2),0)),"",OFFSET('11. SEGUIMIENTO 2026'!$O$14,INT((ROW()-13)/2),0)),IF(ISBLANK(OFFSET('9. METAS'!$R$20,INT((ROW()-14)/2),0)),"",OFFSET('9. METAS'!$R$20,INT((ROW()-14)/2),0)))</f>
        <v/>
      </c>
      <c r="L365" s="209" t="str">
        <f ca="1">IF(MOD(ROW()-13,2)=0,IF(ISBLANK(OFFSET('11. SEGUIMIENTO 2026'!$P$14,INT((ROW()-13)/2),0)),"",OFFSET('11. SEGUIMIENTO 2026'!$P$14,INT((ROW()-13)/2),0)),IF(ISBLANK(OFFSET('9. METAS'!$S$20,INT((ROW()-14)/2),0)),"",OFFSET('9. METAS'!$S$20,INT((ROW()-14)/2),0)))</f>
        <v/>
      </c>
      <c r="M365" s="210" t="str">
        <f ca="1">IF(MOD(ROW()-13,2)=0,IF(ISBLANK(OFFSET('11. SEGUIMIENTO 2026'!$Q$14,INT((ROW()-13)/2),0)),"",OFFSET('11. SEGUIMIENTO 2026'!$Q$14,INT((ROW()-13)/2),0)),IF(ISBLANK(OFFSET('9. METAS'!$T$20,INT((ROW()-14)/2),0)),"",OFFSET('9. METAS'!$T$20,INT((ROW()-14)/2),0)))</f>
        <v/>
      </c>
      <c r="N365" s="1004" t="str">
        <f t="shared" ref="N365" ca="1" si="348">IFERROR(J365/J366,"ND")</f>
        <v>ND</v>
      </c>
      <c r="O365" s="1006" t="str">
        <f t="shared" ref="O365" ca="1" si="349">IFERROR(((J365+K365+L365)/H365),"ND")</f>
        <v>ND</v>
      </c>
      <c r="P365" s="1034"/>
    </row>
    <row r="366" spans="3:16" hidden="1">
      <c r="C366" s="983"/>
      <c r="D366" s="985"/>
      <c r="E366" s="985"/>
      <c r="F366" s="987"/>
      <c r="G366" s="989"/>
      <c r="H366" s="1029"/>
      <c r="I366" s="1036"/>
      <c r="J366" s="208" t="str">
        <f ca="1">IF(MOD(ROW()-13,2)=0,IF(ISBLANK(OFFSET('11. SEGUIMIENTO 2026'!$N$14,INT((ROW()-13)/2),0)),"",OFFSET('11. SEGUIMIENTO 2026'!$N$14,INT((ROW()-13)/2),0)),IF(ISBLANK(OFFSET('9. METAS'!$Q$20,INT((ROW()-14)/2),0)),"",OFFSET('9. METAS'!$Q$20,INT((ROW()-14)/2),0)))</f>
        <v/>
      </c>
      <c r="K366" s="209" t="str">
        <f ca="1">IF(MOD(ROW()-13,2)=0,IF(ISBLANK(OFFSET('11. SEGUIMIENTO 2026'!$O$14,INT((ROW()-13)/2),0)),"",OFFSET('11. SEGUIMIENTO 2026'!$O$14,INT((ROW()-13)/2),0)),IF(ISBLANK(OFFSET('9. METAS'!$R$20,INT((ROW()-14)/2),0)),"",OFFSET('9. METAS'!$R$20,INT((ROW()-14)/2),0)))</f>
        <v/>
      </c>
      <c r="L366" s="209" t="str">
        <f ca="1">IF(MOD(ROW()-13,2)=0,IF(ISBLANK(OFFSET('11. SEGUIMIENTO 2026'!$P$14,INT((ROW()-13)/2),0)),"",OFFSET('11. SEGUIMIENTO 2026'!$P$14,INT((ROW()-13)/2),0)),IF(ISBLANK(OFFSET('9. METAS'!$S$20,INT((ROW()-14)/2),0)),"",OFFSET('9. METAS'!$S$20,INT((ROW()-14)/2),0)))</f>
        <v/>
      </c>
      <c r="M366" s="210" t="str">
        <f ca="1">IF(MOD(ROW()-13,2)=0,IF(ISBLANK(OFFSET('11. SEGUIMIENTO 2026'!$Q$14,INT((ROW()-13)/2),0)),"",OFFSET('11. SEGUIMIENTO 2026'!$Q$14,INT((ROW()-13)/2),0)),IF(ISBLANK(OFFSET('9. METAS'!$T$20,INT((ROW()-14)/2),0)),"",OFFSET('9. METAS'!$T$20,INT((ROW()-14)/2),0)))</f>
        <v/>
      </c>
      <c r="N366" s="1005"/>
      <c r="O366" s="1007"/>
      <c r="P366" s="1037"/>
    </row>
    <row r="367" spans="3:16" hidden="1">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29" t="str">
        <f ca="1">IF(ISBLANK(OFFSET('9. METAS'!$K$20,INT((ROW()-13)/2),0)),"",OFFSET('9. METAS'!$K$20,INT((ROW()-13)/2),0))</f>
        <v/>
      </c>
      <c r="I367" s="1031"/>
      <c r="J367" s="208" t="str">
        <f ca="1">IF(MOD(ROW()-13,2)=0,IF(ISBLANK(OFFSET('11. SEGUIMIENTO 2026'!$N$14,INT((ROW()-13)/2),0)),"",OFFSET('11. SEGUIMIENTO 2026'!$N$14,INT((ROW()-13)/2),0)),IF(ISBLANK(OFFSET('9. METAS'!$Q$20,INT((ROW()-14)/2),0)),"",OFFSET('9. METAS'!$Q$20,INT((ROW()-14)/2),0)))</f>
        <v/>
      </c>
      <c r="K367" s="209" t="str">
        <f ca="1">IF(MOD(ROW()-13,2)=0,IF(ISBLANK(OFFSET('11. SEGUIMIENTO 2026'!$O$14,INT((ROW()-13)/2),0)),"",OFFSET('11. SEGUIMIENTO 2026'!$O$14,INT((ROW()-13)/2),0)),IF(ISBLANK(OFFSET('9. METAS'!$R$20,INT((ROW()-14)/2),0)),"",OFFSET('9. METAS'!$R$20,INT((ROW()-14)/2),0)))</f>
        <v/>
      </c>
      <c r="L367" s="209" t="str">
        <f ca="1">IF(MOD(ROW()-13,2)=0,IF(ISBLANK(OFFSET('11. SEGUIMIENTO 2026'!$P$14,INT((ROW()-13)/2),0)),"",OFFSET('11. SEGUIMIENTO 2026'!$P$14,INT((ROW()-13)/2),0)),IF(ISBLANK(OFFSET('9. METAS'!$S$20,INT((ROW()-14)/2),0)),"",OFFSET('9. METAS'!$S$20,INT((ROW()-14)/2),0)))</f>
        <v/>
      </c>
      <c r="M367" s="210" t="str">
        <f ca="1">IF(MOD(ROW()-13,2)=0,IF(ISBLANK(OFFSET('11. SEGUIMIENTO 2026'!$Q$14,INT((ROW()-13)/2),0)),"",OFFSET('11. SEGUIMIENTO 2026'!$Q$14,INT((ROW()-13)/2),0)),IF(ISBLANK(OFFSET('9. METAS'!$T$20,INT((ROW()-14)/2),0)),"",OFFSET('9. METAS'!$T$20,INT((ROW()-14)/2),0)))</f>
        <v/>
      </c>
      <c r="N367" s="1004" t="str">
        <f t="shared" ref="N367" ca="1" si="350">IFERROR(J367/J368,"ND")</f>
        <v>ND</v>
      </c>
      <c r="O367" s="1006" t="str">
        <f t="shared" ref="O367" ca="1" si="351">IFERROR(((J367+K367+L367)/H367),"ND")</f>
        <v>ND</v>
      </c>
      <c r="P367" s="1034"/>
    </row>
    <row r="368" spans="3:16" hidden="1">
      <c r="C368" s="983"/>
      <c r="D368" s="985"/>
      <c r="E368" s="985"/>
      <c r="F368" s="987"/>
      <c r="G368" s="989"/>
      <c r="H368" s="1029"/>
      <c r="I368" s="1036"/>
      <c r="J368" s="208" t="str">
        <f ca="1">IF(MOD(ROW()-13,2)=0,IF(ISBLANK(OFFSET('11. SEGUIMIENTO 2026'!$N$14,INT((ROW()-13)/2),0)),"",OFFSET('11. SEGUIMIENTO 2026'!$N$14,INT((ROW()-13)/2),0)),IF(ISBLANK(OFFSET('9. METAS'!$Q$20,INT((ROW()-14)/2),0)),"",OFFSET('9. METAS'!$Q$20,INT((ROW()-14)/2),0)))</f>
        <v/>
      </c>
      <c r="K368" s="209" t="str">
        <f ca="1">IF(MOD(ROW()-13,2)=0,IF(ISBLANK(OFFSET('11. SEGUIMIENTO 2026'!$O$14,INT((ROW()-13)/2),0)),"",OFFSET('11. SEGUIMIENTO 2026'!$O$14,INT((ROW()-13)/2),0)),IF(ISBLANK(OFFSET('9. METAS'!$R$20,INT((ROW()-14)/2),0)),"",OFFSET('9. METAS'!$R$20,INT((ROW()-14)/2),0)))</f>
        <v/>
      </c>
      <c r="L368" s="209" t="str">
        <f ca="1">IF(MOD(ROW()-13,2)=0,IF(ISBLANK(OFFSET('11. SEGUIMIENTO 2026'!$P$14,INT((ROW()-13)/2),0)),"",OFFSET('11. SEGUIMIENTO 2026'!$P$14,INT((ROW()-13)/2),0)),IF(ISBLANK(OFFSET('9. METAS'!$S$20,INT((ROW()-14)/2),0)),"",OFFSET('9. METAS'!$S$20,INT((ROW()-14)/2),0)))</f>
        <v/>
      </c>
      <c r="M368" s="210" t="str">
        <f ca="1">IF(MOD(ROW()-13,2)=0,IF(ISBLANK(OFFSET('11. SEGUIMIENTO 2026'!$Q$14,INT((ROW()-13)/2),0)),"",OFFSET('11. SEGUIMIENTO 2026'!$Q$14,INT((ROW()-13)/2),0)),IF(ISBLANK(OFFSET('9. METAS'!$T$20,INT((ROW()-14)/2),0)),"",OFFSET('9. METAS'!$T$20,INT((ROW()-14)/2),0)))</f>
        <v/>
      </c>
      <c r="N368" s="1005"/>
      <c r="O368" s="1007"/>
      <c r="P368" s="1037"/>
    </row>
    <row r="369" spans="3:16" hidden="1">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29" t="str">
        <f ca="1">IF(ISBLANK(OFFSET('9. METAS'!$K$20,INT((ROW()-13)/2),0)),"",OFFSET('9. METAS'!$K$20,INT((ROW()-13)/2),0))</f>
        <v/>
      </c>
      <c r="I369" s="1031"/>
      <c r="J369" s="208" t="str">
        <f ca="1">IF(MOD(ROW()-13,2)=0,IF(ISBLANK(OFFSET('11. SEGUIMIENTO 2026'!$N$14,INT((ROW()-13)/2),0)),"",OFFSET('11. SEGUIMIENTO 2026'!$N$14,INT((ROW()-13)/2),0)),IF(ISBLANK(OFFSET('9. METAS'!$Q$20,INT((ROW()-14)/2),0)),"",OFFSET('9. METAS'!$Q$20,INT((ROW()-14)/2),0)))</f>
        <v/>
      </c>
      <c r="K369" s="209" t="str">
        <f ca="1">IF(MOD(ROW()-13,2)=0,IF(ISBLANK(OFFSET('11. SEGUIMIENTO 2026'!$O$14,INT((ROW()-13)/2),0)),"",OFFSET('11. SEGUIMIENTO 2026'!$O$14,INT((ROW()-13)/2),0)),IF(ISBLANK(OFFSET('9. METAS'!$R$20,INT((ROW()-14)/2),0)),"",OFFSET('9. METAS'!$R$20,INT((ROW()-14)/2),0)))</f>
        <v/>
      </c>
      <c r="L369" s="209" t="str">
        <f ca="1">IF(MOD(ROW()-13,2)=0,IF(ISBLANK(OFFSET('11. SEGUIMIENTO 2026'!$P$14,INT((ROW()-13)/2),0)),"",OFFSET('11. SEGUIMIENTO 2026'!$P$14,INT((ROW()-13)/2),0)),IF(ISBLANK(OFFSET('9. METAS'!$S$20,INT((ROW()-14)/2),0)),"",OFFSET('9. METAS'!$S$20,INT((ROW()-14)/2),0)))</f>
        <v/>
      </c>
      <c r="M369" s="210" t="str">
        <f ca="1">IF(MOD(ROW()-13,2)=0,IF(ISBLANK(OFFSET('11. SEGUIMIENTO 2026'!$Q$14,INT((ROW()-13)/2),0)),"",OFFSET('11. SEGUIMIENTO 2026'!$Q$14,INT((ROW()-13)/2),0)),IF(ISBLANK(OFFSET('9. METAS'!$T$20,INT((ROW()-14)/2),0)),"",OFFSET('9. METAS'!$T$20,INT((ROW()-14)/2),0)))</f>
        <v/>
      </c>
      <c r="N369" s="1004" t="str">
        <f t="shared" ref="N369" ca="1" si="352">IFERROR(J369/J370,"ND")</f>
        <v>ND</v>
      </c>
      <c r="O369" s="1006" t="str">
        <f t="shared" ref="O369" ca="1" si="353">IFERROR(((J369+K369+L369)/H369),"ND")</f>
        <v>ND</v>
      </c>
      <c r="P369" s="1034"/>
    </row>
    <row r="370" spans="3:16" hidden="1">
      <c r="C370" s="983"/>
      <c r="D370" s="985"/>
      <c r="E370" s="985"/>
      <c r="F370" s="987"/>
      <c r="G370" s="989"/>
      <c r="H370" s="1029"/>
      <c r="I370" s="1036"/>
      <c r="J370" s="208" t="str">
        <f ca="1">IF(MOD(ROW()-13,2)=0,IF(ISBLANK(OFFSET('11. SEGUIMIENTO 2026'!$N$14,INT((ROW()-13)/2),0)),"",OFFSET('11. SEGUIMIENTO 2026'!$N$14,INT((ROW()-13)/2),0)),IF(ISBLANK(OFFSET('9. METAS'!$Q$20,INT((ROW()-14)/2),0)),"",OFFSET('9. METAS'!$Q$20,INT((ROW()-14)/2),0)))</f>
        <v/>
      </c>
      <c r="K370" s="209" t="str">
        <f ca="1">IF(MOD(ROW()-13,2)=0,IF(ISBLANK(OFFSET('11. SEGUIMIENTO 2026'!$O$14,INT((ROW()-13)/2),0)),"",OFFSET('11. SEGUIMIENTO 2026'!$O$14,INT((ROW()-13)/2),0)),IF(ISBLANK(OFFSET('9. METAS'!$R$20,INT((ROW()-14)/2),0)),"",OFFSET('9. METAS'!$R$20,INT((ROW()-14)/2),0)))</f>
        <v/>
      </c>
      <c r="L370" s="209" t="str">
        <f ca="1">IF(MOD(ROW()-13,2)=0,IF(ISBLANK(OFFSET('11. SEGUIMIENTO 2026'!$P$14,INT((ROW()-13)/2),0)),"",OFFSET('11. SEGUIMIENTO 2026'!$P$14,INT((ROW()-13)/2),0)),IF(ISBLANK(OFFSET('9. METAS'!$S$20,INT((ROW()-14)/2),0)),"",OFFSET('9. METAS'!$S$20,INT((ROW()-14)/2),0)))</f>
        <v/>
      </c>
      <c r="M370" s="210" t="str">
        <f ca="1">IF(MOD(ROW()-13,2)=0,IF(ISBLANK(OFFSET('11. SEGUIMIENTO 2026'!$Q$14,INT((ROW()-13)/2),0)),"",OFFSET('11. SEGUIMIENTO 2026'!$Q$14,INT((ROW()-13)/2),0)),IF(ISBLANK(OFFSET('9. METAS'!$T$20,INT((ROW()-14)/2),0)),"",OFFSET('9. METAS'!$T$20,INT((ROW()-14)/2),0)))</f>
        <v/>
      </c>
      <c r="N370" s="1005"/>
      <c r="O370" s="1007"/>
      <c r="P370" s="1037"/>
    </row>
    <row r="371" spans="3:16" hidden="1">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29" t="str">
        <f ca="1">IF(ISBLANK(OFFSET('9. METAS'!$K$20,INT((ROW()-13)/2),0)),"",OFFSET('9. METAS'!$K$20,INT((ROW()-13)/2),0))</f>
        <v/>
      </c>
      <c r="I371" s="1031"/>
      <c r="J371" s="208" t="str">
        <f ca="1">IF(MOD(ROW()-13,2)=0,IF(ISBLANK(OFFSET('11. SEGUIMIENTO 2026'!$N$14,INT((ROW()-13)/2),0)),"",OFFSET('11. SEGUIMIENTO 2026'!$N$14,INT((ROW()-13)/2),0)),IF(ISBLANK(OFFSET('9. METAS'!$Q$20,INT((ROW()-14)/2),0)),"",OFFSET('9. METAS'!$Q$20,INT((ROW()-14)/2),0)))</f>
        <v/>
      </c>
      <c r="K371" s="209" t="str">
        <f ca="1">IF(MOD(ROW()-13,2)=0,IF(ISBLANK(OFFSET('11. SEGUIMIENTO 2026'!$O$14,INT((ROW()-13)/2),0)),"",OFFSET('11. SEGUIMIENTO 2026'!$O$14,INT((ROW()-13)/2),0)),IF(ISBLANK(OFFSET('9. METAS'!$R$20,INT((ROW()-14)/2),0)),"",OFFSET('9. METAS'!$R$20,INT((ROW()-14)/2),0)))</f>
        <v/>
      </c>
      <c r="L371" s="209" t="str">
        <f ca="1">IF(MOD(ROW()-13,2)=0,IF(ISBLANK(OFFSET('11. SEGUIMIENTO 2026'!$P$14,INT((ROW()-13)/2),0)),"",OFFSET('11. SEGUIMIENTO 2026'!$P$14,INT((ROW()-13)/2),0)),IF(ISBLANK(OFFSET('9. METAS'!$S$20,INT((ROW()-14)/2),0)),"",OFFSET('9. METAS'!$S$20,INT((ROW()-14)/2),0)))</f>
        <v/>
      </c>
      <c r="M371" s="210" t="str">
        <f ca="1">IF(MOD(ROW()-13,2)=0,IF(ISBLANK(OFFSET('11. SEGUIMIENTO 2026'!$Q$14,INT((ROW()-13)/2),0)),"",OFFSET('11. SEGUIMIENTO 2026'!$Q$14,INT((ROW()-13)/2),0)),IF(ISBLANK(OFFSET('9. METAS'!$T$20,INT((ROW()-14)/2),0)),"",OFFSET('9. METAS'!$T$20,INT((ROW()-14)/2),0)))</f>
        <v/>
      </c>
      <c r="N371" s="1004" t="str">
        <f t="shared" ref="N371" ca="1" si="354">IFERROR(J371/J372,"ND")</f>
        <v>ND</v>
      </c>
      <c r="O371" s="1006" t="str">
        <f t="shared" ref="O371" ca="1" si="355">IFERROR(((J371+K371+L371)/H371),"ND")</f>
        <v>ND</v>
      </c>
      <c r="P371" s="1034"/>
    </row>
    <row r="372" spans="3:16" hidden="1">
      <c r="C372" s="983"/>
      <c r="D372" s="985"/>
      <c r="E372" s="985"/>
      <c r="F372" s="987"/>
      <c r="G372" s="989"/>
      <c r="H372" s="1029"/>
      <c r="I372" s="1036"/>
      <c r="J372" s="208" t="str">
        <f ca="1">IF(MOD(ROW()-13,2)=0,IF(ISBLANK(OFFSET('11. SEGUIMIENTO 2026'!$N$14,INT((ROW()-13)/2),0)),"",OFFSET('11. SEGUIMIENTO 2026'!$N$14,INT((ROW()-13)/2),0)),IF(ISBLANK(OFFSET('9. METAS'!$Q$20,INT((ROW()-14)/2),0)),"",OFFSET('9. METAS'!$Q$20,INT((ROW()-14)/2),0)))</f>
        <v/>
      </c>
      <c r="K372" s="209" t="str">
        <f ca="1">IF(MOD(ROW()-13,2)=0,IF(ISBLANK(OFFSET('11. SEGUIMIENTO 2026'!$O$14,INT((ROW()-13)/2),0)),"",OFFSET('11. SEGUIMIENTO 2026'!$O$14,INT((ROW()-13)/2),0)),IF(ISBLANK(OFFSET('9. METAS'!$R$20,INT((ROW()-14)/2),0)),"",OFFSET('9. METAS'!$R$20,INT((ROW()-14)/2),0)))</f>
        <v/>
      </c>
      <c r="L372" s="209" t="str">
        <f ca="1">IF(MOD(ROW()-13,2)=0,IF(ISBLANK(OFFSET('11. SEGUIMIENTO 2026'!$P$14,INT((ROW()-13)/2),0)),"",OFFSET('11. SEGUIMIENTO 2026'!$P$14,INT((ROW()-13)/2),0)),IF(ISBLANK(OFFSET('9. METAS'!$S$20,INT((ROW()-14)/2),0)),"",OFFSET('9. METAS'!$S$20,INT((ROW()-14)/2),0)))</f>
        <v/>
      </c>
      <c r="M372" s="210" t="str">
        <f ca="1">IF(MOD(ROW()-13,2)=0,IF(ISBLANK(OFFSET('11. SEGUIMIENTO 2026'!$Q$14,INT((ROW()-13)/2),0)),"",OFFSET('11. SEGUIMIENTO 2026'!$Q$14,INT((ROW()-13)/2),0)),IF(ISBLANK(OFFSET('9. METAS'!$T$20,INT((ROW()-14)/2),0)),"",OFFSET('9. METAS'!$T$20,INT((ROW()-14)/2),0)))</f>
        <v/>
      </c>
      <c r="N372" s="1005"/>
      <c r="O372" s="1007"/>
      <c r="P372" s="1037"/>
    </row>
    <row r="373" spans="3:16" hidden="1">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29" t="str">
        <f ca="1">IF(ISBLANK(OFFSET('9. METAS'!$K$20,INT((ROW()-13)/2),0)),"",OFFSET('9. METAS'!$K$20,INT((ROW()-13)/2),0))</f>
        <v/>
      </c>
      <c r="I373" s="1031"/>
      <c r="J373" s="208" t="str">
        <f ca="1">IF(MOD(ROW()-13,2)=0,IF(ISBLANK(OFFSET('11. SEGUIMIENTO 2026'!$N$14,INT((ROW()-13)/2),0)),"",OFFSET('11. SEGUIMIENTO 2026'!$N$14,INT((ROW()-13)/2),0)),IF(ISBLANK(OFFSET('9. METAS'!$Q$20,INT((ROW()-14)/2),0)),"",OFFSET('9. METAS'!$Q$20,INT((ROW()-14)/2),0)))</f>
        <v/>
      </c>
      <c r="K373" s="209" t="str">
        <f ca="1">IF(MOD(ROW()-13,2)=0,IF(ISBLANK(OFFSET('11. SEGUIMIENTO 2026'!$O$14,INT((ROW()-13)/2),0)),"",OFFSET('11. SEGUIMIENTO 2026'!$O$14,INT((ROW()-13)/2),0)),IF(ISBLANK(OFFSET('9. METAS'!$R$20,INT((ROW()-14)/2),0)),"",OFFSET('9. METAS'!$R$20,INT((ROW()-14)/2),0)))</f>
        <v/>
      </c>
      <c r="L373" s="209" t="str">
        <f ca="1">IF(MOD(ROW()-13,2)=0,IF(ISBLANK(OFFSET('11. SEGUIMIENTO 2026'!$P$14,INT((ROW()-13)/2),0)),"",OFFSET('11. SEGUIMIENTO 2026'!$P$14,INT((ROW()-13)/2),0)),IF(ISBLANK(OFFSET('9. METAS'!$S$20,INT((ROW()-14)/2),0)),"",OFFSET('9. METAS'!$S$20,INT((ROW()-14)/2),0)))</f>
        <v/>
      </c>
      <c r="M373" s="210" t="str">
        <f ca="1">IF(MOD(ROW()-13,2)=0,IF(ISBLANK(OFFSET('11. SEGUIMIENTO 2026'!$Q$14,INT((ROW()-13)/2),0)),"",OFFSET('11. SEGUIMIENTO 2026'!$Q$14,INT((ROW()-13)/2),0)),IF(ISBLANK(OFFSET('9. METAS'!$T$20,INT((ROW()-14)/2),0)),"",OFFSET('9. METAS'!$T$20,INT((ROW()-14)/2),0)))</f>
        <v/>
      </c>
      <c r="N373" s="1004" t="str">
        <f t="shared" ref="N373" ca="1" si="356">IFERROR(J373/J374,"ND")</f>
        <v>ND</v>
      </c>
      <c r="O373" s="1006" t="str">
        <f t="shared" ref="O373" ca="1" si="357">IFERROR(((J373+K373+L373)/H373),"ND")</f>
        <v>ND</v>
      </c>
      <c r="P373" s="1034"/>
    </row>
    <row r="374" spans="3:16" hidden="1">
      <c r="C374" s="983"/>
      <c r="D374" s="985"/>
      <c r="E374" s="985"/>
      <c r="F374" s="987"/>
      <c r="G374" s="989"/>
      <c r="H374" s="1029"/>
      <c r="I374" s="1036"/>
      <c r="J374" s="208" t="str">
        <f ca="1">IF(MOD(ROW()-13,2)=0,IF(ISBLANK(OFFSET('11. SEGUIMIENTO 2026'!$N$14,INT((ROW()-13)/2),0)),"",OFFSET('11. SEGUIMIENTO 2026'!$N$14,INT((ROW()-13)/2),0)),IF(ISBLANK(OFFSET('9. METAS'!$Q$20,INT((ROW()-14)/2),0)),"",OFFSET('9. METAS'!$Q$20,INT((ROW()-14)/2),0)))</f>
        <v/>
      </c>
      <c r="K374" s="209" t="str">
        <f ca="1">IF(MOD(ROW()-13,2)=0,IF(ISBLANK(OFFSET('11. SEGUIMIENTO 2026'!$O$14,INT((ROW()-13)/2),0)),"",OFFSET('11. SEGUIMIENTO 2026'!$O$14,INT((ROW()-13)/2),0)),IF(ISBLANK(OFFSET('9. METAS'!$R$20,INT((ROW()-14)/2),0)),"",OFFSET('9. METAS'!$R$20,INT((ROW()-14)/2),0)))</f>
        <v/>
      </c>
      <c r="L374" s="209" t="str">
        <f ca="1">IF(MOD(ROW()-13,2)=0,IF(ISBLANK(OFFSET('11. SEGUIMIENTO 2026'!$P$14,INT((ROW()-13)/2),0)),"",OFFSET('11. SEGUIMIENTO 2026'!$P$14,INT((ROW()-13)/2),0)),IF(ISBLANK(OFFSET('9. METAS'!$S$20,INT((ROW()-14)/2),0)),"",OFFSET('9. METAS'!$S$20,INT((ROW()-14)/2),0)))</f>
        <v/>
      </c>
      <c r="M374" s="210" t="str">
        <f ca="1">IF(MOD(ROW()-13,2)=0,IF(ISBLANK(OFFSET('11. SEGUIMIENTO 2026'!$Q$14,INT((ROW()-13)/2),0)),"",OFFSET('11. SEGUIMIENTO 2026'!$Q$14,INT((ROW()-13)/2),0)),IF(ISBLANK(OFFSET('9. METAS'!$T$20,INT((ROW()-14)/2),0)),"",OFFSET('9. METAS'!$T$20,INT((ROW()-14)/2),0)))</f>
        <v/>
      </c>
      <c r="N374" s="1005"/>
      <c r="O374" s="1007"/>
      <c r="P374" s="1037"/>
    </row>
    <row r="375" spans="3:16" hidden="1">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29" t="str">
        <f ca="1">IF(ISBLANK(OFFSET('9. METAS'!$K$20,INT((ROW()-13)/2),0)),"",OFFSET('9. METAS'!$K$20,INT((ROW()-13)/2),0))</f>
        <v/>
      </c>
      <c r="I375" s="1031"/>
      <c r="J375" s="208" t="str">
        <f ca="1">IF(MOD(ROW()-13,2)=0,IF(ISBLANK(OFFSET('11. SEGUIMIENTO 2026'!$N$14,INT((ROW()-13)/2),0)),"",OFFSET('11. SEGUIMIENTO 2026'!$N$14,INT((ROW()-13)/2),0)),IF(ISBLANK(OFFSET('9. METAS'!$Q$20,INT((ROW()-14)/2),0)),"",OFFSET('9. METAS'!$Q$20,INT((ROW()-14)/2),0)))</f>
        <v/>
      </c>
      <c r="K375" s="209" t="str">
        <f ca="1">IF(MOD(ROW()-13,2)=0,IF(ISBLANK(OFFSET('11. SEGUIMIENTO 2026'!$O$14,INT((ROW()-13)/2),0)),"",OFFSET('11. SEGUIMIENTO 2026'!$O$14,INT((ROW()-13)/2),0)),IF(ISBLANK(OFFSET('9. METAS'!$R$20,INT((ROW()-14)/2),0)),"",OFFSET('9. METAS'!$R$20,INT((ROW()-14)/2),0)))</f>
        <v/>
      </c>
      <c r="L375" s="209" t="str">
        <f ca="1">IF(MOD(ROW()-13,2)=0,IF(ISBLANK(OFFSET('11. SEGUIMIENTO 2026'!$P$14,INT((ROW()-13)/2),0)),"",OFFSET('11. SEGUIMIENTO 2026'!$P$14,INT((ROW()-13)/2),0)),IF(ISBLANK(OFFSET('9. METAS'!$S$20,INT((ROW()-14)/2),0)),"",OFFSET('9. METAS'!$S$20,INT((ROW()-14)/2),0)))</f>
        <v/>
      </c>
      <c r="M375" s="210" t="str">
        <f ca="1">IF(MOD(ROW()-13,2)=0,IF(ISBLANK(OFFSET('11. SEGUIMIENTO 2026'!$Q$14,INT((ROW()-13)/2),0)),"",OFFSET('11. SEGUIMIENTO 2026'!$Q$14,INT((ROW()-13)/2),0)),IF(ISBLANK(OFFSET('9. METAS'!$T$20,INT((ROW()-14)/2),0)),"",OFFSET('9. METAS'!$T$20,INT((ROW()-14)/2),0)))</f>
        <v/>
      </c>
      <c r="N375" s="1004" t="str">
        <f t="shared" ref="N375" ca="1" si="358">IFERROR(J375/J376,"ND")</f>
        <v>ND</v>
      </c>
      <c r="O375" s="1006" t="str">
        <f t="shared" ref="O375" ca="1" si="359">IFERROR(((J375+K375+L375)/H375),"ND")</f>
        <v>ND</v>
      </c>
      <c r="P375" s="1034"/>
    </row>
    <row r="376" spans="3:16" hidden="1">
      <c r="C376" s="983"/>
      <c r="D376" s="985"/>
      <c r="E376" s="985"/>
      <c r="F376" s="987"/>
      <c r="G376" s="989"/>
      <c r="H376" s="1029"/>
      <c r="I376" s="1036"/>
      <c r="J376" s="208" t="str">
        <f ca="1">IF(MOD(ROW()-13,2)=0,IF(ISBLANK(OFFSET('11. SEGUIMIENTO 2026'!$N$14,INT((ROW()-13)/2),0)),"",OFFSET('11. SEGUIMIENTO 2026'!$N$14,INT((ROW()-13)/2),0)),IF(ISBLANK(OFFSET('9. METAS'!$Q$20,INT((ROW()-14)/2),0)),"",OFFSET('9. METAS'!$Q$20,INT((ROW()-14)/2),0)))</f>
        <v/>
      </c>
      <c r="K376" s="209" t="str">
        <f ca="1">IF(MOD(ROW()-13,2)=0,IF(ISBLANK(OFFSET('11. SEGUIMIENTO 2026'!$O$14,INT((ROW()-13)/2),0)),"",OFFSET('11. SEGUIMIENTO 2026'!$O$14,INT((ROW()-13)/2),0)),IF(ISBLANK(OFFSET('9. METAS'!$R$20,INT((ROW()-14)/2),0)),"",OFFSET('9. METAS'!$R$20,INT((ROW()-14)/2),0)))</f>
        <v/>
      </c>
      <c r="L376" s="209" t="str">
        <f ca="1">IF(MOD(ROW()-13,2)=0,IF(ISBLANK(OFFSET('11. SEGUIMIENTO 2026'!$P$14,INT((ROW()-13)/2),0)),"",OFFSET('11. SEGUIMIENTO 2026'!$P$14,INT((ROW()-13)/2),0)),IF(ISBLANK(OFFSET('9. METAS'!$S$20,INT((ROW()-14)/2),0)),"",OFFSET('9. METAS'!$S$20,INT((ROW()-14)/2),0)))</f>
        <v/>
      </c>
      <c r="M376" s="210" t="str">
        <f ca="1">IF(MOD(ROW()-13,2)=0,IF(ISBLANK(OFFSET('11. SEGUIMIENTO 2026'!$Q$14,INT((ROW()-13)/2),0)),"",OFFSET('11. SEGUIMIENTO 2026'!$Q$14,INT((ROW()-13)/2),0)),IF(ISBLANK(OFFSET('9. METAS'!$T$20,INT((ROW()-14)/2),0)),"",OFFSET('9. METAS'!$T$20,INT((ROW()-14)/2),0)))</f>
        <v/>
      </c>
      <c r="N376" s="1005"/>
      <c r="O376" s="1007"/>
      <c r="P376" s="1037"/>
    </row>
    <row r="377" spans="3:16" hidden="1">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29" t="str">
        <f ca="1">IF(ISBLANK(OFFSET('9. METAS'!$K$20,INT((ROW()-13)/2),0)),"",OFFSET('9. METAS'!$K$20,INT((ROW()-13)/2),0))</f>
        <v/>
      </c>
      <c r="I377" s="1031"/>
      <c r="J377" s="208" t="str">
        <f ca="1">IF(MOD(ROW()-13,2)=0,IF(ISBLANK(OFFSET('11. SEGUIMIENTO 2026'!$N$14,INT((ROW()-13)/2),0)),"",OFFSET('11. SEGUIMIENTO 2026'!$N$14,INT((ROW()-13)/2),0)),IF(ISBLANK(OFFSET('9. METAS'!$Q$20,INT((ROW()-14)/2),0)),"",OFFSET('9. METAS'!$Q$20,INT((ROW()-14)/2),0)))</f>
        <v/>
      </c>
      <c r="K377" s="209" t="str">
        <f ca="1">IF(MOD(ROW()-13,2)=0,IF(ISBLANK(OFFSET('11. SEGUIMIENTO 2026'!$O$14,INT((ROW()-13)/2),0)),"",OFFSET('11. SEGUIMIENTO 2026'!$O$14,INT((ROW()-13)/2),0)),IF(ISBLANK(OFFSET('9. METAS'!$R$20,INT((ROW()-14)/2),0)),"",OFFSET('9. METAS'!$R$20,INT((ROW()-14)/2),0)))</f>
        <v/>
      </c>
      <c r="L377" s="209" t="str">
        <f ca="1">IF(MOD(ROW()-13,2)=0,IF(ISBLANK(OFFSET('11. SEGUIMIENTO 2026'!$P$14,INT((ROW()-13)/2),0)),"",OFFSET('11. SEGUIMIENTO 2026'!$P$14,INT((ROW()-13)/2),0)),IF(ISBLANK(OFFSET('9. METAS'!$S$20,INT((ROW()-14)/2),0)),"",OFFSET('9. METAS'!$S$20,INT((ROW()-14)/2),0)))</f>
        <v/>
      </c>
      <c r="M377" s="210" t="str">
        <f ca="1">IF(MOD(ROW()-13,2)=0,IF(ISBLANK(OFFSET('11. SEGUIMIENTO 2026'!$Q$14,INT((ROW()-13)/2),0)),"",OFFSET('11. SEGUIMIENTO 2026'!$Q$14,INT((ROW()-13)/2),0)),IF(ISBLANK(OFFSET('9. METAS'!$T$20,INT((ROW()-14)/2),0)),"",OFFSET('9. METAS'!$T$20,INT((ROW()-14)/2),0)))</f>
        <v/>
      </c>
      <c r="N377" s="1004" t="str">
        <f t="shared" ref="N377" ca="1" si="360">IFERROR(J377/J378,"ND")</f>
        <v>ND</v>
      </c>
      <c r="O377" s="1006" t="str">
        <f t="shared" ref="O377" ca="1" si="361">IFERROR(((J377+K377+L377)/H377),"ND")</f>
        <v>ND</v>
      </c>
      <c r="P377" s="1034"/>
    </row>
    <row r="378" spans="3:16" hidden="1">
      <c r="C378" s="983"/>
      <c r="D378" s="985"/>
      <c r="E378" s="985"/>
      <c r="F378" s="987"/>
      <c r="G378" s="989"/>
      <c r="H378" s="1029"/>
      <c r="I378" s="1036"/>
      <c r="J378" s="208" t="str">
        <f ca="1">IF(MOD(ROW()-13,2)=0,IF(ISBLANK(OFFSET('11. SEGUIMIENTO 2026'!$N$14,INT((ROW()-13)/2),0)),"",OFFSET('11. SEGUIMIENTO 2026'!$N$14,INT((ROW()-13)/2),0)),IF(ISBLANK(OFFSET('9. METAS'!$Q$20,INT((ROW()-14)/2),0)),"",OFFSET('9. METAS'!$Q$20,INT((ROW()-14)/2),0)))</f>
        <v/>
      </c>
      <c r="K378" s="209" t="str">
        <f ca="1">IF(MOD(ROW()-13,2)=0,IF(ISBLANK(OFFSET('11. SEGUIMIENTO 2026'!$O$14,INT((ROW()-13)/2),0)),"",OFFSET('11. SEGUIMIENTO 2026'!$O$14,INT((ROW()-13)/2),0)),IF(ISBLANK(OFFSET('9. METAS'!$R$20,INT((ROW()-14)/2),0)),"",OFFSET('9. METAS'!$R$20,INT((ROW()-14)/2),0)))</f>
        <v/>
      </c>
      <c r="L378" s="209" t="str">
        <f ca="1">IF(MOD(ROW()-13,2)=0,IF(ISBLANK(OFFSET('11. SEGUIMIENTO 2026'!$P$14,INT((ROW()-13)/2),0)),"",OFFSET('11. SEGUIMIENTO 2026'!$P$14,INT((ROW()-13)/2),0)),IF(ISBLANK(OFFSET('9. METAS'!$S$20,INT((ROW()-14)/2),0)),"",OFFSET('9. METAS'!$S$20,INT((ROW()-14)/2),0)))</f>
        <v/>
      </c>
      <c r="M378" s="210" t="str">
        <f ca="1">IF(MOD(ROW()-13,2)=0,IF(ISBLANK(OFFSET('11. SEGUIMIENTO 2026'!$Q$14,INT((ROW()-13)/2),0)),"",OFFSET('11. SEGUIMIENTO 2026'!$Q$14,INT((ROW()-13)/2),0)),IF(ISBLANK(OFFSET('9. METAS'!$T$20,INT((ROW()-14)/2),0)),"",OFFSET('9. METAS'!$T$20,INT((ROW()-14)/2),0)))</f>
        <v/>
      </c>
      <c r="N378" s="1005"/>
      <c r="O378" s="1007"/>
      <c r="P378" s="1037"/>
    </row>
    <row r="379" spans="3:16" hidden="1">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29" t="str">
        <f ca="1">IF(ISBLANK(OFFSET('9. METAS'!$K$20,INT((ROW()-13)/2),0)),"",OFFSET('9. METAS'!$K$20,INT((ROW()-13)/2),0))</f>
        <v/>
      </c>
      <c r="I379" s="1031"/>
      <c r="J379" s="208" t="str">
        <f ca="1">IF(MOD(ROW()-13,2)=0,IF(ISBLANK(OFFSET('11. SEGUIMIENTO 2026'!$N$14,INT((ROW()-13)/2),0)),"",OFFSET('11. SEGUIMIENTO 2026'!$N$14,INT((ROW()-13)/2),0)),IF(ISBLANK(OFFSET('9. METAS'!$Q$20,INT((ROW()-14)/2),0)),"",OFFSET('9. METAS'!$Q$20,INT((ROW()-14)/2),0)))</f>
        <v/>
      </c>
      <c r="K379" s="209" t="str">
        <f ca="1">IF(MOD(ROW()-13,2)=0,IF(ISBLANK(OFFSET('11. SEGUIMIENTO 2026'!$O$14,INT((ROW()-13)/2),0)),"",OFFSET('11. SEGUIMIENTO 2026'!$O$14,INT((ROW()-13)/2),0)),IF(ISBLANK(OFFSET('9. METAS'!$R$20,INT((ROW()-14)/2),0)),"",OFFSET('9. METAS'!$R$20,INT((ROW()-14)/2),0)))</f>
        <v/>
      </c>
      <c r="L379" s="209" t="str">
        <f ca="1">IF(MOD(ROW()-13,2)=0,IF(ISBLANK(OFFSET('11. SEGUIMIENTO 2026'!$P$14,INT((ROW()-13)/2),0)),"",OFFSET('11. SEGUIMIENTO 2026'!$P$14,INT((ROW()-13)/2),0)),IF(ISBLANK(OFFSET('9. METAS'!$S$20,INT((ROW()-14)/2),0)),"",OFFSET('9. METAS'!$S$20,INT((ROW()-14)/2),0)))</f>
        <v/>
      </c>
      <c r="M379" s="210" t="str">
        <f ca="1">IF(MOD(ROW()-13,2)=0,IF(ISBLANK(OFFSET('11. SEGUIMIENTO 2026'!$Q$14,INT((ROW()-13)/2),0)),"",OFFSET('11. SEGUIMIENTO 2026'!$Q$14,INT((ROW()-13)/2),0)),IF(ISBLANK(OFFSET('9. METAS'!$T$20,INT((ROW()-14)/2),0)),"",OFFSET('9. METAS'!$T$20,INT((ROW()-14)/2),0)))</f>
        <v/>
      </c>
      <c r="N379" s="1004" t="str">
        <f t="shared" ref="N379" ca="1" si="362">IFERROR(J379/J380,"ND")</f>
        <v>ND</v>
      </c>
      <c r="O379" s="1006" t="str">
        <f t="shared" ref="O379" ca="1" si="363">IFERROR(((J379+K379+L379)/H379),"ND")</f>
        <v>ND</v>
      </c>
      <c r="P379" s="1034"/>
    </row>
    <row r="380" spans="3:16" hidden="1">
      <c r="C380" s="983"/>
      <c r="D380" s="985"/>
      <c r="E380" s="985"/>
      <c r="F380" s="987"/>
      <c r="G380" s="989"/>
      <c r="H380" s="1029"/>
      <c r="I380" s="1036"/>
      <c r="J380" s="208" t="str">
        <f ca="1">IF(MOD(ROW()-13,2)=0,IF(ISBLANK(OFFSET('11. SEGUIMIENTO 2026'!$N$14,INT((ROW()-13)/2),0)),"",OFFSET('11. SEGUIMIENTO 2026'!$N$14,INT((ROW()-13)/2),0)),IF(ISBLANK(OFFSET('9. METAS'!$Q$20,INT((ROW()-14)/2),0)),"",OFFSET('9. METAS'!$Q$20,INT((ROW()-14)/2),0)))</f>
        <v/>
      </c>
      <c r="K380" s="209" t="str">
        <f ca="1">IF(MOD(ROW()-13,2)=0,IF(ISBLANK(OFFSET('11. SEGUIMIENTO 2026'!$O$14,INT((ROW()-13)/2),0)),"",OFFSET('11. SEGUIMIENTO 2026'!$O$14,INT((ROW()-13)/2),0)),IF(ISBLANK(OFFSET('9. METAS'!$R$20,INT((ROW()-14)/2),0)),"",OFFSET('9. METAS'!$R$20,INT((ROW()-14)/2),0)))</f>
        <v/>
      </c>
      <c r="L380" s="209" t="str">
        <f ca="1">IF(MOD(ROW()-13,2)=0,IF(ISBLANK(OFFSET('11. SEGUIMIENTO 2026'!$P$14,INT((ROW()-13)/2),0)),"",OFFSET('11. SEGUIMIENTO 2026'!$P$14,INT((ROW()-13)/2),0)),IF(ISBLANK(OFFSET('9. METAS'!$S$20,INT((ROW()-14)/2),0)),"",OFFSET('9. METAS'!$S$20,INT((ROW()-14)/2),0)))</f>
        <v/>
      </c>
      <c r="M380" s="210" t="str">
        <f ca="1">IF(MOD(ROW()-13,2)=0,IF(ISBLANK(OFFSET('11. SEGUIMIENTO 2026'!$Q$14,INT((ROW()-13)/2),0)),"",OFFSET('11. SEGUIMIENTO 2026'!$Q$14,INT((ROW()-13)/2),0)),IF(ISBLANK(OFFSET('9. METAS'!$T$20,INT((ROW()-14)/2),0)),"",OFFSET('9. METAS'!$T$20,INT((ROW()-14)/2),0)))</f>
        <v/>
      </c>
      <c r="N380" s="1005"/>
      <c r="O380" s="1007"/>
      <c r="P380" s="1037"/>
    </row>
    <row r="381" spans="3:16" hidden="1">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29" t="str">
        <f ca="1">IF(ISBLANK(OFFSET('9. METAS'!$K$20,INT((ROW()-13)/2),0)),"",OFFSET('9. METAS'!$K$20,INT((ROW()-13)/2),0))</f>
        <v/>
      </c>
      <c r="I381" s="1031"/>
      <c r="J381" s="208" t="str">
        <f ca="1">IF(MOD(ROW()-13,2)=0,IF(ISBLANK(OFFSET('11. SEGUIMIENTO 2026'!$N$14,INT((ROW()-13)/2),0)),"",OFFSET('11. SEGUIMIENTO 2026'!$N$14,INT((ROW()-13)/2),0)),IF(ISBLANK(OFFSET('9. METAS'!$Q$20,INT((ROW()-14)/2),0)),"",OFFSET('9. METAS'!$Q$20,INT((ROW()-14)/2),0)))</f>
        <v/>
      </c>
      <c r="K381" s="209" t="str">
        <f ca="1">IF(MOD(ROW()-13,2)=0,IF(ISBLANK(OFFSET('11. SEGUIMIENTO 2026'!$O$14,INT((ROW()-13)/2),0)),"",OFFSET('11. SEGUIMIENTO 2026'!$O$14,INT((ROW()-13)/2),0)),IF(ISBLANK(OFFSET('9. METAS'!$R$20,INT((ROW()-14)/2),0)),"",OFFSET('9. METAS'!$R$20,INT((ROW()-14)/2),0)))</f>
        <v/>
      </c>
      <c r="L381" s="209" t="str">
        <f ca="1">IF(MOD(ROW()-13,2)=0,IF(ISBLANK(OFFSET('11. SEGUIMIENTO 2026'!$P$14,INT((ROW()-13)/2),0)),"",OFFSET('11. SEGUIMIENTO 2026'!$P$14,INT((ROW()-13)/2),0)),IF(ISBLANK(OFFSET('9. METAS'!$S$20,INT((ROW()-14)/2),0)),"",OFFSET('9. METAS'!$S$20,INT((ROW()-14)/2),0)))</f>
        <v/>
      </c>
      <c r="M381" s="210" t="str">
        <f ca="1">IF(MOD(ROW()-13,2)=0,IF(ISBLANK(OFFSET('11. SEGUIMIENTO 2026'!$Q$14,INT((ROW()-13)/2),0)),"",OFFSET('11. SEGUIMIENTO 2026'!$Q$14,INT((ROW()-13)/2),0)),IF(ISBLANK(OFFSET('9. METAS'!$T$20,INT((ROW()-14)/2),0)),"",OFFSET('9. METAS'!$T$20,INT((ROW()-14)/2),0)))</f>
        <v/>
      </c>
      <c r="N381" s="1004" t="str">
        <f t="shared" ref="N381" ca="1" si="364">IFERROR(J381/J382,"ND")</f>
        <v>ND</v>
      </c>
      <c r="O381" s="1006" t="str">
        <f t="shared" ref="O381" ca="1" si="365">IFERROR(((J381+K381+L381)/H381),"ND")</f>
        <v>ND</v>
      </c>
      <c r="P381" s="1034"/>
    </row>
    <row r="382" spans="3:16" hidden="1">
      <c r="C382" s="983"/>
      <c r="D382" s="985"/>
      <c r="E382" s="985"/>
      <c r="F382" s="987"/>
      <c r="G382" s="989"/>
      <c r="H382" s="1029"/>
      <c r="I382" s="1036"/>
      <c r="J382" s="208" t="str">
        <f ca="1">IF(MOD(ROW()-13,2)=0,IF(ISBLANK(OFFSET('11. SEGUIMIENTO 2026'!$N$14,INT((ROW()-13)/2),0)),"",OFFSET('11. SEGUIMIENTO 2026'!$N$14,INT((ROW()-13)/2),0)),IF(ISBLANK(OFFSET('9. METAS'!$Q$20,INT((ROW()-14)/2),0)),"",OFFSET('9. METAS'!$Q$20,INT((ROW()-14)/2),0)))</f>
        <v/>
      </c>
      <c r="K382" s="209" t="str">
        <f ca="1">IF(MOD(ROW()-13,2)=0,IF(ISBLANK(OFFSET('11. SEGUIMIENTO 2026'!$O$14,INT((ROW()-13)/2),0)),"",OFFSET('11. SEGUIMIENTO 2026'!$O$14,INT((ROW()-13)/2),0)),IF(ISBLANK(OFFSET('9. METAS'!$R$20,INT((ROW()-14)/2),0)),"",OFFSET('9. METAS'!$R$20,INT((ROW()-14)/2),0)))</f>
        <v/>
      </c>
      <c r="L382" s="209" t="str">
        <f ca="1">IF(MOD(ROW()-13,2)=0,IF(ISBLANK(OFFSET('11. SEGUIMIENTO 2026'!$P$14,INT((ROW()-13)/2),0)),"",OFFSET('11. SEGUIMIENTO 2026'!$P$14,INT((ROW()-13)/2),0)),IF(ISBLANK(OFFSET('9. METAS'!$S$20,INT((ROW()-14)/2),0)),"",OFFSET('9. METAS'!$S$20,INT((ROW()-14)/2),0)))</f>
        <v/>
      </c>
      <c r="M382" s="210" t="str">
        <f ca="1">IF(MOD(ROW()-13,2)=0,IF(ISBLANK(OFFSET('11. SEGUIMIENTO 2026'!$Q$14,INT((ROW()-13)/2),0)),"",OFFSET('11. SEGUIMIENTO 2026'!$Q$14,INT((ROW()-13)/2),0)),IF(ISBLANK(OFFSET('9. METAS'!$T$20,INT((ROW()-14)/2),0)),"",OFFSET('9. METAS'!$T$20,INT((ROW()-14)/2),0)))</f>
        <v/>
      </c>
      <c r="N382" s="1005"/>
      <c r="O382" s="1007"/>
      <c r="P382" s="1037"/>
    </row>
    <row r="383" spans="3:16" hidden="1">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29" t="str">
        <f ca="1">IF(ISBLANK(OFFSET('9. METAS'!$K$20,INT((ROW()-13)/2),0)),"",OFFSET('9. METAS'!$K$20,INT((ROW()-13)/2),0))</f>
        <v/>
      </c>
      <c r="I383" s="1031"/>
      <c r="J383" s="208" t="str">
        <f ca="1">IF(MOD(ROW()-13,2)=0,IF(ISBLANK(OFFSET('11. SEGUIMIENTO 2026'!$N$14,INT((ROW()-13)/2),0)),"",OFFSET('11. SEGUIMIENTO 2026'!$N$14,INT((ROW()-13)/2),0)),IF(ISBLANK(OFFSET('9. METAS'!$Q$20,INT((ROW()-14)/2),0)),"",OFFSET('9. METAS'!$Q$20,INT((ROW()-14)/2),0)))</f>
        <v/>
      </c>
      <c r="K383" s="209" t="str">
        <f ca="1">IF(MOD(ROW()-13,2)=0,IF(ISBLANK(OFFSET('11. SEGUIMIENTO 2026'!$O$14,INT((ROW()-13)/2),0)),"",OFFSET('11. SEGUIMIENTO 2026'!$O$14,INT((ROW()-13)/2),0)),IF(ISBLANK(OFFSET('9. METAS'!$R$20,INT((ROW()-14)/2),0)),"",OFFSET('9. METAS'!$R$20,INT((ROW()-14)/2),0)))</f>
        <v/>
      </c>
      <c r="L383" s="209" t="str">
        <f ca="1">IF(MOD(ROW()-13,2)=0,IF(ISBLANK(OFFSET('11. SEGUIMIENTO 2026'!$P$14,INT((ROW()-13)/2),0)),"",OFFSET('11. SEGUIMIENTO 2026'!$P$14,INT((ROW()-13)/2),0)),IF(ISBLANK(OFFSET('9. METAS'!$S$20,INT((ROW()-14)/2),0)),"",OFFSET('9. METAS'!$S$20,INT((ROW()-14)/2),0)))</f>
        <v/>
      </c>
      <c r="M383" s="210" t="str">
        <f ca="1">IF(MOD(ROW()-13,2)=0,IF(ISBLANK(OFFSET('11. SEGUIMIENTO 2026'!$Q$14,INT((ROW()-13)/2),0)),"",OFFSET('11. SEGUIMIENTO 2026'!$Q$14,INT((ROW()-13)/2),0)),IF(ISBLANK(OFFSET('9. METAS'!$T$20,INT((ROW()-14)/2),0)),"",OFFSET('9. METAS'!$T$20,INT((ROW()-14)/2),0)))</f>
        <v/>
      </c>
      <c r="N383" s="1004" t="str">
        <f t="shared" ref="N383" ca="1" si="366">IFERROR(J383/J384,"ND")</f>
        <v>ND</v>
      </c>
      <c r="O383" s="1006" t="str">
        <f t="shared" ref="O383" ca="1" si="367">IFERROR(((J383+K383+L383)/H383),"ND")</f>
        <v>ND</v>
      </c>
      <c r="P383" s="1034"/>
    </row>
    <row r="384" spans="3:16" hidden="1">
      <c r="C384" s="983"/>
      <c r="D384" s="985"/>
      <c r="E384" s="985"/>
      <c r="F384" s="987"/>
      <c r="G384" s="989"/>
      <c r="H384" s="1029"/>
      <c r="I384" s="1036"/>
      <c r="J384" s="208" t="str">
        <f ca="1">IF(MOD(ROW()-13,2)=0,IF(ISBLANK(OFFSET('11. SEGUIMIENTO 2026'!$N$14,INT((ROW()-13)/2),0)),"",OFFSET('11. SEGUIMIENTO 2026'!$N$14,INT((ROW()-13)/2),0)),IF(ISBLANK(OFFSET('9. METAS'!$Q$20,INT((ROW()-14)/2),0)),"",OFFSET('9. METAS'!$Q$20,INT((ROW()-14)/2),0)))</f>
        <v/>
      </c>
      <c r="K384" s="209" t="str">
        <f ca="1">IF(MOD(ROW()-13,2)=0,IF(ISBLANK(OFFSET('11. SEGUIMIENTO 2026'!$O$14,INT((ROW()-13)/2),0)),"",OFFSET('11. SEGUIMIENTO 2026'!$O$14,INT((ROW()-13)/2),0)),IF(ISBLANK(OFFSET('9. METAS'!$R$20,INT((ROW()-14)/2),0)),"",OFFSET('9. METAS'!$R$20,INT((ROW()-14)/2),0)))</f>
        <v/>
      </c>
      <c r="L384" s="209" t="str">
        <f ca="1">IF(MOD(ROW()-13,2)=0,IF(ISBLANK(OFFSET('11. SEGUIMIENTO 2026'!$P$14,INT((ROW()-13)/2),0)),"",OFFSET('11. SEGUIMIENTO 2026'!$P$14,INT((ROW()-13)/2),0)),IF(ISBLANK(OFFSET('9. METAS'!$S$20,INT((ROW()-14)/2),0)),"",OFFSET('9. METAS'!$S$20,INT((ROW()-14)/2),0)))</f>
        <v/>
      </c>
      <c r="M384" s="210" t="str">
        <f ca="1">IF(MOD(ROW()-13,2)=0,IF(ISBLANK(OFFSET('11. SEGUIMIENTO 2026'!$Q$14,INT((ROW()-13)/2),0)),"",OFFSET('11. SEGUIMIENTO 2026'!$Q$14,INT((ROW()-13)/2),0)),IF(ISBLANK(OFFSET('9. METAS'!$T$20,INT((ROW()-14)/2),0)),"",OFFSET('9. METAS'!$T$20,INT((ROW()-14)/2),0)))</f>
        <v/>
      </c>
      <c r="N384" s="1005"/>
      <c r="O384" s="1007"/>
      <c r="P384" s="1037"/>
    </row>
    <row r="385" spans="3:16" hidden="1">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29" t="str">
        <f ca="1">IF(ISBLANK(OFFSET('9. METAS'!$K$20,INT((ROW()-13)/2),0)),"",OFFSET('9. METAS'!$K$20,INT((ROW()-13)/2),0))</f>
        <v/>
      </c>
      <c r="I385" s="1031"/>
      <c r="J385" s="208" t="str">
        <f ca="1">IF(MOD(ROW()-13,2)=0,IF(ISBLANK(OFFSET('11. SEGUIMIENTO 2026'!$N$14,INT((ROW()-13)/2),0)),"",OFFSET('11. SEGUIMIENTO 2026'!$N$14,INT((ROW()-13)/2),0)),IF(ISBLANK(OFFSET('9. METAS'!$Q$20,INT((ROW()-14)/2),0)),"",OFFSET('9. METAS'!$Q$20,INT((ROW()-14)/2),0)))</f>
        <v/>
      </c>
      <c r="K385" s="209" t="str">
        <f ca="1">IF(MOD(ROW()-13,2)=0,IF(ISBLANK(OFFSET('11. SEGUIMIENTO 2026'!$O$14,INT((ROW()-13)/2),0)),"",OFFSET('11. SEGUIMIENTO 2026'!$O$14,INT((ROW()-13)/2),0)),IF(ISBLANK(OFFSET('9. METAS'!$R$20,INT((ROW()-14)/2),0)),"",OFFSET('9. METAS'!$R$20,INT((ROW()-14)/2),0)))</f>
        <v/>
      </c>
      <c r="L385" s="209" t="str">
        <f ca="1">IF(MOD(ROW()-13,2)=0,IF(ISBLANK(OFFSET('11. SEGUIMIENTO 2026'!$P$14,INT((ROW()-13)/2),0)),"",OFFSET('11. SEGUIMIENTO 2026'!$P$14,INT((ROW()-13)/2),0)),IF(ISBLANK(OFFSET('9. METAS'!$S$20,INT((ROW()-14)/2),0)),"",OFFSET('9. METAS'!$S$20,INT((ROW()-14)/2),0)))</f>
        <v/>
      </c>
      <c r="M385" s="210" t="str">
        <f ca="1">IF(MOD(ROW()-13,2)=0,IF(ISBLANK(OFFSET('11. SEGUIMIENTO 2026'!$Q$14,INT((ROW()-13)/2),0)),"",OFFSET('11. SEGUIMIENTO 2026'!$Q$14,INT((ROW()-13)/2),0)),IF(ISBLANK(OFFSET('9. METAS'!$T$20,INT((ROW()-14)/2),0)),"",OFFSET('9. METAS'!$T$20,INT((ROW()-14)/2),0)))</f>
        <v/>
      </c>
      <c r="N385" s="1004" t="str">
        <f t="shared" ref="N385" ca="1" si="368">IFERROR(J385/J386,"ND")</f>
        <v>ND</v>
      </c>
      <c r="O385" s="1006" t="str">
        <f t="shared" ref="O385" ca="1" si="369">IFERROR(((J385+K385+L385)/H385),"ND")</f>
        <v>ND</v>
      </c>
      <c r="P385" s="1034"/>
    </row>
    <row r="386" spans="3:16" hidden="1">
      <c r="C386" s="983"/>
      <c r="D386" s="985"/>
      <c r="E386" s="985"/>
      <c r="F386" s="987"/>
      <c r="G386" s="989"/>
      <c r="H386" s="1029"/>
      <c r="I386" s="1036"/>
      <c r="J386" s="208" t="str">
        <f ca="1">IF(MOD(ROW()-13,2)=0,IF(ISBLANK(OFFSET('11. SEGUIMIENTO 2026'!$N$14,INT((ROW()-13)/2),0)),"",OFFSET('11. SEGUIMIENTO 2026'!$N$14,INT((ROW()-13)/2),0)),IF(ISBLANK(OFFSET('9. METAS'!$Q$20,INT((ROW()-14)/2),0)),"",OFFSET('9. METAS'!$Q$20,INT((ROW()-14)/2),0)))</f>
        <v/>
      </c>
      <c r="K386" s="209" t="str">
        <f ca="1">IF(MOD(ROW()-13,2)=0,IF(ISBLANK(OFFSET('11. SEGUIMIENTO 2026'!$O$14,INT((ROW()-13)/2),0)),"",OFFSET('11. SEGUIMIENTO 2026'!$O$14,INT((ROW()-13)/2),0)),IF(ISBLANK(OFFSET('9. METAS'!$R$20,INT((ROW()-14)/2),0)),"",OFFSET('9. METAS'!$R$20,INT((ROW()-14)/2),0)))</f>
        <v/>
      </c>
      <c r="L386" s="209" t="str">
        <f ca="1">IF(MOD(ROW()-13,2)=0,IF(ISBLANK(OFFSET('11. SEGUIMIENTO 2026'!$P$14,INT((ROW()-13)/2),0)),"",OFFSET('11. SEGUIMIENTO 2026'!$P$14,INT((ROW()-13)/2),0)),IF(ISBLANK(OFFSET('9. METAS'!$S$20,INT((ROW()-14)/2),0)),"",OFFSET('9. METAS'!$S$20,INT((ROW()-14)/2),0)))</f>
        <v/>
      </c>
      <c r="M386" s="210" t="str">
        <f ca="1">IF(MOD(ROW()-13,2)=0,IF(ISBLANK(OFFSET('11. SEGUIMIENTO 2026'!$Q$14,INT((ROW()-13)/2),0)),"",OFFSET('11. SEGUIMIENTO 2026'!$Q$14,INT((ROW()-13)/2),0)),IF(ISBLANK(OFFSET('9. METAS'!$T$20,INT((ROW()-14)/2),0)),"",OFFSET('9. METAS'!$T$20,INT((ROW()-14)/2),0)))</f>
        <v/>
      </c>
      <c r="N386" s="1005"/>
      <c r="O386" s="1007"/>
      <c r="P386" s="1037"/>
    </row>
    <row r="387" spans="3:16" hidden="1">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29" t="str">
        <f ca="1">IF(ISBLANK(OFFSET('9. METAS'!$K$20,INT((ROW()-13)/2),0)),"",OFFSET('9. METAS'!$K$20,INT((ROW()-13)/2),0))</f>
        <v/>
      </c>
      <c r="I387" s="1031"/>
      <c r="J387" s="208" t="str">
        <f ca="1">IF(MOD(ROW()-13,2)=0,IF(ISBLANK(OFFSET('11. SEGUIMIENTO 2026'!$N$14,INT((ROW()-13)/2),0)),"",OFFSET('11. SEGUIMIENTO 2026'!$N$14,INT((ROW()-13)/2),0)),IF(ISBLANK(OFFSET('9. METAS'!$Q$20,INT((ROW()-14)/2),0)),"",OFFSET('9. METAS'!$Q$20,INT((ROW()-14)/2),0)))</f>
        <v/>
      </c>
      <c r="K387" s="209" t="str">
        <f ca="1">IF(MOD(ROW()-13,2)=0,IF(ISBLANK(OFFSET('11. SEGUIMIENTO 2026'!$O$14,INT((ROW()-13)/2),0)),"",OFFSET('11. SEGUIMIENTO 2026'!$O$14,INT((ROW()-13)/2),0)),IF(ISBLANK(OFFSET('9. METAS'!$R$20,INT((ROW()-14)/2),0)),"",OFFSET('9. METAS'!$R$20,INT((ROW()-14)/2),0)))</f>
        <v/>
      </c>
      <c r="L387" s="209" t="str">
        <f ca="1">IF(MOD(ROW()-13,2)=0,IF(ISBLANK(OFFSET('11. SEGUIMIENTO 2026'!$P$14,INT((ROW()-13)/2),0)),"",OFFSET('11. SEGUIMIENTO 2026'!$P$14,INT((ROW()-13)/2),0)),IF(ISBLANK(OFFSET('9. METAS'!$S$20,INT((ROW()-14)/2),0)),"",OFFSET('9. METAS'!$S$20,INT((ROW()-14)/2),0)))</f>
        <v/>
      </c>
      <c r="M387" s="210" t="str">
        <f ca="1">IF(MOD(ROW()-13,2)=0,IF(ISBLANK(OFFSET('11. SEGUIMIENTO 2026'!$Q$14,INT((ROW()-13)/2),0)),"",OFFSET('11. SEGUIMIENTO 2026'!$Q$14,INT((ROW()-13)/2),0)),IF(ISBLANK(OFFSET('9. METAS'!$T$20,INT((ROW()-14)/2),0)),"",OFFSET('9. METAS'!$T$20,INT((ROW()-14)/2),0)))</f>
        <v/>
      </c>
      <c r="N387" s="1004" t="str">
        <f t="shared" ref="N387" ca="1" si="370">IFERROR(J387/J388,"ND")</f>
        <v>ND</v>
      </c>
      <c r="O387" s="1006" t="str">
        <f t="shared" ref="O387" ca="1" si="371">IFERROR(((J387+K387+L387)/H387),"ND")</f>
        <v>ND</v>
      </c>
      <c r="P387" s="1034"/>
    </row>
    <row r="388" spans="3:16" hidden="1">
      <c r="C388" s="983"/>
      <c r="D388" s="985"/>
      <c r="E388" s="985"/>
      <c r="F388" s="987"/>
      <c r="G388" s="989"/>
      <c r="H388" s="1029"/>
      <c r="I388" s="1036"/>
      <c r="J388" s="208" t="str">
        <f ca="1">IF(MOD(ROW()-13,2)=0,IF(ISBLANK(OFFSET('11. SEGUIMIENTO 2026'!$N$14,INT((ROW()-13)/2),0)),"",OFFSET('11. SEGUIMIENTO 2026'!$N$14,INT((ROW()-13)/2),0)),IF(ISBLANK(OFFSET('9. METAS'!$Q$20,INT((ROW()-14)/2),0)),"",OFFSET('9. METAS'!$Q$20,INT((ROW()-14)/2),0)))</f>
        <v/>
      </c>
      <c r="K388" s="209" t="str">
        <f ca="1">IF(MOD(ROW()-13,2)=0,IF(ISBLANK(OFFSET('11. SEGUIMIENTO 2026'!$O$14,INT((ROW()-13)/2),0)),"",OFFSET('11. SEGUIMIENTO 2026'!$O$14,INT((ROW()-13)/2),0)),IF(ISBLANK(OFFSET('9. METAS'!$R$20,INT((ROW()-14)/2),0)),"",OFFSET('9. METAS'!$R$20,INT((ROW()-14)/2),0)))</f>
        <v/>
      </c>
      <c r="L388" s="209" t="str">
        <f ca="1">IF(MOD(ROW()-13,2)=0,IF(ISBLANK(OFFSET('11. SEGUIMIENTO 2026'!$P$14,INT((ROW()-13)/2),0)),"",OFFSET('11. SEGUIMIENTO 2026'!$P$14,INT((ROW()-13)/2),0)),IF(ISBLANK(OFFSET('9. METAS'!$S$20,INT((ROW()-14)/2),0)),"",OFFSET('9. METAS'!$S$20,INT((ROW()-14)/2),0)))</f>
        <v/>
      </c>
      <c r="M388" s="210" t="str">
        <f ca="1">IF(MOD(ROW()-13,2)=0,IF(ISBLANK(OFFSET('11. SEGUIMIENTO 2026'!$Q$14,INT((ROW()-13)/2),0)),"",OFFSET('11. SEGUIMIENTO 2026'!$Q$14,INT((ROW()-13)/2),0)),IF(ISBLANK(OFFSET('9. METAS'!$T$20,INT((ROW()-14)/2),0)),"",OFFSET('9. METAS'!$T$20,INT((ROW()-14)/2),0)))</f>
        <v/>
      </c>
      <c r="N388" s="1005"/>
      <c r="O388" s="1007"/>
      <c r="P388" s="1037"/>
    </row>
    <row r="389" spans="3:16" hidden="1">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29" t="str">
        <f ca="1">IF(ISBLANK(OFFSET('9. METAS'!$K$20,INT((ROW()-13)/2),0)),"",OFFSET('9. METAS'!$K$20,INT((ROW()-13)/2),0))</f>
        <v/>
      </c>
      <c r="I389" s="1031"/>
      <c r="J389" s="208" t="str">
        <f ca="1">IF(MOD(ROW()-13,2)=0,IF(ISBLANK(OFFSET('11. SEGUIMIENTO 2026'!$N$14,INT((ROW()-13)/2),0)),"",OFFSET('11. SEGUIMIENTO 2026'!$N$14,INT((ROW()-13)/2),0)),IF(ISBLANK(OFFSET('9. METAS'!$Q$20,INT((ROW()-14)/2),0)),"",OFFSET('9. METAS'!$Q$20,INT((ROW()-14)/2),0)))</f>
        <v/>
      </c>
      <c r="K389" s="209" t="str">
        <f ca="1">IF(MOD(ROW()-13,2)=0,IF(ISBLANK(OFFSET('11. SEGUIMIENTO 2026'!$O$14,INT((ROW()-13)/2),0)),"",OFFSET('11. SEGUIMIENTO 2026'!$O$14,INT((ROW()-13)/2),0)),IF(ISBLANK(OFFSET('9. METAS'!$R$20,INT((ROW()-14)/2),0)),"",OFFSET('9. METAS'!$R$20,INT((ROW()-14)/2),0)))</f>
        <v/>
      </c>
      <c r="L389" s="209" t="str">
        <f ca="1">IF(MOD(ROW()-13,2)=0,IF(ISBLANK(OFFSET('11. SEGUIMIENTO 2026'!$P$14,INT((ROW()-13)/2),0)),"",OFFSET('11. SEGUIMIENTO 2026'!$P$14,INT((ROW()-13)/2),0)),IF(ISBLANK(OFFSET('9. METAS'!$S$20,INT((ROW()-14)/2),0)),"",OFFSET('9. METAS'!$S$20,INT((ROW()-14)/2),0)))</f>
        <v/>
      </c>
      <c r="M389" s="210" t="str">
        <f ca="1">IF(MOD(ROW()-13,2)=0,IF(ISBLANK(OFFSET('11. SEGUIMIENTO 2026'!$Q$14,INT((ROW()-13)/2),0)),"",OFFSET('11. SEGUIMIENTO 2026'!$Q$14,INT((ROW()-13)/2),0)),IF(ISBLANK(OFFSET('9. METAS'!$T$20,INT((ROW()-14)/2),0)),"",OFFSET('9. METAS'!$T$20,INT((ROW()-14)/2),0)))</f>
        <v/>
      </c>
      <c r="N389" s="1004" t="str">
        <f t="shared" ref="N389" ca="1" si="372">IFERROR(J389/J390,"ND")</f>
        <v>ND</v>
      </c>
      <c r="O389" s="1006" t="str">
        <f t="shared" ref="O389" ca="1" si="373">IFERROR(((J389+K389+L389)/H389),"ND")</f>
        <v>ND</v>
      </c>
      <c r="P389" s="1034"/>
    </row>
    <row r="390" spans="3:16" hidden="1">
      <c r="C390" s="983"/>
      <c r="D390" s="985"/>
      <c r="E390" s="985"/>
      <c r="F390" s="987"/>
      <c r="G390" s="989"/>
      <c r="H390" s="1029"/>
      <c r="I390" s="1036"/>
      <c r="J390" s="208" t="str">
        <f ca="1">IF(MOD(ROW()-13,2)=0,IF(ISBLANK(OFFSET('11. SEGUIMIENTO 2026'!$N$14,INT((ROW()-13)/2),0)),"",OFFSET('11. SEGUIMIENTO 2026'!$N$14,INT((ROW()-13)/2),0)),IF(ISBLANK(OFFSET('9. METAS'!$Q$20,INT((ROW()-14)/2),0)),"",OFFSET('9. METAS'!$Q$20,INT((ROW()-14)/2),0)))</f>
        <v/>
      </c>
      <c r="K390" s="209" t="str">
        <f ca="1">IF(MOD(ROW()-13,2)=0,IF(ISBLANK(OFFSET('11. SEGUIMIENTO 2026'!$O$14,INT((ROW()-13)/2),0)),"",OFFSET('11. SEGUIMIENTO 2026'!$O$14,INT((ROW()-13)/2),0)),IF(ISBLANK(OFFSET('9. METAS'!$R$20,INT((ROW()-14)/2),0)),"",OFFSET('9. METAS'!$R$20,INT((ROW()-14)/2),0)))</f>
        <v/>
      </c>
      <c r="L390" s="209" t="str">
        <f ca="1">IF(MOD(ROW()-13,2)=0,IF(ISBLANK(OFFSET('11. SEGUIMIENTO 2026'!$P$14,INT((ROW()-13)/2),0)),"",OFFSET('11. SEGUIMIENTO 2026'!$P$14,INT((ROW()-13)/2),0)),IF(ISBLANK(OFFSET('9. METAS'!$S$20,INT((ROW()-14)/2),0)),"",OFFSET('9. METAS'!$S$20,INT((ROW()-14)/2),0)))</f>
        <v/>
      </c>
      <c r="M390" s="210" t="str">
        <f ca="1">IF(MOD(ROW()-13,2)=0,IF(ISBLANK(OFFSET('11. SEGUIMIENTO 2026'!$Q$14,INT((ROW()-13)/2),0)),"",OFFSET('11. SEGUIMIENTO 2026'!$Q$14,INT((ROW()-13)/2),0)),IF(ISBLANK(OFFSET('9. METAS'!$T$20,INT((ROW()-14)/2),0)),"",OFFSET('9. METAS'!$T$20,INT((ROW()-14)/2),0)))</f>
        <v/>
      </c>
      <c r="N390" s="1005"/>
      <c r="O390" s="1007"/>
      <c r="P390" s="1037"/>
    </row>
    <row r="391" spans="3:16" hidden="1">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29" t="str">
        <f ca="1">IF(ISBLANK(OFFSET('9. METAS'!$K$20,INT((ROW()-13)/2),0)),"",OFFSET('9. METAS'!$K$20,INT((ROW()-13)/2),0))</f>
        <v/>
      </c>
      <c r="I391" s="1031"/>
      <c r="J391" s="208" t="str">
        <f ca="1">IF(MOD(ROW()-13,2)=0,IF(ISBLANK(OFFSET('11. SEGUIMIENTO 2026'!$N$14,INT((ROW()-13)/2),0)),"",OFFSET('11. SEGUIMIENTO 2026'!$N$14,INT((ROW()-13)/2),0)),IF(ISBLANK(OFFSET('9. METAS'!$Q$20,INT((ROW()-14)/2),0)),"",OFFSET('9. METAS'!$Q$20,INT((ROW()-14)/2),0)))</f>
        <v/>
      </c>
      <c r="K391" s="209" t="str">
        <f ca="1">IF(MOD(ROW()-13,2)=0,IF(ISBLANK(OFFSET('11. SEGUIMIENTO 2026'!$O$14,INT((ROW()-13)/2),0)),"",OFFSET('11. SEGUIMIENTO 2026'!$O$14,INT((ROW()-13)/2),0)),IF(ISBLANK(OFFSET('9. METAS'!$R$20,INT((ROW()-14)/2),0)),"",OFFSET('9. METAS'!$R$20,INT((ROW()-14)/2),0)))</f>
        <v/>
      </c>
      <c r="L391" s="209" t="str">
        <f ca="1">IF(MOD(ROW()-13,2)=0,IF(ISBLANK(OFFSET('11. SEGUIMIENTO 2026'!$P$14,INT((ROW()-13)/2),0)),"",OFFSET('11. SEGUIMIENTO 2026'!$P$14,INT((ROW()-13)/2),0)),IF(ISBLANK(OFFSET('9. METAS'!$S$20,INT((ROW()-14)/2),0)),"",OFFSET('9. METAS'!$S$20,INT((ROW()-14)/2),0)))</f>
        <v/>
      </c>
      <c r="M391" s="210" t="str">
        <f ca="1">IF(MOD(ROW()-13,2)=0,IF(ISBLANK(OFFSET('11. SEGUIMIENTO 2026'!$Q$14,INT((ROW()-13)/2),0)),"",OFFSET('11. SEGUIMIENTO 2026'!$Q$14,INT((ROW()-13)/2),0)),IF(ISBLANK(OFFSET('9. METAS'!$T$20,INT((ROW()-14)/2),0)),"",OFFSET('9. METAS'!$T$20,INT((ROW()-14)/2),0)))</f>
        <v/>
      </c>
      <c r="N391" s="1004" t="str">
        <f t="shared" ref="N391" ca="1" si="374">IFERROR(J391/J392,"ND")</f>
        <v>ND</v>
      </c>
      <c r="O391" s="1006" t="str">
        <f t="shared" ref="O391" ca="1" si="375">IFERROR(((J391+K391+L391)/H391),"ND")</f>
        <v>ND</v>
      </c>
      <c r="P391" s="1034"/>
    </row>
    <row r="392" spans="3:16" hidden="1">
      <c r="C392" s="983"/>
      <c r="D392" s="985"/>
      <c r="E392" s="985"/>
      <c r="F392" s="987"/>
      <c r="G392" s="989"/>
      <c r="H392" s="1029"/>
      <c r="I392" s="1036"/>
      <c r="J392" s="208" t="str">
        <f ca="1">IF(MOD(ROW()-13,2)=0,IF(ISBLANK(OFFSET('11. SEGUIMIENTO 2026'!$N$14,INT((ROW()-13)/2),0)),"",OFFSET('11. SEGUIMIENTO 2026'!$N$14,INT((ROW()-13)/2),0)),IF(ISBLANK(OFFSET('9. METAS'!$Q$20,INT((ROW()-14)/2),0)),"",OFFSET('9. METAS'!$Q$20,INT((ROW()-14)/2),0)))</f>
        <v/>
      </c>
      <c r="K392" s="209" t="str">
        <f ca="1">IF(MOD(ROW()-13,2)=0,IF(ISBLANK(OFFSET('11. SEGUIMIENTO 2026'!$O$14,INT((ROW()-13)/2),0)),"",OFFSET('11. SEGUIMIENTO 2026'!$O$14,INT((ROW()-13)/2),0)),IF(ISBLANK(OFFSET('9. METAS'!$R$20,INT((ROW()-14)/2),0)),"",OFFSET('9. METAS'!$R$20,INT((ROW()-14)/2),0)))</f>
        <v/>
      </c>
      <c r="L392" s="209" t="str">
        <f ca="1">IF(MOD(ROW()-13,2)=0,IF(ISBLANK(OFFSET('11. SEGUIMIENTO 2026'!$P$14,INT((ROW()-13)/2),0)),"",OFFSET('11. SEGUIMIENTO 2026'!$P$14,INT((ROW()-13)/2),0)),IF(ISBLANK(OFFSET('9. METAS'!$S$20,INT((ROW()-14)/2),0)),"",OFFSET('9. METAS'!$S$20,INT((ROW()-14)/2),0)))</f>
        <v/>
      </c>
      <c r="M392" s="210" t="str">
        <f ca="1">IF(MOD(ROW()-13,2)=0,IF(ISBLANK(OFFSET('11. SEGUIMIENTO 2026'!$Q$14,INT((ROW()-13)/2),0)),"",OFFSET('11. SEGUIMIENTO 2026'!$Q$14,INT((ROW()-13)/2),0)),IF(ISBLANK(OFFSET('9. METAS'!$T$20,INT((ROW()-14)/2),0)),"",OFFSET('9. METAS'!$T$20,INT((ROW()-14)/2),0)))</f>
        <v/>
      </c>
      <c r="N392" s="1005"/>
      <c r="O392" s="1007"/>
      <c r="P392" s="1037"/>
    </row>
    <row r="393" spans="3:16" hidden="1">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29" t="str">
        <f ca="1">IF(ISBLANK(OFFSET('9. METAS'!$K$20,INT((ROW()-13)/2),0)),"",OFFSET('9. METAS'!$K$20,INT((ROW()-13)/2),0))</f>
        <v/>
      </c>
      <c r="I393" s="1031"/>
      <c r="J393" s="208" t="str">
        <f ca="1">IF(MOD(ROW()-13,2)=0,IF(ISBLANK(OFFSET('11. SEGUIMIENTO 2026'!$N$14,INT((ROW()-13)/2),0)),"",OFFSET('11. SEGUIMIENTO 2026'!$N$14,INT((ROW()-13)/2),0)),IF(ISBLANK(OFFSET('9. METAS'!$Q$20,INT((ROW()-14)/2),0)),"",OFFSET('9. METAS'!$Q$20,INT((ROW()-14)/2),0)))</f>
        <v/>
      </c>
      <c r="K393" s="209" t="str">
        <f ca="1">IF(MOD(ROW()-13,2)=0,IF(ISBLANK(OFFSET('11. SEGUIMIENTO 2026'!$O$14,INT((ROW()-13)/2),0)),"",OFFSET('11. SEGUIMIENTO 2026'!$O$14,INT((ROW()-13)/2),0)),IF(ISBLANK(OFFSET('9. METAS'!$R$20,INT((ROW()-14)/2),0)),"",OFFSET('9. METAS'!$R$20,INT((ROW()-14)/2),0)))</f>
        <v/>
      </c>
      <c r="L393" s="209" t="str">
        <f ca="1">IF(MOD(ROW()-13,2)=0,IF(ISBLANK(OFFSET('11. SEGUIMIENTO 2026'!$P$14,INT((ROW()-13)/2),0)),"",OFFSET('11. SEGUIMIENTO 2026'!$P$14,INT((ROW()-13)/2),0)),IF(ISBLANK(OFFSET('9. METAS'!$S$20,INT((ROW()-14)/2),0)),"",OFFSET('9. METAS'!$S$20,INT((ROW()-14)/2),0)))</f>
        <v/>
      </c>
      <c r="M393" s="210" t="str">
        <f ca="1">IF(MOD(ROW()-13,2)=0,IF(ISBLANK(OFFSET('11. SEGUIMIENTO 2026'!$Q$14,INT((ROW()-13)/2),0)),"",OFFSET('11. SEGUIMIENTO 2026'!$Q$14,INT((ROW()-13)/2),0)),IF(ISBLANK(OFFSET('9. METAS'!$T$20,INT((ROW()-14)/2),0)),"",OFFSET('9. METAS'!$T$20,INT((ROW()-14)/2),0)))</f>
        <v/>
      </c>
      <c r="N393" s="1004" t="str">
        <f t="shared" ref="N393" ca="1" si="376">IFERROR(J393/J394,"ND")</f>
        <v>ND</v>
      </c>
      <c r="O393" s="1006" t="str">
        <f t="shared" ref="O393" ca="1" si="377">IFERROR(((J393+K393+L393)/H393),"ND")</f>
        <v>ND</v>
      </c>
      <c r="P393" s="1034"/>
    </row>
    <row r="394" spans="3:16" hidden="1">
      <c r="C394" s="983"/>
      <c r="D394" s="985"/>
      <c r="E394" s="985"/>
      <c r="F394" s="987"/>
      <c r="G394" s="989"/>
      <c r="H394" s="1029"/>
      <c r="I394" s="1036"/>
      <c r="J394" s="208" t="str">
        <f ca="1">IF(MOD(ROW()-13,2)=0,IF(ISBLANK(OFFSET('11. SEGUIMIENTO 2026'!$N$14,INT((ROW()-13)/2),0)),"",OFFSET('11. SEGUIMIENTO 2026'!$N$14,INT((ROW()-13)/2),0)),IF(ISBLANK(OFFSET('9. METAS'!$Q$20,INT((ROW()-14)/2),0)),"",OFFSET('9. METAS'!$Q$20,INT((ROW()-14)/2),0)))</f>
        <v/>
      </c>
      <c r="K394" s="209" t="str">
        <f ca="1">IF(MOD(ROW()-13,2)=0,IF(ISBLANK(OFFSET('11. SEGUIMIENTO 2026'!$O$14,INT((ROW()-13)/2),0)),"",OFFSET('11. SEGUIMIENTO 2026'!$O$14,INT((ROW()-13)/2),0)),IF(ISBLANK(OFFSET('9. METAS'!$R$20,INT((ROW()-14)/2),0)),"",OFFSET('9. METAS'!$R$20,INT((ROW()-14)/2),0)))</f>
        <v/>
      </c>
      <c r="L394" s="209" t="str">
        <f ca="1">IF(MOD(ROW()-13,2)=0,IF(ISBLANK(OFFSET('11. SEGUIMIENTO 2026'!$P$14,INT((ROW()-13)/2),0)),"",OFFSET('11. SEGUIMIENTO 2026'!$P$14,INT((ROW()-13)/2),0)),IF(ISBLANK(OFFSET('9. METAS'!$S$20,INT((ROW()-14)/2),0)),"",OFFSET('9. METAS'!$S$20,INT((ROW()-14)/2),0)))</f>
        <v/>
      </c>
      <c r="M394" s="210" t="str">
        <f ca="1">IF(MOD(ROW()-13,2)=0,IF(ISBLANK(OFFSET('11. SEGUIMIENTO 2026'!$Q$14,INT((ROW()-13)/2),0)),"",OFFSET('11. SEGUIMIENTO 2026'!$Q$14,INT((ROW()-13)/2),0)),IF(ISBLANK(OFFSET('9. METAS'!$T$20,INT((ROW()-14)/2),0)),"",OFFSET('9. METAS'!$T$20,INT((ROW()-14)/2),0)))</f>
        <v/>
      </c>
      <c r="N394" s="1005"/>
      <c r="O394" s="1007"/>
      <c r="P394" s="1037"/>
    </row>
    <row r="395" spans="3:16" hidden="1">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29" t="str">
        <f ca="1">IF(ISBLANK(OFFSET('9. METAS'!$K$20,INT((ROW()-13)/2),0)),"",OFFSET('9. METAS'!$K$20,INT((ROW()-13)/2),0))</f>
        <v/>
      </c>
      <c r="I395" s="1031"/>
      <c r="J395" s="208" t="str">
        <f ca="1">IF(MOD(ROW()-13,2)=0,IF(ISBLANK(OFFSET('11. SEGUIMIENTO 2026'!$N$14,INT((ROW()-13)/2),0)),"",OFFSET('11. SEGUIMIENTO 2026'!$N$14,INT((ROW()-13)/2),0)),IF(ISBLANK(OFFSET('9. METAS'!$Q$20,INT((ROW()-14)/2),0)),"",OFFSET('9. METAS'!$Q$20,INT((ROW()-14)/2),0)))</f>
        <v/>
      </c>
      <c r="K395" s="209" t="str">
        <f ca="1">IF(MOD(ROW()-13,2)=0,IF(ISBLANK(OFFSET('11. SEGUIMIENTO 2026'!$O$14,INT((ROW()-13)/2),0)),"",OFFSET('11. SEGUIMIENTO 2026'!$O$14,INT((ROW()-13)/2),0)),IF(ISBLANK(OFFSET('9. METAS'!$R$20,INT((ROW()-14)/2),0)),"",OFFSET('9. METAS'!$R$20,INT((ROW()-14)/2),0)))</f>
        <v/>
      </c>
      <c r="L395" s="209" t="str">
        <f ca="1">IF(MOD(ROW()-13,2)=0,IF(ISBLANK(OFFSET('11. SEGUIMIENTO 2026'!$P$14,INT((ROW()-13)/2),0)),"",OFFSET('11. SEGUIMIENTO 2026'!$P$14,INT((ROW()-13)/2),0)),IF(ISBLANK(OFFSET('9. METAS'!$S$20,INT((ROW()-14)/2),0)),"",OFFSET('9. METAS'!$S$20,INT((ROW()-14)/2),0)))</f>
        <v/>
      </c>
      <c r="M395" s="210" t="str">
        <f ca="1">IF(MOD(ROW()-13,2)=0,IF(ISBLANK(OFFSET('11. SEGUIMIENTO 2026'!$Q$14,INT((ROW()-13)/2),0)),"",OFFSET('11. SEGUIMIENTO 2026'!$Q$14,INT((ROW()-13)/2),0)),IF(ISBLANK(OFFSET('9. METAS'!$T$20,INT((ROW()-14)/2),0)),"",OFFSET('9. METAS'!$T$20,INT((ROW()-14)/2),0)))</f>
        <v/>
      </c>
      <c r="N395" s="1004" t="str">
        <f t="shared" ref="N395" ca="1" si="378">IFERROR(J395/J396,"ND")</f>
        <v>ND</v>
      </c>
      <c r="O395" s="1006" t="str">
        <f t="shared" ref="O395" ca="1" si="379">IFERROR(((J395+K395+L395)/H395),"ND")</f>
        <v>ND</v>
      </c>
      <c r="P395" s="1034"/>
    </row>
    <row r="396" spans="3:16" hidden="1">
      <c r="C396" s="983"/>
      <c r="D396" s="985"/>
      <c r="E396" s="985"/>
      <c r="F396" s="987"/>
      <c r="G396" s="989"/>
      <c r="H396" s="1029"/>
      <c r="I396" s="1036"/>
      <c r="J396" s="208" t="str">
        <f ca="1">IF(MOD(ROW()-13,2)=0,IF(ISBLANK(OFFSET('11. SEGUIMIENTO 2026'!$N$14,INT((ROW()-13)/2),0)),"",OFFSET('11. SEGUIMIENTO 2026'!$N$14,INT((ROW()-13)/2),0)),IF(ISBLANK(OFFSET('9. METAS'!$Q$20,INT((ROW()-14)/2),0)),"",OFFSET('9. METAS'!$Q$20,INT((ROW()-14)/2),0)))</f>
        <v/>
      </c>
      <c r="K396" s="209" t="str">
        <f ca="1">IF(MOD(ROW()-13,2)=0,IF(ISBLANK(OFFSET('11. SEGUIMIENTO 2026'!$O$14,INT((ROW()-13)/2),0)),"",OFFSET('11. SEGUIMIENTO 2026'!$O$14,INT((ROW()-13)/2),0)),IF(ISBLANK(OFFSET('9. METAS'!$R$20,INT((ROW()-14)/2),0)),"",OFFSET('9. METAS'!$R$20,INT((ROW()-14)/2),0)))</f>
        <v/>
      </c>
      <c r="L396" s="209" t="str">
        <f ca="1">IF(MOD(ROW()-13,2)=0,IF(ISBLANK(OFFSET('11. SEGUIMIENTO 2026'!$P$14,INT((ROW()-13)/2),0)),"",OFFSET('11. SEGUIMIENTO 2026'!$P$14,INT((ROW()-13)/2),0)),IF(ISBLANK(OFFSET('9. METAS'!$S$20,INT((ROW()-14)/2),0)),"",OFFSET('9. METAS'!$S$20,INT((ROW()-14)/2),0)))</f>
        <v/>
      </c>
      <c r="M396" s="210" t="str">
        <f ca="1">IF(MOD(ROW()-13,2)=0,IF(ISBLANK(OFFSET('11. SEGUIMIENTO 2026'!$Q$14,INT((ROW()-13)/2),0)),"",OFFSET('11. SEGUIMIENTO 2026'!$Q$14,INT((ROW()-13)/2),0)),IF(ISBLANK(OFFSET('9. METAS'!$T$20,INT((ROW()-14)/2),0)),"",OFFSET('9. METAS'!$T$20,INT((ROW()-14)/2),0)))</f>
        <v/>
      </c>
      <c r="N396" s="1005"/>
      <c r="O396" s="1007"/>
      <c r="P396" s="1037"/>
    </row>
    <row r="397" spans="3:16" hidden="1">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29" t="str">
        <f ca="1">IF(ISBLANK(OFFSET('9. METAS'!$K$20,INT((ROW()-13)/2),0)),"",OFFSET('9. METAS'!$K$20,INT((ROW()-13)/2),0))</f>
        <v/>
      </c>
      <c r="I397" s="1031"/>
      <c r="J397" s="208" t="str">
        <f ca="1">IF(MOD(ROW()-13,2)=0,IF(ISBLANK(OFFSET('11. SEGUIMIENTO 2026'!$N$14,INT((ROW()-13)/2),0)),"",OFFSET('11. SEGUIMIENTO 2026'!$N$14,INT((ROW()-13)/2),0)),IF(ISBLANK(OFFSET('9. METAS'!$Q$20,INT((ROW()-14)/2),0)),"",OFFSET('9. METAS'!$Q$20,INT((ROW()-14)/2),0)))</f>
        <v/>
      </c>
      <c r="K397" s="209" t="str">
        <f ca="1">IF(MOD(ROW()-13,2)=0,IF(ISBLANK(OFFSET('11. SEGUIMIENTO 2026'!$O$14,INT((ROW()-13)/2),0)),"",OFFSET('11. SEGUIMIENTO 2026'!$O$14,INT((ROW()-13)/2),0)),IF(ISBLANK(OFFSET('9. METAS'!$R$20,INT((ROW()-14)/2),0)),"",OFFSET('9. METAS'!$R$20,INT((ROW()-14)/2),0)))</f>
        <v/>
      </c>
      <c r="L397" s="209" t="str">
        <f ca="1">IF(MOD(ROW()-13,2)=0,IF(ISBLANK(OFFSET('11. SEGUIMIENTO 2026'!$P$14,INT((ROW()-13)/2),0)),"",OFFSET('11. SEGUIMIENTO 2026'!$P$14,INT((ROW()-13)/2),0)),IF(ISBLANK(OFFSET('9. METAS'!$S$20,INT((ROW()-14)/2),0)),"",OFFSET('9. METAS'!$S$20,INT((ROW()-14)/2),0)))</f>
        <v/>
      </c>
      <c r="M397" s="210" t="str">
        <f ca="1">IF(MOD(ROW()-13,2)=0,IF(ISBLANK(OFFSET('11. SEGUIMIENTO 2026'!$Q$14,INT((ROW()-13)/2),0)),"",OFFSET('11. SEGUIMIENTO 2026'!$Q$14,INT((ROW()-13)/2),0)),IF(ISBLANK(OFFSET('9. METAS'!$T$20,INT((ROW()-14)/2),0)),"",OFFSET('9. METAS'!$T$20,INT((ROW()-14)/2),0)))</f>
        <v/>
      </c>
      <c r="N397" s="1004" t="str">
        <f t="shared" ref="N397" ca="1" si="380">IFERROR(J397/J398,"ND")</f>
        <v>ND</v>
      </c>
      <c r="O397" s="1006" t="str">
        <f t="shared" ref="O397" ca="1" si="381">IFERROR(((J397+K397+L397)/H397),"ND")</f>
        <v>ND</v>
      </c>
      <c r="P397" s="1034"/>
    </row>
    <row r="398" spans="3:16" hidden="1">
      <c r="C398" s="983"/>
      <c r="D398" s="985"/>
      <c r="E398" s="985"/>
      <c r="F398" s="987"/>
      <c r="G398" s="989"/>
      <c r="H398" s="1029"/>
      <c r="I398" s="1036"/>
      <c r="J398" s="208" t="str">
        <f ca="1">IF(MOD(ROW()-13,2)=0,IF(ISBLANK(OFFSET('11. SEGUIMIENTO 2026'!$N$14,INT((ROW()-13)/2),0)),"",OFFSET('11. SEGUIMIENTO 2026'!$N$14,INT((ROW()-13)/2),0)),IF(ISBLANK(OFFSET('9. METAS'!$Q$20,INT((ROW()-14)/2),0)),"",OFFSET('9. METAS'!$Q$20,INT((ROW()-14)/2),0)))</f>
        <v/>
      </c>
      <c r="K398" s="209" t="str">
        <f ca="1">IF(MOD(ROW()-13,2)=0,IF(ISBLANK(OFFSET('11. SEGUIMIENTO 2026'!$O$14,INT((ROW()-13)/2),0)),"",OFFSET('11. SEGUIMIENTO 2026'!$O$14,INT((ROW()-13)/2),0)),IF(ISBLANK(OFFSET('9. METAS'!$R$20,INT((ROW()-14)/2),0)),"",OFFSET('9. METAS'!$R$20,INT((ROW()-14)/2),0)))</f>
        <v/>
      </c>
      <c r="L398" s="209" t="str">
        <f ca="1">IF(MOD(ROW()-13,2)=0,IF(ISBLANK(OFFSET('11. SEGUIMIENTO 2026'!$P$14,INT((ROW()-13)/2),0)),"",OFFSET('11. SEGUIMIENTO 2026'!$P$14,INT((ROW()-13)/2),0)),IF(ISBLANK(OFFSET('9. METAS'!$S$20,INT((ROW()-14)/2),0)),"",OFFSET('9. METAS'!$S$20,INT((ROW()-14)/2),0)))</f>
        <v/>
      </c>
      <c r="M398" s="210" t="str">
        <f ca="1">IF(MOD(ROW()-13,2)=0,IF(ISBLANK(OFFSET('11. SEGUIMIENTO 2026'!$Q$14,INT((ROW()-13)/2),0)),"",OFFSET('11. SEGUIMIENTO 2026'!$Q$14,INT((ROW()-13)/2),0)),IF(ISBLANK(OFFSET('9. METAS'!$T$20,INT((ROW()-14)/2),0)),"",OFFSET('9. METAS'!$T$20,INT((ROW()-14)/2),0)))</f>
        <v/>
      </c>
      <c r="N398" s="1005"/>
      <c r="O398" s="1007"/>
      <c r="P398" s="1037"/>
    </row>
    <row r="399" spans="3:16" hidden="1">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29" t="str">
        <f ca="1">IF(ISBLANK(OFFSET('9. METAS'!$K$20,INT((ROW()-13)/2),0)),"",OFFSET('9. METAS'!$K$20,INT((ROW()-13)/2),0))</f>
        <v/>
      </c>
      <c r="I399" s="1031"/>
      <c r="J399" s="208" t="str">
        <f ca="1">IF(MOD(ROW()-13,2)=0,IF(ISBLANK(OFFSET('11. SEGUIMIENTO 2026'!$N$14,INT((ROW()-13)/2),0)),"",OFFSET('11. SEGUIMIENTO 2026'!$N$14,INT((ROW()-13)/2),0)),IF(ISBLANK(OFFSET('9. METAS'!$Q$20,INT((ROW()-14)/2),0)),"",OFFSET('9. METAS'!$Q$20,INT((ROW()-14)/2),0)))</f>
        <v/>
      </c>
      <c r="K399" s="209" t="str">
        <f ca="1">IF(MOD(ROW()-13,2)=0,IF(ISBLANK(OFFSET('11. SEGUIMIENTO 2026'!$O$14,INT((ROW()-13)/2),0)),"",OFFSET('11. SEGUIMIENTO 2026'!$O$14,INT((ROW()-13)/2),0)),IF(ISBLANK(OFFSET('9. METAS'!$R$20,INT((ROW()-14)/2),0)),"",OFFSET('9. METAS'!$R$20,INT((ROW()-14)/2),0)))</f>
        <v/>
      </c>
      <c r="L399" s="209" t="str">
        <f ca="1">IF(MOD(ROW()-13,2)=0,IF(ISBLANK(OFFSET('11. SEGUIMIENTO 2026'!$P$14,INT((ROW()-13)/2),0)),"",OFFSET('11. SEGUIMIENTO 2026'!$P$14,INT((ROW()-13)/2),0)),IF(ISBLANK(OFFSET('9. METAS'!$S$20,INT((ROW()-14)/2),0)),"",OFFSET('9. METAS'!$S$20,INT((ROW()-14)/2),0)))</f>
        <v/>
      </c>
      <c r="M399" s="210" t="str">
        <f ca="1">IF(MOD(ROW()-13,2)=0,IF(ISBLANK(OFFSET('11. SEGUIMIENTO 2026'!$Q$14,INT((ROW()-13)/2),0)),"",OFFSET('11. SEGUIMIENTO 2026'!$Q$14,INT((ROW()-13)/2),0)),IF(ISBLANK(OFFSET('9. METAS'!$T$20,INT((ROW()-14)/2),0)),"",OFFSET('9. METAS'!$T$20,INT((ROW()-14)/2),0)))</f>
        <v/>
      </c>
      <c r="N399" s="1004" t="str">
        <f t="shared" ref="N399" ca="1" si="382">IFERROR(J399/J400,"ND")</f>
        <v>ND</v>
      </c>
      <c r="O399" s="1006" t="str">
        <f t="shared" ref="O399" ca="1" si="383">IFERROR(((J399+K399+L399)/H399),"ND")</f>
        <v>ND</v>
      </c>
      <c r="P399" s="1034"/>
    </row>
    <row r="400" spans="3:16" hidden="1">
      <c r="C400" s="983"/>
      <c r="D400" s="985"/>
      <c r="E400" s="985"/>
      <c r="F400" s="987"/>
      <c r="G400" s="989"/>
      <c r="H400" s="1029"/>
      <c r="I400" s="1036"/>
      <c r="J400" s="208" t="str">
        <f ca="1">IF(MOD(ROW()-13,2)=0,IF(ISBLANK(OFFSET('11. SEGUIMIENTO 2026'!$N$14,INT((ROW()-13)/2),0)),"",OFFSET('11. SEGUIMIENTO 2026'!$N$14,INT((ROW()-13)/2),0)),IF(ISBLANK(OFFSET('9. METAS'!$Q$20,INT((ROW()-14)/2),0)),"",OFFSET('9. METAS'!$Q$20,INT((ROW()-14)/2),0)))</f>
        <v/>
      </c>
      <c r="K400" s="209" t="str">
        <f ca="1">IF(MOD(ROW()-13,2)=0,IF(ISBLANK(OFFSET('11. SEGUIMIENTO 2026'!$O$14,INT((ROW()-13)/2),0)),"",OFFSET('11. SEGUIMIENTO 2026'!$O$14,INT((ROW()-13)/2),0)),IF(ISBLANK(OFFSET('9. METAS'!$R$20,INT((ROW()-14)/2),0)),"",OFFSET('9. METAS'!$R$20,INT((ROW()-14)/2),0)))</f>
        <v/>
      </c>
      <c r="L400" s="209" t="str">
        <f ca="1">IF(MOD(ROW()-13,2)=0,IF(ISBLANK(OFFSET('11. SEGUIMIENTO 2026'!$P$14,INT((ROW()-13)/2),0)),"",OFFSET('11. SEGUIMIENTO 2026'!$P$14,INT((ROW()-13)/2),0)),IF(ISBLANK(OFFSET('9. METAS'!$S$20,INT((ROW()-14)/2),0)),"",OFFSET('9. METAS'!$S$20,INT((ROW()-14)/2),0)))</f>
        <v/>
      </c>
      <c r="M400" s="210" t="str">
        <f ca="1">IF(MOD(ROW()-13,2)=0,IF(ISBLANK(OFFSET('11. SEGUIMIENTO 2026'!$Q$14,INT((ROW()-13)/2),0)),"",OFFSET('11. SEGUIMIENTO 2026'!$Q$14,INT((ROW()-13)/2),0)),IF(ISBLANK(OFFSET('9. METAS'!$T$20,INT((ROW()-14)/2),0)),"",OFFSET('9. METAS'!$T$20,INT((ROW()-14)/2),0)))</f>
        <v/>
      </c>
      <c r="N400" s="1005"/>
      <c r="O400" s="1007"/>
      <c r="P400" s="1037"/>
    </row>
    <row r="401" spans="3:16" hidden="1">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29" t="str">
        <f ca="1">IF(ISBLANK(OFFSET('9. METAS'!$K$20,INT((ROW()-13)/2),0)),"",OFFSET('9. METAS'!$K$20,INT((ROW()-13)/2),0))</f>
        <v/>
      </c>
      <c r="I401" s="1031"/>
      <c r="J401" s="208" t="str">
        <f ca="1">IF(MOD(ROW()-13,2)=0,IF(ISBLANK(OFFSET('11. SEGUIMIENTO 2026'!$N$14,INT((ROW()-13)/2),0)),"",OFFSET('11. SEGUIMIENTO 2026'!$N$14,INT((ROW()-13)/2),0)),IF(ISBLANK(OFFSET('9. METAS'!$Q$20,INT((ROW()-14)/2),0)),"",OFFSET('9. METAS'!$Q$20,INT((ROW()-14)/2),0)))</f>
        <v/>
      </c>
      <c r="K401" s="209" t="str">
        <f ca="1">IF(MOD(ROW()-13,2)=0,IF(ISBLANK(OFFSET('11. SEGUIMIENTO 2026'!$O$14,INT((ROW()-13)/2),0)),"",OFFSET('11. SEGUIMIENTO 2026'!$O$14,INT((ROW()-13)/2),0)),IF(ISBLANK(OFFSET('9. METAS'!$R$20,INT((ROW()-14)/2),0)),"",OFFSET('9. METAS'!$R$20,INT((ROW()-14)/2),0)))</f>
        <v/>
      </c>
      <c r="L401" s="209" t="str">
        <f ca="1">IF(MOD(ROW()-13,2)=0,IF(ISBLANK(OFFSET('11. SEGUIMIENTO 2026'!$P$14,INT((ROW()-13)/2),0)),"",OFFSET('11. SEGUIMIENTO 2026'!$P$14,INT((ROW()-13)/2),0)),IF(ISBLANK(OFFSET('9. METAS'!$S$20,INT((ROW()-14)/2),0)),"",OFFSET('9. METAS'!$S$20,INT((ROW()-14)/2),0)))</f>
        <v/>
      </c>
      <c r="M401" s="210" t="str">
        <f ca="1">IF(MOD(ROW()-13,2)=0,IF(ISBLANK(OFFSET('11. SEGUIMIENTO 2026'!$Q$14,INT((ROW()-13)/2),0)),"",OFFSET('11. SEGUIMIENTO 2026'!$Q$14,INT((ROW()-13)/2),0)),IF(ISBLANK(OFFSET('9. METAS'!$T$20,INT((ROW()-14)/2),0)),"",OFFSET('9. METAS'!$T$20,INT((ROW()-14)/2),0)))</f>
        <v/>
      </c>
      <c r="N401" s="1004" t="str">
        <f t="shared" ref="N401" ca="1" si="384">IFERROR(J401/J402,"ND")</f>
        <v>ND</v>
      </c>
      <c r="O401" s="1006" t="str">
        <f t="shared" ref="O401" ca="1" si="385">IFERROR(((J401+K401+L401)/H401),"ND")</f>
        <v>ND</v>
      </c>
      <c r="P401" s="1034"/>
    </row>
    <row r="402" spans="3:16" hidden="1">
      <c r="C402" s="983"/>
      <c r="D402" s="985"/>
      <c r="E402" s="985"/>
      <c r="F402" s="987"/>
      <c r="G402" s="989"/>
      <c r="H402" s="1029"/>
      <c r="I402" s="1036"/>
      <c r="J402" s="208" t="str">
        <f ca="1">IF(MOD(ROW()-13,2)=0,IF(ISBLANK(OFFSET('11. SEGUIMIENTO 2026'!$N$14,INT((ROW()-13)/2),0)),"",OFFSET('11. SEGUIMIENTO 2026'!$N$14,INT((ROW()-13)/2),0)),IF(ISBLANK(OFFSET('9. METAS'!$Q$20,INT((ROW()-14)/2),0)),"",OFFSET('9. METAS'!$Q$20,INT((ROW()-14)/2),0)))</f>
        <v/>
      </c>
      <c r="K402" s="209" t="str">
        <f ca="1">IF(MOD(ROW()-13,2)=0,IF(ISBLANK(OFFSET('11. SEGUIMIENTO 2026'!$O$14,INT((ROW()-13)/2),0)),"",OFFSET('11. SEGUIMIENTO 2026'!$O$14,INT((ROW()-13)/2),0)),IF(ISBLANK(OFFSET('9. METAS'!$R$20,INT((ROW()-14)/2),0)),"",OFFSET('9. METAS'!$R$20,INT((ROW()-14)/2),0)))</f>
        <v/>
      </c>
      <c r="L402" s="209" t="str">
        <f ca="1">IF(MOD(ROW()-13,2)=0,IF(ISBLANK(OFFSET('11. SEGUIMIENTO 2026'!$P$14,INT((ROW()-13)/2),0)),"",OFFSET('11. SEGUIMIENTO 2026'!$P$14,INT((ROW()-13)/2),0)),IF(ISBLANK(OFFSET('9. METAS'!$S$20,INT((ROW()-14)/2),0)),"",OFFSET('9. METAS'!$S$20,INT((ROW()-14)/2),0)))</f>
        <v/>
      </c>
      <c r="M402" s="210" t="str">
        <f ca="1">IF(MOD(ROW()-13,2)=0,IF(ISBLANK(OFFSET('11. SEGUIMIENTO 2026'!$Q$14,INT((ROW()-13)/2),0)),"",OFFSET('11. SEGUIMIENTO 2026'!$Q$14,INT((ROW()-13)/2),0)),IF(ISBLANK(OFFSET('9. METAS'!$T$20,INT((ROW()-14)/2),0)),"",OFFSET('9. METAS'!$T$20,INT((ROW()-14)/2),0)))</f>
        <v/>
      </c>
      <c r="N402" s="1005"/>
      <c r="O402" s="1007"/>
      <c r="P402" s="1037"/>
    </row>
    <row r="403" spans="3:16" hidden="1">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29" t="str">
        <f ca="1">IF(ISBLANK(OFFSET('9. METAS'!$K$20,INT((ROW()-13)/2),0)),"",OFFSET('9. METAS'!$K$20,INT((ROW()-13)/2),0))</f>
        <v/>
      </c>
      <c r="I403" s="1031"/>
      <c r="J403" s="208" t="str">
        <f ca="1">IF(MOD(ROW()-13,2)=0,IF(ISBLANK(OFFSET('11. SEGUIMIENTO 2026'!$N$14,INT((ROW()-13)/2),0)),"",OFFSET('11. SEGUIMIENTO 2026'!$N$14,INT((ROW()-13)/2),0)),IF(ISBLANK(OFFSET('9. METAS'!$Q$20,INT((ROW()-14)/2),0)),"",OFFSET('9. METAS'!$Q$20,INT((ROW()-14)/2),0)))</f>
        <v/>
      </c>
      <c r="K403" s="209" t="str">
        <f ca="1">IF(MOD(ROW()-13,2)=0,IF(ISBLANK(OFFSET('11. SEGUIMIENTO 2026'!$O$14,INT((ROW()-13)/2),0)),"",OFFSET('11. SEGUIMIENTO 2026'!$O$14,INT((ROW()-13)/2),0)),IF(ISBLANK(OFFSET('9. METAS'!$R$20,INT((ROW()-14)/2),0)),"",OFFSET('9. METAS'!$R$20,INT((ROW()-14)/2),0)))</f>
        <v/>
      </c>
      <c r="L403" s="209" t="str">
        <f ca="1">IF(MOD(ROW()-13,2)=0,IF(ISBLANK(OFFSET('11. SEGUIMIENTO 2026'!$P$14,INT((ROW()-13)/2),0)),"",OFFSET('11. SEGUIMIENTO 2026'!$P$14,INT((ROW()-13)/2),0)),IF(ISBLANK(OFFSET('9. METAS'!$S$20,INT((ROW()-14)/2),0)),"",OFFSET('9. METAS'!$S$20,INT((ROW()-14)/2),0)))</f>
        <v/>
      </c>
      <c r="M403" s="210" t="str">
        <f ca="1">IF(MOD(ROW()-13,2)=0,IF(ISBLANK(OFFSET('11. SEGUIMIENTO 2026'!$Q$14,INT((ROW()-13)/2),0)),"",OFFSET('11. SEGUIMIENTO 2026'!$Q$14,INT((ROW()-13)/2),0)),IF(ISBLANK(OFFSET('9. METAS'!$T$20,INT((ROW()-14)/2),0)),"",OFFSET('9. METAS'!$T$20,INT((ROW()-14)/2),0)))</f>
        <v/>
      </c>
      <c r="N403" s="1004" t="str">
        <f t="shared" ref="N403" ca="1" si="386">IFERROR(J403/J404,"ND")</f>
        <v>ND</v>
      </c>
      <c r="O403" s="1006" t="str">
        <f t="shared" ref="O403" ca="1" si="387">IFERROR(((J403+K403+L403)/H403),"ND")</f>
        <v>ND</v>
      </c>
      <c r="P403" s="1034"/>
    </row>
    <row r="404" spans="3:16" hidden="1">
      <c r="C404" s="983"/>
      <c r="D404" s="985"/>
      <c r="E404" s="985"/>
      <c r="F404" s="987"/>
      <c r="G404" s="989"/>
      <c r="H404" s="1029"/>
      <c r="I404" s="1036"/>
      <c r="J404" s="208" t="str">
        <f ca="1">IF(MOD(ROW()-13,2)=0,IF(ISBLANK(OFFSET('11. SEGUIMIENTO 2026'!$N$14,INT((ROW()-13)/2),0)),"",OFFSET('11. SEGUIMIENTO 2026'!$N$14,INT((ROW()-13)/2),0)),IF(ISBLANK(OFFSET('9. METAS'!$Q$20,INT((ROW()-14)/2),0)),"",OFFSET('9. METAS'!$Q$20,INT((ROW()-14)/2),0)))</f>
        <v/>
      </c>
      <c r="K404" s="209" t="str">
        <f ca="1">IF(MOD(ROW()-13,2)=0,IF(ISBLANK(OFFSET('11. SEGUIMIENTO 2026'!$O$14,INT((ROW()-13)/2),0)),"",OFFSET('11. SEGUIMIENTO 2026'!$O$14,INT((ROW()-13)/2),0)),IF(ISBLANK(OFFSET('9. METAS'!$R$20,INT((ROW()-14)/2),0)),"",OFFSET('9. METAS'!$R$20,INT((ROW()-14)/2),0)))</f>
        <v/>
      </c>
      <c r="L404" s="209" t="str">
        <f ca="1">IF(MOD(ROW()-13,2)=0,IF(ISBLANK(OFFSET('11. SEGUIMIENTO 2026'!$P$14,INT((ROW()-13)/2),0)),"",OFFSET('11. SEGUIMIENTO 2026'!$P$14,INT((ROW()-13)/2),0)),IF(ISBLANK(OFFSET('9. METAS'!$S$20,INT((ROW()-14)/2),0)),"",OFFSET('9. METAS'!$S$20,INT((ROW()-14)/2),0)))</f>
        <v/>
      </c>
      <c r="M404" s="210" t="str">
        <f ca="1">IF(MOD(ROW()-13,2)=0,IF(ISBLANK(OFFSET('11. SEGUIMIENTO 2026'!$Q$14,INT((ROW()-13)/2),0)),"",OFFSET('11. SEGUIMIENTO 2026'!$Q$14,INT((ROW()-13)/2),0)),IF(ISBLANK(OFFSET('9. METAS'!$T$20,INT((ROW()-14)/2),0)),"",OFFSET('9. METAS'!$T$20,INT((ROW()-14)/2),0)))</f>
        <v/>
      </c>
      <c r="N404" s="1005"/>
      <c r="O404" s="1007"/>
      <c r="P404" s="1037"/>
    </row>
    <row r="405" spans="3:16" hidden="1">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29" t="str">
        <f ca="1">IF(ISBLANK(OFFSET('9. METAS'!$K$20,INT((ROW()-13)/2),0)),"",OFFSET('9. METAS'!$K$20,INT((ROW()-13)/2),0))</f>
        <v/>
      </c>
      <c r="I405" s="1031"/>
      <c r="J405" s="208" t="str">
        <f ca="1">IF(MOD(ROW()-13,2)=0,IF(ISBLANK(OFFSET('11. SEGUIMIENTO 2026'!$N$14,INT((ROW()-13)/2),0)),"",OFFSET('11. SEGUIMIENTO 2026'!$N$14,INT((ROW()-13)/2),0)),IF(ISBLANK(OFFSET('9. METAS'!$Q$20,INT((ROW()-14)/2),0)),"",OFFSET('9. METAS'!$Q$20,INT((ROW()-14)/2),0)))</f>
        <v/>
      </c>
      <c r="K405" s="209" t="str">
        <f ca="1">IF(MOD(ROW()-13,2)=0,IF(ISBLANK(OFFSET('11. SEGUIMIENTO 2026'!$O$14,INT((ROW()-13)/2),0)),"",OFFSET('11. SEGUIMIENTO 2026'!$O$14,INT((ROW()-13)/2),0)),IF(ISBLANK(OFFSET('9. METAS'!$R$20,INT((ROW()-14)/2),0)),"",OFFSET('9. METAS'!$R$20,INT((ROW()-14)/2),0)))</f>
        <v/>
      </c>
      <c r="L405" s="209" t="str">
        <f ca="1">IF(MOD(ROW()-13,2)=0,IF(ISBLANK(OFFSET('11. SEGUIMIENTO 2026'!$P$14,INT((ROW()-13)/2),0)),"",OFFSET('11. SEGUIMIENTO 2026'!$P$14,INT((ROW()-13)/2),0)),IF(ISBLANK(OFFSET('9. METAS'!$S$20,INT((ROW()-14)/2),0)),"",OFFSET('9. METAS'!$S$20,INT((ROW()-14)/2),0)))</f>
        <v/>
      </c>
      <c r="M405" s="210" t="str">
        <f ca="1">IF(MOD(ROW()-13,2)=0,IF(ISBLANK(OFFSET('11. SEGUIMIENTO 2026'!$Q$14,INT((ROW()-13)/2),0)),"",OFFSET('11. SEGUIMIENTO 2026'!$Q$14,INT((ROW()-13)/2),0)),IF(ISBLANK(OFFSET('9. METAS'!$T$20,INT((ROW()-14)/2),0)),"",OFFSET('9. METAS'!$T$20,INT((ROW()-14)/2),0)))</f>
        <v/>
      </c>
      <c r="N405" s="1004" t="str">
        <f t="shared" ref="N405" ca="1" si="388">IFERROR(J405/J406,"ND")</f>
        <v>ND</v>
      </c>
      <c r="O405" s="1006" t="str">
        <f t="shared" ref="O405" ca="1" si="389">IFERROR(((J405+K405+L405)/H405),"ND")</f>
        <v>ND</v>
      </c>
      <c r="P405" s="1034"/>
    </row>
    <row r="406" spans="3:16" hidden="1">
      <c r="C406" s="983"/>
      <c r="D406" s="985"/>
      <c r="E406" s="985"/>
      <c r="F406" s="987"/>
      <c r="G406" s="989"/>
      <c r="H406" s="1029"/>
      <c r="I406" s="1036"/>
      <c r="J406" s="208" t="str">
        <f ca="1">IF(MOD(ROW()-13,2)=0,IF(ISBLANK(OFFSET('11. SEGUIMIENTO 2026'!$N$14,INT((ROW()-13)/2),0)),"",OFFSET('11. SEGUIMIENTO 2026'!$N$14,INT((ROW()-13)/2),0)),IF(ISBLANK(OFFSET('9. METAS'!$Q$20,INT((ROW()-14)/2),0)),"",OFFSET('9. METAS'!$Q$20,INT((ROW()-14)/2),0)))</f>
        <v/>
      </c>
      <c r="K406" s="209" t="str">
        <f ca="1">IF(MOD(ROW()-13,2)=0,IF(ISBLANK(OFFSET('11. SEGUIMIENTO 2026'!$O$14,INT((ROW()-13)/2),0)),"",OFFSET('11. SEGUIMIENTO 2026'!$O$14,INT((ROW()-13)/2),0)),IF(ISBLANK(OFFSET('9. METAS'!$R$20,INT((ROW()-14)/2),0)),"",OFFSET('9. METAS'!$R$20,INT((ROW()-14)/2),0)))</f>
        <v/>
      </c>
      <c r="L406" s="209" t="str">
        <f ca="1">IF(MOD(ROW()-13,2)=0,IF(ISBLANK(OFFSET('11. SEGUIMIENTO 2026'!$P$14,INT((ROW()-13)/2),0)),"",OFFSET('11. SEGUIMIENTO 2026'!$P$14,INT((ROW()-13)/2),0)),IF(ISBLANK(OFFSET('9. METAS'!$S$20,INT((ROW()-14)/2),0)),"",OFFSET('9. METAS'!$S$20,INT((ROW()-14)/2),0)))</f>
        <v/>
      </c>
      <c r="M406" s="210" t="str">
        <f ca="1">IF(MOD(ROW()-13,2)=0,IF(ISBLANK(OFFSET('11. SEGUIMIENTO 2026'!$Q$14,INT((ROW()-13)/2),0)),"",OFFSET('11. SEGUIMIENTO 2026'!$Q$14,INT((ROW()-13)/2),0)),IF(ISBLANK(OFFSET('9. METAS'!$T$20,INT((ROW()-14)/2),0)),"",OFFSET('9. METAS'!$T$20,INT((ROW()-14)/2),0)))</f>
        <v/>
      </c>
      <c r="N406" s="1005"/>
      <c r="O406" s="1007"/>
      <c r="P406" s="1037"/>
    </row>
    <row r="407" spans="3:16" hidden="1">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29" t="str">
        <f ca="1">IF(ISBLANK(OFFSET('9. METAS'!$K$20,INT((ROW()-13)/2),0)),"",OFFSET('9. METAS'!$K$20,INT((ROW()-13)/2),0))</f>
        <v/>
      </c>
      <c r="I407" s="1031"/>
      <c r="J407" s="208" t="str">
        <f ca="1">IF(MOD(ROW()-13,2)=0,IF(ISBLANK(OFFSET('11. SEGUIMIENTO 2026'!$N$14,INT((ROW()-13)/2),0)),"",OFFSET('11. SEGUIMIENTO 2026'!$N$14,INT((ROW()-13)/2),0)),IF(ISBLANK(OFFSET('9. METAS'!$Q$20,INT((ROW()-14)/2),0)),"",OFFSET('9. METAS'!$Q$20,INT((ROW()-14)/2),0)))</f>
        <v/>
      </c>
      <c r="K407" s="209" t="str">
        <f ca="1">IF(MOD(ROW()-13,2)=0,IF(ISBLANK(OFFSET('11. SEGUIMIENTO 2026'!$O$14,INT((ROW()-13)/2),0)),"",OFFSET('11. SEGUIMIENTO 2026'!$O$14,INT((ROW()-13)/2),0)),IF(ISBLANK(OFFSET('9. METAS'!$R$20,INT((ROW()-14)/2),0)),"",OFFSET('9. METAS'!$R$20,INT((ROW()-14)/2),0)))</f>
        <v/>
      </c>
      <c r="L407" s="209" t="str">
        <f ca="1">IF(MOD(ROW()-13,2)=0,IF(ISBLANK(OFFSET('11. SEGUIMIENTO 2026'!$P$14,INT((ROW()-13)/2),0)),"",OFFSET('11. SEGUIMIENTO 2026'!$P$14,INT((ROW()-13)/2),0)),IF(ISBLANK(OFFSET('9. METAS'!$S$20,INT((ROW()-14)/2),0)),"",OFFSET('9. METAS'!$S$20,INT((ROW()-14)/2),0)))</f>
        <v/>
      </c>
      <c r="M407" s="210" t="str">
        <f ca="1">IF(MOD(ROW()-13,2)=0,IF(ISBLANK(OFFSET('11. SEGUIMIENTO 2026'!$Q$14,INT((ROW()-13)/2),0)),"",OFFSET('11. SEGUIMIENTO 2026'!$Q$14,INT((ROW()-13)/2),0)),IF(ISBLANK(OFFSET('9. METAS'!$T$20,INT((ROW()-14)/2),0)),"",OFFSET('9. METAS'!$T$20,INT((ROW()-14)/2),0)))</f>
        <v/>
      </c>
      <c r="N407" s="1004" t="str">
        <f t="shared" ref="N407" ca="1" si="390">IFERROR(J407/J408,"ND")</f>
        <v>ND</v>
      </c>
      <c r="O407" s="1006" t="str">
        <f t="shared" ref="O407" ca="1" si="391">IFERROR(((J407+K407+L407)/H407),"ND")</f>
        <v>ND</v>
      </c>
      <c r="P407" s="1034"/>
    </row>
    <row r="408" spans="3:16" hidden="1">
      <c r="C408" s="983"/>
      <c r="D408" s="985"/>
      <c r="E408" s="985"/>
      <c r="F408" s="987"/>
      <c r="G408" s="989"/>
      <c r="H408" s="1029"/>
      <c r="I408" s="1036"/>
      <c r="J408" s="208" t="str">
        <f ca="1">IF(MOD(ROW()-13,2)=0,IF(ISBLANK(OFFSET('11. SEGUIMIENTO 2026'!$N$14,INT((ROW()-13)/2),0)),"",OFFSET('11. SEGUIMIENTO 2026'!$N$14,INT((ROW()-13)/2),0)),IF(ISBLANK(OFFSET('9. METAS'!$Q$20,INT((ROW()-14)/2),0)),"",OFFSET('9. METAS'!$Q$20,INT((ROW()-14)/2),0)))</f>
        <v/>
      </c>
      <c r="K408" s="209" t="str">
        <f ca="1">IF(MOD(ROW()-13,2)=0,IF(ISBLANK(OFFSET('11. SEGUIMIENTO 2026'!$O$14,INT((ROW()-13)/2),0)),"",OFFSET('11. SEGUIMIENTO 2026'!$O$14,INT((ROW()-13)/2),0)),IF(ISBLANK(OFFSET('9. METAS'!$R$20,INT((ROW()-14)/2),0)),"",OFFSET('9. METAS'!$R$20,INT((ROW()-14)/2),0)))</f>
        <v/>
      </c>
      <c r="L408" s="209" t="str">
        <f ca="1">IF(MOD(ROW()-13,2)=0,IF(ISBLANK(OFFSET('11. SEGUIMIENTO 2026'!$P$14,INT((ROW()-13)/2),0)),"",OFFSET('11. SEGUIMIENTO 2026'!$P$14,INT((ROW()-13)/2),0)),IF(ISBLANK(OFFSET('9. METAS'!$S$20,INT((ROW()-14)/2),0)),"",OFFSET('9. METAS'!$S$20,INT((ROW()-14)/2),0)))</f>
        <v/>
      </c>
      <c r="M408" s="210" t="str">
        <f ca="1">IF(MOD(ROW()-13,2)=0,IF(ISBLANK(OFFSET('11. SEGUIMIENTO 2026'!$Q$14,INT((ROW()-13)/2),0)),"",OFFSET('11. SEGUIMIENTO 2026'!$Q$14,INT((ROW()-13)/2),0)),IF(ISBLANK(OFFSET('9. METAS'!$T$20,INT((ROW()-14)/2),0)),"",OFFSET('9. METAS'!$T$20,INT((ROW()-14)/2),0)))</f>
        <v/>
      </c>
      <c r="N408" s="1005"/>
      <c r="O408" s="1007"/>
      <c r="P408" s="1037"/>
    </row>
    <row r="409" spans="3:16" hidden="1">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29" t="str">
        <f ca="1">IF(ISBLANK(OFFSET('9. METAS'!$K$20,INT((ROW()-13)/2),0)),"",OFFSET('9. METAS'!$K$20,INT((ROW()-13)/2),0))</f>
        <v/>
      </c>
      <c r="I409" s="1031"/>
      <c r="J409" s="208" t="str">
        <f ca="1">IF(MOD(ROW()-13,2)=0,IF(ISBLANK(OFFSET('11. SEGUIMIENTO 2026'!$N$14,INT((ROW()-13)/2),0)),"",OFFSET('11. SEGUIMIENTO 2026'!$N$14,INT((ROW()-13)/2),0)),IF(ISBLANK(OFFSET('9. METAS'!$Q$20,INT((ROW()-14)/2),0)),"",OFFSET('9. METAS'!$Q$20,INT((ROW()-14)/2),0)))</f>
        <v/>
      </c>
      <c r="K409" s="209" t="str">
        <f ca="1">IF(MOD(ROW()-13,2)=0,IF(ISBLANK(OFFSET('11. SEGUIMIENTO 2026'!$O$14,INT((ROW()-13)/2),0)),"",OFFSET('11. SEGUIMIENTO 2026'!$O$14,INT((ROW()-13)/2),0)),IF(ISBLANK(OFFSET('9. METAS'!$R$20,INT((ROW()-14)/2),0)),"",OFFSET('9. METAS'!$R$20,INT((ROW()-14)/2),0)))</f>
        <v/>
      </c>
      <c r="L409" s="209" t="str">
        <f ca="1">IF(MOD(ROW()-13,2)=0,IF(ISBLANK(OFFSET('11. SEGUIMIENTO 2026'!$P$14,INT((ROW()-13)/2),0)),"",OFFSET('11. SEGUIMIENTO 2026'!$P$14,INT((ROW()-13)/2),0)),IF(ISBLANK(OFFSET('9. METAS'!$S$20,INT((ROW()-14)/2),0)),"",OFFSET('9. METAS'!$S$20,INT((ROW()-14)/2),0)))</f>
        <v/>
      </c>
      <c r="M409" s="210" t="str">
        <f ca="1">IF(MOD(ROW()-13,2)=0,IF(ISBLANK(OFFSET('11. SEGUIMIENTO 2026'!$Q$14,INT((ROW()-13)/2),0)),"",OFFSET('11. SEGUIMIENTO 2026'!$Q$14,INT((ROW()-13)/2),0)),IF(ISBLANK(OFFSET('9. METAS'!$T$20,INT((ROW()-14)/2),0)),"",OFFSET('9. METAS'!$T$20,INT((ROW()-14)/2),0)))</f>
        <v/>
      </c>
      <c r="N409" s="1004" t="str">
        <f t="shared" ref="N409" ca="1" si="392">IFERROR(J409/J410,"ND")</f>
        <v>ND</v>
      </c>
      <c r="O409" s="1006" t="str">
        <f t="shared" ref="O409" ca="1" si="393">IFERROR(((J409+K409+L409)/H409),"ND")</f>
        <v>ND</v>
      </c>
      <c r="P409" s="1034"/>
    </row>
    <row r="410" spans="3:16" hidden="1">
      <c r="C410" s="983"/>
      <c r="D410" s="985"/>
      <c r="E410" s="985"/>
      <c r="F410" s="987"/>
      <c r="G410" s="989"/>
      <c r="H410" s="1029"/>
      <c r="I410" s="1036"/>
      <c r="J410" s="208" t="str">
        <f ca="1">IF(MOD(ROW()-13,2)=0,IF(ISBLANK(OFFSET('11. SEGUIMIENTO 2026'!$N$14,INT((ROW()-13)/2),0)),"",OFFSET('11. SEGUIMIENTO 2026'!$N$14,INT((ROW()-13)/2),0)),IF(ISBLANK(OFFSET('9. METAS'!$Q$20,INT((ROW()-14)/2),0)),"",OFFSET('9. METAS'!$Q$20,INT((ROW()-14)/2),0)))</f>
        <v/>
      </c>
      <c r="K410" s="209" t="str">
        <f ca="1">IF(MOD(ROW()-13,2)=0,IF(ISBLANK(OFFSET('11. SEGUIMIENTO 2026'!$O$14,INT((ROW()-13)/2),0)),"",OFFSET('11. SEGUIMIENTO 2026'!$O$14,INT((ROW()-13)/2),0)),IF(ISBLANK(OFFSET('9. METAS'!$R$20,INT((ROW()-14)/2),0)),"",OFFSET('9. METAS'!$R$20,INT((ROW()-14)/2),0)))</f>
        <v/>
      </c>
      <c r="L410" s="209" t="str">
        <f ca="1">IF(MOD(ROW()-13,2)=0,IF(ISBLANK(OFFSET('11. SEGUIMIENTO 2026'!$P$14,INT((ROW()-13)/2),0)),"",OFFSET('11. SEGUIMIENTO 2026'!$P$14,INT((ROW()-13)/2),0)),IF(ISBLANK(OFFSET('9. METAS'!$S$20,INT((ROW()-14)/2),0)),"",OFFSET('9. METAS'!$S$20,INT((ROW()-14)/2),0)))</f>
        <v/>
      </c>
      <c r="M410" s="210" t="str">
        <f ca="1">IF(MOD(ROW()-13,2)=0,IF(ISBLANK(OFFSET('11. SEGUIMIENTO 2026'!$Q$14,INT((ROW()-13)/2),0)),"",OFFSET('11. SEGUIMIENTO 2026'!$Q$14,INT((ROW()-13)/2),0)),IF(ISBLANK(OFFSET('9. METAS'!$T$20,INT((ROW()-14)/2),0)),"",OFFSET('9. METAS'!$T$20,INT((ROW()-14)/2),0)))</f>
        <v/>
      </c>
      <c r="N410" s="1005"/>
      <c r="O410" s="1007"/>
      <c r="P410" s="1037"/>
    </row>
    <row r="411" spans="3:16" hidden="1">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29" t="str">
        <f ca="1">IF(ISBLANK(OFFSET('9. METAS'!$K$20,INT((ROW()-13)/2),0)),"",OFFSET('9. METAS'!$K$20,INT((ROW()-13)/2),0))</f>
        <v/>
      </c>
      <c r="I411" s="1031"/>
      <c r="J411" s="208" t="str">
        <f ca="1">IF(MOD(ROW()-13,2)=0,IF(ISBLANK(OFFSET('11. SEGUIMIENTO 2026'!$N$14,INT((ROW()-13)/2),0)),"",OFFSET('11. SEGUIMIENTO 2026'!$N$14,INT((ROW()-13)/2),0)),IF(ISBLANK(OFFSET('9. METAS'!$Q$20,INT((ROW()-14)/2),0)),"",OFFSET('9. METAS'!$Q$20,INT((ROW()-14)/2),0)))</f>
        <v/>
      </c>
      <c r="K411" s="209" t="str">
        <f ca="1">IF(MOD(ROW()-13,2)=0,IF(ISBLANK(OFFSET('11. SEGUIMIENTO 2026'!$O$14,INT((ROW()-13)/2),0)),"",OFFSET('11. SEGUIMIENTO 2026'!$O$14,INT((ROW()-13)/2),0)),IF(ISBLANK(OFFSET('9. METAS'!$R$20,INT((ROW()-14)/2),0)),"",OFFSET('9. METAS'!$R$20,INT((ROW()-14)/2),0)))</f>
        <v/>
      </c>
      <c r="L411" s="209" t="str">
        <f ca="1">IF(MOD(ROW()-13,2)=0,IF(ISBLANK(OFFSET('11. SEGUIMIENTO 2026'!$P$14,INT((ROW()-13)/2),0)),"",OFFSET('11. SEGUIMIENTO 2026'!$P$14,INT((ROW()-13)/2),0)),IF(ISBLANK(OFFSET('9. METAS'!$S$20,INT((ROW()-14)/2),0)),"",OFFSET('9. METAS'!$S$20,INT((ROW()-14)/2),0)))</f>
        <v/>
      </c>
      <c r="M411" s="210" t="str">
        <f ca="1">IF(MOD(ROW()-13,2)=0,IF(ISBLANK(OFFSET('11. SEGUIMIENTO 2026'!$Q$14,INT((ROW()-13)/2),0)),"",OFFSET('11. SEGUIMIENTO 2026'!$Q$14,INT((ROW()-13)/2),0)),IF(ISBLANK(OFFSET('9. METAS'!$T$20,INT((ROW()-14)/2),0)),"",OFFSET('9. METAS'!$T$20,INT((ROW()-14)/2),0)))</f>
        <v/>
      </c>
      <c r="N411" s="1004" t="str">
        <f t="shared" ref="N411" ca="1" si="394">IFERROR(J411/J412,"ND")</f>
        <v>ND</v>
      </c>
      <c r="O411" s="1006" t="str">
        <f t="shared" ref="O411" ca="1" si="395">IFERROR(((J411+K411+L411)/H411),"ND")</f>
        <v>ND</v>
      </c>
      <c r="P411" s="1034"/>
    </row>
    <row r="412" spans="3:16" hidden="1">
      <c r="C412" s="983"/>
      <c r="D412" s="985"/>
      <c r="E412" s="985"/>
      <c r="F412" s="987"/>
      <c r="G412" s="989"/>
      <c r="H412" s="1029"/>
      <c r="I412" s="1036"/>
      <c r="J412" s="208" t="str">
        <f ca="1">IF(MOD(ROW()-13,2)=0,IF(ISBLANK(OFFSET('11. SEGUIMIENTO 2026'!$N$14,INT((ROW()-13)/2),0)),"",OFFSET('11. SEGUIMIENTO 2026'!$N$14,INT((ROW()-13)/2),0)),IF(ISBLANK(OFFSET('9. METAS'!$Q$20,INT((ROW()-14)/2),0)),"",OFFSET('9. METAS'!$Q$20,INT((ROW()-14)/2),0)))</f>
        <v/>
      </c>
      <c r="K412" s="209" t="str">
        <f ca="1">IF(MOD(ROW()-13,2)=0,IF(ISBLANK(OFFSET('11. SEGUIMIENTO 2026'!$O$14,INT((ROW()-13)/2),0)),"",OFFSET('11. SEGUIMIENTO 2026'!$O$14,INT((ROW()-13)/2),0)),IF(ISBLANK(OFFSET('9. METAS'!$R$20,INT((ROW()-14)/2),0)),"",OFFSET('9. METAS'!$R$20,INT((ROW()-14)/2),0)))</f>
        <v/>
      </c>
      <c r="L412" s="209" t="str">
        <f ca="1">IF(MOD(ROW()-13,2)=0,IF(ISBLANK(OFFSET('11. SEGUIMIENTO 2026'!$P$14,INT((ROW()-13)/2),0)),"",OFFSET('11. SEGUIMIENTO 2026'!$P$14,INT((ROW()-13)/2),0)),IF(ISBLANK(OFFSET('9. METAS'!$S$20,INT((ROW()-14)/2),0)),"",OFFSET('9. METAS'!$S$20,INT((ROW()-14)/2),0)))</f>
        <v/>
      </c>
      <c r="M412" s="210" t="str">
        <f ca="1">IF(MOD(ROW()-13,2)=0,IF(ISBLANK(OFFSET('11. SEGUIMIENTO 2026'!$Q$14,INT((ROW()-13)/2),0)),"",OFFSET('11. SEGUIMIENTO 2026'!$Q$14,INT((ROW()-13)/2),0)),IF(ISBLANK(OFFSET('9. METAS'!$T$20,INT((ROW()-14)/2),0)),"",OFFSET('9. METAS'!$T$20,INT((ROW()-14)/2),0)))</f>
        <v/>
      </c>
      <c r="N412" s="1005"/>
      <c r="O412" s="1007"/>
      <c r="P412" s="1037"/>
    </row>
    <row r="413" spans="3:16" hidden="1">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29" t="str">
        <f ca="1">IF(ISBLANK(OFFSET('9. METAS'!$K$20,INT((ROW()-13)/2),0)),"",OFFSET('9. METAS'!$K$20,INT((ROW()-13)/2),0))</f>
        <v/>
      </c>
      <c r="I413" s="1031"/>
      <c r="J413" s="208" t="str">
        <f ca="1">IF(MOD(ROW()-13,2)=0,IF(ISBLANK(OFFSET('11. SEGUIMIENTO 2026'!$N$14,INT((ROW()-13)/2),0)),"",OFFSET('11. SEGUIMIENTO 2026'!$N$14,INT((ROW()-13)/2),0)),IF(ISBLANK(OFFSET('9. METAS'!$Q$20,INT((ROW()-14)/2),0)),"",OFFSET('9. METAS'!$Q$20,INT((ROW()-14)/2),0)))</f>
        <v/>
      </c>
      <c r="K413" s="209" t="str">
        <f ca="1">IF(MOD(ROW()-13,2)=0,IF(ISBLANK(OFFSET('11. SEGUIMIENTO 2026'!$O$14,INT((ROW()-13)/2),0)),"",OFFSET('11. SEGUIMIENTO 2026'!$O$14,INT((ROW()-13)/2),0)),IF(ISBLANK(OFFSET('9. METAS'!$R$20,INT((ROW()-14)/2),0)),"",OFFSET('9. METAS'!$R$20,INT((ROW()-14)/2),0)))</f>
        <v/>
      </c>
      <c r="L413" s="209" t="str">
        <f ca="1">IF(MOD(ROW()-13,2)=0,IF(ISBLANK(OFFSET('11. SEGUIMIENTO 2026'!$P$14,INT((ROW()-13)/2),0)),"",OFFSET('11. SEGUIMIENTO 2026'!$P$14,INT((ROW()-13)/2),0)),IF(ISBLANK(OFFSET('9. METAS'!$S$20,INT((ROW()-14)/2),0)),"",OFFSET('9. METAS'!$S$20,INT((ROW()-14)/2),0)))</f>
        <v/>
      </c>
      <c r="M413" s="210" t="str">
        <f ca="1">IF(MOD(ROW()-13,2)=0,IF(ISBLANK(OFFSET('11. SEGUIMIENTO 2026'!$Q$14,INT((ROW()-13)/2),0)),"",OFFSET('11. SEGUIMIENTO 2026'!$Q$14,INT((ROW()-13)/2),0)),IF(ISBLANK(OFFSET('9. METAS'!$T$20,INT((ROW()-14)/2),0)),"",OFFSET('9. METAS'!$T$20,INT((ROW()-14)/2),0)))</f>
        <v/>
      </c>
      <c r="N413" s="1004" t="str">
        <f t="shared" ref="N413" ca="1" si="396">IFERROR(J413/J414,"ND")</f>
        <v>ND</v>
      </c>
      <c r="O413" s="1006" t="str">
        <f t="shared" ref="O413" ca="1" si="397">IFERROR(((J413+K413+L413)/H413),"ND")</f>
        <v>ND</v>
      </c>
      <c r="P413" s="1034"/>
    </row>
    <row r="414" spans="3:16" hidden="1">
      <c r="C414" s="983"/>
      <c r="D414" s="985"/>
      <c r="E414" s="985"/>
      <c r="F414" s="987"/>
      <c r="G414" s="989"/>
      <c r="H414" s="1029"/>
      <c r="I414" s="1036"/>
      <c r="J414" s="208" t="str">
        <f ca="1">IF(MOD(ROW()-13,2)=0,IF(ISBLANK(OFFSET('11. SEGUIMIENTO 2026'!$N$14,INT((ROW()-13)/2),0)),"",OFFSET('11. SEGUIMIENTO 2026'!$N$14,INT((ROW()-13)/2),0)),IF(ISBLANK(OFFSET('9. METAS'!$Q$20,INT((ROW()-14)/2),0)),"",OFFSET('9. METAS'!$Q$20,INT((ROW()-14)/2),0)))</f>
        <v/>
      </c>
      <c r="K414" s="209" t="str">
        <f ca="1">IF(MOD(ROW()-13,2)=0,IF(ISBLANK(OFFSET('11. SEGUIMIENTO 2026'!$O$14,INT((ROW()-13)/2),0)),"",OFFSET('11. SEGUIMIENTO 2026'!$O$14,INT((ROW()-13)/2),0)),IF(ISBLANK(OFFSET('9. METAS'!$R$20,INT((ROW()-14)/2),0)),"",OFFSET('9. METAS'!$R$20,INT((ROW()-14)/2),0)))</f>
        <v/>
      </c>
      <c r="L414" s="209" t="str">
        <f ca="1">IF(MOD(ROW()-13,2)=0,IF(ISBLANK(OFFSET('11. SEGUIMIENTO 2026'!$P$14,INT((ROW()-13)/2),0)),"",OFFSET('11. SEGUIMIENTO 2026'!$P$14,INT((ROW()-13)/2),0)),IF(ISBLANK(OFFSET('9. METAS'!$S$20,INT((ROW()-14)/2),0)),"",OFFSET('9. METAS'!$S$20,INT((ROW()-14)/2),0)))</f>
        <v/>
      </c>
      <c r="M414" s="210" t="str">
        <f ca="1">IF(MOD(ROW()-13,2)=0,IF(ISBLANK(OFFSET('11. SEGUIMIENTO 2026'!$Q$14,INT((ROW()-13)/2),0)),"",OFFSET('11. SEGUIMIENTO 2026'!$Q$14,INT((ROW()-13)/2),0)),IF(ISBLANK(OFFSET('9. METAS'!$T$20,INT((ROW()-14)/2),0)),"",OFFSET('9. METAS'!$T$20,INT((ROW()-14)/2),0)))</f>
        <v/>
      </c>
      <c r="N414" s="1005"/>
      <c r="O414" s="1007"/>
      <c r="P414" s="1037"/>
    </row>
    <row r="415" spans="3:16" hidden="1">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29" t="str">
        <f ca="1">IF(ISBLANK(OFFSET('9. METAS'!$K$20,INT((ROW()-13)/2),0)),"",OFFSET('9. METAS'!$K$20,INT((ROW()-13)/2),0))</f>
        <v/>
      </c>
      <c r="I415" s="1031"/>
      <c r="J415" s="208" t="str">
        <f ca="1">IF(MOD(ROW()-13,2)=0,IF(ISBLANK(OFFSET('11. SEGUIMIENTO 2026'!$N$14,INT((ROW()-13)/2),0)),"",OFFSET('11. SEGUIMIENTO 2026'!$N$14,INT((ROW()-13)/2),0)),IF(ISBLANK(OFFSET('9. METAS'!$Q$20,INT((ROW()-14)/2),0)),"",OFFSET('9. METAS'!$Q$20,INT((ROW()-14)/2),0)))</f>
        <v/>
      </c>
      <c r="K415" s="209" t="str">
        <f ca="1">IF(MOD(ROW()-13,2)=0,IF(ISBLANK(OFFSET('11. SEGUIMIENTO 2026'!$O$14,INT((ROW()-13)/2),0)),"",OFFSET('11. SEGUIMIENTO 2026'!$O$14,INT((ROW()-13)/2),0)),IF(ISBLANK(OFFSET('9. METAS'!$R$20,INT((ROW()-14)/2),0)),"",OFFSET('9. METAS'!$R$20,INT((ROW()-14)/2),0)))</f>
        <v/>
      </c>
      <c r="L415" s="209" t="str">
        <f ca="1">IF(MOD(ROW()-13,2)=0,IF(ISBLANK(OFFSET('11. SEGUIMIENTO 2026'!$P$14,INT((ROW()-13)/2),0)),"",OFFSET('11. SEGUIMIENTO 2026'!$P$14,INT((ROW()-13)/2),0)),IF(ISBLANK(OFFSET('9. METAS'!$S$20,INT((ROW()-14)/2),0)),"",OFFSET('9. METAS'!$S$20,INT((ROW()-14)/2),0)))</f>
        <v/>
      </c>
      <c r="M415" s="210" t="str">
        <f ca="1">IF(MOD(ROW()-13,2)=0,IF(ISBLANK(OFFSET('11. SEGUIMIENTO 2026'!$Q$14,INT((ROW()-13)/2),0)),"",OFFSET('11. SEGUIMIENTO 2026'!$Q$14,INT((ROW()-13)/2),0)),IF(ISBLANK(OFFSET('9. METAS'!$T$20,INT((ROW()-14)/2),0)),"",OFFSET('9. METAS'!$T$20,INT((ROW()-14)/2),0)))</f>
        <v/>
      </c>
      <c r="N415" s="1004" t="str">
        <f t="shared" ref="N415" ca="1" si="398">IFERROR(J415/J416,"ND")</f>
        <v>ND</v>
      </c>
      <c r="O415" s="1006" t="str">
        <f t="shared" ref="O415" ca="1" si="399">IFERROR(((J415+K415+L415)/H415),"ND")</f>
        <v>ND</v>
      </c>
      <c r="P415" s="1034"/>
    </row>
    <row r="416" spans="3:16" hidden="1">
      <c r="C416" s="983"/>
      <c r="D416" s="985"/>
      <c r="E416" s="985"/>
      <c r="F416" s="987"/>
      <c r="G416" s="989"/>
      <c r="H416" s="1029"/>
      <c r="I416" s="1036"/>
      <c r="J416" s="208" t="str">
        <f ca="1">IF(MOD(ROW()-13,2)=0,IF(ISBLANK(OFFSET('11. SEGUIMIENTO 2026'!$N$14,INT((ROW()-13)/2),0)),"",OFFSET('11. SEGUIMIENTO 2026'!$N$14,INT((ROW()-13)/2),0)),IF(ISBLANK(OFFSET('9. METAS'!$Q$20,INT((ROW()-14)/2),0)),"",OFFSET('9. METAS'!$Q$20,INT((ROW()-14)/2),0)))</f>
        <v/>
      </c>
      <c r="K416" s="209" t="str">
        <f ca="1">IF(MOD(ROW()-13,2)=0,IF(ISBLANK(OFFSET('11. SEGUIMIENTO 2026'!$O$14,INT((ROW()-13)/2),0)),"",OFFSET('11. SEGUIMIENTO 2026'!$O$14,INT((ROW()-13)/2),0)),IF(ISBLANK(OFFSET('9. METAS'!$R$20,INT((ROW()-14)/2),0)),"",OFFSET('9. METAS'!$R$20,INT((ROW()-14)/2),0)))</f>
        <v/>
      </c>
      <c r="L416" s="209" t="str">
        <f ca="1">IF(MOD(ROW()-13,2)=0,IF(ISBLANK(OFFSET('11. SEGUIMIENTO 2026'!$P$14,INT((ROW()-13)/2),0)),"",OFFSET('11. SEGUIMIENTO 2026'!$P$14,INT((ROW()-13)/2),0)),IF(ISBLANK(OFFSET('9. METAS'!$S$20,INT((ROW()-14)/2),0)),"",OFFSET('9. METAS'!$S$20,INT((ROW()-14)/2),0)))</f>
        <v/>
      </c>
      <c r="M416" s="210" t="str">
        <f ca="1">IF(MOD(ROW()-13,2)=0,IF(ISBLANK(OFFSET('11. SEGUIMIENTO 2026'!$Q$14,INT((ROW()-13)/2),0)),"",OFFSET('11. SEGUIMIENTO 2026'!$Q$14,INT((ROW()-13)/2),0)),IF(ISBLANK(OFFSET('9. METAS'!$T$20,INT((ROW()-14)/2),0)),"",OFFSET('9. METAS'!$T$20,INT((ROW()-14)/2),0)))</f>
        <v/>
      </c>
      <c r="N416" s="1005"/>
      <c r="O416" s="1007"/>
      <c r="P416" s="1037"/>
    </row>
    <row r="417" spans="3:16" hidden="1">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29" t="str">
        <f ca="1">IF(ISBLANK(OFFSET('9. METAS'!$K$20,INT((ROW()-13)/2),0)),"",OFFSET('9. METAS'!$K$20,INT((ROW()-13)/2),0))</f>
        <v/>
      </c>
      <c r="I417" s="1031"/>
      <c r="J417" s="208" t="str">
        <f ca="1">IF(MOD(ROW()-13,2)=0,IF(ISBLANK(OFFSET('11. SEGUIMIENTO 2026'!$N$14,INT((ROW()-13)/2),0)),"",OFFSET('11. SEGUIMIENTO 2026'!$N$14,INT((ROW()-13)/2),0)),IF(ISBLANK(OFFSET('9. METAS'!$Q$20,INT((ROW()-14)/2),0)),"",OFFSET('9. METAS'!$Q$20,INT((ROW()-14)/2),0)))</f>
        <v/>
      </c>
      <c r="K417" s="209" t="str">
        <f ca="1">IF(MOD(ROW()-13,2)=0,IF(ISBLANK(OFFSET('11. SEGUIMIENTO 2026'!$O$14,INT((ROW()-13)/2),0)),"",OFFSET('11. SEGUIMIENTO 2026'!$O$14,INT((ROW()-13)/2),0)),IF(ISBLANK(OFFSET('9. METAS'!$R$20,INT((ROW()-14)/2),0)),"",OFFSET('9. METAS'!$R$20,INT((ROW()-14)/2),0)))</f>
        <v/>
      </c>
      <c r="L417" s="209" t="str">
        <f ca="1">IF(MOD(ROW()-13,2)=0,IF(ISBLANK(OFFSET('11. SEGUIMIENTO 2026'!$P$14,INT((ROW()-13)/2),0)),"",OFFSET('11. SEGUIMIENTO 2026'!$P$14,INT((ROW()-13)/2),0)),IF(ISBLANK(OFFSET('9. METAS'!$S$20,INT((ROW()-14)/2),0)),"",OFFSET('9. METAS'!$S$20,INT((ROW()-14)/2),0)))</f>
        <v/>
      </c>
      <c r="M417" s="210" t="str">
        <f ca="1">IF(MOD(ROW()-13,2)=0,IF(ISBLANK(OFFSET('11. SEGUIMIENTO 2026'!$Q$14,INT((ROW()-13)/2),0)),"",OFFSET('11. SEGUIMIENTO 2026'!$Q$14,INT((ROW()-13)/2),0)),IF(ISBLANK(OFFSET('9. METAS'!$T$20,INT((ROW()-14)/2),0)),"",OFFSET('9. METAS'!$T$20,INT((ROW()-14)/2),0)))</f>
        <v/>
      </c>
      <c r="N417" s="1004" t="str">
        <f t="shared" ref="N417" ca="1" si="400">IFERROR(J417/J418,"ND")</f>
        <v>ND</v>
      </c>
      <c r="O417" s="1006" t="str">
        <f t="shared" ref="O417" ca="1" si="401">IFERROR(((J417+K417+L417)/H417),"ND")</f>
        <v>ND</v>
      </c>
      <c r="P417" s="1034"/>
    </row>
    <row r="418" spans="3:16" hidden="1">
      <c r="C418" s="983"/>
      <c r="D418" s="985"/>
      <c r="E418" s="985"/>
      <c r="F418" s="987"/>
      <c r="G418" s="989"/>
      <c r="H418" s="1029"/>
      <c r="I418" s="1036"/>
      <c r="J418" s="208" t="str">
        <f ca="1">IF(MOD(ROW()-13,2)=0,IF(ISBLANK(OFFSET('11. SEGUIMIENTO 2026'!$N$14,INT((ROW()-13)/2),0)),"",OFFSET('11. SEGUIMIENTO 2026'!$N$14,INT((ROW()-13)/2),0)),IF(ISBLANK(OFFSET('9. METAS'!$Q$20,INT((ROW()-14)/2),0)),"",OFFSET('9. METAS'!$Q$20,INT((ROW()-14)/2),0)))</f>
        <v/>
      </c>
      <c r="K418" s="209" t="str">
        <f ca="1">IF(MOD(ROW()-13,2)=0,IF(ISBLANK(OFFSET('11. SEGUIMIENTO 2026'!$O$14,INT((ROW()-13)/2),0)),"",OFFSET('11. SEGUIMIENTO 2026'!$O$14,INT((ROW()-13)/2),0)),IF(ISBLANK(OFFSET('9. METAS'!$R$20,INT((ROW()-14)/2),0)),"",OFFSET('9. METAS'!$R$20,INT((ROW()-14)/2),0)))</f>
        <v/>
      </c>
      <c r="L418" s="209" t="str">
        <f ca="1">IF(MOD(ROW()-13,2)=0,IF(ISBLANK(OFFSET('11. SEGUIMIENTO 2026'!$P$14,INT((ROW()-13)/2),0)),"",OFFSET('11. SEGUIMIENTO 2026'!$P$14,INT((ROW()-13)/2),0)),IF(ISBLANK(OFFSET('9. METAS'!$S$20,INT((ROW()-14)/2),0)),"",OFFSET('9. METAS'!$S$20,INT((ROW()-14)/2),0)))</f>
        <v/>
      </c>
      <c r="M418" s="210" t="str">
        <f ca="1">IF(MOD(ROW()-13,2)=0,IF(ISBLANK(OFFSET('11. SEGUIMIENTO 2026'!$Q$14,INT((ROW()-13)/2),0)),"",OFFSET('11. SEGUIMIENTO 2026'!$Q$14,INT((ROW()-13)/2),0)),IF(ISBLANK(OFFSET('9. METAS'!$T$20,INT((ROW()-14)/2),0)),"",OFFSET('9. METAS'!$T$20,INT((ROW()-14)/2),0)))</f>
        <v/>
      </c>
      <c r="N418" s="1005"/>
      <c r="O418" s="1007"/>
      <c r="P418" s="1037"/>
    </row>
    <row r="419" spans="3:16" hidden="1">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29" t="str">
        <f ca="1">IF(ISBLANK(OFFSET('9. METAS'!$K$20,INT((ROW()-13)/2),0)),"",OFFSET('9. METAS'!$K$20,INT((ROW()-13)/2),0))</f>
        <v/>
      </c>
      <c r="I419" s="1031"/>
      <c r="J419" s="208" t="str">
        <f ca="1">IF(MOD(ROW()-13,2)=0,IF(ISBLANK(OFFSET('11. SEGUIMIENTO 2026'!$N$14,INT((ROW()-13)/2),0)),"",OFFSET('11. SEGUIMIENTO 2026'!$N$14,INT((ROW()-13)/2),0)),IF(ISBLANK(OFFSET('9. METAS'!$Q$20,INT((ROW()-14)/2),0)),"",OFFSET('9. METAS'!$Q$20,INT((ROW()-14)/2),0)))</f>
        <v/>
      </c>
      <c r="K419" s="209" t="str">
        <f ca="1">IF(MOD(ROW()-13,2)=0,IF(ISBLANK(OFFSET('11. SEGUIMIENTO 2026'!$O$14,INT((ROW()-13)/2),0)),"",OFFSET('11. SEGUIMIENTO 2026'!$O$14,INT((ROW()-13)/2),0)),IF(ISBLANK(OFFSET('9. METAS'!$R$20,INT((ROW()-14)/2),0)),"",OFFSET('9. METAS'!$R$20,INT((ROW()-14)/2),0)))</f>
        <v/>
      </c>
      <c r="L419" s="209" t="str">
        <f ca="1">IF(MOD(ROW()-13,2)=0,IF(ISBLANK(OFFSET('11. SEGUIMIENTO 2026'!$P$14,INT((ROW()-13)/2),0)),"",OFFSET('11. SEGUIMIENTO 2026'!$P$14,INT((ROW()-13)/2),0)),IF(ISBLANK(OFFSET('9. METAS'!$S$20,INT((ROW()-14)/2),0)),"",OFFSET('9. METAS'!$S$20,INT((ROW()-14)/2),0)))</f>
        <v/>
      </c>
      <c r="M419" s="210" t="str">
        <f ca="1">IF(MOD(ROW()-13,2)=0,IF(ISBLANK(OFFSET('11. SEGUIMIENTO 2026'!$Q$14,INT((ROW()-13)/2),0)),"",OFFSET('11. SEGUIMIENTO 2026'!$Q$14,INT((ROW()-13)/2),0)),IF(ISBLANK(OFFSET('9. METAS'!$T$20,INT((ROW()-14)/2),0)),"",OFFSET('9. METAS'!$T$20,INT((ROW()-14)/2),0)))</f>
        <v/>
      </c>
      <c r="N419" s="1004" t="str">
        <f t="shared" ref="N419" ca="1" si="402">IFERROR(J419/J420,"ND")</f>
        <v>ND</v>
      </c>
      <c r="O419" s="1006" t="str">
        <f t="shared" ref="O419" ca="1" si="403">IFERROR(((J419+K419+L419)/H419),"ND")</f>
        <v>ND</v>
      </c>
      <c r="P419" s="1034"/>
    </row>
    <row r="420" spans="3:16" hidden="1">
      <c r="C420" s="983"/>
      <c r="D420" s="985"/>
      <c r="E420" s="985"/>
      <c r="F420" s="987"/>
      <c r="G420" s="989"/>
      <c r="H420" s="1029"/>
      <c r="I420" s="1036"/>
      <c r="J420" s="208" t="str">
        <f ca="1">IF(MOD(ROW()-13,2)=0,IF(ISBLANK(OFFSET('11. SEGUIMIENTO 2026'!$N$14,INT((ROW()-13)/2),0)),"",OFFSET('11. SEGUIMIENTO 2026'!$N$14,INT((ROW()-13)/2),0)),IF(ISBLANK(OFFSET('9. METAS'!$Q$20,INT((ROW()-14)/2),0)),"",OFFSET('9. METAS'!$Q$20,INT((ROW()-14)/2),0)))</f>
        <v/>
      </c>
      <c r="K420" s="209" t="str">
        <f ca="1">IF(MOD(ROW()-13,2)=0,IF(ISBLANK(OFFSET('11. SEGUIMIENTO 2026'!$O$14,INT((ROW()-13)/2),0)),"",OFFSET('11. SEGUIMIENTO 2026'!$O$14,INT((ROW()-13)/2),0)),IF(ISBLANK(OFFSET('9. METAS'!$R$20,INT((ROW()-14)/2),0)),"",OFFSET('9. METAS'!$R$20,INT((ROW()-14)/2),0)))</f>
        <v/>
      </c>
      <c r="L420" s="209" t="str">
        <f ca="1">IF(MOD(ROW()-13,2)=0,IF(ISBLANK(OFFSET('11. SEGUIMIENTO 2026'!$P$14,INT((ROW()-13)/2),0)),"",OFFSET('11. SEGUIMIENTO 2026'!$P$14,INT((ROW()-13)/2),0)),IF(ISBLANK(OFFSET('9. METAS'!$S$20,INT((ROW()-14)/2),0)),"",OFFSET('9. METAS'!$S$20,INT((ROW()-14)/2),0)))</f>
        <v/>
      </c>
      <c r="M420" s="210" t="str">
        <f ca="1">IF(MOD(ROW()-13,2)=0,IF(ISBLANK(OFFSET('11. SEGUIMIENTO 2026'!$Q$14,INT((ROW()-13)/2),0)),"",OFFSET('11. SEGUIMIENTO 2026'!$Q$14,INT((ROW()-13)/2),0)),IF(ISBLANK(OFFSET('9. METAS'!$T$20,INT((ROW()-14)/2),0)),"",OFFSET('9. METAS'!$T$20,INT((ROW()-14)/2),0)))</f>
        <v/>
      </c>
      <c r="N420" s="1005"/>
      <c r="O420" s="1007"/>
      <c r="P420" s="1037"/>
    </row>
    <row r="421" spans="3:16" hidden="1">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29" t="str">
        <f ca="1">IF(ISBLANK(OFFSET('9. METAS'!$K$20,INT((ROW()-13)/2),0)),"",OFFSET('9. METAS'!$K$20,INT((ROW()-13)/2),0))</f>
        <v/>
      </c>
      <c r="I421" s="1031"/>
      <c r="J421" s="208" t="str">
        <f ca="1">IF(MOD(ROW()-13,2)=0,IF(ISBLANK(OFFSET('11. SEGUIMIENTO 2026'!$N$14,INT((ROW()-13)/2),0)),"",OFFSET('11. SEGUIMIENTO 2026'!$N$14,INT((ROW()-13)/2),0)),IF(ISBLANK(OFFSET('9. METAS'!$Q$20,INT((ROW()-14)/2),0)),"",OFFSET('9. METAS'!$Q$20,INT((ROW()-14)/2),0)))</f>
        <v/>
      </c>
      <c r="K421" s="209" t="str">
        <f ca="1">IF(MOD(ROW()-13,2)=0,IF(ISBLANK(OFFSET('11. SEGUIMIENTO 2026'!$O$14,INT((ROW()-13)/2),0)),"",OFFSET('11. SEGUIMIENTO 2026'!$O$14,INT((ROW()-13)/2),0)),IF(ISBLANK(OFFSET('9. METAS'!$R$20,INT((ROW()-14)/2),0)),"",OFFSET('9. METAS'!$R$20,INT((ROW()-14)/2),0)))</f>
        <v/>
      </c>
      <c r="L421" s="209" t="str">
        <f ca="1">IF(MOD(ROW()-13,2)=0,IF(ISBLANK(OFFSET('11. SEGUIMIENTO 2026'!$P$14,INT((ROW()-13)/2),0)),"",OFFSET('11. SEGUIMIENTO 2026'!$P$14,INT((ROW()-13)/2),0)),IF(ISBLANK(OFFSET('9. METAS'!$S$20,INT((ROW()-14)/2),0)),"",OFFSET('9. METAS'!$S$20,INT((ROW()-14)/2),0)))</f>
        <v/>
      </c>
      <c r="M421" s="210" t="str">
        <f ca="1">IF(MOD(ROW()-13,2)=0,IF(ISBLANK(OFFSET('11. SEGUIMIENTO 2026'!$Q$14,INT((ROW()-13)/2),0)),"",OFFSET('11. SEGUIMIENTO 2026'!$Q$14,INT((ROW()-13)/2),0)),IF(ISBLANK(OFFSET('9. METAS'!$T$20,INT((ROW()-14)/2),0)),"",OFFSET('9. METAS'!$T$20,INT((ROW()-14)/2),0)))</f>
        <v/>
      </c>
      <c r="N421" s="1004" t="str">
        <f t="shared" ref="N421" ca="1" si="404">IFERROR(J421/J422,"ND")</f>
        <v>ND</v>
      </c>
      <c r="O421" s="1006" t="str">
        <f t="shared" ref="O421" ca="1" si="405">IFERROR(((J421+K421+L421)/H421),"ND")</f>
        <v>ND</v>
      </c>
      <c r="P421" s="1034"/>
    </row>
    <row r="422" spans="3:16" hidden="1">
      <c r="C422" s="983"/>
      <c r="D422" s="985"/>
      <c r="E422" s="985"/>
      <c r="F422" s="987"/>
      <c r="G422" s="989"/>
      <c r="H422" s="1029"/>
      <c r="I422" s="1036"/>
      <c r="J422" s="208" t="str">
        <f ca="1">IF(MOD(ROW()-13,2)=0,IF(ISBLANK(OFFSET('11. SEGUIMIENTO 2026'!$N$14,INT((ROW()-13)/2),0)),"",OFFSET('11. SEGUIMIENTO 2026'!$N$14,INT((ROW()-13)/2),0)),IF(ISBLANK(OFFSET('9. METAS'!$Q$20,INT((ROW()-14)/2),0)),"",OFFSET('9. METAS'!$Q$20,INT((ROW()-14)/2),0)))</f>
        <v/>
      </c>
      <c r="K422" s="209" t="str">
        <f ca="1">IF(MOD(ROW()-13,2)=0,IF(ISBLANK(OFFSET('11. SEGUIMIENTO 2026'!$O$14,INT((ROW()-13)/2),0)),"",OFFSET('11. SEGUIMIENTO 2026'!$O$14,INT((ROW()-13)/2),0)),IF(ISBLANK(OFFSET('9. METAS'!$R$20,INT((ROW()-14)/2),0)),"",OFFSET('9. METAS'!$R$20,INT((ROW()-14)/2),0)))</f>
        <v/>
      </c>
      <c r="L422" s="209" t="str">
        <f ca="1">IF(MOD(ROW()-13,2)=0,IF(ISBLANK(OFFSET('11. SEGUIMIENTO 2026'!$P$14,INT((ROW()-13)/2),0)),"",OFFSET('11. SEGUIMIENTO 2026'!$P$14,INT((ROW()-13)/2),0)),IF(ISBLANK(OFFSET('9. METAS'!$S$20,INT((ROW()-14)/2),0)),"",OFFSET('9. METAS'!$S$20,INT((ROW()-14)/2),0)))</f>
        <v/>
      </c>
      <c r="M422" s="210" t="str">
        <f ca="1">IF(MOD(ROW()-13,2)=0,IF(ISBLANK(OFFSET('11. SEGUIMIENTO 2026'!$Q$14,INT((ROW()-13)/2),0)),"",OFFSET('11. SEGUIMIENTO 2026'!$Q$14,INT((ROW()-13)/2),0)),IF(ISBLANK(OFFSET('9. METAS'!$T$20,INT((ROW()-14)/2),0)),"",OFFSET('9. METAS'!$T$20,INT((ROW()-14)/2),0)))</f>
        <v/>
      </c>
      <c r="N422" s="1005"/>
      <c r="O422" s="1007"/>
      <c r="P422" s="1037"/>
    </row>
    <row r="423" spans="3:16" hidden="1">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29" t="str">
        <f ca="1">IF(ISBLANK(OFFSET('9. METAS'!$K$20,INT((ROW()-13)/2),0)),"",OFFSET('9. METAS'!$K$20,INT((ROW()-13)/2),0))</f>
        <v/>
      </c>
      <c r="I423" s="1031"/>
      <c r="J423" s="208" t="str">
        <f ca="1">IF(MOD(ROW()-13,2)=0,IF(ISBLANK(OFFSET('11. SEGUIMIENTO 2026'!$N$14,INT((ROW()-13)/2),0)),"",OFFSET('11. SEGUIMIENTO 2026'!$N$14,INT((ROW()-13)/2),0)),IF(ISBLANK(OFFSET('9. METAS'!$Q$20,INT((ROW()-14)/2),0)),"",OFFSET('9. METAS'!$Q$20,INT((ROW()-14)/2),0)))</f>
        <v/>
      </c>
      <c r="K423" s="209" t="str">
        <f ca="1">IF(MOD(ROW()-13,2)=0,IF(ISBLANK(OFFSET('11. SEGUIMIENTO 2026'!$O$14,INT((ROW()-13)/2),0)),"",OFFSET('11. SEGUIMIENTO 2026'!$O$14,INT((ROW()-13)/2),0)),IF(ISBLANK(OFFSET('9. METAS'!$R$20,INT((ROW()-14)/2),0)),"",OFFSET('9. METAS'!$R$20,INT((ROW()-14)/2),0)))</f>
        <v/>
      </c>
      <c r="L423" s="209" t="str">
        <f ca="1">IF(MOD(ROW()-13,2)=0,IF(ISBLANK(OFFSET('11. SEGUIMIENTO 2026'!$P$14,INT((ROW()-13)/2),0)),"",OFFSET('11. SEGUIMIENTO 2026'!$P$14,INT((ROW()-13)/2),0)),IF(ISBLANK(OFFSET('9. METAS'!$S$20,INT((ROW()-14)/2),0)),"",OFFSET('9. METAS'!$S$20,INT((ROW()-14)/2),0)))</f>
        <v/>
      </c>
      <c r="M423" s="210" t="str">
        <f ca="1">IF(MOD(ROW()-13,2)=0,IF(ISBLANK(OFFSET('11. SEGUIMIENTO 2026'!$Q$14,INT((ROW()-13)/2),0)),"",OFFSET('11. SEGUIMIENTO 2026'!$Q$14,INT((ROW()-13)/2),0)),IF(ISBLANK(OFFSET('9. METAS'!$T$20,INT((ROW()-14)/2),0)),"",OFFSET('9. METAS'!$T$20,INT((ROW()-14)/2),0)))</f>
        <v/>
      </c>
      <c r="N423" s="1004" t="str">
        <f t="shared" ref="N423" ca="1" si="406">IFERROR(J423/J424,"ND")</f>
        <v>ND</v>
      </c>
      <c r="O423" s="1006" t="str">
        <f t="shared" ref="O423" ca="1" si="407">IFERROR(((J423+K423+L423)/H423),"ND")</f>
        <v>ND</v>
      </c>
      <c r="P423" s="1034"/>
    </row>
    <row r="424" spans="3:16" hidden="1">
      <c r="C424" s="983"/>
      <c r="D424" s="985"/>
      <c r="E424" s="985"/>
      <c r="F424" s="987"/>
      <c r="G424" s="989"/>
      <c r="H424" s="1029"/>
      <c r="I424" s="1036"/>
      <c r="J424" s="208" t="str">
        <f ca="1">IF(MOD(ROW()-13,2)=0,IF(ISBLANK(OFFSET('11. SEGUIMIENTO 2026'!$N$14,INT((ROW()-13)/2),0)),"",OFFSET('11. SEGUIMIENTO 2026'!$N$14,INT((ROW()-13)/2),0)),IF(ISBLANK(OFFSET('9. METAS'!$Q$20,INT((ROW()-14)/2),0)),"",OFFSET('9. METAS'!$Q$20,INT((ROW()-14)/2),0)))</f>
        <v/>
      </c>
      <c r="K424" s="209" t="str">
        <f ca="1">IF(MOD(ROW()-13,2)=0,IF(ISBLANK(OFFSET('11. SEGUIMIENTO 2026'!$O$14,INT((ROW()-13)/2),0)),"",OFFSET('11. SEGUIMIENTO 2026'!$O$14,INT((ROW()-13)/2),0)),IF(ISBLANK(OFFSET('9. METAS'!$R$20,INT((ROW()-14)/2),0)),"",OFFSET('9. METAS'!$R$20,INT((ROW()-14)/2),0)))</f>
        <v/>
      </c>
      <c r="L424" s="209" t="str">
        <f ca="1">IF(MOD(ROW()-13,2)=0,IF(ISBLANK(OFFSET('11. SEGUIMIENTO 2026'!$P$14,INT((ROW()-13)/2),0)),"",OFFSET('11. SEGUIMIENTO 2026'!$P$14,INT((ROW()-13)/2),0)),IF(ISBLANK(OFFSET('9. METAS'!$S$20,INT((ROW()-14)/2),0)),"",OFFSET('9. METAS'!$S$20,INT((ROW()-14)/2),0)))</f>
        <v/>
      </c>
      <c r="M424" s="210" t="str">
        <f ca="1">IF(MOD(ROW()-13,2)=0,IF(ISBLANK(OFFSET('11. SEGUIMIENTO 2026'!$Q$14,INT((ROW()-13)/2),0)),"",OFFSET('11. SEGUIMIENTO 2026'!$Q$14,INT((ROW()-13)/2),0)),IF(ISBLANK(OFFSET('9. METAS'!$T$20,INT((ROW()-14)/2),0)),"",OFFSET('9. METAS'!$T$20,INT((ROW()-14)/2),0)))</f>
        <v/>
      </c>
      <c r="N424" s="1005"/>
      <c r="O424" s="1007"/>
      <c r="P424" s="1037"/>
    </row>
    <row r="425" spans="3:16" hidden="1">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29" t="str">
        <f ca="1">IF(ISBLANK(OFFSET('9. METAS'!$K$20,INT((ROW()-13)/2),0)),"",OFFSET('9. METAS'!$K$20,INT((ROW()-13)/2),0))</f>
        <v/>
      </c>
      <c r="I425" s="1031"/>
      <c r="J425" s="208" t="str">
        <f ca="1">IF(MOD(ROW()-13,2)=0,IF(ISBLANK(OFFSET('11. SEGUIMIENTO 2026'!$N$14,INT((ROW()-13)/2),0)),"",OFFSET('11. SEGUIMIENTO 2026'!$N$14,INT((ROW()-13)/2),0)),IF(ISBLANK(OFFSET('9. METAS'!$Q$20,INT((ROW()-14)/2),0)),"",OFFSET('9. METAS'!$Q$20,INT((ROW()-14)/2),0)))</f>
        <v/>
      </c>
      <c r="K425" s="209" t="str">
        <f ca="1">IF(MOD(ROW()-13,2)=0,IF(ISBLANK(OFFSET('11. SEGUIMIENTO 2026'!$O$14,INT((ROW()-13)/2),0)),"",OFFSET('11. SEGUIMIENTO 2026'!$O$14,INT((ROW()-13)/2),0)),IF(ISBLANK(OFFSET('9. METAS'!$R$20,INT((ROW()-14)/2),0)),"",OFFSET('9. METAS'!$R$20,INT((ROW()-14)/2),0)))</f>
        <v/>
      </c>
      <c r="L425" s="209" t="str">
        <f ca="1">IF(MOD(ROW()-13,2)=0,IF(ISBLANK(OFFSET('11. SEGUIMIENTO 2026'!$P$14,INT((ROW()-13)/2),0)),"",OFFSET('11. SEGUIMIENTO 2026'!$P$14,INT((ROW()-13)/2),0)),IF(ISBLANK(OFFSET('9. METAS'!$S$20,INT((ROW()-14)/2),0)),"",OFFSET('9. METAS'!$S$20,INT((ROW()-14)/2),0)))</f>
        <v/>
      </c>
      <c r="M425" s="210" t="str">
        <f ca="1">IF(MOD(ROW()-13,2)=0,IF(ISBLANK(OFFSET('11. SEGUIMIENTO 2026'!$Q$14,INT((ROW()-13)/2),0)),"",OFFSET('11. SEGUIMIENTO 2026'!$Q$14,INT((ROW()-13)/2),0)),IF(ISBLANK(OFFSET('9. METAS'!$T$20,INT((ROW()-14)/2),0)),"",OFFSET('9. METAS'!$T$20,INT((ROW()-14)/2),0)))</f>
        <v/>
      </c>
      <c r="N425" s="1004" t="str">
        <f t="shared" ref="N425" ca="1" si="408">IFERROR(J425/J426,"ND")</f>
        <v>ND</v>
      </c>
      <c r="O425" s="1006" t="str">
        <f t="shared" ref="O425" ca="1" si="409">IFERROR(((J425+K425+L425)/H425),"ND")</f>
        <v>ND</v>
      </c>
      <c r="P425" s="1034"/>
    </row>
    <row r="426" spans="3:16" hidden="1">
      <c r="C426" s="983"/>
      <c r="D426" s="985"/>
      <c r="E426" s="985"/>
      <c r="F426" s="987"/>
      <c r="G426" s="989"/>
      <c r="H426" s="1029"/>
      <c r="I426" s="1036"/>
      <c r="J426" s="208" t="str">
        <f ca="1">IF(MOD(ROW()-13,2)=0,IF(ISBLANK(OFFSET('11. SEGUIMIENTO 2026'!$N$14,INT((ROW()-13)/2),0)),"",OFFSET('11. SEGUIMIENTO 2026'!$N$14,INT((ROW()-13)/2),0)),IF(ISBLANK(OFFSET('9. METAS'!$Q$20,INT((ROW()-14)/2),0)),"",OFFSET('9. METAS'!$Q$20,INT((ROW()-14)/2),0)))</f>
        <v/>
      </c>
      <c r="K426" s="209" t="str">
        <f ca="1">IF(MOD(ROW()-13,2)=0,IF(ISBLANK(OFFSET('11. SEGUIMIENTO 2026'!$O$14,INT((ROW()-13)/2),0)),"",OFFSET('11. SEGUIMIENTO 2026'!$O$14,INT((ROW()-13)/2),0)),IF(ISBLANK(OFFSET('9. METAS'!$R$20,INT((ROW()-14)/2),0)),"",OFFSET('9. METAS'!$R$20,INT((ROW()-14)/2),0)))</f>
        <v/>
      </c>
      <c r="L426" s="209" t="str">
        <f ca="1">IF(MOD(ROW()-13,2)=0,IF(ISBLANK(OFFSET('11. SEGUIMIENTO 2026'!$P$14,INT((ROW()-13)/2),0)),"",OFFSET('11. SEGUIMIENTO 2026'!$P$14,INT((ROW()-13)/2),0)),IF(ISBLANK(OFFSET('9. METAS'!$S$20,INT((ROW()-14)/2),0)),"",OFFSET('9. METAS'!$S$20,INT((ROW()-14)/2),0)))</f>
        <v/>
      </c>
      <c r="M426" s="210" t="str">
        <f ca="1">IF(MOD(ROW()-13,2)=0,IF(ISBLANK(OFFSET('11. SEGUIMIENTO 2026'!$Q$14,INT((ROW()-13)/2),0)),"",OFFSET('11. SEGUIMIENTO 2026'!$Q$14,INT((ROW()-13)/2),0)),IF(ISBLANK(OFFSET('9. METAS'!$T$20,INT((ROW()-14)/2),0)),"",OFFSET('9. METAS'!$T$20,INT((ROW()-14)/2),0)))</f>
        <v/>
      </c>
      <c r="N426" s="1005"/>
      <c r="O426" s="1007"/>
      <c r="P426" s="1037"/>
    </row>
    <row r="427" spans="3:16" hidden="1">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29" t="str">
        <f ca="1">IF(ISBLANK(OFFSET('9. METAS'!$K$20,INT((ROW()-13)/2),0)),"",OFFSET('9. METAS'!$K$20,INT((ROW()-13)/2),0))</f>
        <v/>
      </c>
      <c r="I427" s="1031"/>
      <c r="J427" s="208" t="str">
        <f ca="1">IF(MOD(ROW()-13,2)=0,IF(ISBLANK(OFFSET('11. SEGUIMIENTO 2026'!$N$14,INT((ROW()-13)/2),0)),"",OFFSET('11. SEGUIMIENTO 2026'!$N$14,INT((ROW()-13)/2),0)),IF(ISBLANK(OFFSET('9. METAS'!$Q$20,INT((ROW()-14)/2),0)),"",OFFSET('9. METAS'!$Q$20,INT((ROW()-14)/2),0)))</f>
        <v/>
      </c>
      <c r="K427" s="209" t="str">
        <f ca="1">IF(MOD(ROW()-13,2)=0,IF(ISBLANK(OFFSET('11. SEGUIMIENTO 2026'!$O$14,INT((ROW()-13)/2),0)),"",OFFSET('11. SEGUIMIENTO 2026'!$O$14,INT((ROW()-13)/2),0)),IF(ISBLANK(OFFSET('9. METAS'!$R$20,INT((ROW()-14)/2),0)),"",OFFSET('9. METAS'!$R$20,INT((ROW()-14)/2),0)))</f>
        <v/>
      </c>
      <c r="L427" s="209" t="str">
        <f ca="1">IF(MOD(ROW()-13,2)=0,IF(ISBLANK(OFFSET('11. SEGUIMIENTO 2026'!$P$14,INT((ROW()-13)/2),0)),"",OFFSET('11. SEGUIMIENTO 2026'!$P$14,INT((ROW()-13)/2),0)),IF(ISBLANK(OFFSET('9. METAS'!$S$20,INT((ROW()-14)/2),0)),"",OFFSET('9. METAS'!$S$20,INT((ROW()-14)/2),0)))</f>
        <v/>
      </c>
      <c r="M427" s="210" t="str">
        <f ca="1">IF(MOD(ROW()-13,2)=0,IF(ISBLANK(OFFSET('11. SEGUIMIENTO 2026'!$Q$14,INT((ROW()-13)/2),0)),"",OFFSET('11. SEGUIMIENTO 2026'!$Q$14,INT((ROW()-13)/2),0)),IF(ISBLANK(OFFSET('9. METAS'!$T$20,INT((ROW()-14)/2),0)),"",OFFSET('9. METAS'!$T$20,INT((ROW()-14)/2),0)))</f>
        <v/>
      </c>
      <c r="N427" s="1004" t="str">
        <f t="shared" ref="N427" ca="1" si="410">IFERROR(J427/J428,"ND")</f>
        <v>ND</v>
      </c>
      <c r="O427" s="1006" t="str">
        <f t="shared" ref="O427" ca="1" si="411">IFERROR(((J427+K427+L427)/H427),"ND")</f>
        <v>ND</v>
      </c>
      <c r="P427" s="1034"/>
    </row>
    <row r="428" spans="3:16" hidden="1">
      <c r="C428" s="983"/>
      <c r="D428" s="985"/>
      <c r="E428" s="985"/>
      <c r="F428" s="987"/>
      <c r="G428" s="989"/>
      <c r="H428" s="1029"/>
      <c r="I428" s="1036"/>
      <c r="J428" s="208" t="str">
        <f ca="1">IF(MOD(ROW()-13,2)=0,IF(ISBLANK(OFFSET('11. SEGUIMIENTO 2026'!$N$14,INT((ROW()-13)/2),0)),"",OFFSET('11. SEGUIMIENTO 2026'!$N$14,INT((ROW()-13)/2),0)),IF(ISBLANK(OFFSET('9. METAS'!$Q$20,INT((ROW()-14)/2),0)),"",OFFSET('9. METAS'!$Q$20,INT((ROW()-14)/2),0)))</f>
        <v/>
      </c>
      <c r="K428" s="209" t="str">
        <f ca="1">IF(MOD(ROW()-13,2)=0,IF(ISBLANK(OFFSET('11. SEGUIMIENTO 2026'!$O$14,INT((ROW()-13)/2),0)),"",OFFSET('11. SEGUIMIENTO 2026'!$O$14,INT((ROW()-13)/2),0)),IF(ISBLANK(OFFSET('9. METAS'!$R$20,INT((ROW()-14)/2),0)),"",OFFSET('9. METAS'!$R$20,INT((ROW()-14)/2),0)))</f>
        <v/>
      </c>
      <c r="L428" s="209" t="str">
        <f ca="1">IF(MOD(ROW()-13,2)=0,IF(ISBLANK(OFFSET('11. SEGUIMIENTO 2026'!$P$14,INT((ROW()-13)/2),0)),"",OFFSET('11. SEGUIMIENTO 2026'!$P$14,INT((ROW()-13)/2),0)),IF(ISBLANK(OFFSET('9. METAS'!$S$20,INT((ROW()-14)/2),0)),"",OFFSET('9. METAS'!$S$20,INT((ROW()-14)/2),0)))</f>
        <v/>
      </c>
      <c r="M428" s="210" t="str">
        <f ca="1">IF(MOD(ROW()-13,2)=0,IF(ISBLANK(OFFSET('11. SEGUIMIENTO 2026'!$Q$14,INT((ROW()-13)/2),0)),"",OFFSET('11. SEGUIMIENTO 2026'!$Q$14,INT((ROW()-13)/2),0)),IF(ISBLANK(OFFSET('9. METAS'!$T$20,INT((ROW()-14)/2),0)),"",OFFSET('9. METAS'!$T$20,INT((ROW()-14)/2),0)))</f>
        <v/>
      </c>
      <c r="N428" s="1005"/>
      <c r="O428" s="1007"/>
      <c r="P428" s="1037"/>
    </row>
    <row r="429" spans="3:16" hidden="1">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29" t="str">
        <f ca="1">IF(ISBLANK(OFFSET('9. METAS'!$K$20,INT((ROW()-13)/2),0)),"",OFFSET('9. METAS'!$K$20,INT((ROW()-13)/2),0))</f>
        <v/>
      </c>
      <c r="I429" s="1031"/>
      <c r="J429" s="208" t="str">
        <f ca="1">IF(MOD(ROW()-13,2)=0,IF(ISBLANK(OFFSET('11. SEGUIMIENTO 2026'!$N$14,INT((ROW()-13)/2),0)),"",OFFSET('11. SEGUIMIENTO 2026'!$N$14,INT((ROW()-13)/2),0)),IF(ISBLANK(OFFSET('9. METAS'!$Q$20,INT((ROW()-14)/2),0)),"",OFFSET('9. METAS'!$Q$20,INT((ROW()-14)/2),0)))</f>
        <v/>
      </c>
      <c r="K429" s="209" t="str">
        <f ca="1">IF(MOD(ROW()-13,2)=0,IF(ISBLANK(OFFSET('11. SEGUIMIENTO 2026'!$O$14,INT((ROW()-13)/2),0)),"",OFFSET('11. SEGUIMIENTO 2026'!$O$14,INT((ROW()-13)/2),0)),IF(ISBLANK(OFFSET('9. METAS'!$R$20,INT((ROW()-14)/2),0)),"",OFFSET('9. METAS'!$R$20,INT((ROW()-14)/2),0)))</f>
        <v/>
      </c>
      <c r="L429" s="209" t="str">
        <f ca="1">IF(MOD(ROW()-13,2)=0,IF(ISBLANK(OFFSET('11. SEGUIMIENTO 2026'!$P$14,INT((ROW()-13)/2),0)),"",OFFSET('11. SEGUIMIENTO 2026'!$P$14,INT((ROW()-13)/2),0)),IF(ISBLANK(OFFSET('9. METAS'!$S$20,INT((ROW()-14)/2),0)),"",OFFSET('9. METAS'!$S$20,INT((ROW()-14)/2),0)))</f>
        <v/>
      </c>
      <c r="M429" s="210" t="str">
        <f ca="1">IF(MOD(ROW()-13,2)=0,IF(ISBLANK(OFFSET('11. SEGUIMIENTO 2026'!$Q$14,INT((ROW()-13)/2),0)),"",OFFSET('11. SEGUIMIENTO 2026'!$Q$14,INT((ROW()-13)/2),0)),IF(ISBLANK(OFFSET('9. METAS'!$T$20,INT((ROW()-14)/2),0)),"",OFFSET('9. METAS'!$T$20,INT((ROW()-14)/2),0)))</f>
        <v/>
      </c>
      <c r="N429" s="1004" t="str">
        <f t="shared" ref="N429" ca="1" si="412">IFERROR(J429/J430,"ND")</f>
        <v>ND</v>
      </c>
      <c r="O429" s="1006" t="str">
        <f t="shared" ref="O429" ca="1" si="413">IFERROR(((J429+K429+L429)/H429),"ND")</f>
        <v>ND</v>
      </c>
      <c r="P429" s="1034"/>
    </row>
    <row r="430" spans="3:16" hidden="1">
      <c r="C430" s="983"/>
      <c r="D430" s="985"/>
      <c r="E430" s="985"/>
      <c r="F430" s="987"/>
      <c r="G430" s="989"/>
      <c r="H430" s="1029"/>
      <c r="I430" s="1036"/>
      <c r="J430" s="208" t="str">
        <f ca="1">IF(MOD(ROW()-13,2)=0,IF(ISBLANK(OFFSET('11. SEGUIMIENTO 2026'!$N$14,INT((ROW()-13)/2),0)),"",OFFSET('11. SEGUIMIENTO 2026'!$N$14,INT((ROW()-13)/2),0)),IF(ISBLANK(OFFSET('9. METAS'!$Q$20,INT((ROW()-14)/2),0)),"",OFFSET('9. METAS'!$Q$20,INT((ROW()-14)/2),0)))</f>
        <v/>
      </c>
      <c r="K430" s="209" t="str">
        <f ca="1">IF(MOD(ROW()-13,2)=0,IF(ISBLANK(OFFSET('11. SEGUIMIENTO 2026'!$O$14,INT((ROW()-13)/2),0)),"",OFFSET('11. SEGUIMIENTO 2026'!$O$14,INT((ROW()-13)/2),0)),IF(ISBLANK(OFFSET('9. METAS'!$R$20,INT((ROW()-14)/2),0)),"",OFFSET('9. METAS'!$R$20,INT((ROW()-14)/2),0)))</f>
        <v/>
      </c>
      <c r="L430" s="209" t="str">
        <f ca="1">IF(MOD(ROW()-13,2)=0,IF(ISBLANK(OFFSET('11. SEGUIMIENTO 2026'!$P$14,INT((ROW()-13)/2),0)),"",OFFSET('11. SEGUIMIENTO 2026'!$P$14,INT((ROW()-13)/2),0)),IF(ISBLANK(OFFSET('9. METAS'!$S$20,INT((ROW()-14)/2),0)),"",OFFSET('9. METAS'!$S$20,INT((ROW()-14)/2),0)))</f>
        <v/>
      </c>
      <c r="M430" s="210" t="str">
        <f ca="1">IF(MOD(ROW()-13,2)=0,IF(ISBLANK(OFFSET('11. SEGUIMIENTO 2026'!$Q$14,INT((ROW()-13)/2),0)),"",OFFSET('11. SEGUIMIENTO 2026'!$Q$14,INT((ROW()-13)/2),0)),IF(ISBLANK(OFFSET('9. METAS'!$T$20,INT((ROW()-14)/2),0)),"",OFFSET('9. METAS'!$T$20,INT((ROW()-14)/2),0)))</f>
        <v/>
      </c>
      <c r="N430" s="1005"/>
      <c r="O430" s="1007"/>
      <c r="P430" s="1037"/>
    </row>
    <row r="431" spans="3:16" hidden="1">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29" t="str">
        <f ca="1">IF(ISBLANK(OFFSET('9. METAS'!$K$20,INT((ROW()-13)/2),0)),"",OFFSET('9. METAS'!$K$20,INT((ROW()-13)/2),0))</f>
        <v/>
      </c>
      <c r="I431" s="1031"/>
      <c r="J431" s="208" t="str">
        <f ca="1">IF(MOD(ROW()-13,2)=0,IF(ISBLANK(OFFSET('11. SEGUIMIENTO 2026'!$N$14,INT((ROW()-13)/2),0)),"",OFFSET('11. SEGUIMIENTO 2026'!$N$14,INT((ROW()-13)/2),0)),IF(ISBLANK(OFFSET('9. METAS'!$Q$20,INT((ROW()-14)/2),0)),"",OFFSET('9. METAS'!$Q$20,INT((ROW()-14)/2),0)))</f>
        <v/>
      </c>
      <c r="K431" s="209" t="str">
        <f ca="1">IF(MOD(ROW()-13,2)=0,IF(ISBLANK(OFFSET('11. SEGUIMIENTO 2026'!$O$14,INT((ROW()-13)/2),0)),"",OFFSET('11. SEGUIMIENTO 2026'!$O$14,INT((ROW()-13)/2),0)),IF(ISBLANK(OFFSET('9. METAS'!$R$20,INT((ROW()-14)/2),0)),"",OFFSET('9. METAS'!$R$20,INT((ROW()-14)/2),0)))</f>
        <v/>
      </c>
      <c r="L431" s="209" t="str">
        <f ca="1">IF(MOD(ROW()-13,2)=0,IF(ISBLANK(OFFSET('11. SEGUIMIENTO 2026'!$P$14,INT((ROW()-13)/2),0)),"",OFFSET('11. SEGUIMIENTO 2026'!$P$14,INT((ROW()-13)/2),0)),IF(ISBLANK(OFFSET('9. METAS'!$S$20,INT((ROW()-14)/2),0)),"",OFFSET('9. METAS'!$S$20,INT((ROW()-14)/2),0)))</f>
        <v/>
      </c>
      <c r="M431" s="210" t="str">
        <f ca="1">IF(MOD(ROW()-13,2)=0,IF(ISBLANK(OFFSET('11. SEGUIMIENTO 2026'!$Q$14,INT((ROW()-13)/2),0)),"",OFFSET('11. SEGUIMIENTO 2026'!$Q$14,INT((ROW()-13)/2),0)),IF(ISBLANK(OFFSET('9. METAS'!$T$20,INT((ROW()-14)/2),0)),"",OFFSET('9. METAS'!$T$20,INT((ROW()-14)/2),0)))</f>
        <v/>
      </c>
      <c r="N431" s="1004" t="str">
        <f t="shared" ref="N431" ca="1" si="414">IFERROR(J431/J432,"ND")</f>
        <v>ND</v>
      </c>
      <c r="O431" s="1006" t="str">
        <f t="shared" ref="O431" ca="1" si="415">IFERROR(((J431+K431+L431)/H431),"ND")</f>
        <v>ND</v>
      </c>
      <c r="P431" s="1034"/>
    </row>
    <row r="432" spans="3:16" hidden="1">
      <c r="C432" s="983"/>
      <c r="D432" s="985"/>
      <c r="E432" s="985"/>
      <c r="F432" s="987"/>
      <c r="G432" s="989"/>
      <c r="H432" s="1029"/>
      <c r="I432" s="1036"/>
      <c r="J432" s="208" t="str">
        <f ca="1">IF(MOD(ROW()-13,2)=0,IF(ISBLANK(OFFSET('11. SEGUIMIENTO 2026'!$N$14,INT((ROW()-13)/2),0)),"",OFFSET('11. SEGUIMIENTO 2026'!$N$14,INT((ROW()-13)/2),0)),IF(ISBLANK(OFFSET('9. METAS'!$Q$20,INT((ROW()-14)/2),0)),"",OFFSET('9. METAS'!$Q$20,INT((ROW()-14)/2),0)))</f>
        <v/>
      </c>
      <c r="K432" s="209" t="str">
        <f ca="1">IF(MOD(ROW()-13,2)=0,IF(ISBLANK(OFFSET('11. SEGUIMIENTO 2026'!$O$14,INT((ROW()-13)/2),0)),"",OFFSET('11. SEGUIMIENTO 2026'!$O$14,INT((ROW()-13)/2),0)),IF(ISBLANK(OFFSET('9. METAS'!$R$20,INT((ROW()-14)/2),0)),"",OFFSET('9. METAS'!$R$20,INT((ROW()-14)/2),0)))</f>
        <v/>
      </c>
      <c r="L432" s="209" t="str">
        <f ca="1">IF(MOD(ROW()-13,2)=0,IF(ISBLANK(OFFSET('11. SEGUIMIENTO 2026'!$P$14,INT((ROW()-13)/2),0)),"",OFFSET('11. SEGUIMIENTO 2026'!$P$14,INT((ROW()-13)/2),0)),IF(ISBLANK(OFFSET('9. METAS'!$S$20,INT((ROW()-14)/2),0)),"",OFFSET('9. METAS'!$S$20,INT((ROW()-14)/2),0)))</f>
        <v/>
      </c>
      <c r="M432" s="210" t="str">
        <f ca="1">IF(MOD(ROW()-13,2)=0,IF(ISBLANK(OFFSET('11. SEGUIMIENTO 2026'!$Q$14,INT((ROW()-13)/2),0)),"",OFFSET('11. SEGUIMIENTO 2026'!$Q$14,INT((ROW()-13)/2),0)),IF(ISBLANK(OFFSET('9. METAS'!$T$20,INT((ROW()-14)/2),0)),"",OFFSET('9. METAS'!$T$20,INT((ROW()-14)/2),0)))</f>
        <v/>
      </c>
      <c r="N432" s="1005"/>
      <c r="O432" s="1007"/>
      <c r="P432" s="1037"/>
    </row>
    <row r="433" spans="3:16" hidden="1">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29" t="str">
        <f ca="1">IF(ISBLANK(OFFSET('9. METAS'!$K$20,INT((ROW()-13)/2),0)),"",OFFSET('9. METAS'!$K$20,INT((ROW()-13)/2),0))</f>
        <v/>
      </c>
      <c r="I433" s="1031"/>
      <c r="J433" s="208" t="str">
        <f ca="1">IF(MOD(ROW()-13,2)=0,IF(ISBLANK(OFFSET('11. SEGUIMIENTO 2026'!$N$14,INT((ROW()-13)/2),0)),"",OFFSET('11. SEGUIMIENTO 2026'!$N$14,INT((ROW()-13)/2),0)),IF(ISBLANK(OFFSET('9. METAS'!$Q$20,INT((ROW()-14)/2),0)),"",OFFSET('9. METAS'!$Q$20,INT((ROW()-14)/2),0)))</f>
        <v/>
      </c>
      <c r="K433" s="209" t="str">
        <f ca="1">IF(MOD(ROW()-13,2)=0,IF(ISBLANK(OFFSET('11. SEGUIMIENTO 2026'!$O$14,INT((ROW()-13)/2),0)),"",OFFSET('11. SEGUIMIENTO 2026'!$O$14,INT((ROW()-13)/2),0)),IF(ISBLANK(OFFSET('9. METAS'!$R$20,INT((ROW()-14)/2),0)),"",OFFSET('9. METAS'!$R$20,INT((ROW()-14)/2),0)))</f>
        <v/>
      </c>
      <c r="L433" s="209" t="str">
        <f ca="1">IF(MOD(ROW()-13,2)=0,IF(ISBLANK(OFFSET('11. SEGUIMIENTO 2026'!$P$14,INT((ROW()-13)/2),0)),"",OFFSET('11. SEGUIMIENTO 2026'!$P$14,INT((ROW()-13)/2),0)),IF(ISBLANK(OFFSET('9. METAS'!$S$20,INT((ROW()-14)/2),0)),"",OFFSET('9. METAS'!$S$20,INT((ROW()-14)/2),0)))</f>
        <v/>
      </c>
      <c r="M433" s="210" t="str">
        <f ca="1">IF(MOD(ROW()-13,2)=0,IF(ISBLANK(OFFSET('11. SEGUIMIENTO 2026'!$Q$14,INT((ROW()-13)/2),0)),"",OFFSET('11. SEGUIMIENTO 2026'!$Q$14,INT((ROW()-13)/2),0)),IF(ISBLANK(OFFSET('9. METAS'!$T$20,INT((ROW()-14)/2),0)),"",OFFSET('9. METAS'!$T$20,INT((ROW()-14)/2),0)))</f>
        <v/>
      </c>
      <c r="N433" s="1004" t="str">
        <f t="shared" ref="N433" ca="1" si="416">IFERROR(J433/J434,"ND")</f>
        <v>ND</v>
      </c>
      <c r="O433" s="1006" t="str">
        <f t="shared" ref="O433" ca="1" si="417">IFERROR(((J433+K433+L433)/H433),"ND")</f>
        <v>ND</v>
      </c>
      <c r="P433" s="1034"/>
    </row>
    <row r="434" spans="3:16" hidden="1">
      <c r="C434" s="983"/>
      <c r="D434" s="985"/>
      <c r="E434" s="985"/>
      <c r="F434" s="987"/>
      <c r="G434" s="989"/>
      <c r="H434" s="1029"/>
      <c r="I434" s="1036"/>
      <c r="J434" s="208" t="str">
        <f ca="1">IF(MOD(ROW()-13,2)=0,IF(ISBLANK(OFFSET('11. SEGUIMIENTO 2026'!$N$14,INT((ROW()-13)/2),0)),"",OFFSET('11. SEGUIMIENTO 2026'!$N$14,INT((ROW()-13)/2),0)),IF(ISBLANK(OFFSET('9. METAS'!$Q$20,INT((ROW()-14)/2),0)),"",OFFSET('9. METAS'!$Q$20,INT((ROW()-14)/2),0)))</f>
        <v/>
      </c>
      <c r="K434" s="209" t="str">
        <f ca="1">IF(MOD(ROW()-13,2)=0,IF(ISBLANK(OFFSET('11. SEGUIMIENTO 2026'!$O$14,INT((ROW()-13)/2),0)),"",OFFSET('11. SEGUIMIENTO 2026'!$O$14,INT((ROW()-13)/2),0)),IF(ISBLANK(OFFSET('9. METAS'!$R$20,INT((ROW()-14)/2),0)),"",OFFSET('9. METAS'!$R$20,INT((ROW()-14)/2),0)))</f>
        <v/>
      </c>
      <c r="L434" s="209" t="str">
        <f ca="1">IF(MOD(ROW()-13,2)=0,IF(ISBLANK(OFFSET('11. SEGUIMIENTO 2026'!$P$14,INT((ROW()-13)/2),0)),"",OFFSET('11. SEGUIMIENTO 2026'!$P$14,INT((ROW()-13)/2),0)),IF(ISBLANK(OFFSET('9. METAS'!$S$20,INT((ROW()-14)/2),0)),"",OFFSET('9. METAS'!$S$20,INT((ROW()-14)/2),0)))</f>
        <v/>
      </c>
      <c r="M434" s="210" t="str">
        <f ca="1">IF(MOD(ROW()-13,2)=0,IF(ISBLANK(OFFSET('11. SEGUIMIENTO 2026'!$Q$14,INT((ROW()-13)/2),0)),"",OFFSET('11. SEGUIMIENTO 2026'!$Q$14,INT((ROW()-13)/2),0)),IF(ISBLANK(OFFSET('9. METAS'!$T$20,INT((ROW()-14)/2),0)),"",OFFSET('9. METAS'!$T$20,INT((ROW()-14)/2),0)))</f>
        <v/>
      </c>
      <c r="N434" s="1005"/>
      <c r="O434" s="1007"/>
      <c r="P434" s="1037"/>
    </row>
    <row r="435" spans="3:16" hidden="1">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29" t="str">
        <f ca="1">IF(ISBLANK(OFFSET('9. METAS'!$K$20,INT((ROW()-13)/2),0)),"",OFFSET('9. METAS'!$K$20,INT((ROW()-13)/2),0))</f>
        <v/>
      </c>
      <c r="I435" s="1031"/>
      <c r="J435" s="208" t="str">
        <f ca="1">IF(MOD(ROW()-13,2)=0,IF(ISBLANK(OFFSET('11. SEGUIMIENTO 2026'!$N$14,INT((ROW()-13)/2),0)),"",OFFSET('11. SEGUIMIENTO 2026'!$N$14,INT((ROW()-13)/2),0)),IF(ISBLANK(OFFSET('9. METAS'!$Q$20,INT((ROW()-14)/2),0)),"",OFFSET('9. METAS'!$Q$20,INT((ROW()-14)/2),0)))</f>
        <v/>
      </c>
      <c r="K435" s="209" t="str">
        <f ca="1">IF(MOD(ROW()-13,2)=0,IF(ISBLANK(OFFSET('11. SEGUIMIENTO 2026'!$O$14,INT((ROW()-13)/2),0)),"",OFFSET('11. SEGUIMIENTO 2026'!$O$14,INT((ROW()-13)/2),0)),IF(ISBLANK(OFFSET('9. METAS'!$R$20,INT((ROW()-14)/2),0)),"",OFFSET('9. METAS'!$R$20,INT((ROW()-14)/2),0)))</f>
        <v/>
      </c>
      <c r="L435" s="209" t="str">
        <f ca="1">IF(MOD(ROW()-13,2)=0,IF(ISBLANK(OFFSET('11. SEGUIMIENTO 2026'!$P$14,INT((ROW()-13)/2),0)),"",OFFSET('11. SEGUIMIENTO 2026'!$P$14,INT((ROW()-13)/2),0)),IF(ISBLANK(OFFSET('9. METAS'!$S$20,INT((ROW()-14)/2),0)),"",OFFSET('9. METAS'!$S$20,INT((ROW()-14)/2),0)))</f>
        <v/>
      </c>
      <c r="M435" s="210" t="str">
        <f ca="1">IF(MOD(ROW()-13,2)=0,IF(ISBLANK(OFFSET('11. SEGUIMIENTO 2026'!$Q$14,INT((ROW()-13)/2),0)),"",OFFSET('11. SEGUIMIENTO 2026'!$Q$14,INT((ROW()-13)/2),0)),IF(ISBLANK(OFFSET('9. METAS'!$T$20,INT((ROW()-14)/2),0)),"",OFFSET('9. METAS'!$T$20,INT((ROW()-14)/2),0)))</f>
        <v/>
      </c>
      <c r="N435" s="1004" t="str">
        <f t="shared" ref="N435" ca="1" si="418">IFERROR(J435/J436,"ND")</f>
        <v>ND</v>
      </c>
      <c r="O435" s="1006" t="str">
        <f t="shared" ref="O435" ca="1" si="419">IFERROR(((J435+K435+L435)/H435),"ND")</f>
        <v>ND</v>
      </c>
      <c r="P435" s="1034"/>
    </row>
    <row r="436" spans="3:16" hidden="1">
      <c r="C436" s="983"/>
      <c r="D436" s="985"/>
      <c r="E436" s="985"/>
      <c r="F436" s="987"/>
      <c r="G436" s="989"/>
      <c r="H436" s="1029"/>
      <c r="I436" s="1036"/>
      <c r="J436" s="208" t="str">
        <f ca="1">IF(MOD(ROW()-13,2)=0,IF(ISBLANK(OFFSET('11. SEGUIMIENTO 2026'!$N$14,INT((ROW()-13)/2),0)),"",OFFSET('11. SEGUIMIENTO 2026'!$N$14,INT((ROW()-13)/2),0)),IF(ISBLANK(OFFSET('9. METAS'!$Q$20,INT((ROW()-14)/2),0)),"",OFFSET('9. METAS'!$Q$20,INT((ROW()-14)/2),0)))</f>
        <v/>
      </c>
      <c r="K436" s="209" t="str">
        <f ca="1">IF(MOD(ROW()-13,2)=0,IF(ISBLANK(OFFSET('11. SEGUIMIENTO 2026'!$O$14,INT((ROW()-13)/2),0)),"",OFFSET('11. SEGUIMIENTO 2026'!$O$14,INT((ROW()-13)/2),0)),IF(ISBLANK(OFFSET('9. METAS'!$R$20,INT((ROW()-14)/2),0)),"",OFFSET('9. METAS'!$R$20,INT((ROW()-14)/2),0)))</f>
        <v/>
      </c>
      <c r="L436" s="209" t="str">
        <f ca="1">IF(MOD(ROW()-13,2)=0,IF(ISBLANK(OFFSET('11. SEGUIMIENTO 2026'!$P$14,INT((ROW()-13)/2),0)),"",OFFSET('11. SEGUIMIENTO 2026'!$P$14,INT((ROW()-13)/2),0)),IF(ISBLANK(OFFSET('9. METAS'!$S$20,INT((ROW()-14)/2),0)),"",OFFSET('9. METAS'!$S$20,INT((ROW()-14)/2),0)))</f>
        <v/>
      </c>
      <c r="M436" s="210" t="str">
        <f ca="1">IF(MOD(ROW()-13,2)=0,IF(ISBLANK(OFFSET('11. SEGUIMIENTO 2026'!$Q$14,INT((ROW()-13)/2),0)),"",OFFSET('11. SEGUIMIENTO 2026'!$Q$14,INT((ROW()-13)/2),0)),IF(ISBLANK(OFFSET('9. METAS'!$T$20,INT((ROW()-14)/2),0)),"",OFFSET('9. METAS'!$T$20,INT((ROW()-14)/2),0)))</f>
        <v/>
      </c>
      <c r="N436" s="1005"/>
      <c r="O436" s="1007"/>
      <c r="P436" s="1037"/>
    </row>
    <row r="437" spans="3:16" hidden="1">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29" t="str">
        <f ca="1">IF(ISBLANK(OFFSET('9. METAS'!$K$20,INT((ROW()-13)/2),0)),"",OFFSET('9. METAS'!$K$20,INT((ROW()-13)/2),0))</f>
        <v/>
      </c>
      <c r="I437" s="1031"/>
      <c r="J437" s="208" t="str">
        <f ca="1">IF(MOD(ROW()-13,2)=0,IF(ISBLANK(OFFSET('11. SEGUIMIENTO 2026'!$N$14,INT((ROW()-13)/2),0)),"",OFFSET('11. SEGUIMIENTO 2026'!$N$14,INT((ROW()-13)/2),0)),IF(ISBLANK(OFFSET('9. METAS'!$Q$20,INT((ROW()-14)/2),0)),"",OFFSET('9. METAS'!$Q$20,INT((ROW()-14)/2),0)))</f>
        <v/>
      </c>
      <c r="K437" s="209" t="str">
        <f ca="1">IF(MOD(ROW()-13,2)=0,IF(ISBLANK(OFFSET('11. SEGUIMIENTO 2026'!$O$14,INT((ROW()-13)/2),0)),"",OFFSET('11. SEGUIMIENTO 2026'!$O$14,INT((ROW()-13)/2),0)),IF(ISBLANK(OFFSET('9. METAS'!$R$20,INT((ROW()-14)/2),0)),"",OFFSET('9. METAS'!$R$20,INT((ROW()-14)/2),0)))</f>
        <v/>
      </c>
      <c r="L437" s="209" t="str">
        <f ca="1">IF(MOD(ROW()-13,2)=0,IF(ISBLANK(OFFSET('11. SEGUIMIENTO 2026'!$P$14,INT((ROW()-13)/2),0)),"",OFFSET('11. SEGUIMIENTO 2026'!$P$14,INT((ROW()-13)/2),0)),IF(ISBLANK(OFFSET('9. METAS'!$S$20,INT((ROW()-14)/2),0)),"",OFFSET('9. METAS'!$S$20,INT((ROW()-14)/2),0)))</f>
        <v/>
      </c>
      <c r="M437" s="210" t="str">
        <f ca="1">IF(MOD(ROW()-13,2)=0,IF(ISBLANK(OFFSET('11. SEGUIMIENTO 2026'!$Q$14,INT((ROW()-13)/2),0)),"",OFFSET('11. SEGUIMIENTO 2026'!$Q$14,INT((ROW()-13)/2),0)),IF(ISBLANK(OFFSET('9. METAS'!$T$20,INT((ROW()-14)/2),0)),"",OFFSET('9. METAS'!$T$20,INT((ROW()-14)/2),0)))</f>
        <v/>
      </c>
      <c r="N437" s="1004" t="str">
        <f t="shared" ref="N437" ca="1" si="420">IFERROR(J437/J438,"ND")</f>
        <v>ND</v>
      </c>
      <c r="O437" s="1006" t="str">
        <f t="shared" ref="O437" ca="1" si="421">IFERROR(((J437+K437+L437)/H437),"ND")</f>
        <v>ND</v>
      </c>
      <c r="P437" s="1034"/>
    </row>
    <row r="438" spans="3:16" hidden="1">
      <c r="C438" s="983"/>
      <c r="D438" s="985"/>
      <c r="E438" s="985"/>
      <c r="F438" s="987"/>
      <c r="G438" s="989"/>
      <c r="H438" s="1029"/>
      <c r="I438" s="1036"/>
      <c r="J438" s="208" t="str">
        <f ca="1">IF(MOD(ROW()-13,2)=0,IF(ISBLANK(OFFSET('11. SEGUIMIENTO 2026'!$N$14,INT((ROW()-13)/2),0)),"",OFFSET('11. SEGUIMIENTO 2026'!$N$14,INT((ROW()-13)/2),0)),IF(ISBLANK(OFFSET('9. METAS'!$Q$20,INT((ROW()-14)/2),0)),"",OFFSET('9. METAS'!$Q$20,INT((ROW()-14)/2),0)))</f>
        <v/>
      </c>
      <c r="K438" s="209" t="str">
        <f ca="1">IF(MOD(ROW()-13,2)=0,IF(ISBLANK(OFFSET('11. SEGUIMIENTO 2026'!$O$14,INT((ROW()-13)/2),0)),"",OFFSET('11. SEGUIMIENTO 2026'!$O$14,INT((ROW()-13)/2),0)),IF(ISBLANK(OFFSET('9. METAS'!$R$20,INT((ROW()-14)/2),0)),"",OFFSET('9. METAS'!$R$20,INT((ROW()-14)/2),0)))</f>
        <v/>
      </c>
      <c r="L438" s="209" t="str">
        <f ca="1">IF(MOD(ROW()-13,2)=0,IF(ISBLANK(OFFSET('11. SEGUIMIENTO 2026'!$P$14,INT((ROW()-13)/2),0)),"",OFFSET('11. SEGUIMIENTO 2026'!$P$14,INT((ROW()-13)/2),0)),IF(ISBLANK(OFFSET('9. METAS'!$S$20,INT((ROW()-14)/2),0)),"",OFFSET('9. METAS'!$S$20,INT((ROW()-14)/2),0)))</f>
        <v/>
      </c>
      <c r="M438" s="210" t="str">
        <f ca="1">IF(MOD(ROW()-13,2)=0,IF(ISBLANK(OFFSET('11. SEGUIMIENTO 2026'!$Q$14,INT((ROW()-13)/2),0)),"",OFFSET('11. SEGUIMIENTO 2026'!$Q$14,INT((ROW()-13)/2),0)),IF(ISBLANK(OFFSET('9. METAS'!$T$20,INT((ROW()-14)/2),0)),"",OFFSET('9. METAS'!$T$20,INT((ROW()-14)/2),0)))</f>
        <v/>
      </c>
      <c r="N438" s="1005"/>
      <c r="O438" s="1007"/>
      <c r="P438" s="1037"/>
    </row>
    <row r="439" spans="3:16" hidden="1">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29" t="str">
        <f ca="1">IF(ISBLANK(OFFSET('9. METAS'!$K$20,INT((ROW()-13)/2),0)),"",OFFSET('9. METAS'!$K$20,INT((ROW()-13)/2),0))</f>
        <v/>
      </c>
      <c r="I439" s="1031"/>
      <c r="J439" s="208" t="str">
        <f ca="1">IF(MOD(ROW()-13,2)=0,IF(ISBLANK(OFFSET('11. SEGUIMIENTO 2026'!$N$14,INT((ROW()-13)/2),0)),"",OFFSET('11. SEGUIMIENTO 2026'!$N$14,INT((ROW()-13)/2),0)),IF(ISBLANK(OFFSET('9. METAS'!$Q$20,INT((ROW()-14)/2),0)),"",OFFSET('9. METAS'!$Q$20,INT((ROW()-14)/2),0)))</f>
        <v/>
      </c>
      <c r="K439" s="209" t="str">
        <f ca="1">IF(MOD(ROW()-13,2)=0,IF(ISBLANK(OFFSET('11. SEGUIMIENTO 2026'!$O$14,INT((ROW()-13)/2),0)),"",OFFSET('11. SEGUIMIENTO 2026'!$O$14,INT((ROW()-13)/2),0)),IF(ISBLANK(OFFSET('9. METAS'!$R$20,INT((ROW()-14)/2),0)),"",OFFSET('9. METAS'!$R$20,INT((ROW()-14)/2),0)))</f>
        <v/>
      </c>
      <c r="L439" s="209" t="str">
        <f ca="1">IF(MOD(ROW()-13,2)=0,IF(ISBLANK(OFFSET('11. SEGUIMIENTO 2026'!$P$14,INT((ROW()-13)/2),0)),"",OFFSET('11. SEGUIMIENTO 2026'!$P$14,INT((ROW()-13)/2),0)),IF(ISBLANK(OFFSET('9. METAS'!$S$20,INT((ROW()-14)/2),0)),"",OFFSET('9. METAS'!$S$20,INT((ROW()-14)/2),0)))</f>
        <v/>
      </c>
      <c r="M439" s="210" t="str">
        <f ca="1">IF(MOD(ROW()-13,2)=0,IF(ISBLANK(OFFSET('11. SEGUIMIENTO 2026'!$Q$14,INT((ROW()-13)/2),0)),"",OFFSET('11. SEGUIMIENTO 2026'!$Q$14,INT((ROW()-13)/2),0)),IF(ISBLANK(OFFSET('9. METAS'!$T$20,INT((ROW()-14)/2),0)),"",OFFSET('9. METAS'!$T$20,INT((ROW()-14)/2),0)))</f>
        <v/>
      </c>
      <c r="N439" s="1004" t="str">
        <f t="shared" ref="N439" ca="1" si="422">IFERROR(J439/J440,"ND")</f>
        <v>ND</v>
      </c>
      <c r="O439" s="1006" t="str">
        <f t="shared" ref="O439" ca="1" si="423">IFERROR(((J439+K439+L439)/H439),"ND")</f>
        <v>ND</v>
      </c>
      <c r="P439" s="1034"/>
    </row>
    <row r="440" spans="3:16" hidden="1">
      <c r="C440" s="983"/>
      <c r="D440" s="985"/>
      <c r="E440" s="985"/>
      <c r="F440" s="987"/>
      <c r="G440" s="989"/>
      <c r="H440" s="1029"/>
      <c r="I440" s="1036"/>
      <c r="J440" s="208" t="str">
        <f ca="1">IF(MOD(ROW()-13,2)=0,IF(ISBLANK(OFFSET('11. SEGUIMIENTO 2026'!$N$14,INT((ROW()-13)/2),0)),"",OFFSET('11. SEGUIMIENTO 2026'!$N$14,INT((ROW()-13)/2),0)),IF(ISBLANK(OFFSET('9. METAS'!$Q$20,INT((ROW()-14)/2),0)),"",OFFSET('9. METAS'!$Q$20,INT((ROW()-14)/2),0)))</f>
        <v/>
      </c>
      <c r="K440" s="209" t="str">
        <f ca="1">IF(MOD(ROW()-13,2)=0,IF(ISBLANK(OFFSET('11. SEGUIMIENTO 2026'!$O$14,INT((ROW()-13)/2),0)),"",OFFSET('11. SEGUIMIENTO 2026'!$O$14,INT((ROW()-13)/2),0)),IF(ISBLANK(OFFSET('9. METAS'!$R$20,INT((ROW()-14)/2),0)),"",OFFSET('9. METAS'!$R$20,INT((ROW()-14)/2),0)))</f>
        <v/>
      </c>
      <c r="L440" s="209" t="str">
        <f ca="1">IF(MOD(ROW()-13,2)=0,IF(ISBLANK(OFFSET('11. SEGUIMIENTO 2026'!$P$14,INT((ROW()-13)/2),0)),"",OFFSET('11. SEGUIMIENTO 2026'!$P$14,INT((ROW()-13)/2),0)),IF(ISBLANK(OFFSET('9. METAS'!$S$20,INT((ROW()-14)/2),0)),"",OFFSET('9. METAS'!$S$20,INT((ROW()-14)/2),0)))</f>
        <v/>
      </c>
      <c r="M440" s="210" t="str">
        <f ca="1">IF(MOD(ROW()-13,2)=0,IF(ISBLANK(OFFSET('11. SEGUIMIENTO 2026'!$Q$14,INT((ROW()-13)/2),0)),"",OFFSET('11. SEGUIMIENTO 2026'!$Q$14,INT((ROW()-13)/2),0)),IF(ISBLANK(OFFSET('9. METAS'!$T$20,INT((ROW()-14)/2),0)),"",OFFSET('9. METAS'!$T$20,INT((ROW()-14)/2),0)))</f>
        <v/>
      </c>
      <c r="N440" s="1005"/>
      <c r="O440" s="1007"/>
      <c r="P440" s="1037"/>
    </row>
    <row r="441" spans="3:16" hidden="1">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29" t="str">
        <f ca="1">IF(ISBLANK(OFFSET('9. METAS'!$K$20,INT((ROW()-13)/2),0)),"",OFFSET('9. METAS'!$K$20,INT((ROW()-13)/2),0))</f>
        <v/>
      </c>
      <c r="I441" s="1031"/>
      <c r="J441" s="208" t="str">
        <f ca="1">IF(MOD(ROW()-13,2)=0,IF(ISBLANK(OFFSET('11. SEGUIMIENTO 2026'!$N$14,INT((ROW()-13)/2),0)),"",OFFSET('11. SEGUIMIENTO 2026'!$N$14,INT((ROW()-13)/2),0)),IF(ISBLANK(OFFSET('9. METAS'!$Q$20,INT((ROW()-14)/2),0)),"",OFFSET('9. METAS'!$Q$20,INT((ROW()-14)/2),0)))</f>
        <v/>
      </c>
      <c r="K441" s="209" t="str">
        <f ca="1">IF(MOD(ROW()-13,2)=0,IF(ISBLANK(OFFSET('11. SEGUIMIENTO 2026'!$O$14,INT((ROW()-13)/2),0)),"",OFFSET('11. SEGUIMIENTO 2026'!$O$14,INT((ROW()-13)/2),0)),IF(ISBLANK(OFFSET('9. METAS'!$R$20,INT((ROW()-14)/2),0)),"",OFFSET('9. METAS'!$R$20,INT((ROW()-14)/2),0)))</f>
        <v/>
      </c>
      <c r="L441" s="209" t="str">
        <f ca="1">IF(MOD(ROW()-13,2)=0,IF(ISBLANK(OFFSET('11. SEGUIMIENTO 2026'!$P$14,INT((ROW()-13)/2),0)),"",OFFSET('11. SEGUIMIENTO 2026'!$P$14,INT((ROW()-13)/2),0)),IF(ISBLANK(OFFSET('9. METAS'!$S$20,INT((ROW()-14)/2),0)),"",OFFSET('9. METAS'!$S$20,INT((ROW()-14)/2),0)))</f>
        <v/>
      </c>
      <c r="M441" s="210" t="str">
        <f ca="1">IF(MOD(ROW()-13,2)=0,IF(ISBLANK(OFFSET('11. SEGUIMIENTO 2026'!$Q$14,INT((ROW()-13)/2),0)),"",OFFSET('11. SEGUIMIENTO 2026'!$Q$14,INT((ROW()-13)/2),0)),IF(ISBLANK(OFFSET('9. METAS'!$T$20,INT((ROW()-14)/2),0)),"",OFFSET('9. METAS'!$T$20,INT((ROW()-14)/2),0)))</f>
        <v/>
      </c>
      <c r="N441" s="1004" t="str">
        <f t="shared" ref="N441" ca="1" si="424">IFERROR(J441/J442,"ND")</f>
        <v>ND</v>
      </c>
      <c r="O441" s="1006" t="str">
        <f t="shared" ref="O441" ca="1" si="425">IFERROR(((J441+K441+L441)/H441),"ND")</f>
        <v>ND</v>
      </c>
      <c r="P441" s="1034"/>
    </row>
    <row r="442" spans="3:16" hidden="1">
      <c r="C442" s="983"/>
      <c r="D442" s="985"/>
      <c r="E442" s="985"/>
      <c r="F442" s="987"/>
      <c r="G442" s="989"/>
      <c r="H442" s="1029"/>
      <c r="I442" s="1036"/>
      <c r="J442" s="208" t="str">
        <f ca="1">IF(MOD(ROW()-13,2)=0,IF(ISBLANK(OFFSET('11. SEGUIMIENTO 2026'!$N$14,INT((ROW()-13)/2),0)),"",OFFSET('11. SEGUIMIENTO 2026'!$N$14,INT((ROW()-13)/2),0)),IF(ISBLANK(OFFSET('9. METAS'!$Q$20,INT((ROW()-14)/2),0)),"",OFFSET('9. METAS'!$Q$20,INT((ROW()-14)/2),0)))</f>
        <v/>
      </c>
      <c r="K442" s="209" t="str">
        <f ca="1">IF(MOD(ROW()-13,2)=0,IF(ISBLANK(OFFSET('11. SEGUIMIENTO 2026'!$O$14,INT((ROW()-13)/2),0)),"",OFFSET('11. SEGUIMIENTO 2026'!$O$14,INT((ROW()-13)/2),0)),IF(ISBLANK(OFFSET('9. METAS'!$R$20,INT((ROW()-14)/2),0)),"",OFFSET('9. METAS'!$R$20,INT((ROW()-14)/2),0)))</f>
        <v/>
      </c>
      <c r="L442" s="209" t="str">
        <f ca="1">IF(MOD(ROW()-13,2)=0,IF(ISBLANK(OFFSET('11. SEGUIMIENTO 2026'!$P$14,INT((ROW()-13)/2),0)),"",OFFSET('11. SEGUIMIENTO 2026'!$P$14,INT((ROW()-13)/2),0)),IF(ISBLANK(OFFSET('9. METAS'!$S$20,INT((ROW()-14)/2),0)),"",OFFSET('9. METAS'!$S$20,INT((ROW()-14)/2),0)))</f>
        <v/>
      </c>
      <c r="M442" s="210" t="str">
        <f ca="1">IF(MOD(ROW()-13,2)=0,IF(ISBLANK(OFFSET('11. SEGUIMIENTO 2026'!$Q$14,INT((ROW()-13)/2),0)),"",OFFSET('11. SEGUIMIENTO 2026'!$Q$14,INT((ROW()-13)/2),0)),IF(ISBLANK(OFFSET('9. METAS'!$T$20,INT((ROW()-14)/2),0)),"",OFFSET('9. METAS'!$T$20,INT((ROW()-14)/2),0)))</f>
        <v/>
      </c>
      <c r="N442" s="1005"/>
      <c r="O442" s="1007"/>
      <c r="P442" s="1037"/>
    </row>
    <row r="443" spans="3:16" hidden="1">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29" t="str">
        <f ca="1">IF(ISBLANK(OFFSET('9. METAS'!$K$20,INT((ROW()-13)/2),0)),"",OFFSET('9. METAS'!$K$20,INT((ROW()-13)/2),0))</f>
        <v/>
      </c>
      <c r="I443" s="1031"/>
      <c r="J443" s="208" t="str">
        <f ca="1">IF(MOD(ROW()-13,2)=0,IF(ISBLANK(OFFSET('11. SEGUIMIENTO 2026'!$N$14,INT((ROW()-13)/2),0)),"",OFFSET('11. SEGUIMIENTO 2026'!$N$14,INT((ROW()-13)/2),0)),IF(ISBLANK(OFFSET('9. METAS'!$Q$20,INT((ROW()-14)/2),0)),"",OFFSET('9. METAS'!$Q$20,INT((ROW()-14)/2),0)))</f>
        <v/>
      </c>
      <c r="K443" s="209" t="str">
        <f ca="1">IF(MOD(ROW()-13,2)=0,IF(ISBLANK(OFFSET('11. SEGUIMIENTO 2026'!$O$14,INT((ROW()-13)/2),0)),"",OFFSET('11. SEGUIMIENTO 2026'!$O$14,INT((ROW()-13)/2),0)),IF(ISBLANK(OFFSET('9. METAS'!$R$20,INT((ROW()-14)/2),0)),"",OFFSET('9. METAS'!$R$20,INT((ROW()-14)/2),0)))</f>
        <v/>
      </c>
      <c r="L443" s="209" t="str">
        <f ca="1">IF(MOD(ROW()-13,2)=0,IF(ISBLANK(OFFSET('11. SEGUIMIENTO 2026'!$P$14,INT((ROW()-13)/2),0)),"",OFFSET('11. SEGUIMIENTO 2026'!$P$14,INT((ROW()-13)/2),0)),IF(ISBLANK(OFFSET('9. METAS'!$S$20,INT((ROW()-14)/2),0)),"",OFFSET('9. METAS'!$S$20,INT((ROW()-14)/2),0)))</f>
        <v/>
      </c>
      <c r="M443" s="210" t="str">
        <f ca="1">IF(MOD(ROW()-13,2)=0,IF(ISBLANK(OFFSET('11. SEGUIMIENTO 2026'!$Q$14,INT((ROW()-13)/2),0)),"",OFFSET('11. SEGUIMIENTO 2026'!$Q$14,INT((ROW()-13)/2),0)),IF(ISBLANK(OFFSET('9. METAS'!$T$20,INT((ROW()-14)/2),0)),"",OFFSET('9. METAS'!$T$20,INT((ROW()-14)/2),0)))</f>
        <v/>
      </c>
      <c r="N443" s="1004" t="str">
        <f t="shared" ref="N443" ca="1" si="426">IFERROR(J443/J444,"ND")</f>
        <v>ND</v>
      </c>
      <c r="O443" s="1006" t="str">
        <f t="shared" ref="O443" ca="1" si="427">IFERROR(((J443+K443+L443)/H443),"ND")</f>
        <v>ND</v>
      </c>
      <c r="P443" s="1034"/>
    </row>
    <row r="444" spans="3:16" hidden="1">
      <c r="C444" s="983"/>
      <c r="D444" s="985"/>
      <c r="E444" s="985"/>
      <c r="F444" s="987"/>
      <c r="G444" s="989"/>
      <c r="H444" s="1029"/>
      <c r="I444" s="1036"/>
      <c r="J444" s="208" t="str">
        <f ca="1">IF(MOD(ROW()-13,2)=0,IF(ISBLANK(OFFSET('11. SEGUIMIENTO 2026'!$N$14,INT((ROW()-13)/2),0)),"",OFFSET('11. SEGUIMIENTO 2026'!$N$14,INT((ROW()-13)/2),0)),IF(ISBLANK(OFFSET('9. METAS'!$Q$20,INT((ROW()-14)/2),0)),"",OFFSET('9. METAS'!$Q$20,INT((ROW()-14)/2),0)))</f>
        <v/>
      </c>
      <c r="K444" s="209" t="str">
        <f ca="1">IF(MOD(ROW()-13,2)=0,IF(ISBLANK(OFFSET('11. SEGUIMIENTO 2026'!$O$14,INT((ROW()-13)/2),0)),"",OFFSET('11. SEGUIMIENTO 2026'!$O$14,INT((ROW()-13)/2),0)),IF(ISBLANK(OFFSET('9. METAS'!$R$20,INT((ROW()-14)/2),0)),"",OFFSET('9. METAS'!$R$20,INT((ROW()-14)/2),0)))</f>
        <v/>
      </c>
      <c r="L444" s="209" t="str">
        <f ca="1">IF(MOD(ROW()-13,2)=0,IF(ISBLANK(OFFSET('11. SEGUIMIENTO 2026'!$P$14,INT((ROW()-13)/2),0)),"",OFFSET('11. SEGUIMIENTO 2026'!$P$14,INT((ROW()-13)/2),0)),IF(ISBLANK(OFFSET('9. METAS'!$S$20,INT((ROW()-14)/2),0)),"",OFFSET('9. METAS'!$S$20,INT((ROW()-14)/2),0)))</f>
        <v/>
      </c>
      <c r="M444" s="210" t="str">
        <f ca="1">IF(MOD(ROW()-13,2)=0,IF(ISBLANK(OFFSET('11. SEGUIMIENTO 2026'!$Q$14,INT((ROW()-13)/2),0)),"",OFFSET('11. SEGUIMIENTO 2026'!$Q$14,INT((ROW()-13)/2),0)),IF(ISBLANK(OFFSET('9. METAS'!$T$20,INT((ROW()-14)/2),0)),"",OFFSET('9. METAS'!$T$20,INT((ROW()-14)/2),0)))</f>
        <v/>
      </c>
      <c r="N444" s="1005"/>
      <c r="O444" s="1007"/>
      <c r="P444" s="1037"/>
    </row>
    <row r="445" spans="3:16" hidden="1">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29" t="str">
        <f ca="1">IF(ISBLANK(OFFSET('9. METAS'!$K$20,INT((ROW()-13)/2),0)),"",OFFSET('9. METAS'!$K$20,INT((ROW()-13)/2),0))</f>
        <v/>
      </c>
      <c r="I445" s="1031"/>
      <c r="J445" s="208" t="str">
        <f ca="1">IF(MOD(ROW()-13,2)=0,IF(ISBLANK(OFFSET('11. SEGUIMIENTO 2026'!$N$14,INT((ROW()-13)/2),0)),"",OFFSET('11. SEGUIMIENTO 2026'!$N$14,INT((ROW()-13)/2),0)),IF(ISBLANK(OFFSET('9. METAS'!$Q$20,INT((ROW()-14)/2),0)),"",OFFSET('9. METAS'!$Q$20,INT((ROW()-14)/2),0)))</f>
        <v/>
      </c>
      <c r="K445" s="209" t="str">
        <f ca="1">IF(MOD(ROW()-13,2)=0,IF(ISBLANK(OFFSET('11. SEGUIMIENTO 2026'!$O$14,INT((ROW()-13)/2),0)),"",OFFSET('11. SEGUIMIENTO 2026'!$O$14,INT((ROW()-13)/2),0)),IF(ISBLANK(OFFSET('9. METAS'!$R$20,INT((ROW()-14)/2),0)),"",OFFSET('9. METAS'!$R$20,INT((ROW()-14)/2),0)))</f>
        <v/>
      </c>
      <c r="L445" s="209" t="str">
        <f ca="1">IF(MOD(ROW()-13,2)=0,IF(ISBLANK(OFFSET('11. SEGUIMIENTO 2026'!$P$14,INT((ROW()-13)/2),0)),"",OFFSET('11. SEGUIMIENTO 2026'!$P$14,INT((ROW()-13)/2),0)),IF(ISBLANK(OFFSET('9. METAS'!$S$20,INT((ROW()-14)/2),0)),"",OFFSET('9. METAS'!$S$20,INT((ROW()-14)/2),0)))</f>
        <v/>
      </c>
      <c r="M445" s="210" t="str">
        <f ca="1">IF(MOD(ROW()-13,2)=0,IF(ISBLANK(OFFSET('11. SEGUIMIENTO 2026'!$Q$14,INT((ROW()-13)/2),0)),"",OFFSET('11. SEGUIMIENTO 2026'!$Q$14,INT((ROW()-13)/2),0)),IF(ISBLANK(OFFSET('9. METAS'!$T$20,INT((ROW()-14)/2),0)),"",OFFSET('9. METAS'!$T$20,INT((ROW()-14)/2),0)))</f>
        <v/>
      </c>
      <c r="N445" s="1004" t="str">
        <f t="shared" ref="N445" ca="1" si="428">IFERROR(J445/J446,"ND")</f>
        <v>ND</v>
      </c>
      <c r="O445" s="1006" t="str">
        <f t="shared" ref="O445" ca="1" si="429">IFERROR(((J445+K445+L445)/H445),"ND")</f>
        <v>ND</v>
      </c>
      <c r="P445" s="1034"/>
    </row>
    <row r="446" spans="3:16" hidden="1">
      <c r="C446" s="983"/>
      <c r="D446" s="985"/>
      <c r="E446" s="985"/>
      <c r="F446" s="987"/>
      <c r="G446" s="989"/>
      <c r="H446" s="1029"/>
      <c r="I446" s="1036"/>
      <c r="J446" s="208" t="str">
        <f ca="1">IF(MOD(ROW()-13,2)=0,IF(ISBLANK(OFFSET('11. SEGUIMIENTO 2026'!$N$14,INT((ROW()-13)/2),0)),"",OFFSET('11. SEGUIMIENTO 2026'!$N$14,INT((ROW()-13)/2),0)),IF(ISBLANK(OFFSET('9. METAS'!$Q$20,INT((ROW()-14)/2),0)),"",OFFSET('9. METAS'!$Q$20,INT((ROW()-14)/2),0)))</f>
        <v/>
      </c>
      <c r="K446" s="209" t="str">
        <f ca="1">IF(MOD(ROW()-13,2)=0,IF(ISBLANK(OFFSET('11. SEGUIMIENTO 2026'!$O$14,INT((ROW()-13)/2),0)),"",OFFSET('11. SEGUIMIENTO 2026'!$O$14,INT((ROW()-13)/2),0)),IF(ISBLANK(OFFSET('9. METAS'!$R$20,INT((ROW()-14)/2),0)),"",OFFSET('9. METAS'!$R$20,INT((ROW()-14)/2),0)))</f>
        <v/>
      </c>
      <c r="L446" s="209" t="str">
        <f ca="1">IF(MOD(ROW()-13,2)=0,IF(ISBLANK(OFFSET('11. SEGUIMIENTO 2026'!$P$14,INT((ROW()-13)/2),0)),"",OFFSET('11. SEGUIMIENTO 2026'!$P$14,INT((ROW()-13)/2),0)),IF(ISBLANK(OFFSET('9. METAS'!$S$20,INT((ROW()-14)/2),0)),"",OFFSET('9. METAS'!$S$20,INT((ROW()-14)/2),0)))</f>
        <v/>
      </c>
      <c r="M446" s="210" t="str">
        <f ca="1">IF(MOD(ROW()-13,2)=0,IF(ISBLANK(OFFSET('11. SEGUIMIENTO 2026'!$Q$14,INT((ROW()-13)/2),0)),"",OFFSET('11. SEGUIMIENTO 2026'!$Q$14,INT((ROW()-13)/2),0)),IF(ISBLANK(OFFSET('9. METAS'!$T$20,INT((ROW()-14)/2),0)),"",OFFSET('9. METAS'!$T$20,INT((ROW()-14)/2),0)))</f>
        <v/>
      </c>
      <c r="N446" s="1005"/>
      <c r="O446" s="1007"/>
      <c r="P446" s="1037"/>
    </row>
    <row r="447" spans="3:16" hidden="1">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29" t="str">
        <f ca="1">IF(ISBLANK(OFFSET('9. METAS'!$K$20,INT((ROW()-13)/2),0)),"",OFFSET('9. METAS'!$K$20,INT((ROW()-13)/2),0))</f>
        <v/>
      </c>
      <c r="I447" s="1031"/>
      <c r="J447" s="208" t="str">
        <f ca="1">IF(MOD(ROW()-13,2)=0,IF(ISBLANK(OFFSET('11. SEGUIMIENTO 2026'!$N$14,INT((ROW()-13)/2),0)),"",OFFSET('11. SEGUIMIENTO 2026'!$N$14,INT((ROW()-13)/2),0)),IF(ISBLANK(OFFSET('9. METAS'!$Q$20,INT((ROW()-14)/2),0)),"",OFFSET('9. METAS'!$Q$20,INT((ROW()-14)/2),0)))</f>
        <v/>
      </c>
      <c r="K447" s="209" t="str">
        <f ca="1">IF(MOD(ROW()-13,2)=0,IF(ISBLANK(OFFSET('11. SEGUIMIENTO 2026'!$O$14,INT((ROW()-13)/2),0)),"",OFFSET('11. SEGUIMIENTO 2026'!$O$14,INT((ROW()-13)/2),0)),IF(ISBLANK(OFFSET('9. METAS'!$R$20,INT((ROW()-14)/2),0)),"",OFFSET('9. METAS'!$R$20,INT((ROW()-14)/2),0)))</f>
        <v/>
      </c>
      <c r="L447" s="209" t="str">
        <f ca="1">IF(MOD(ROW()-13,2)=0,IF(ISBLANK(OFFSET('11. SEGUIMIENTO 2026'!$P$14,INT((ROW()-13)/2),0)),"",OFFSET('11. SEGUIMIENTO 2026'!$P$14,INT((ROW()-13)/2),0)),IF(ISBLANK(OFFSET('9. METAS'!$S$20,INT((ROW()-14)/2),0)),"",OFFSET('9. METAS'!$S$20,INT((ROW()-14)/2),0)))</f>
        <v/>
      </c>
      <c r="M447" s="210" t="str">
        <f ca="1">IF(MOD(ROW()-13,2)=0,IF(ISBLANK(OFFSET('11. SEGUIMIENTO 2026'!$Q$14,INT((ROW()-13)/2),0)),"",OFFSET('11. SEGUIMIENTO 2026'!$Q$14,INT((ROW()-13)/2),0)),IF(ISBLANK(OFFSET('9. METAS'!$T$20,INT((ROW()-14)/2),0)),"",OFFSET('9. METAS'!$T$20,INT((ROW()-14)/2),0)))</f>
        <v/>
      </c>
      <c r="N447" s="1004" t="str">
        <f t="shared" ref="N447" ca="1" si="430">IFERROR(J447/J448,"ND")</f>
        <v>ND</v>
      </c>
      <c r="O447" s="1006" t="str">
        <f t="shared" ref="O447" ca="1" si="431">IFERROR(((J447+K447+L447)/H447),"ND")</f>
        <v>ND</v>
      </c>
      <c r="P447" s="1034"/>
    </row>
    <row r="448" spans="3:16" hidden="1">
      <c r="C448" s="983"/>
      <c r="D448" s="985"/>
      <c r="E448" s="985"/>
      <c r="F448" s="987"/>
      <c r="G448" s="989"/>
      <c r="H448" s="1029"/>
      <c r="I448" s="1036"/>
      <c r="J448" s="208" t="str">
        <f ca="1">IF(MOD(ROW()-13,2)=0,IF(ISBLANK(OFFSET('11. SEGUIMIENTO 2026'!$N$14,INT((ROW()-13)/2),0)),"",OFFSET('11. SEGUIMIENTO 2026'!$N$14,INT((ROW()-13)/2),0)),IF(ISBLANK(OFFSET('9. METAS'!$Q$20,INT((ROW()-14)/2),0)),"",OFFSET('9. METAS'!$Q$20,INT((ROW()-14)/2),0)))</f>
        <v/>
      </c>
      <c r="K448" s="209" t="str">
        <f ca="1">IF(MOD(ROW()-13,2)=0,IF(ISBLANK(OFFSET('11. SEGUIMIENTO 2026'!$O$14,INT((ROW()-13)/2),0)),"",OFFSET('11. SEGUIMIENTO 2026'!$O$14,INT((ROW()-13)/2),0)),IF(ISBLANK(OFFSET('9. METAS'!$R$20,INT((ROW()-14)/2),0)),"",OFFSET('9. METAS'!$R$20,INT((ROW()-14)/2),0)))</f>
        <v/>
      </c>
      <c r="L448" s="209" t="str">
        <f ca="1">IF(MOD(ROW()-13,2)=0,IF(ISBLANK(OFFSET('11. SEGUIMIENTO 2026'!$P$14,INT((ROW()-13)/2),0)),"",OFFSET('11. SEGUIMIENTO 2026'!$P$14,INT((ROW()-13)/2),0)),IF(ISBLANK(OFFSET('9. METAS'!$S$20,INT((ROW()-14)/2),0)),"",OFFSET('9. METAS'!$S$20,INT((ROW()-14)/2),0)))</f>
        <v/>
      </c>
      <c r="M448" s="210" t="str">
        <f ca="1">IF(MOD(ROW()-13,2)=0,IF(ISBLANK(OFFSET('11. SEGUIMIENTO 2026'!$Q$14,INT((ROW()-13)/2),0)),"",OFFSET('11. SEGUIMIENTO 2026'!$Q$14,INT((ROW()-13)/2),0)),IF(ISBLANK(OFFSET('9. METAS'!$T$20,INT((ROW()-14)/2),0)),"",OFFSET('9. METAS'!$T$20,INT((ROW()-14)/2),0)))</f>
        <v/>
      </c>
      <c r="N448" s="1005"/>
      <c r="O448" s="1007"/>
      <c r="P448" s="1037"/>
    </row>
    <row r="449" spans="3:16" hidden="1">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29" t="str">
        <f ca="1">IF(ISBLANK(OFFSET('9. METAS'!$K$20,INT((ROW()-13)/2),0)),"",OFFSET('9. METAS'!$K$20,INT((ROW()-13)/2),0))</f>
        <v/>
      </c>
      <c r="I449" s="1031"/>
      <c r="J449" s="208" t="str">
        <f ca="1">IF(MOD(ROW()-13,2)=0,IF(ISBLANK(OFFSET('11. SEGUIMIENTO 2026'!$N$14,INT((ROW()-13)/2),0)),"",OFFSET('11. SEGUIMIENTO 2026'!$N$14,INT((ROW()-13)/2),0)),IF(ISBLANK(OFFSET('9. METAS'!$Q$20,INT((ROW()-14)/2),0)),"",OFFSET('9. METAS'!$Q$20,INT((ROW()-14)/2),0)))</f>
        <v/>
      </c>
      <c r="K449" s="209" t="str">
        <f ca="1">IF(MOD(ROW()-13,2)=0,IF(ISBLANK(OFFSET('11. SEGUIMIENTO 2026'!$O$14,INT((ROW()-13)/2),0)),"",OFFSET('11. SEGUIMIENTO 2026'!$O$14,INT((ROW()-13)/2),0)),IF(ISBLANK(OFFSET('9. METAS'!$R$20,INT((ROW()-14)/2),0)),"",OFFSET('9. METAS'!$R$20,INT((ROW()-14)/2),0)))</f>
        <v/>
      </c>
      <c r="L449" s="209" t="str">
        <f ca="1">IF(MOD(ROW()-13,2)=0,IF(ISBLANK(OFFSET('11. SEGUIMIENTO 2026'!$P$14,INT((ROW()-13)/2),0)),"",OFFSET('11. SEGUIMIENTO 2026'!$P$14,INT((ROW()-13)/2),0)),IF(ISBLANK(OFFSET('9. METAS'!$S$20,INT((ROW()-14)/2),0)),"",OFFSET('9. METAS'!$S$20,INT((ROW()-14)/2),0)))</f>
        <v/>
      </c>
      <c r="M449" s="210" t="str">
        <f ca="1">IF(MOD(ROW()-13,2)=0,IF(ISBLANK(OFFSET('11. SEGUIMIENTO 2026'!$Q$14,INT((ROW()-13)/2),0)),"",OFFSET('11. SEGUIMIENTO 2026'!$Q$14,INT((ROW()-13)/2),0)),IF(ISBLANK(OFFSET('9. METAS'!$T$20,INT((ROW()-14)/2),0)),"",OFFSET('9. METAS'!$T$20,INT((ROW()-14)/2),0)))</f>
        <v/>
      </c>
      <c r="N449" s="1004" t="str">
        <f t="shared" ref="N449" ca="1" si="432">IFERROR(J449/J450,"ND")</f>
        <v>ND</v>
      </c>
      <c r="O449" s="1006" t="str">
        <f t="shared" ref="O449" ca="1" si="433">IFERROR(((J449+K449+L449)/H449),"ND")</f>
        <v>ND</v>
      </c>
      <c r="P449" s="1034"/>
    </row>
    <row r="450" spans="3:16" hidden="1">
      <c r="C450" s="983"/>
      <c r="D450" s="985"/>
      <c r="E450" s="985"/>
      <c r="F450" s="987"/>
      <c r="G450" s="989"/>
      <c r="H450" s="1029"/>
      <c r="I450" s="1036"/>
      <c r="J450" s="208" t="str">
        <f ca="1">IF(MOD(ROW()-13,2)=0,IF(ISBLANK(OFFSET('11. SEGUIMIENTO 2026'!$N$14,INT((ROW()-13)/2),0)),"",OFFSET('11. SEGUIMIENTO 2026'!$N$14,INT((ROW()-13)/2),0)),IF(ISBLANK(OFFSET('9. METAS'!$Q$20,INT((ROW()-14)/2),0)),"",OFFSET('9. METAS'!$Q$20,INT((ROW()-14)/2),0)))</f>
        <v/>
      </c>
      <c r="K450" s="209" t="str">
        <f ca="1">IF(MOD(ROW()-13,2)=0,IF(ISBLANK(OFFSET('11. SEGUIMIENTO 2026'!$O$14,INT((ROW()-13)/2),0)),"",OFFSET('11. SEGUIMIENTO 2026'!$O$14,INT((ROW()-13)/2),0)),IF(ISBLANK(OFFSET('9. METAS'!$R$20,INT((ROW()-14)/2),0)),"",OFFSET('9. METAS'!$R$20,INT((ROW()-14)/2),0)))</f>
        <v/>
      </c>
      <c r="L450" s="209" t="str">
        <f ca="1">IF(MOD(ROW()-13,2)=0,IF(ISBLANK(OFFSET('11. SEGUIMIENTO 2026'!$P$14,INT((ROW()-13)/2),0)),"",OFFSET('11. SEGUIMIENTO 2026'!$P$14,INT((ROW()-13)/2),0)),IF(ISBLANK(OFFSET('9. METAS'!$S$20,INT((ROW()-14)/2),0)),"",OFFSET('9. METAS'!$S$20,INT((ROW()-14)/2),0)))</f>
        <v/>
      </c>
      <c r="M450" s="210" t="str">
        <f ca="1">IF(MOD(ROW()-13,2)=0,IF(ISBLANK(OFFSET('11. SEGUIMIENTO 2026'!$Q$14,INT((ROW()-13)/2),0)),"",OFFSET('11. SEGUIMIENTO 2026'!$Q$14,INT((ROW()-13)/2),0)),IF(ISBLANK(OFFSET('9. METAS'!$T$20,INT((ROW()-14)/2),0)),"",OFFSET('9. METAS'!$T$20,INT((ROW()-14)/2),0)))</f>
        <v/>
      </c>
      <c r="N450" s="1005"/>
      <c r="O450" s="1007"/>
      <c r="P450" s="1037"/>
    </row>
    <row r="451" spans="3:16" hidden="1">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29" t="str">
        <f ca="1">IF(ISBLANK(OFFSET('9. METAS'!$K$20,INT((ROW()-13)/2),0)),"",OFFSET('9. METAS'!$K$20,INT((ROW()-13)/2),0))</f>
        <v/>
      </c>
      <c r="I451" s="1031"/>
      <c r="J451" s="208" t="str">
        <f ca="1">IF(MOD(ROW()-13,2)=0,IF(ISBLANK(OFFSET('11. SEGUIMIENTO 2026'!$N$14,INT((ROW()-13)/2),0)),"",OFFSET('11. SEGUIMIENTO 2026'!$N$14,INT((ROW()-13)/2),0)),IF(ISBLANK(OFFSET('9. METAS'!$Q$20,INT((ROW()-14)/2),0)),"",OFFSET('9. METAS'!$Q$20,INT((ROW()-14)/2),0)))</f>
        <v/>
      </c>
      <c r="K451" s="209" t="str">
        <f ca="1">IF(MOD(ROW()-13,2)=0,IF(ISBLANK(OFFSET('11. SEGUIMIENTO 2026'!$O$14,INT((ROW()-13)/2),0)),"",OFFSET('11. SEGUIMIENTO 2026'!$O$14,INT((ROW()-13)/2),0)),IF(ISBLANK(OFFSET('9. METAS'!$R$20,INT((ROW()-14)/2),0)),"",OFFSET('9. METAS'!$R$20,INT((ROW()-14)/2),0)))</f>
        <v/>
      </c>
      <c r="L451" s="209" t="str">
        <f ca="1">IF(MOD(ROW()-13,2)=0,IF(ISBLANK(OFFSET('11. SEGUIMIENTO 2026'!$P$14,INT((ROW()-13)/2),0)),"",OFFSET('11. SEGUIMIENTO 2026'!$P$14,INT((ROW()-13)/2),0)),IF(ISBLANK(OFFSET('9. METAS'!$S$20,INT((ROW()-14)/2),0)),"",OFFSET('9. METAS'!$S$20,INT((ROW()-14)/2),0)))</f>
        <v/>
      </c>
      <c r="M451" s="210" t="str">
        <f ca="1">IF(MOD(ROW()-13,2)=0,IF(ISBLANK(OFFSET('11. SEGUIMIENTO 2026'!$Q$14,INT((ROW()-13)/2),0)),"",OFFSET('11. SEGUIMIENTO 2026'!$Q$14,INT((ROW()-13)/2),0)),IF(ISBLANK(OFFSET('9. METAS'!$T$20,INT((ROW()-14)/2),0)),"",OFFSET('9. METAS'!$T$20,INT((ROW()-14)/2),0)))</f>
        <v/>
      </c>
      <c r="N451" s="1004" t="str">
        <f t="shared" ref="N451" ca="1" si="434">IFERROR(J451/J452,"ND")</f>
        <v>ND</v>
      </c>
      <c r="O451" s="1006" t="str">
        <f t="shared" ref="O451" ca="1" si="435">IFERROR(((J451+K451+L451)/H451),"ND")</f>
        <v>ND</v>
      </c>
      <c r="P451" s="1034"/>
    </row>
    <row r="452" spans="3:16" hidden="1">
      <c r="C452" s="983"/>
      <c r="D452" s="985"/>
      <c r="E452" s="985"/>
      <c r="F452" s="987"/>
      <c r="G452" s="989"/>
      <c r="H452" s="1029"/>
      <c r="I452" s="1036"/>
      <c r="J452" s="208" t="str">
        <f ca="1">IF(MOD(ROW()-13,2)=0,IF(ISBLANK(OFFSET('11. SEGUIMIENTO 2026'!$N$14,INT((ROW()-13)/2),0)),"",OFFSET('11. SEGUIMIENTO 2026'!$N$14,INT((ROW()-13)/2),0)),IF(ISBLANK(OFFSET('9. METAS'!$Q$20,INT((ROW()-14)/2),0)),"",OFFSET('9. METAS'!$Q$20,INT((ROW()-14)/2),0)))</f>
        <v/>
      </c>
      <c r="K452" s="209" t="str">
        <f ca="1">IF(MOD(ROW()-13,2)=0,IF(ISBLANK(OFFSET('11. SEGUIMIENTO 2026'!$O$14,INT((ROW()-13)/2),0)),"",OFFSET('11. SEGUIMIENTO 2026'!$O$14,INT((ROW()-13)/2),0)),IF(ISBLANK(OFFSET('9. METAS'!$R$20,INT((ROW()-14)/2),0)),"",OFFSET('9. METAS'!$R$20,INT((ROW()-14)/2),0)))</f>
        <v/>
      </c>
      <c r="L452" s="209" t="str">
        <f ca="1">IF(MOD(ROW()-13,2)=0,IF(ISBLANK(OFFSET('11. SEGUIMIENTO 2026'!$P$14,INT((ROW()-13)/2),0)),"",OFFSET('11. SEGUIMIENTO 2026'!$P$14,INT((ROW()-13)/2),0)),IF(ISBLANK(OFFSET('9. METAS'!$S$20,INT((ROW()-14)/2),0)),"",OFFSET('9. METAS'!$S$20,INT((ROW()-14)/2),0)))</f>
        <v/>
      </c>
      <c r="M452" s="210" t="str">
        <f ca="1">IF(MOD(ROW()-13,2)=0,IF(ISBLANK(OFFSET('11. SEGUIMIENTO 2026'!$Q$14,INT((ROW()-13)/2),0)),"",OFFSET('11. SEGUIMIENTO 2026'!$Q$14,INT((ROW()-13)/2),0)),IF(ISBLANK(OFFSET('9. METAS'!$T$20,INT((ROW()-14)/2),0)),"",OFFSET('9. METAS'!$T$20,INT((ROW()-14)/2),0)))</f>
        <v/>
      </c>
      <c r="N452" s="1005"/>
      <c r="O452" s="1007"/>
      <c r="P452" s="1037"/>
    </row>
    <row r="453" spans="3:16" hidden="1">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29" t="str">
        <f ca="1">IF(ISBLANK(OFFSET('9. METAS'!$K$20,INT((ROW()-13)/2),0)),"",OFFSET('9. METAS'!$K$20,INT((ROW()-13)/2),0))</f>
        <v/>
      </c>
      <c r="I453" s="1031"/>
      <c r="J453" s="208" t="str">
        <f ca="1">IF(MOD(ROW()-13,2)=0,IF(ISBLANK(OFFSET('11. SEGUIMIENTO 2026'!$N$14,INT((ROW()-13)/2),0)),"",OFFSET('11. SEGUIMIENTO 2026'!$N$14,INT((ROW()-13)/2),0)),IF(ISBLANK(OFFSET('9. METAS'!$Q$20,INT((ROW()-14)/2),0)),"",OFFSET('9. METAS'!$Q$20,INT((ROW()-14)/2),0)))</f>
        <v/>
      </c>
      <c r="K453" s="209" t="str">
        <f ca="1">IF(MOD(ROW()-13,2)=0,IF(ISBLANK(OFFSET('11. SEGUIMIENTO 2026'!$O$14,INT((ROW()-13)/2),0)),"",OFFSET('11. SEGUIMIENTO 2026'!$O$14,INT((ROW()-13)/2),0)),IF(ISBLANK(OFFSET('9. METAS'!$R$20,INT((ROW()-14)/2),0)),"",OFFSET('9. METAS'!$R$20,INT((ROW()-14)/2),0)))</f>
        <v/>
      </c>
      <c r="L453" s="209" t="str">
        <f ca="1">IF(MOD(ROW()-13,2)=0,IF(ISBLANK(OFFSET('11. SEGUIMIENTO 2026'!$P$14,INT((ROW()-13)/2),0)),"",OFFSET('11. SEGUIMIENTO 2026'!$P$14,INT((ROW()-13)/2),0)),IF(ISBLANK(OFFSET('9. METAS'!$S$20,INT((ROW()-14)/2),0)),"",OFFSET('9. METAS'!$S$20,INT((ROW()-14)/2),0)))</f>
        <v/>
      </c>
      <c r="M453" s="210" t="str">
        <f ca="1">IF(MOD(ROW()-13,2)=0,IF(ISBLANK(OFFSET('11. SEGUIMIENTO 2026'!$Q$14,INT((ROW()-13)/2),0)),"",OFFSET('11. SEGUIMIENTO 2026'!$Q$14,INT((ROW()-13)/2),0)),IF(ISBLANK(OFFSET('9. METAS'!$T$20,INT((ROW()-14)/2),0)),"",OFFSET('9. METAS'!$T$20,INT((ROW()-14)/2),0)))</f>
        <v/>
      </c>
      <c r="N453" s="1004" t="str">
        <f t="shared" ref="N453" ca="1" si="436">IFERROR(J453/J454,"ND")</f>
        <v>ND</v>
      </c>
      <c r="O453" s="1006" t="str">
        <f t="shared" ref="O453" ca="1" si="437">IFERROR(((J453+K453+L453)/H453),"ND")</f>
        <v>ND</v>
      </c>
      <c r="P453" s="1034"/>
    </row>
    <row r="454" spans="3:16" hidden="1">
      <c r="C454" s="983"/>
      <c r="D454" s="985"/>
      <c r="E454" s="985"/>
      <c r="F454" s="987"/>
      <c r="G454" s="989"/>
      <c r="H454" s="1029"/>
      <c r="I454" s="1036"/>
      <c r="J454" s="208" t="str">
        <f ca="1">IF(MOD(ROW()-13,2)=0,IF(ISBLANK(OFFSET('11. SEGUIMIENTO 2026'!$N$14,INT((ROW()-13)/2),0)),"",OFFSET('11. SEGUIMIENTO 2026'!$N$14,INT((ROW()-13)/2),0)),IF(ISBLANK(OFFSET('9. METAS'!$Q$20,INT((ROW()-14)/2),0)),"",OFFSET('9. METAS'!$Q$20,INT((ROW()-14)/2),0)))</f>
        <v/>
      </c>
      <c r="K454" s="209" t="str">
        <f ca="1">IF(MOD(ROW()-13,2)=0,IF(ISBLANK(OFFSET('11. SEGUIMIENTO 2026'!$O$14,INT((ROW()-13)/2),0)),"",OFFSET('11. SEGUIMIENTO 2026'!$O$14,INT((ROW()-13)/2),0)),IF(ISBLANK(OFFSET('9. METAS'!$R$20,INT((ROW()-14)/2),0)),"",OFFSET('9. METAS'!$R$20,INT((ROW()-14)/2),0)))</f>
        <v/>
      </c>
      <c r="L454" s="209" t="str">
        <f ca="1">IF(MOD(ROW()-13,2)=0,IF(ISBLANK(OFFSET('11. SEGUIMIENTO 2026'!$P$14,INT((ROW()-13)/2),0)),"",OFFSET('11. SEGUIMIENTO 2026'!$P$14,INT((ROW()-13)/2),0)),IF(ISBLANK(OFFSET('9. METAS'!$S$20,INT((ROW()-14)/2),0)),"",OFFSET('9. METAS'!$S$20,INT((ROW()-14)/2),0)))</f>
        <v/>
      </c>
      <c r="M454" s="210" t="str">
        <f ca="1">IF(MOD(ROW()-13,2)=0,IF(ISBLANK(OFFSET('11. SEGUIMIENTO 2026'!$Q$14,INT((ROW()-13)/2),0)),"",OFFSET('11. SEGUIMIENTO 2026'!$Q$14,INT((ROW()-13)/2),0)),IF(ISBLANK(OFFSET('9. METAS'!$T$20,INT((ROW()-14)/2),0)),"",OFFSET('9. METAS'!$T$20,INT((ROW()-14)/2),0)))</f>
        <v/>
      </c>
      <c r="N454" s="1005"/>
      <c r="O454" s="1007"/>
      <c r="P454" s="1037"/>
    </row>
    <row r="455" spans="3:16" hidden="1">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29" t="str">
        <f ca="1">IF(ISBLANK(OFFSET('9. METAS'!$K$20,INT((ROW()-13)/2),0)),"",OFFSET('9. METAS'!$K$20,INT((ROW()-13)/2),0))</f>
        <v/>
      </c>
      <c r="I455" s="1031"/>
      <c r="J455" s="208" t="str">
        <f ca="1">IF(MOD(ROW()-13,2)=0,IF(ISBLANK(OFFSET('11. SEGUIMIENTO 2026'!$N$14,INT((ROW()-13)/2),0)),"",OFFSET('11. SEGUIMIENTO 2026'!$N$14,INT((ROW()-13)/2),0)),IF(ISBLANK(OFFSET('9. METAS'!$Q$20,INT((ROW()-14)/2),0)),"",OFFSET('9. METAS'!$Q$20,INT((ROW()-14)/2),0)))</f>
        <v/>
      </c>
      <c r="K455" s="209" t="str">
        <f ca="1">IF(MOD(ROW()-13,2)=0,IF(ISBLANK(OFFSET('11. SEGUIMIENTO 2026'!$O$14,INT((ROW()-13)/2),0)),"",OFFSET('11. SEGUIMIENTO 2026'!$O$14,INT((ROW()-13)/2),0)),IF(ISBLANK(OFFSET('9. METAS'!$R$20,INT((ROW()-14)/2),0)),"",OFFSET('9. METAS'!$R$20,INT((ROW()-14)/2),0)))</f>
        <v/>
      </c>
      <c r="L455" s="209" t="str">
        <f ca="1">IF(MOD(ROW()-13,2)=0,IF(ISBLANK(OFFSET('11. SEGUIMIENTO 2026'!$P$14,INT((ROW()-13)/2),0)),"",OFFSET('11. SEGUIMIENTO 2026'!$P$14,INT((ROW()-13)/2),0)),IF(ISBLANK(OFFSET('9. METAS'!$S$20,INT((ROW()-14)/2),0)),"",OFFSET('9. METAS'!$S$20,INT((ROW()-14)/2),0)))</f>
        <v/>
      </c>
      <c r="M455" s="210" t="str">
        <f ca="1">IF(MOD(ROW()-13,2)=0,IF(ISBLANK(OFFSET('11. SEGUIMIENTO 2026'!$Q$14,INT((ROW()-13)/2),0)),"",OFFSET('11. SEGUIMIENTO 2026'!$Q$14,INT((ROW()-13)/2),0)),IF(ISBLANK(OFFSET('9. METAS'!$T$20,INT((ROW()-14)/2),0)),"",OFFSET('9. METAS'!$T$20,INT((ROW()-14)/2),0)))</f>
        <v/>
      </c>
      <c r="N455" s="1004" t="str">
        <f t="shared" ref="N455" ca="1" si="438">IFERROR(J455/J456,"ND")</f>
        <v>ND</v>
      </c>
      <c r="O455" s="1006" t="str">
        <f t="shared" ref="O455" ca="1" si="439">IFERROR(((J455+K455+L455)/H455),"ND")</f>
        <v>ND</v>
      </c>
      <c r="P455" s="1034"/>
    </row>
    <row r="456" spans="3:16" hidden="1">
      <c r="C456" s="983"/>
      <c r="D456" s="985"/>
      <c r="E456" s="985"/>
      <c r="F456" s="987"/>
      <c r="G456" s="989"/>
      <c r="H456" s="1029"/>
      <c r="I456" s="1036"/>
      <c r="J456" s="208" t="str">
        <f ca="1">IF(MOD(ROW()-13,2)=0,IF(ISBLANK(OFFSET('11. SEGUIMIENTO 2026'!$N$14,INT((ROW()-13)/2),0)),"",OFFSET('11. SEGUIMIENTO 2026'!$N$14,INT((ROW()-13)/2),0)),IF(ISBLANK(OFFSET('9. METAS'!$Q$20,INT((ROW()-14)/2),0)),"",OFFSET('9. METAS'!$Q$20,INT((ROW()-14)/2),0)))</f>
        <v/>
      </c>
      <c r="K456" s="209" t="str">
        <f ca="1">IF(MOD(ROW()-13,2)=0,IF(ISBLANK(OFFSET('11. SEGUIMIENTO 2026'!$O$14,INT((ROW()-13)/2),0)),"",OFFSET('11. SEGUIMIENTO 2026'!$O$14,INT((ROW()-13)/2),0)),IF(ISBLANK(OFFSET('9. METAS'!$R$20,INT((ROW()-14)/2),0)),"",OFFSET('9. METAS'!$R$20,INT((ROW()-14)/2),0)))</f>
        <v/>
      </c>
      <c r="L456" s="209" t="str">
        <f ca="1">IF(MOD(ROW()-13,2)=0,IF(ISBLANK(OFFSET('11. SEGUIMIENTO 2026'!$P$14,INT((ROW()-13)/2),0)),"",OFFSET('11. SEGUIMIENTO 2026'!$P$14,INT((ROW()-13)/2),0)),IF(ISBLANK(OFFSET('9. METAS'!$S$20,INT((ROW()-14)/2),0)),"",OFFSET('9. METAS'!$S$20,INT((ROW()-14)/2),0)))</f>
        <v/>
      </c>
      <c r="M456" s="210" t="str">
        <f ca="1">IF(MOD(ROW()-13,2)=0,IF(ISBLANK(OFFSET('11. SEGUIMIENTO 2026'!$Q$14,INT((ROW()-13)/2),0)),"",OFFSET('11. SEGUIMIENTO 2026'!$Q$14,INT((ROW()-13)/2),0)),IF(ISBLANK(OFFSET('9. METAS'!$T$20,INT((ROW()-14)/2),0)),"",OFFSET('9. METAS'!$T$20,INT((ROW()-14)/2),0)))</f>
        <v/>
      </c>
      <c r="N456" s="1005"/>
      <c r="O456" s="1007"/>
      <c r="P456" s="1037"/>
    </row>
    <row r="457" spans="3:16" hidden="1">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29" t="str">
        <f ca="1">IF(ISBLANK(OFFSET('9. METAS'!$K$20,INT((ROW()-13)/2),0)),"",OFFSET('9. METAS'!$K$20,INT((ROW()-13)/2),0))</f>
        <v/>
      </c>
      <c r="I457" s="1031"/>
      <c r="J457" s="208" t="str">
        <f ca="1">IF(MOD(ROW()-13,2)=0,IF(ISBLANK(OFFSET('11. SEGUIMIENTO 2026'!$N$14,INT((ROW()-13)/2),0)),"",OFFSET('11. SEGUIMIENTO 2026'!$N$14,INT((ROW()-13)/2),0)),IF(ISBLANK(OFFSET('9. METAS'!$Q$20,INT((ROW()-14)/2),0)),"",OFFSET('9. METAS'!$Q$20,INT((ROW()-14)/2),0)))</f>
        <v/>
      </c>
      <c r="K457" s="209" t="str">
        <f ca="1">IF(MOD(ROW()-13,2)=0,IF(ISBLANK(OFFSET('11. SEGUIMIENTO 2026'!$O$14,INT((ROW()-13)/2),0)),"",OFFSET('11. SEGUIMIENTO 2026'!$O$14,INT((ROW()-13)/2),0)),IF(ISBLANK(OFFSET('9. METAS'!$R$20,INT((ROW()-14)/2),0)),"",OFFSET('9. METAS'!$R$20,INT((ROW()-14)/2),0)))</f>
        <v/>
      </c>
      <c r="L457" s="209" t="str">
        <f ca="1">IF(MOD(ROW()-13,2)=0,IF(ISBLANK(OFFSET('11. SEGUIMIENTO 2026'!$P$14,INT((ROW()-13)/2),0)),"",OFFSET('11. SEGUIMIENTO 2026'!$P$14,INT((ROW()-13)/2),0)),IF(ISBLANK(OFFSET('9. METAS'!$S$20,INT((ROW()-14)/2),0)),"",OFFSET('9. METAS'!$S$20,INT((ROW()-14)/2),0)))</f>
        <v/>
      </c>
      <c r="M457" s="210" t="str">
        <f ca="1">IF(MOD(ROW()-13,2)=0,IF(ISBLANK(OFFSET('11. SEGUIMIENTO 2026'!$Q$14,INT((ROW()-13)/2),0)),"",OFFSET('11. SEGUIMIENTO 2026'!$Q$14,INT((ROW()-13)/2),0)),IF(ISBLANK(OFFSET('9. METAS'!$T$20,INT((ROW()-14)/2),0)),"",OFFSET('9. METAS'!$T$20,INT((ROW()-14)/2),0)))</f>
        <v/>
      </c>
      <c r="N457" s="1004" t="str">
        <f t="shared" ref="N457" ca="1" si="440">IFERROR(J457/J458,"ND")</f>
        <v>ND</v>
      </c>
      <c r="O457" s="1006" t="str">
        <f t="shared" ref="O457" ca="1" si="441">IFERROR(((J457+K457+L457)/H457),"ND")</f>
        <v>ND</v>
      </c>
      <c r="P457" s="1034"/>
    </row>
    <row r="458" spans="3:16" hidden="1">
      <c r="C458" s="983"/>
      <c r="D458" s="985"/>
      <c r="E458" s="985"/>
      <c r="F458" s="987"/>
      <c r="G458" s="989"/>
      <c r="H458" s="1029"/>
      <c r="I458" s="1036"/>
      <c r="J458" s="208" t="str">
        <f ca="1">IF(MOD(ROW()-13,2)=0,IF(ISBLANK(OFFSET('11. SEGUIMIENTO 2026'!$N$14,INT((ROW()-13)/2),0)),"",OFFSET('11. SEGUIMIENTO 2026'!$N$14,INT((ROW()-13)/2),0)),IF(ISBLANK(OFFSET('9. METAS'!$Q$20,INT((ROW()-14)/2),0)),"",OFFSET('9. METAS'!$Q$20,INT((ROW()-14)/2),0)))</f>
        <v/>
      </c>
      <c r="K458" s="209" t="str">
        <f ca="1">IF(MOD(ROW()-13,2)=0,IF(ISBLANK(OFFSET('11. SEGUIMIENTO 2026'!$O$14,INT((ROW()-13)/2),0)),"",OFFSET('11. SEGUIMIENTO 2026'!$O$14,INT((ROW()-13)/2),0)),IF(ISBLANK(OFFSET('9. METAS'!$R$20,INT((ROW()-14)/2),0)),"",OFFSET('9. METAS'!$R$20,INT((ROW()-14)/2),0)))</f>
        <v/>
      </c>
      <c r="L458" s="209" t="str">
        <f ca="1">IF(MOD(ROW()-13,2)=0,IF(ISBLANK(OFFSET('11. SEGUIMIENTO 2026'!$P$14,INT((ROW()-13)/2),0)),"",OFFSET('11. SEGUIMIENTO 2026'!$P$14,INT((ROW()-13)/2),0)),IF(ISBLANK(OFFSET('9. METAS'!$S$20,INT((ROW()-14)/2),0)),"",OFFSET('9. METAS'!$S$20,INT((ROW()-14)/2),0)))</f>
        <v/>
      </c>
      <c r="M458" s="210" t="str">
        <f ca="1">IF(MOD(ROW()-13,2)=0,IF(ISBLANK(OFFSET('11. SEGUIMIENTO 2026'!$Q$14,INT((ROW()-13)/2),0)),"",OFFSET('11. SEGUIMIENTO 2026'!$Q$14,INT((ROW()-13)/2),0)),IF(ISBLANK(OFFSET('9. METAS'!$T$20,INT((ROW()-14)/2),0)),"",OFFSET('9. METAS'!$T$20,INT((ROW()-14)/2),0)))</f>
        <v/>
      </c>
      <c r="N458" s="1005"/>
      <c r="O458" s="1007"/>
      <c r="P458" s="1037"/>
    </row>
    <row r="459" spans="3:16" hidden="1">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29" t="str">
        <f ca="1">IF(ISBLANK(OFFSET('9. METAS'!$K$20,INT((ROW()-13)/2),0)),"",OFFSET('9. METAS'!$K$20,INT((ROW()-13)/2),0))</f>
        <v/>
      </c>
      <c r="I459" s="1031"/>
      <c r="J459" s="208" t="str">
        <f ca="1">IF(MOD(ROW()-13,2)=0,IF(ISBLANK(OFFSET('11. SEGUIMIENTO 2026'!$N$14,INT((ROW()-13)/2),0)),"",OFFSET('11. SEGUIMIENTO 2026'!$N$14,INT((ROW()-13)/2),0)),IF(ISBLANK(OFFSET('9. METAS'!$Q$20,INT((ROW()-14)/2),0)),"",OFFSET('9. METAS'!$Q$20,INT((ROW()-14)/2),0)))</f>
        <v/>
      </c>
      <c r="K459" s="209" t="str">
        <f ca="1">IF(MOD(ROW()-13,2)=0,IF(ISBLANK(OFFSET('11. SEGUIMIENTO 2026'!$O$14,INT((ROW()-13)/2),0)),"",OFFSET('11. SEGUIMIENTO 2026'!$O$14,INT((ROW()-13)/2),0)),IF(ISBLANK(OFFSET('9. METAS'!$R$20,INT((ROW()-14)/2),0)),"",OFFSET('9. METAS'!$R$20,INT((ROW()-14)/2),0)))</f>
        <v/>
      </c>
      <c r="L459" s="209" t="str">
        <f ca="1">IF(MOD(ROW()-13,2)=0,IF(ISBLANK(OFFSET('11. SEGUIMIENTO 2026'!$P$14,INT((ROW()-13)/2),0)),"",OFFSET('11. SEGUIMIENTO 2026'!$P$14,INT((ROW()-13)/2),0)),IF(ISBLANK(OFFSET('9. METAS'!$S$20,INT((ROW()-14)/2),0)),"",OFFSET('9. METAS'!$S$20,INT((ROW()-14)/2),0)))</f>
        <v/>
      </c>
      <c r="M459" s="210" t="str">
        <f ca="1">IF(MOD(ROW()-13,2)=0,IF(ISBLANK(OFFSET('11. SEGUIMIENTO 2026'!$Q$14,INT((ROW()-13)/2),0)),"",OFFSET('11. SEGUIMIENTO 2026'!$Q$14,INT((ROW()-13)/2),0)),IF(ISBLANK(OFFSET('9. METAS'!$T$20,INT((ROW()-14)/2),0)),"",OFFSET('9. METAS'!$T$20,INT((ROW()-14)/2),0)))</f>
        <v/>
      </c>
      <c r="N459" s="1004" t="str">
        <f t="shared" ref="N459" ca="1" si="442">IFERROR(J459/J460,"ND")</f>
        <v>ND</v>
      </c>
      <c r="O459" s="1006" t="str">
        <f t="shared" ref="O459" ca="1" si="443">IFERROR(((J459+K459+L459)/H459),"ND")</f>
        <v>ND</v>
      </c>
      <c r="P459" s="1034"/>
    </row>
    <row r="460" spans="3:16" hidden="1">
      <c r="C460" s="983"/>
      <c r="D460" s="985"/>
      <c r="E460" s="985"/>
      <c r="F460" s="987"/>
      <c r="G460" s="989"/>
      <c r="H460" s="1029"/>
      <c r="I460" s="1036"/>
      <c r="J460" s="208" t="str">
        <f ca="1">IF(MOD(ROW()-13,2)=0,IF(ISBLANK(OFFSET('11. SEGUIMIENTO 2026'!$N$14,INT((ROW()-13)/2),0)),"",OFFSET('11. SEGUIMIENTO 2026'!$N$14,INT((ROW()-13)/2),0)),IF(ISBLANK(OFFSET('9. METAS'!$Q$20,INT((ROW()-14)/2),0)),"",OFFSET('9. METAS'!$Q$20,INT((ROW()-14)/2),0)))</f>
        <v/>
      </c>
      <c r="K460" s="209" t="str">
        <f ca="1">IF(MOD(ROW()-13,2)=0,IF(ISBLANK(OFFSET('11. SEGUIMIENTO 2026'!$O$14,INT((ROW()-13)/2),0)),"",OFFSET('11. SEGUIMIENTO 2026'!$O$14,INT((ROW()-13)/2),0)),IF(ISBLANK(OFFSET('9. METAS'!$R$20,INT((ROW()-14)/2),0)),"",OFFSET('9. METAS'!$R$20,INT((ROW()-14)/2),0)))</f>
        <v/>
      </c>
      <c r="L460" s="209" t="str">
        <f ca="1">IF(MOD(ROW()-13,2)=0,IF(ISBLANK(OFFSET('11. SEGUIMIENTO 2026'!$P$14,INT((ROW()-13)/2),0)),"",OFFSET('11. SEGUIMIENTO 2026'!$P$14,INT((ROW()-13)/2),0)),IF(ISBLANK(OFFSET('9. METAS'!$S$20,INT((ROW()-14)/2),0)),"",OFFSET('9. METAS'!$S$20,INT((ROW()-14)/2),0)))</f>
        <v/>
      </c>
      <c r="M460" s="210" t="str">
        <f ca="1">IF(MOD(ROW()-13,2)=0,IF(ISBLANK(OFFSET('11. SEGUIMIENTO 2026'!$Q$14,INT((ROW()-13)/2),0)),"",OFFSET('11. SEGUIMIENTO 2026'!$Q$14,INT((ROW()-13)/2),0)),IF(ISBLANK(OFFSET('9. METAS'!$T$20,INT((ROW()-14)/2),0)),"",OFFSET('9. METAS'!$T$20,INT((ROW()-14)/2),0)))</f>
        <v/>
      </c>
      <c r="N460" s="1005"/>
      <c r="O460" s="1007"/>
      <c r="P460" s="1037"/>
    </row>
    <row r="461" spans="3:16" hidden="1">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29" t="str">
        <f ca="1">IF(ISBLANK(OFFSET('9. METAS'!$K$20,INT((ROW()-13)/2),0)),"",OFFSET('9. METAS'!$K$20,INT((ROW()-13)/2),0))</f>
        <v/>
      </c>
      <c r="I461" s="1031"/>
      <c r="J461" s="208" t="str">
        <f ca="1">IF(MOD(ROW()-13,2)=0,IF(ISBLANK(OFFSET('11. SEGUIMIENTO 2026'!$N$14,INT((ROW()-13)/2),0)),"",OFFSET('11. SEGUIMIENTO 2026'!$N$14,INT((ROW()-13)/2),0)),IF(ISBLANK(OFFSET('9. METAS'!$Q$20,INT((ROW()-14)/2),0)),"",OFFSET('9. METAS'!$Q$20,INT((ROW()-14)/2),0)))</f>
        <v/>
      </c>
      <c r="K461" s="209" t="str">
        <f ca="1">IF(MOD(ROW()-13,2)=0,IF(ISBLANK(OFFSET('11. SEGUIMIENTO 2026'!$O$14,INT((ROW()-13)/2),0)),"",OFFSET('11. SEGUIMIENTO 2026'!$O$14,INT((ROW()-13)/2),0)),IF(ISBLANK(OFFSET('9. METAS'!$R$20,INT((ROW()-14)/2),0)),"",OFFSET('9. METAS'!$R$20,INT((ROW()-14)/2),0)))</f>
        <v/>
      </c>
      <c r="L461" s="209" t="str">
        <f ca="1">IF(MOD(ROW()-13,2)=0,IF(ISBLANK(OFFSET('11. SEGUIMIENTO 2026'!$P$14,INT((ROW()-13)/2),0)),"",OFFSET('11. SEGUIMIENTO 2026'!$P$14,INT((ROW()-13)/2),0)),IF(ISBLANK(OFFSET('9. METAS'!$S$20,INT((ROW()-14)/2),0)),"",OFFSET('9. METAS'!$S$20,INT((ROW()-14)/2),0)))</f>
        <v/>
      </c>
      <c r="M461" s="210" t="str">
        <f ca="1">IF(MOD(ROW()-13,2)=0,IF(ISBLANK(OFFSET('11. SEGUIMIENTO 2026'!$Q$14,INT((ROW()-13)/2),0)),"",OFFSET('11. SEGUIMIENTO 2026'!$Q$14,INT((ROW()-13)/2),0)),IF(ISBLANK(OFFSET('9. METAS'!$T$20,INT((ROW()-14)/2),0)),"",OFFSET('9. METAS'!$T$20,INT((ROW()-14)/2),0)))</f>
        <v/>
      </c>
      <c r="N461" s="1004" t="str">
        <f t="shared" ref="N461" ca="1" si="444">IFERROR(J461/J462,"ND")</f>
        <v>ND</v>
      </c>
      <c r="O461" s="1006" t="str">
        <f t="shared" ref="O461" ca="1" si="445">IFERROR(((J461+K461+L461)/H461),"ND")</f>
        <v>ND</v>
      </c>
      <c r="P461" s="1034"/>
    </row>
    <row r="462" spans="3:16" hidden="1">
      <c r="C462" s="983"/>
      <c r="D462" s="985"/>
      <c r="E462" s="985"/>
      <c r="F462" s="987"/>
      <c r="G462" s="989"/>
      <c r="H462" s="1029"/>
      <c r="I462" s="1036"/>
      <c r="J462" s="208" t="str">
        <f ca="1">IF(MOD(ROW()-13,2)=0,IF(ISBLANK(OFFSET('11. SEGUIMIENTO 2026'!$N$14,INT((ROW()-13)/2),0)),"",OFFSET('11. SEGUIMIENTO 2026'!$N$14,INT((ROW()-13)/2),0)),IF(ISBLANK(OFFSET('9. METAS'!$Q$20,INT((ROW()-14)/2),0)),"",OFFSET('9. METAS'!$Q$20,INT((ROW()-14)/2),0)))</f>
        <v/>
      </c>
      <c r="K462" s="209" t="str">
        <f ca="1">IF(MOD(ROW()-13,2)=0,IF(ISBLANK(OFFSET('11. SEGUIMIENTO 2026'!$O$14,INT((ROW()-13)/2),0)),"",OFFSET('11. SEGUIMIENTO 2026'!$O$14,INT((ROW()-13)/2),0)),IF(ISBLANK(OFFSET('9. METAS'!$R$20,INT((ROW()-14)/2),0)),"",OFFSET('9. METAS'!$R$20,INT((ROW()-14)/2),0)))</f>
        <v/>
      </c>
      <c r="L462" s="209" t="str">
        <f ca="1">IF(MOD(ROW()-13,2)=0,IF(ISBLANK(OFFSET('11. SEGUIMIENTO 2026'!$P$14,INT((ROW()-13)/2),0)),"",OFFSET('11. SEGUIMIENTO 2026'!$P$14,INT((ROW()-13)/2),0)),IF(ISBLANK(OFFSET('9. METAS'!$S$20,INT((ROW()-14)/2),0)),"",OFFSET('9. METAS'!$S$20,INT((ROW()-14)/2),0)))</f>
        <v/>
      </c>
      <c r="M462" s="210" t="str">
        <f ca="1">IF(MOD(ROW()-13,2)=0,IF(ISBLANK(OFFSET('11. SEGUIMIENTO 2026'!$Q$14,INT((ROW()-13)/2),0)),"",OFFSET('11. SEGUIMIENTO 2026'!$Q$14,INT((ROW()-13)/2),0)),IF(ISBLANK(OFFSET('9. METAS'!$T$20,INT((ROW()-14)/2),0)),"",OFFSET('9. METAS'!$T$20,INT((ROW()-14)/2),0)))</f>
        <v/>
      </c>
      <c r="N462" s="1005"/>
      <c r="O462" s="1007"/>
      <c r="P462" s="1037"/>
    </row>
    <row r="463" spans="3:16" hidden="1">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29" t="str">
        <f ca="1">IF(ISBLANK(OFFSET('9. METAS'!$K$20,INT((ROW()-13)/2),0)),"",OFFSET('9. METAS'!$K$20,INT((ROW()-13)/2),0))</f>
        <v/>
      </c>
      <c r="I463" s="1031"/>
      <c r="J463" s="208" t="str">
        <f ca="1">IF(MOD(ROW()-13,2)=0,IF(ISBLANK(OFFSET('11. SEGUIMIENTO 2026'!$N$14,INT((ROW()-13)/2),0)),"",OFFSET('11. SEGUIMIENTO 2026'!$N$14,INT((ROW()-13)/2),0)),IF(ISBLANK(OFFSET('9. METAS'!$Q$20,INT((ROW()-14)/2),0)),"",OFFSET('9. METAS'!$Q$20,INT((ROW()-14)/2),0)))</f>
        <v/>
      </c>
      <c r="K463" s="209" t="str">
        <f ca="1">IF(MOD(ROW()-13,2)=0,IF(ISBLANK(OFFSET('11. SEGUIMIENTO 2026'!$O$14,INT((ROW()-13)/2),0)),"",OFFSET('11. SEGUIMIENTO 2026'!$O$14,INT((ROW()-13)/2),0)),IF(ISBLANK(OFFSET('9. METAS'!$R$20,INT((ROW()-14)/2),0)),"",OFFSET('9. METAS'!$R$20,INT((ROW()-14)/2),0)))</f>
        <v/>
      </c>
      <c r="L463" s="209" t="str">
        <f ca="1">IF(MOD(ROW()-13,2)=0,IF(ISBLANK(OFFSET('11. SEGUIMIENTO 2026'!$P$14,INT((ROW()-13)/2),0)),"",OFFSET('11. SEGUIMIENTO 2026'!$P$14,INT((ROW()-13)/2),0)),IF(ISBLANK(OFFSET('9. METAS'!$S$20,INT((ROW()-14)/2),0)),"",OFFSET('9. METAS'!$S$20,INT((ROW()-14)/2),0)))</f>
        <v/>
      </c>
      <c r="M463" s="210" t="str">
        <f ca="1">IF(MOD(ROW()-13,2)=0,IF(ISBLANK(OFFSET('11. SEGUIMIENTO 2026'!$Q$14,INT((ROW()-13)/2),0)),"",OFFSET('11. SEGUIMIENTO 2026'!$Q$14,INT((ROW()-13)/2),0)),IF(ISBLANK(OFFSET('9. METAS'!$T$20,INT((ROW()-14)/2),0)),"",OFFSET('9. METAS'!$T$20,INT((ROW()-14)/2),0)))</f>
        <v/>
      </c>
      <c r="N463" s="1004" t="str">
        <f t="shared" ref="N463" ca="1" si="446">IFERROR(J463/J464,"ND")</f>
        <v>ND</v>
      </c>
      <c r="O463" s="1006" t="str">
        <f t="shared" ref="O463" ca="1" si="447">IFERROR(((J463+K463+L463)/H463),"ND")</f>
        <v>ND</v>
      </c>
      <c r="P463" s="1034"/>
    </row>
    <row r="464" spans="3:16" hidden="1">
      <c r="C464" s="983"/>
      <c r="D464" s="985"/>
      <c r="E464" s="985"/>
      <c r="F464" s="987"/>
      <c r="G464" s="989"/>
      <c r="H464" s="1029"/>
      <c r="I464" s="1036"/>
      <c r="J464" s="208" t="str">
        <f ca="1">IF(MOD(ROW()-13,2)=0,IF(ISBLANK(OFFSET('11. SEGUIMIENTO 2026'!$N$14,INT((ROW()-13)/2),0)),"",OFFSET('11. SEGUIMIENTO 2026'!$N$14,INT((ROW()-13)/2),0)),IF(ISBLANK(OFFSET('9. METAS'!$Q$20,INT((ROW()-14)/2),0)),"",OFFSET('9. METAS'!$Q$20,INT((ROW()-14)/2),0)))</f>
        <v/>
      </c>
      <c r="K464" s="209" t="str">
        <f ca="1">IF(MOD(ROW()-13,2)=0,IF(ISBLANK(OFFSET('11. SEGUIMIENTO 2026'!$O$14,INT((ROW()-13)/2),0)),"",OFFSET('11. SEGUIMIENTO 2026'!$O$14,INT((ROW()-13)/2),0)),IF(ISBLANK(OFFSET('9. METAS'!$R$20,INT((ROW()-14)/2),0)),"",OFFSET('9. METAS'!$R$20,INT((ROW()-14)/2),0)))</f>
        <v/>
      </c>
      <c r="L464" s="209" t="str">
        <f ca="1">IF(MOD(ROW()-13,2)=0,IF(ISBLANK(OFFSET('11. SEGUIMIENTO 2026'!$P$14,INT((ROW()-13)/2),0)),"",OFFSET('11. SEGUIMIENTO 2026'!$P$14,INT((ROW()-13)/2),0)),IF(ISBLANK(OFFSET('9. METAS'!$S$20,INT((ROW()-14)/2),0)),"",OFFSET('9. METAS'!$S$20,INT((ROW()-14)/2),0)))</f>
        <v/>
      </c>
      <c r="M464" s="210" t="str">
        <f ca="1">IF(MOD(ROW()-13,2)=0,IF(ISBLANK(OFFSET('11. SEGUIMIENTO 2026'!$Q$14,INT((ROW()-13)/2),0)),"",OFFSET('11. SEGUIMIENTO 2026'!$Q$14,INT((ROW()-13)/2),0)),IF(ISBLANK(OFFSET('9. METAS'!$T$20,INT((ROW()-14)/2),0)),"",OFFSET('9. METAS'!$T$20,INT((ROW()-14)/2),0)))</f>
        <v/>
      </c>
      <c r="N464" s="1005"/>
      <c r="O464" s="1007"/>
      <c r="P464" s="1037"/>
    </row>
    <row r="465" spans="3:16" hidden="1">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29" t="str">
        <f ca="1">IF(ISBLANK(OFFSET('9. METAS'!$K$20,INT((ROW()-13)/2),0)),"",OFFSET('9. METAS'!$K$20,INT((ROW()-13)/2),0))</f>
        <v/>
      </c>
      <c r="I465" s="1031"/>
      <c r="J465" s="208" t="str">
        <f ca="1">IF(MOD(ROW()-13,2)=0,IF(ISBLANK(OFFSET('11. SEGUIMIENTO 2026'!$N$14,INT((ROW()-13)/2),0)),"",OFFSET('11. SEGUIMIENTO 2026'!$N$14,INT((ROW()-13)/2),0)),IF(ISBLANK(OFFSET('9. METAS'!$Q$20,INT((ROW()-14)/2),0)),"",OFFSET('9. METAS'!$Q$20,INT((ROW()-14)/2),0)))</f>
        <v/>
      </c>
      <c r="K465" s="209" t="str">
        <f ca="1">IF(MOD(ROW()-13,2)=0,IF(ISBLANK(OFFSET('11. SEGUIMIENTO 2026'!$O$14,INT((ROW()-13)/2),0)),"",OFFSET('11. SEGUIMIENTO 2026'!$O$14,INT((ROW()-13)/2),0)),IF(ISBLANK(OFFSET('9. METAS'!$R$20,INT((ROW()-14)/2),0)),"",OFFSET('9. METAS'!$R$20,INT((ROW()-14)/2),0)))</f>
        <v/>
      </c>
      <c r="L465" s="209" t="str">
        <f ca="1">IF(MOD(ROW()-13,2)=0,IF(ISBLANK(OFFSET('11. SEGUIMIENTO 2026'!$P$14,INT((ROW()-13)/2),0)),"",OFFSET('11. SEGUIMIENTO 2026'!$P$14,INT((ROW()-13)/2),0)),IF(ISBLANK(OFFSET('9. METAS'!$S$20,INT((ROW()-14)/2),0)),"",OFFSET('9. METAS'!$S$20,INT((ROW()-14)/2),0)))</f>
        <v/>
      </c>
      <c r="M465" s="210" t="str">
        <f ca="1">IF(MOD(ROW()-13,2)=0,IF(ISBLANK(OFFSET('11. SEGUIMIENTO 2026'!$Q$14,INT((ROW()-13)/2),0)),"",OFFSET('11. SEGUIMIENTO 2026'!$Q$14,INT((ROW()-13)/2),0)),IF(ISBLANK(OFFSET('9. METAS'!$T$20,INT((ROW()-14)/2),0)),"",OFFSET('9. METAS'!$T$20,INT((ROW()-14)/2),0)))</f>
        <v/>
      </c>
      <c r="N465" s="1004" t="str">
        <f t="shared" ref="N465" ca="1" si="448">IFERROR(J465/J466,"ND")</f>
        <v>ND</v>
      </c>
      <c r="O465" s="1006" t="str">
        <f t="shared" ref="O465" ca="1" si="449">IFERROR(((J465+K465+L465)/H465),"ND")</f>
        <v>ND</v>
      </c>
      <c r="P465" s="1034"/>
    </row>
    <row r="466" spans="3:16" hidden="1">
      <c r="C466" s="983"/>
      <c r="D466" s="985"/>
      <c r="E466" s="985"/>
      <c r="F466" s="987"/>
      <c r="G466" s="989"/>
      <c r="H466" s="1029"/>
      <c r="I466" s="1036"/>
      <c r="J466" s="208" t="str">
        <f ca="1">IF(MOD(ROW()-13,2)=0,IF(ISBLANK(OFFSET('11. SEGUIMIENTO 2026'!$N$14,INT((ROW()-13)/2),0)),"",OFFSET('11. SEGUIMIENTO 2026'!$N$14,INT((ROW()-13)/2),0)),IF(ISBLANK(OFFSET('9. METAS'!$Q$20,INT((ROW()-14)/2),0)),"",OFFSET('9. METAS'!$Q$20,INT((ROW()-14)/2),0)))</f>
        <v/>
      </c>
      <c r="K466" s="209" t="str">
        <f ca="1">IF(MOD(ROW()-13,2)=0,IF(ISBLANK(OFFSET('11. SEGUIMIENTO 2026'!$O$14,INT((ROW()-13)/2),0)),"",OFFSET('11. SEGUIMIENTO 2026'!$O$14,INT((ROW()-13)/2),0)),IF(ISBLANK(OFFSET('9. METAS'!$R$20,INT((ROW()-14)/2),0)),"",OFFSET('9. METAS'!$R$20,INT((ROW()-14)/2),0)))</f>
        <v/>
      </c>
      <c r="L466" s="209" t="str">
        <f ca="1">IF(MOD(ROW()-13,2)=0,IF(ISBLANK(OFFSET('11. SEGUIMIENTO 2026'!$P$14,INT((ROW()-13)/2),0)),"",OFFSET('11. SEGUIMIENTO 2026'!$P$14,INT((ROW()-13)/2),0)),IF(ISBLANK(OFFSET('9. METAS'!$S$20,INT((ROW()-14)/2),0)),"",OFFSET('9. METAS'!$S$20,INT((ROW()-14)/2),0)))</f>
        <v/>
      </c>
      <c r="M466" s="210" t="str">
        <f ca="1">IF(MOD(ROW()-13,2)=0,IF(ISBLANK(OFFSET('11. SEGUIMIENTO 2026'!$Q$14,INT((ROW()-13)/2),0)),"",OFFSET('11. SEGUIMIENTO 2026'!$Q$14,INT((ROW()-13)/2),0)),IF(ISBLANK(OFFSET('9. METAS'!$T$20,INT((ROW()-14)/2),0)),"",OFFSET('9. METAS'!$T$20,INT((ROW()-14)/2),0)))</f>
        <v/>
      </c>
      <c r="N466" s="1005"/>
      <c r="O466" s="1007"/>
      <c r="P466" s="1037"/>
    </row>
    <row r="467" spans="3:16" hidden="1">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29" t="str">
        <f ca="1">IF(ISBLANK(OFFSET('9. METAS'!$K$20,INT((ROW()-13)/2),0)),"",OFFSET('9. METAS'!$K$20,INT((ROW()-13)/2),0))</f>
        <v/>
      </c>
      <c r="I467" s="1031"/>
      <c r="J467" s="208" t="str">
        <f ca="1">IF(MOD(ROW()-13,2)=0,IF(ISBLANK(OFFSET('11. SEGUIMIENTO 2026'!$N$14,INT((ROW()-13)/2),0)),"",OFFSET('11. SEGUIMIENTO 2026'!$N$14,INT((ROW()-13)/2),0)),IF(ISBLANK(OFFSET('9. METAS'!$Q$20,INT((ROW()-14)/2),0)),"",OFFSET('9. METAS'!$Q$20,INT((ROW()-14)/2),0)))</f>
        <v/>
      </c>
      <c r="K467" s="209" t="str">
        <f ca="1">IF(MOD(ROW()-13,2)=0,IF(ISBLANK(OFFSET('11. SEGUIMIENTO 2026'!$O$14,INT((ROW()-13)/2),0)),"",OFFSET('11. SEGUIMIENTO 2026'!$O$14,INT((ROW()-13)/2),0)),IF(ISBLANK(OFFSET('9. METAS'!$R$20,INT((ROW()-14)/2),0)),"",OFFSET('9. METAS'!$R$20,INT((ROW()-14)/2),0)))</f>
        <v/>
      </c>
      <c r="L467" s="209" t="str">
        <f ca="1">IF(MOD(ROW()-13,2)=0,IF(ISBLANK(OFFSET('11. SEGUIMIENTO 2026'!$P$14,INT((ROW()-13)/2),0)),"",OFFSET('11. SEGUIMIENTO 2026'!$P$14,INT((ROW()-13)/2),0)),IF(ISBLANK(OFFSET('9. METAS'!$S$20,INT((ROW()-14)/2),0)),"",OFFSET('9. METAS'!$S$20,INT((ROW()-14)/2),0)))</f>
        <v/>
      </c>
      <c r="M467" s="210" t="str">
        <f ca="1">IF(MOD(ROW()-13,2)=0,IF(ISBLANK(OFFSET('11. SEGUIMIENTO 2026'!$Q$14,INT((ROW()-13)/2),0)),"",OFFSET('11. SEGUIMIENTO 2026'!$Q$14,INT((ROW()-13)/2),0)),IF(ISBLANK(OFFSET('9. METAS'!$T$20,INT((ROW()-14)/2),0)),"",OFFSET('9. METAS'!$T$20,INT((ROW()-14)/2),0)))</f>
        <v/>
      </c>
      <c r="N467" s="1004" t="str">
        <f t="shared" ref="N467" ca="1" si="450">IFERROR(J467/J468,"ND")</f>
        <v>ND</v>
      </c>
      <c r="O467" s="1006" t="str">
        <f t="shared" ref="O467" ca="1" si="451">IFERROR(((J467+K467+L467)/H467),"ND")</f>
        <v>ND</v>
      </c>
      <c r="P467" s="1034"/>
    </row>
    <row r="468" spans="3:16" hidden="1">
      <c r="C468" s="983"/>
      <c r="D468" s="985"/>
      <c r="E468" s="985"/>
      <c r="F468" s="987"/>
      <c r="G468" s="989"/>
      <c r="H468" s="1029"/>
      <c r="I468" s="1036"/>
      <c r="J468" s="208" t="str">
        <f ca="1">IF(MOD(ROW()-13,2)=0,IF(ISBLANK(OFFSET('11. SEGUIMIENTO 2026'!$N$14,INT((ROW()-13)/2),0)),"",OFFSET('11. SEGUIMIENTO 2026'!$N$14,INT((ROW()-13)/2),0)),IF(ISBLANK(OFFSET('9. METAS'!$Q$20,INT((ROW()-14)/2),0)),"",OFFSET('9. METAS'!$Q$20,INT((ROW()-14)/2),0)))</f>
        <v/>
      </c>
      <c r="K468" s="209" t="str">
        <f ca="1">IF(MOD(ROW()-13,2)=0,IF(ISBLANK(OFFSET('11. SEGUIMIENTO 2026'!$O$14,INT((ROW()-13)/2),0)),"",OFFSET('11. SEGUIMIENTO 2026'!$O$14,INT((ROW()-13)/2),0)),IF(ISBLANK(OFFSET('9. METAS'!$R$20,INT((ROW()-14)/2),0)),"",OFFSET('9. METAS'!$R$20,INT((ROW()-14)/2),0)))</f>
        <v/>
      </c>
      <c r="L468" s="209" t="str">
        <f ca="1">IF(MOD(ROW()-13,2)=0,IF(ISBLANK(OFFSET('11. SEGUIMIENTO 2026'!$P$14,INT((ROW()-13)/2),0)),"",OFFSET('11. SEGUIMIENTO 2026'!$P$14,INT((ROW()-13)/2),0)),IF(ISBLANK(OFFSET('9. METAS'!$S$20,INT((ROW()-14)/2),0)),"",OFFSET('9. METAS'!$S$20,INT((ROW()-14)/2),0)))</f>
        <v/>
      </c>
      <c r="M468" s="210" t="str">
        <f ca="1">IF(MOD(ROW()-13,2)=0,IF(ISBLANK(OFFSET('11. SEGUIMIENTO 2026'!$Q$14,INT((ROW()-13)/2),0)),"",OFFSET('11. SEGUIMIENTO 2026'!$Q$14,INT((ROW()-13)/2),0)),IF(ISBLANK(OFFSET('9. METAS'!$T$20,INT((ROW()-14)/2),0)),"",OFFSET('9. METAS'!$T$20,INT((ROW()-14)/2),0)))</f>
        <v/>
      </c>
      <c r="N468" s="1005"/>
      <c r="O468" s="1007"/>
      <c r="P468" s="1037"/>
    </row>
    <row r="469" spans="3:16" hidden="1">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29" t="str">
        <f ca="1">IF(ISBLANK(OFFSET('9. METAS'!$K$20,INT((ROW()-13)/2),0)),"",OFFSET('9. METAS'!$K$20,INT((ROW()-13)/2),0))</f>
        <v/>
      </c>
      <c r="I469" s="1031"/>
      <c r="J469" s="208" t="str">
        <f ca="1">IF(MOD(ROW()-13,2)=0,IF(ISBLANK(OFFSET('11. SEGUIMIENTO 2026'!$N$14,INT((ROW()-13)/2),0)),"",OFFSET('11. SEGUIMIENTO 2026'!$N$14,INT((ROW()-13)/2),0)),IF(ISBLANK(OFFSET('9. METAS'!$Q$20,INT((ROW()-14)/2),0)),"",OFFSET('9. METAS'!$Q$20,INT((ROW()-14)/2),0)))</f>
        <v/>
      </c>
      <c r="K469" s="209" t="str">
        <f ca="1">IF(MOD(ROW()-13,2)=0,IF(ISBLANK(OFFSET('11. SEGUIMIENTO 2026'!$O$14,INT((ROW()-13)/2),0)),"",OFFSET('11. SEGUIMIENTO 2026'!$O$14,INT((ROW()-13)/2),0)),IF(ISBLANK(OFFSET('9. METAS'!$R$20,INT((ROW()-14)/2),0)),"",OFFSET('9. METAS'!$R$20,INT((ROW()-14)/2),0)))</f>
        <v/>
      </c>
      <c r="L469" s="209" t="str">
        <f ca="1">IF(MOD(ROW()-13,2)=0,IF(ISBLANK(OFFSET('11. SEGUIMIENTO 2026'!$P$14,INT((ROW()-13)/2),0)),"",OFFSET('11. SEGUIMIENTO 2026'!$P$14,INT((ROW()-13)/2),0)),IF(ISBLANK(OFFSET('9. METAS'!$S$20,INT((ROW()-14)/2),0)),"",OFFSET('9. METAS'!$S$20,INT((ROW()-14)/2),0)))</f>
        <v/>
      </c>
      <c r="M469" s="210" t="str">
        <f ca="1">IF(MOD(ROW()-13,2)=0,IF(ISBLANK(OFFSET('11. SEGUIMIENTO 2026'!$Q$14,INT((ROW()-13)/2),0)),"",OFFSET('11. SEGUIMIENTO 2026'!$Q$14,INT((ROW()-13)/2),0)),IF(ISBLANK(OFFSET('9. METAS'!$T$20,INT((ROW()-14)/2),0)),"",OFFSET('9. METAS'!$T$20,INT((ROW()-14)/2),0)))</f>
        <v/>
      </c>
      <c r="N469" s="1004" t="str">
        <f t="shared" ref="N469" ca="1" si="452">IFERROR(J469/J470,"ND")</f>
        <v>ND</v>
      </c>
      <c r="O469" s="1006" t="str">
        <f t="shared" ref="O469" ca="1" si="453">IFERROR(((J469+K469+L469)/H469),"ND")</f>
        <v>ND</v>
      </c>
      <c r="P469" s="1034"/>
    </row>
    <row r="470" spans="3:16" hidden="1">
      <c r="C470" s="983"/>
      <c r="D470" s="985"/>
      <c r="E470" s="985"/>
      <c r="F470" s="987"/>
      <c r="G470" s="989"/>
      <c r="H470" s="1029"/>
      <c r="I470" s="1036"/>
      <c r="J470" s="208" t="str">
        <f ca="1">IF(MOD(ROW()-13,2)=0,IF(ISBLANK(OFFSET('11. SEGUIMIENTO 2026'!$N$14,INT((ROW()-13)/2),0)),"",OFFSET('11. SEGUIMIENTO 2026'!$N$14,INT((ROW()-13)/2),0)),IF(ISBLANK(OFFSET('9. METAS'!$Q$20,INT((ROW()-14)/2),0)),"",OFFSET('9. METAS'!$Q$20,INT((ROW()-14)/2),0)))</f>
        <v/>
      </c>
      <c r="K470" s="209" t="str">
        <f ca="1">IF(MOD(ROW()-13,2)=0,IF(ISBLANK(OFFSET('11. SEGUIMIENTO 2026'!$O$14,INT((ROW()-13)/2),0)),"",OFFSET('11. SEGUIMIENTO 2026'!$O$14,INT((ROW()-13)/2),0)),IF(ISBLANK(OFFSET('9. METAS'!$R$20,INT((ROW()-14)/2),0)),"",OFFSET('9. METAS'!$R$20,INT((ROW()-14)/2),0)))</f>
        <v/>
      </c>
      <c r="L470" s="209" t="str">
        <f ca="1">IF(MOD(ROW()-13,2)=0,IF(ISBLANK(OFFSET('11. SEGUIMIENTO 2026'!$P$14,INT((ROW()-13)/2),0)),"",OFFSET('11. SEGUIMIENTO 2026'!$P$14,INT((ROW()-13)/2),0)),IF(ISBLANK(OFFSET('9. METAS'!$S$20,INT((ROW()-14)/2),0)),"",OFFSET('9. METAS'!$S$20,INT((ROW()-14)/2),0)))</f>
        <v/>
      </c>
      <c r="M470" s="210" t="str">
        <f ca="1">IF(MOD(ROW()-13,2)=0,IF(ISBLANK(OFFSET('11. SEGUIMIENTO 2026'!$Q$14,INT((ROW()-13)/2),0)),"",OFFSET('11. SEGUIMIENTO 2026'!$Q$14,INT((ROW()-13)/2),0)),IF(ISBLANK(OFFSET('9. METAS'!$T$20,INT((ROW()-14)/2),0)),"",OFFSET('9. METAS'!$T$20,INT((ROW()-14)/2),0)))</f>
        <v/>
      </c>
      <c r="N470" s="1005"/>
      <c r="O470" s="1007"/>
      <c r="P470" s="1037"/>
    </row>
    <row r="471" spans="3:16" hidden="1">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29" t="str">
        <f ca="1">IF(ISBLANK(OFFSET('9. METAS'!$K$20,INT((ROW()-13)/2),0)),"",OFFSET('9. METAS'!$K$20,INT((ROW()-13)/2),0))</f>
        <v/>
      </c>
      <c r="I471" s="1031"/>
      <c r="J471" s="208" t="str">
        <f ca="1">IF(MOD(ROW()-13,2)=0,IF(ISBLANK(OFFSET('11. SEGUIMIENTO 2026'!$N$14,INT((ROW()-13)/2),0)),"",OFFSET('11. SEGUIMIENTO 2026'!$N$14,INT((ROW()-13)/2),0)),IF(ISBLANK(OFFSET('9. METAS'!$Q$20,INT((ROW()-14)/2),0)),"",OFFSET('9. METAS'!$Q$20,INT((ROW()-14)/2),0)))</f>
        <v/>
      </c>
      <c r="K471" s="209" t="str">
        <f ca="1">IF(MOD(ROW()-13,2)=0,IF(ISBLANK(OFFSET('11. SEGUIMIENTO 2026'!$O$14,INT((ROW()-13)/2),0)),"",OFFSET('11. SEGUIMIENTO 2026'!$O$14,INT((ROW()-13)/2),0)),IF(ISBLANK(OFFSET('9. METAS'!$R$20,INT((ROW()-14)/2),0)),"",OFFSET('9. METAS'!$R$20,INT((ROW()-14)/2),0)))</f>
        <v/>
      </c>
      <c r="L471" s="209" t="str">
        <f ca="1">IF(MOD(ROW()-13,2)=0,IF(ISBLANK(OFFSET('11. SEGUIMIENTO 2026'!$P$14,INT((ROW()-13)/2),0)),"",OFFSET('11. SEGUIMIENTO 2026'!$P$14,INT((ROW()-13)/2),0)),IF(ISBLANK(OFFSET('9. METAS'!$S$20,INT((ROW()-14)/2),0)),"",OFFSET('9. METAS'!$S$20,INT((ROW()-14)/2),0)))</f>
        <v/>
      </c>
      <c r="M471" s="210" t="str">
        <f ca="1">IF(MOD(ROW()-13,2)=0,IF(ISBLANK(OFFSET('11. SEGUIMIENTO 2026'!$Q$14,INT((ROW()-13)/2),0)),"",OFFSET('11. SEGUIMIENTO 2026'!$Q$14,INT((ROW()-13)/2),0)),IF(ISBLANK(OFFSET('9. METAS'!$T$20,INT((ROW()-14)/2),0)),"",OFFSET('9. METAS'!$T$20,INT((ROW()-14)/2),0)))</f>
        <v/>
      </c>
      <c r="N471" s="1004" t="str">
        <f t="shared" ref="N471" ca="1" si="454">IFERROR(J471/J472,"ND")</f>
        <v>ND</v>
      </c>
      <c r="O471" s="1006" t="str">
        <f t="shared" ref="O471" ca="1" si="455">IFERROR(((J471+K471+L471)/H471),"ND")</f>
        <v>ND</v>
      </c>
      <c r="P471" s="1034"/>
    </row>
    <row r="472" spans="3:16" hidden="1">
      <c r="C472" s="983"/>
      <c r="D472" s="985"/>
      <c r="E472" s="985"/>
      <c r="F472" s="987"/>
      <c r="G472" s="989"/>
      <c r="H472" s="1029"/>
      <c r="I472" s="1036"/>
      <c r="J472" s="208" t="str">
        <f ca="1">IF(MOD(ROW()-13,2)=0,IF(ISBLANK(OFFSET('11. SEGUIMIENTO 2026'!$N$14,INT((ROW()-13)/2),0)),"",OFFSET('11. SEGUIMIENTO 2026'!$N$14,INT((ROW()-13)/2),0)),IF(ISBLANK(OFFSET('9. METAS'!$Q$20,INT((ROW()-14)/2),0)),"",OFFSET('9. METAS'!$Q$20,INT((ROW()-14)/2),0)))</f>
        <v/>
      </c>
      <c r="K472" s="209" t="str">
        <f ca="1">IF(MOD(ROW()-13,2)=0,IF(ISBLANK(OFFSET('11. SEGUIMIENTO 2026'!$O$14,INT((ROW()-13)/2),0)),"",OFFSET('11. SEGUIMIENTO 2026'!$O$14,INT((ROW()-13)/2),0)),IF(ISBLANK(OFFSET('9. METAS'!$R$20,INT((ROW()-14)/2),0)),"",OFFSET('9. METAS'!$R$20,INT((ROW()-14)/2),0)))</f>
        <v/>
      </c>
      <c r="L472" s="209" t="str">
        <f ca="1">IF(MOD(ROW()-13,2)=0,IF(ISBLANK(OFFSET('11. SEGUIMIENTO 2026'!$P$14,INT((ROW()-13)/2),0)),"",OFFSET('11. SEGUIMIENTO 2026'!$P$14,INT((ROW()-13)/2),0)),IF(ISBLANK(OFFSET('9. METAS'!$S$20,INT((ROW()-14)/2),0)),"",OFFSET('9. METAS'!$S$20,INT((ROW()-14)/2),0)))</f>
        <v/>
      </c>
      <c r="M472" s="210" t="str">
        <f ca="1">IF(MOD(ROW()-13,2)=0,IF(ISBLANK(OFFSET('11. SEGUIMIENTO 2026'!$Q$14,INT((ROW()-13)/2),0)),"",OFFSET('11. SEGUIMIENTO 2026'!$Q$14,INT((ROW()-13)/2),0)),IF(ISBLANK(OFFSET('9. METAS'!$T$20,INT((ROW()-14)/2),0)),"",OFFSET('9. METAS'!$T$20,INT((ROW()-14)/2),0)))</f>
        <v/>
      </c>
      <c r="N472" s="1005"/>
      <c r="O472" s="1007"/>
      <c r="P472" s="1037"/>
    </row>
    <row r="473" spans="3:16" hidden="1">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29" t="str">
        <f ca="1">IF(ISBLANK(OFFSET('9. METAS'!$K$20,INT((ROW()-13)/2),0)),"",OFFSET('9. METAS'!$K$20,INT((ROW()-13)/2),0))</f>
        <v/>
      </c>
      <c r="I473" s="1031"/>
      <c r="J473" s="208">
        <f ca="1">IF(MOD(ROW()-13,2)=0,IF(ISBLANK(OFFSET('11. SEGUIMIENTO 2026'!$N$14,INT((ROW()-13)/2),0)),"",OFFSET('11. SEGUIMIENTO 2026'!$N$14,INT((ROW()-13)/2),0)),IF(ISBLANK(OFFSET('9. METAS'!$Q$20,INT((ROW()-14)/2),0)),"",OFFSET('9. METAS'!$Q$20,INT((ROW()-14)/2),0)))</f>
        <v>87</v>
      </c>
      <c r="K473" s="209">
        <f ca="1">IF(MOD(ROW()-13,2)=0,IF(ISBLANK(OFFSET('11. SEGUIMIENTO 2026'!$O$14,INT((ROW()-13)/2),0)),"",OFFSET('11. SEGUIMIENTO 2026'!$O$14,INT((ROW()-13)/2),0)),IF(ISBLANK(OFFSET('9. METAS'!$R$20,INT((ROW()-14)/2),0)),"",OFFSET('9. METAS'!$R$20,INT((ROW()-14)/2),0)))</f>
        <v>87</v>
      </c>
      <c r="L473" s="209">
        <f ca="1">IF(MOD(ROW()-13,2)=0,IF(ISBLANK(OFFSET('11. SEGUIMIENTO 2026'!$P$14,INT((ROW()-13)/2),0)),"",OFFSET('11. SEGUIMIENTO 2026'!$P$14,INT((ROW()-13)/2),0)),IF(ISBLANK(OFFSET('9. METAS'!$S$20,INT((ROW()-14)/2),0)),"",OFFSET('9. METAS'!$S$20,INT((ROW()-14)/2),0)))</f>
        <v>45</v>
      </c>
      <c r="M473" s="210">
        <f ca="1">IF(MOD(ROW()-13,2)=0,IF(ISBLANK(OFFSET('11. SEGUIMIENTO 2026'!$Q$14,INT((ROW()-13)/2),0)),"",OFFSET('11. SEGUIMIENTO 2026'!$Q$14,INT((ROW()-13)/2),0)),IF(ISBLANK(OFFSET('9. METAS'!$T$20,INT((ROW()-14)/2),0)),"",OFFSET('9. METAS'!$T$20,INT((ROW()-14)/2),0)))</f>
        <v>78</v>
      </c>
      <c r="N473" s="1004" t="str">
        <f ca="1">IFERROR(J473/J474,"ND")</f>
        <v>ND</v>
      </c>
      <c r="O473" s="1006" t="str">
        <f ca="1">IFERROR(((J473+K473+L473)/H473),"ND")</f>
        <v>ND</v>
      </c>
      <c r="P473" s="1034"/>
    </row>
    <row r="474" spans="3:16" ht="15.75" hidden="1" thickBot="1">
      <c r="C474" s="1020"/>
      <c r="D474" s="1021"/>
      <c r="E474" s="1021"/>
      <c r="F474" s="1022"/>
      <c r="G474" s="1023"/>
      <c r="H474" s="1030"/>
      <c r="I474" s="1032"/>
      <c r="J474" s="211" t="str">
        <f ca="1">IF(MOD(ROW()-13,2)=0,IF(ISBLANK(OFFSET('11. SEGUIMIENTO 2026'!$N$14,INT((ROW()-13)/2),0)),"",OFFSET('11. SEGUIMIENTO 2026'!$N$14,INT((ROW()-13)/2),0)),IF(ISBLANK(OFFSET('9. METAS'!$Q$20,INT((ROW()-14)/2),0)),"",OFFSET('9. METAS'!$Q$20,INT((ROW()-14)/2),0)))</f>
        <v/>
      </c>
      <c r="K474" s="212" t="str">
        <f ca="1">IF(MOD(ROW()-13,2)=0,IF(ISBLANK(OFFSET('11. SEGUIMIENTO 2026'!$O$14,INT((ROW()-13)/2),0)),"",OFFSET('11. SEGUIMIENTO 2026'!$O$14,INT((ROW()-13)/2),0)),IF(ISBLANK(OFFSET('9. METAS'!$R$20,INT((ROW()-14)/2),0)),"",OFFSET('9. METAS'!$R$20,INT((ROW()-14)/2),0)))</f>
        <v/>
      </c>
      <c r="L474" s="212" t="str">
        <f ca="1">IF(MOD(ROW()-13,2)=0,IF(ISBLANK(OFFSET('11. SEGUIMIENTO 2026'!$P$14,INT((ROW()-13)/2),0)),"",OFFSET('11. SEGUIMIENTO 2026'!$P$14,INT((ROW()-13)/2),0)),IF(ISBLANK(OFFSET('9. METAS'!$S$20,INT((ROW()-14)/2),0)),"",OFFSET('9. METAS'!$S$20,INT((ROW()-14)/2),0)))</f>
        <v/>
      </c>
      <c r="M474" s="213" t="str">
        <f ca="1">IF(MOD(ROW()-13,2)=0,IF(ISBLANK(OFFSET('11. SEGUIMIENTO 2026'!$Q$14,INT((ROW()-13)/2),0)),"",OFFSET('11. SEGUIMIENTO 2026'!$Q$14,INT((ROW()-13)/2),0)),IF(ISBLANK(OFFSET('9. METAS'!$T$20,INT((ROW()-14)/2),0)),"",OFFSET('9. METAS'!$T$20,INT((ROW()-14)/2),0)))</f>
        <v/>
      </c>
      <c r="N474" s="1033"/>
      <c r="O474" s="1007"/>
      <c r="P474" s="1035"/>
    </row>
    <row r="475" spans="3:16" s="786" customFormat="1" ht="15.75" thickTop="1">
      <c r="D475" s="95"/>
    </row>
    <row r="476" spans="3:16" s="786" customFormat="1">
      <c r="D476" s="95"/>
    </row>
    <row r="477" spans="3:16" s="786" customFormat="1">
      <c r="D477" s="95"/>
    </row>
    <row r="478" spans="3:16" s="786" customFormat="1">
      <c r="D478" s="95"/>
    </row>
    <row r="479" spans="3:16" s="786" customFormat="1">
      <c r="D479" s="95"/>
    </row>
    <row r="480" spans="3:16" s="786" customFormat="1">
      <c r="D480" s="95"/>
    </row>
    <row r="481" spans="3:11" s="786" customFormat="1">
      <c r="D481" s="95"/>
    </row>
    <row r="482" spans="3:11" s="786" customFormat="1">
      <c r="D482" s="95"/>
    </row>
    <row r="483" spans="3:11" s="786" customFormat="1">
      <c r="D483" s="95"/>
    </row>
    <row r="484" spans="3:11" s="786" customFormat="1">
      <c r="D484" s="95"/>
    </row>
    <row r="485" spans="3:11" s="786" customFormat="1">
      <c r="D485" s="95"/>
    </row>
    <row r="486" spans="3:11">
      <c r="C486" s="786"/>
      <c r="G486" s="786"/>
      <c r="H486" s="786"/>
      <c r="I486" s="786"/>
      <c r="J486" s="786"/>
      <c r="K486" s="786"/>
    </row>
    <row r="487" spans="3:11">
      <c r="C487" s="786"/>
      <c r="G487" s="786"/>
      <c r="H487" s="786"/>
      <c r="I487" s="786"/>
      <c r="J487" s="786"/>
      <c r="K487" s="786"/>
    </row>
    <row r="488" spans="3:11">
      <c r="C488" s="786"/>
      <c r="G488" s="786"/>
      <c r="H488" s="786"/>
      <c r="I488" s="786"/>
      <c r="J488" s="786"/>
      <c r="K488" s="786"/>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87"/>
  <sheetViews>
    <sheetView topLeftCell="H195" zoomScale="90" zoomScaleNormal="90"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127</v>
      </c>
      <c r="E7" s="877"/>
      <c r="F7" s="877"/>
      <c r="G7" s="877"/>
      <c r="H7" s="877"/>
      <c r="I7" s="877"/>
      <c r="J7" s="877"/>
      <c r="K7" s="877"/>
      <c r="L7" s="877"/>
      <c r="M7" s="877"/>
      <c r="P7" s="200"/>
    </row>
    <row r="8" spans="3:16" ht="27" thickBot="1">
      <c r="C8" s="204"/>
      <c r="D8" s="1062"/>
      <c r="E8" s="1062"/>
      <c r="F8" s="1062"/>
      <c r="G8" s="1062"/>
      <c r="H8" s="1062"/>
      <c r="I8" s="1062"/>
      <c r="J8" s="1062"/>
      <c r="K8" s="1062"/>
      <c r="L8" s="1062"/>
      <c r="M8" s="1062"/>
      <c r="P8" s="200"/>
    </row>
    <row r="9" spans="3:16" ht="22.5" customHeight="1" thickBot="1">
      <c r="C9" s="1056" t="s">
        <v>122</v>
      </c>
      <c r="D9" s="1057"/>
      <c r="E9" s="1058"/>
      <c r="F9" s="1059" t="s">
        <v>1109</v>
      </c>
      <c r="G9" s="1060"/>
      <c r="H9" s="1060"/>
      <c r="I9" s="1060"/>
      <c r="J9" s="1060"/>
      <c r="K9" s="1060"/>
      <c r="L9" s="1060"/>
      <c r="M9" s="1060"/>
      <c r="N9" s="1060"/>
      <c r="O9" s="1060"/>
      <c r="P9" s="1061"/>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1052" t="s">
        <v>293</v>
      </c>
    </row>
    <row r="11" spans="3:16" ht="42" customHeight="1" thickBot="1">
      <c r="C11" s="991"/>
      <c r="D11" s="981"/>
      <c r="E11" s="981"/>
      <c r="F11" s="981"/>
      <c r="G11" s="981"/>
      <c r="H11" s="981" t="s">
        <v>112</v>
      </c>
      <c r="I11" s="1055" t="s">
        <v>113</v>
      </c>
      <c r="J11" s="981" t="s">
        <v>121</v>
      </c>
      <c r="K11" s="981"/>
      <c r="L11" s="981"/>
      <c r="M11" s="981"/>
      <c r="N11" s="981" t="s">
        <v>118</v>
      </c>
      <c r="O11" s="981"/>
      <c r="P11" s="1053"/>
    </row>
    <row r="12" spans="3:16" ht="42" customHeight="1" thickBot="1">
      <c r="C12" s="991"/>
      <c r="D12" s="981"/>
      <c r="E12" s="981"/>
      <c r="F12" s="981"/>
      <c r="G12" s="981"/>
      <c r="H12" s="981"/>
      <c r="I12" s="1055"/>
      <c r="J12" s="199" t="s">
        <v>117</v>
      </c>
      <c r="K12" s="199" t="s">
        <v>114</v>
      </c>
      <c r="L12" s="199" t="s">
        <v>115</v>
      </c>
      <c r="M12" s="199" t="s">
        <v>116</v>
      </c>
      <c r="N12" s="199" t="s">
        <v>120</v>
      </c>
      <c r="O12" s="199" t="s">
        <v>91</v>
      </c>
      <c r="P12" s="1054"/>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50">
        <f ca="1">IF(ISBLANK(OFFSET('9. METAS'!$K$20,INT((ROW()-13)/2),0)),"",OFFSET('9. METAS'!$K$20,INT((ROW()-13)/2),0))</f>
        <v>0.32</v>
      </c>
      <c r="I13" s="1013" t="s">
        <v>124</v>
      </c>
      <c r="J13" s="205">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1004">
        <f ca="1">IFERROR(J13/J14,"ND")</f>
        <v>1</v>
      </c>
      <c r="O13" s="1006" t="str">
        <f ca="1">IFERROR(((J13+K13+L13+M13)/H13),"ND")</f>
        <v>ND</v>
      </c>
      <c r="P13" s="1051"/>
    </row>
    <row r="14" spans="3:16">
      <c r="C14" s="983"/>
      <c r="D14" s="985"/>
      <c r="E14" s="985"/>
      <c r="F14" s="987"/>
      <c r="G14" s="989"/>
      <c r="H14" s="1029"/>
      <c r="I14" s="1003"/>
      <c r="J14" s="208">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29">
        <f ca="1">IF(ISBLANK(OFFSET('9. METAS'!$K$20,INT((ROW()-13)/2),0)),"",OFFSET('9. METAS'!$K$20,INT((ROW()-13)/2),0))</f>
        <v>2400</v>
      </c>
      <c r="I15" s="1031"/>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1004">
        <f ca="1">IFERROR(J15/J16,"ND")</f>
        <v>1</v>
      </c>
      <c r="O15" s="1006" t="str">
        <f ca="1">IFERROR(((J15+K15+L15+M15)/H15),"ND")</f>
        <v>ND</v>
      </c>
      <c r="P15" s="1034"/>
    </row>
    <row r="16" spans="3:16">
      <c r="C16" s="983"/>
      <c r="D16" s="985"/>
      <c r="E16" s="985"/>
      <c r="F16" s="987"/>
      <c r="G16" s="989"/>
      <c r="H16" s="1029"/>
      <c r="I16" s="1036"/>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29">
        <f ca="1">IF(ISBLANK(OFFSET('9. METAS'!$K$20,INT((ROW()-13)/2),0)),"",OFFSET('9. METAS'!$K$20,INT((ROW()-13)/2),0))</f>
        <v>2500</v>
      </c>
      <c r="I17" s="1031"/>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1004">
        <f t="shared" ref="N17" ca="1" si="0">IFERROR(J17/J18,"ND")</f>
        <v>1.2447999999999999</v>
      </c>
      <c r="O17" s="1006" t="str">
        <f t="shared" ref="O17" ca="1" si="1">IFERROR(((J17+K17+L17+M17)/H17),"ND")</f>
        <v>ND</v>
      </c>
      <c r="P17" s="1034"/>
    </row>
    <row r="18" spans="3:16">
      <c r="C18" s="983"/>
      <c r="D18" s="985"/>
      <c r="E18" s="985"/>
      <c r="F18" s="987"/>
      <c r="G18" s="989"/>
      <c r="H18" s="1029"/>
      <c r="I18" s="1036"/>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29">
        <f ca="1">IF(ISBLANK(OFFSET('9. METAS'!$K$20,INT((ROW()-13)/2),0)),"",OFFSET('9. METAS'!$K$20,INT((ROW()-13)/2),0))</f>
        <v>950</v>
      </c>
      <c r="I19" s="1031"/>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1004">
        <f t="shared" ref="N19" ca="1" si="2">IFERROR(J19/J20,"ND")</f>
        <v>2.0506329113924049</v>
      </c>
      <c r="O19" s="1006" t="str">
        <f t="shared" ref="O19" ca="1" si="3">IFERROR(((J19+K19+L19+M19)/H19),"ND")</f>
        <v>ND</v>
      </c>
      <c r="P19" s="1034"/>
    </row>
    <row r="20" spans="3:16">
      <c r="C20" s="983"/>
      <c r="D20" s="985"/>
      <c r="E20" s="985"/>
      <c r="F20" s="987"/>
      <c r="G20" s="989"/>
      <c r="H20" s="1029"/>
      <c r="I20" s="1036"/>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29">
        <f ca="1">IF(ISBLANK(OFFSET('9. METAS'!$K$20,INT((ROW()-13)/2),0)),"",OFFSET('9. METAS'!$K$20,INT((ROW()-13)/2),0))</f>
        <v>100</v>
      </c>
      <c r="I21" s="1031"/>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1004">
        <f t="shared" ref="N21" ca="1" si="4">IFERROR(J21/J22,"ND")</f>
        <v>0.32</v>
      </c>
      <c r="O21" s="1006" t="str">
        <f t="shared" ref="O21" ca="1" si="5">IFERROR(((J21+K21+L21+M21)/H21),"ND")</f>
        <v>ND</v>
      </c>
      <c r="P21" s="1034"/>
    </row>
    <row r="22" spans="3:16">
      <c r="C22" s="983"/>
      <c r="D22" s="985"/>
      <c r="E22" s="985"/>
      <c r="F22" s="987"/>
      <c r="G22" s="989"/>
      <c r="H22" s="1029"/>
      <c r="I22" s="1036"/>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29">
        <f ca="1">IF(ISBLANK(OFFSET('9. METAS'!$K$20,INT((ROW()-13)/2),0)),"",OFFSET('9. METAS'!$K$20,INT((ROW()-13)/2),0))</f>
        <v>540</v>
      </c>
      <c r="I23" s="1031"/>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1004">
        <f t="shared" ref="N23" ca="1" si="6">IFERROR(J23/J24,"ND")</f>
        <v>3.5407407407407407</v>
      </c>
      <c r="O23" s="1006" t="str">
        <f t="shared" ref="O23" ca="1" si="7">IFERROR(((J23+K23+L23+M23)/H23),"ND")</f>
        <v>ND</v>
      </c>
      <c r="P23" s="1034"/>
    </row>
    <row r="24" spans="3:16">
      <c r="C24" s="983"/>
      <c r="D24" s="985"/>
      <c r="E24" s="985"/>
      <c r="F24" s="987"/>
      <c r="G24" s="989"/>
      <c r="H24" s="1029"/>
      <c r="I24" s="1036"/>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29">
        <f ca="1">IF(ISBLANK(OFFSET('9. METAS'!$K$20,INT((ROW()-13)/2),0)),"",OFFSET('9. METAS'!$K$20,INT((ROW()-13)/2),0))</f>
        <v>200</v>
      </c>
      <c r="I25" s="1031"/>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1004">
        <f t="shared" ref="N25" ca="1" si="8">IFERROR(J25/J26,"ND")</f>
        <v>6.5</v>
      </c>
      <c r="O25" s="1006" t="str">
        <f t="shared" ref="O25" ca="1" si="9">IFERROR(((J25+K25+L25+M25)/H25),"ND")</f>
        <v>ND</v>
      </c>
      <c r="P25" s="1034"/>
    </row>
    <row r="26" spans="3:16">
      <c r="C26" s="983"/>
      <c r="D26" s="985"/>
      <c r="E26" s="985"/>
      <c r="F26" s="987"/>
      <c r="G26" s="989"/>
      <c r="H26" s="1029"/>
      <c r="I26" s="1036"/>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29">
        <f ca="1">IF(ISBLANK(OFFSET('9. METAS'!$K$20,INT((ROW()-13)/2),0)),"",OFFSET('9. METAS'!$K$20,INT((ROW()-13)/2),0))</f>
        <v>100</v>
      </c>
      <c r="I27" s="1031"/>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1004">
        <f t="shared" ref="N27" ca="1" si="10">IFERROR(J27/J28,"ND")</f>
        <v>13</v>
      </c>
      <c r="O27" s="1006" t="str">
        <f t="shared" ref="O27" ca="1" si="11">IFERROR(((J27+K27+L27+M27)/H27),"ND")</f>
        <v>ND</v>
      </c>
      <c r="P27" s="1034"/>
    </row>
    <row r="28" spans="3:16">
      <c r="C28" s="983"/>
      <c r="D28" s="985"/>
      <c r="E28" s="985"/>
      <c r="F28" s="987"/>
      <c r="G28" s="989"/>
      <c r="H28" s="1029"/>
      <c r="I28" s="1036"/>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29">
        <f ca="1">IF(ISBLANK(OFFSET('9. METAS'!$K$20,INT((ROW()-13)/2),0)),"",OFFSET('9. METAS'!$K$20,INT((ROW()-13)/2),0))</f>
        <v>100</v>
      </c>
      <c r="I29" s="1031"/>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1004">
        <f t="shared" ref="N29" ca="1" si="12">IFERROR(J29/J30,"ND")</f>
        <v>13</v>
      </c>
      <c r="O29" s="1006" t="str">
        <f t="shared" ref="O29" ca="1" si="13">IFERROR(((J29+K29+L29+M29)/H29),"ND")</f>
        <v>ND</v>
      </c>
      <c r="P29" s="1034"/>
    </row>
    <row r="30" spans="3:16">
      <c r="C30" s="983"/>
      <c r="D30" s="985"/>
      <c r="E30" s="985"/>
      <c r="F30" s="987"/>
      <c r="G30" s="989"/>
      <c r="H30" s="1029"/>
      <c r="I30" s="1036"/>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29">
        <f ca="1">IF(ISBLANK(OFFSET('9. METAS'!$K$20,INT((ROW()-13)/2),0)),"",OFFSET('9. METAS'!$K$20,INT((ROW()-13)/2),0))</f>
        <v>1155</v>
      </c>
      <c r="I31" s="1031"/>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1004">
        <f t="shared" ref="N31" ca="1" si="14">IFERROR(J31/J32,"ND")</f>
        <v>1</v>
      </c>
      <c r="O31" s="1006" t="str">
        <f t="shared" ref="O31" ca="1" si="15">IFERROR(((J31+K31+L31+M31)/H31),"ND")</f>
        <v>ND</v>
      </c>
      <c r="P31" s="1034"/>
    </row>
    <row r="32" spans="3:16">
      <c r="C32" s="983"/>
      <c r="D32" s="985"/>
      <c r="E32" s="985"/>
      <c r="F32" s="987"/>
      <c r="G32" s="989"/>
      <c r="H32" s="1029"/>
      <c r="I32" s="1036"/>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29">
        <f ca="1">IF(ISBLANK(OFFSET('9. METAS'!$K$20,INT((ROW()-13)/2),0)),"",OFFSET('9. METAS'!$K$20,INT((ROW()-13)/2),0))</f>
        <v>170</v>
      </c>
      <c r="I33" s="1031"/>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1004">
        <f t="shared" ref="N33" ca="1" si="16">IFERROR(J33/J34,"ND")</f>
        <v>1</v>
      </c>
      <c r="O33" s="1006" t="str">
        <f t="shared" ref="O33" ca="1" si="17">IFERROR(((J33+K33+L33+M33)/H33),"ND")</f>
        <v>ND</v>
      </c>
      <c r="P33" s="1034"/>
    </row>
    <row r="34" spans="3:16">
      <c r="C34" s="983"/>
      <c r="D34" s="985"/>
      <c r="E34" s="985"/>
      <c r="F34" s="987"/>
      <c r="G34" s="989"/>
      <c r="H34" s="1029"/>
      <c r="I34" s="1036"/>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29">
        <f ca="1">IF(ISBLANK(OFFSET('9. METAS'!$K$20,INT((ROW()-13)/2),0)),"",OFFSET('9. METAS'!$K$20,INT((ROW()-13)/2),0))</f>
        <v>417</v>
      </c>
      <c r="I35" s="1031"/>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1004">
        <f t="shared" ref="N35" ca="1" si="18">IFERROR(J35/J36,"ND")</f>
        <v>1</v>
      </c>
      <c r="O35" s="1006" t="str">
        <f t="shared" ref="O35" ca="1" si="19">IFERROR(((J35+K35+L35+M35)/H35),"ND")</f>
        <v>ND</v>
      </c>
      <c r="P35" s="1034"/>
    </row>
    <row r="36" spans="3:16">
      <c r="C36" s="983"/>
      <c r="D36" s="985"/>
      <c r="E36" s="985"/>
      <c r="F36" s="987"/>
      <c r="G36" s="989"/>
      <c r="H36" s="1029"/>
      <c r="I36" s="1036"/>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29">
        <f ca="1">IF(ISBLANK(OFFSET('9. METAS'!$K$20,INT((ROW()-13)/2),0)),"",OFFSET('9. METAS'!$K$20,INT((ROW()-13)/2),0))</f>
        <v>568</v>
      </c>
      <c r="I37" s="1031"/>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1004">
        <f t="shared" ref="N37" ca="1" si="20">IFERROR(J37/J38,"ND")</f>
        <v>1</v>
      </c>
      <c r="O37" s="1006" t="str">
        <f t="shared" ref="O37" ca="1" si="21">IFERROR(((J37+K37+L37+M37)/H37),"ND")</f>
        <v>ND</v>
      </c>
      <c r="P37" s="1034"/>
    </row>
    <row r="38" spans="3:16">
      <c r="C38" s="983"/>
      <c r="D38" s="985"/>
      <c r="E38" s="985"/>
      <c r="F38" s="987"/>
      <c r="G38" s="989"/>
      <c r="H38" s="1029"/>
      <c r="I38" s="1036"/>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29">
        <f ca="1">IF(ISBLANK(OFFSET('9. METAS'!$K$20,INT((ROW()-13)/2),0)),"",OFFSET('9. METAS'!$K$20,INT((ROW()-13)/2),0))</f>
        <v>74119</v>
      </c>
      <c r="I39" s="1031"/>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1004">
        <f t="shared" ref="N39" ca="1" si="22">IFERROR(J39/J40,"ND")</f>
        <v>0.98548300053966542</v>
      </c>
      <c r="O39" s="1006" t="str">
        <f t="shared" ref="O39" ca="1" si="23">IFERROR(((J39+K39+L39+M39)/H39),"ND")</f>
        <v>ND</v>
      </c>
      <c r="P39" s="1034"/>
    </row>
    <row r="40" spans="3:16">
      <c r="C40" s="983"/>
      <c r="D40" s="985"/>
      <c r="E40" s="985"/>
      <c r="F40" s="987"/>
      <c r="G40" s="989"/>
      <c r="H40" s="1029"/>
      <c r="I40" s="1036"/>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29">
        <f ca="1">IF(ISBLANK(OFFSET('9. METAS'!$K$20,INT((ROW()-13)/2),0)),"",OFFSET('9. METAS'!$K$20,INT((ROW()-13)/2),0))</f>
        <v>3</v>
      </c>
      <c r="I41" s="1031"/>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1004">
        <f t="shared" ref="N41" ca="1" si="24">IFERROR(J41/J42,"ND")</f>
        <v>5</v>
      </c>
      <c r="O41" s="1006" t="str">
        <f t="shared" ref="O41" ca="1" si="25">IFERROR(((J41+K41+L41+M41)/H41),"ND")</f>
        <v>ND</v>
      </c>
      <c r="P41" s="1034"/>
    </row>
    <row r="42" spans="3:16">
      <c r="C42" s="983"/>
      <c r="D42" s="985"/>
      <c r="E42" s="985"/>
      <c r="F42" s="987"/>
      <c r="G42" s="989"/>
      <c r="H42" s="1029"/>
      <c r="I42" s="1036"/>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29">
        <f ca="1">IF(ISBLANK(OFFSET('9. METAS'!$K$20,INT((ROW()-13)/2),0)),"",OFFSET('9. METAS'!$K$20,INT((ROW()-13)/2),0))</f>
        <v>89000</v>
      </c>
      <c r="I43" s="1031"/>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1004">
        <f t="shared" ref="N43" ca="1" si="26">IFERROR(J43/J44,"ND")</f>
        <v>0.7640449438202247</v>
      </c>
      <c r="O43" s="1006" t="str">
        <f t="shared" ref="O43" ca="1" si="27">IFERROR(((J43+K43+L43+M43)/H43),"ND")</f>
        <v>ND</v>
      </c>
      <c r="P43" s="1034"/>
    </row>
    <row r="44" spans="3:16">
      <c r="C44" s="983"/>
      <c r="D44" s="985"/>
      <c r="E44" s="985"/>
      <c r="F44" s="987"/>
      <c r="G44" s="989"/>
      <c r="H44" s="1029"/>
      <c r="I44" s="1036"/>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29">
        <f ca="1">IF(ISBLANK(OFFSET('9. METAS'!$K$20,INT((ROW()-13)/2),0)),"",OFFSET('9. METAS'!$K$20,INT((ROW()-13)/2),0))</f>
        <v>40</v>
      </c>
      <c r="I45" s="1031"/>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1004">
        <f t="shared" ref="N45" ca="1" si="28">IFERROR(J45/J46,"ND")</f>
        <v>0</v>
      </c>
      <c r="O45" s="1006" t="str">
        <f t="shared" ref="O45" ca="1" si="29">IFERROR(((J45+K45+L45+M45)/H45),"ND")</f>
        <v>ND</v>
      </c>
      <c r="P45" s="1034"/>
    </row>
    <row r="46" spans="3:16">
      <c r="C46" s="983"/>
      <c r="D46" s="985"/>
      <c r="E46" s="985"/>
      <c r="F46" s="987"/>
      <c r="G46" s="989"/>
      <c r="H46" s="1029"/>
      <c r="I46" s="1036"/>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29">
        <f ca="1">IF(ISBLANK(OFFSET('9. METAS'!$K$20,INT((ROW()-13)/2),0)),"",OFFSET('9. METAS'!$K$20,INT((ROW()-13)/2),0))</f>
        <v>2</v>
      </c>
      <c r="I47" s="1031"/>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1004" t="str">
        <f t="shared" ref="N47" ca="1" si="30">IFERROR(J47/J48,"ND")</f>
        <v>ND</v>
      </c>
      <c r="O47" s="1006" t="str">
        <f t="shared" ref="O47" ca="1" si="31">IFERROR(((J47+K47+L47+M47)/H47),"ND")</f>
        <v>ND</v>
      </c>
      <c r="P47" s="1034"/>
    </row>
    <row r="48" spans="3:16">
      <c r="C48" s="983"/>
      <c r="D48" s="985"/>
      <c r="E48" s="985"/>
      <c r="F48" s="987"/>
      <c r="G48" s="989"/>
      <c r="H48" s="1029"/>
      <c r="I48" s="1036"/>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29">
        <f ca="1">IF(ISBLANK(OFFSET('9. METAS'!$K$20,INT((ROW()-13)/2),0)),"",OFFSET('9. METAS'!$K$20,INT((ROW()-13)/2),0))</f>
        <v>12</v>
      </c>
      <c r="I49" s="1031"/>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1004">
        <f t="shared" ref="N49" ca="1" si="32">IFERROR(J49/J50,"ND")</f>
        <v>1</v>
      </c>
      <c r="O49" s="1006" t="str">
        <f t="shared" ref="O49" ca="1" si="33">IFERROR(((J49+K49+L49+M49)/H49),"ND")</f>
        <v>ND</v>
      </c>
      <c r="P49" s="1034"/>
    </row>
    <row r="50" spans="3:16">
      <c r="C50" s="983"/>
      <c r="D50" s="985"/>
      <c r="E50" s="985"/>
      <c r="F50" s="987"/>
      <c r="G50" s="989"/>
      <c r="H50" s="1029"/>
      <c r="I50" s="1036"/>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29">
        <f ca="1">IF(ISBLANK(OFFSET('9. METAS'!$K$20,INT((ROW()-13)/2),0)),"",OFFSET('9. METAS'!$K$20,INT((ROW()-13)/2),0))</f>
        <v>60</v>
      </c>
      <c r="I51" s="1031"/>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1004">
        <f t="shared" ref="N51" ca="1" si="34">IFERROR(J51/J52,"ND")</f>
        <v>1</v>
      </c>
      <c r="O51" s="1006" t="str">
        <f t="shared" ref="O51" ca="1" si="35">IFERROR(((J51+K51+L51+M51)/H51),"ND")</f>
        <v>ND</v>
      </c>
      <c r="P51" s="1034"/>
    </row>
    <row r="52" spans="3:16">
      <c r="C52" s="983"/>
      <c r="D52" s="985"/>
      <c r="E52" s="985"/>
      <c r="F52" s="987"/>
      <c r="G52" s="989"/>
      <c r="H52" s="1029"/>
      <c r="I52" s="1036"/>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29">
        <f ca="1">IF(ISBLANK(OFFSET('9. METAS'!$K$20,INT((ROW()-13)/2),0)),"",OFFSET('9. METAS'!$K$20,INT((ROW()-13)/2),0))</f>
        <v>48</v>
      </c>
      <c r="I53" s="1031"/>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1004">
        <f t="shared" ref="N53" ca="1" si="36">IFERROR(J53/J54,"ND")</f>
        <v>1</v>
      </c>
      <c r="O53" s="1006" t="str">
        <f t="shared" ref="O53" ca="1" si="37">IFERROR(((J53+K53+L53+M53)/H53),"ND")</f>
        <v>ND</v>
      </c>
      <c r="P53" s="1034"/>
    </row>
    <row r="54" spans="3:16">
      <c r="C54" s="983"/>
      <c r="D54" s="985"/>
      <c r="E54" s="985"/>
      <c r="F54" s="987"/>
      <c r="G54" s="989"/>
      <c r="H54" s="1029"/>
      <c r="I54" s="1036"/>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29">
        <f ca="1">IF(ISBLANK(OFFSET('9. METAS'!$K$20,INT((ROW()-13)/2),0)),"",OFFSET('9. METAS'!$K$20,INT((ROW()-13)/2),0))</f>
        <v>12</v>
      </c>
      <c r="I55" s="1031"/>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1004">
        <f t="shared" ref="N55" ca="1" si="38">IFERROR(J55/J56,"ND")</f>
        <v>1</v>
      </c>
      <c r="O55" s="1006" t="str">
        <f t="shared" ref="O55" ca="1" si="39">IFERROR(((J55+K55+L55+M55)/H55),"ND")</f>
        <v>ND</v>
      </c>
      <c r="P55" s="1034"/>
    </row>
    <row r="56" spans="3:16">
      <c r="C56" s="983"/>
      <c r="D56" s="985"/>
      <c r="E56" s="985"/>
      <c r="F56" s="987"/>
      <c r="G56" s="989"/>
      <c r="H56" s="1029"/>
      <c r="I56" s="1036"/>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29">
        <f ca="1">IF(ISBLANK(OFFSET('9. METAS'!$K$20,INT((ROW()-13)/2),0)),"",OFFSET('9. METAS'!$K$20,INT((ROW()-13)/2),0))</f>
        <v>300</v>
      </c>
      <c r="I57" s="1031"/>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1004">
        <f t="shared" ref="N57" ca="1" si="40">IFERROR(J57/J58,"ND")</f>
        <v>0.92</v>
      </c>
      <c r="O57" s="1006" t="str">
        <f t="shared" ref="O57" ca="1" si="41">IFERROR(((J57+K57+L57+M57)/H57),"ND")</f>
        <v>ND</v>
      </c>
      <c r="P57" s="1034"/>
    </row>
    <row r="58" spans="3:16">
      <c r="C58" s="983"/>
      <c r="D58" s="985"/>
      <c r="E58" s="985"/>
      <c r="F58" s="987"/>
      <c r="G58" s="989"/>
      <c r="H58" s="1029"/>
      <c r="I58" s="1036"/>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29">
        <f ca="1">IF(ISBLANK(OFFSET('9. METAS'!$K$20,INT((ROW()-13)/2),0)),"",OFFSET('9. METAS'!$K$20,INT((ROW()-13)/2),0))</f>
        <v>200</v>
      </c>
      <c r="I59" s="1031"/>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1004">
        <f t="shared" ref="N59" ca="1" si="42">IFERROR(J59/J60,"ND")</f>
        <v>0.88</v>
      </c>
      <c r="O59" s="1006" t="str">
        <f t="shared" ref="O59" ca="1" si="43">IFERROR(((J59+K59+L59+M59)/H59),"ND")</f>
        <v>ND</v>
      </c>
      <c r="P59" s="1034"/>
    </row>
    <row r="60" spans="3:16">
      <c r="C60" s="983"/>
      <c r="D60" s="985"/>
      <c r="E60" s="985"/>
      <c r="F60" s="987"/>
      <c r="G60" s="989"/>
      <c r="H60" s="1029"/>
      <c r="I60" s="1036"/>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29">
        <f ca="1">IF(ISBLANK(OFFSET('9. METAS'!$K$20,INT((ROW()-13)/2),0)),"",OFFSET('9. METAS'!$K$20,INT((ROW()-13)/2),0))</f>
        <v>200</v>
      </c>
      <c r="I61" s="1031"/>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1004">
        <f t="shared" ref="N61" ca="1" si="44">IFERROR(J61/J62,"ND")</f>
        <v>1.02</v>
      </c>
      <c r="O61" s="1006" t="str">
        <f t="shared" ref="O61" ca="1" si="45">IFERROR(((J61+K61+L61+M61)/H61),"ND")</f>
        <v>ND</v>
      </c>
      <c r="P61" s="1034"/>
    </row>
    <row r="62" spans="3:16">
      <c r="C62" s="983"/>
      <c r="D62" s="985"/>
      <c r="E62" s="985"/>
      <c r="F62" s="987"/>
      <c r="G62" s="989"/>
      <c r="H62" s="1029"/>
      <c r="I62" s="1036"/>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29">
        <f ca="1">IF(ISBLANK(OFFSET('9. METAS'!$K$20,INT((ROW()-13)/2),0)),"",OFFSET('9. METAS'!$K$20,INT((ROW()-13)/2),0))</f>
        <v>200</v>
      </c>
      <c r="I63" s="1031"/>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1004">
        <f t="shared" ref="N63" ca="1" si="46">IFERROR(J63/J64,"ND")</f>
        <v>0.96</v>
      </c>
      <c r="O63" s="1006" t="str">
        <f t="shared" ref="O63" ca="1" si="47">IFERROR(((J63+K63+L63+M63)/H63),"ND")</f>
        <v>ND</v>
      </c>
      <c r="P63" s="1034"/>
    </row>
    <row r="64" spans="3:16">
      <c r="C64" s="983"/>
      <c r="D64" s="985"/>
      <c r="E64" s="985"/>
      <c r="F64" s="987"/>
      <c r="G64" s="989"/>
      <c r="H64" s="1029"/>
      <c r="I64" s="1036"/>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29">
        <f ca="1">IF(ISBLANK(OFFSET('9. METAS'!$K$20,INT((ROW()-13)/2),0)),"",OFFSET('9. METAS'!$K$20,INT((ROW()-13)/2),0))</f>
        <v>19000</v>
      </c>
      <c r="I65" s="1031"/>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1004">
        <f t="shared" ref="N65" ca="1" si="48">IFERROR(J65/J66,"ND")</f>
        <v>0.25031578947368421</v>
      </c>
      <c r="O65" s="1006" t="str">
        <f t="shared" ref="O65" ca="1" si="49">IFERROR(((J65+K65+L65+M65)/H65),"ND")</f>
        <v>ND</v>
      </c>
      <c r="P65" s="1034"/>
    </row>
    <row r="66" spans="3:16">
      <c r="C66" s="983"/>
      <c r="D66" s="985"/>
      <c r="E66" s="985"/>
      <c r="F66" s="987"/>
      <c r="G66" s="989"/>
      <c r="H66" s="1029"/>
      <c r="I66" s="1036"/>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29">
        <f ca="1">IF(ISBLANK(OFFSET('9. METAS'!$K$20,INT((ROW()-13)/2),0)),"",OFFSET('9. METAS'!$K$20,INT((ROW()-13)/2),0))</f>
        <v>200</v>
      </c>
      <c r="I67" s="1031"/>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1004">
        <f t="shared" ref="N67" ca="1" si="50">IFERROR(J67/J68,"ND")</f>
        <v>0.9</v>
      </c>
      <c r="O67" s="1006" t="str">
        <f t="shared" ref="O67" ca="1" si="51">IFERROR(((J67+K67+L67+M67)/H67),"ND")</f>
        <v>ND</v>
      </c>
      <c r="P67" s="1034"/>
    </row>
    <row r="68" spans="3:16">
      <c r="C68" s="983"/>
      <c r="D68" s="985"/>
      <c r="E68" s="985"/>
      <c r="F68" s="987"/>
      <c r="G68" s="989"/>
      <c r="H68" s="1029"/>
      <c r="I68" s="1036"/>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29">
        <f ca="1">IF(ISBLANK(OFFSET('9. METAS'!$K$20,INT((ROW()-13)/2),0)),"",OFFSET('9. METAS'!$K$20,INT((ROW()-13)/2),0))</f>
        <v>300</v>
      </c>
      <c r="I69" s="1031"/>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1004">
        <f t="shared" ref="N69" ca="1" si="52">IFERROR(J69/J70,"ND")</f>
        <v>0.34666666666666668</v>
      </c>
      <c r="O69" s="1006" t="str">
        <f t="shared" ref="O69" ca="1" si="53">IFERROR(((J69+K69+L69+M69)/H69),"ND")</f>
        <v>ND</v>
      </c>
      <c r="P69" s="1034"/>
    </row>
    <row r="70" spans="3:16">
      <c r="C70" s="983"/>
      <c r="D70" s="985"/>
      <c r="E70" s="985"/>
      <c r="F70" s="987"/>
      <c r="G70" s="989"/>
      <c r="H70" s="1029"/>
      <c r="I70" s="1036"/>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29">
        <f ca="1">IF(ISBLANK(OFFSET('9. METAS'!$K$20,INT((ROW()-13)/2),0)),"",OFFSET('9. METAS'!$K$20,INT((ROW()-13)/2),0))</f>
        <v>6</v>
      </c>
      <c r="I71" s="1031"/>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1004">
        <f t="shared" ref="N71" ca="1" si="54">IFERROR(J71/J72,"ND")</f>
        <v>1</v>
      </c>
      <c r="O71" s="1006" t="str">
        <f t="shared" ref="O71" ca="1" si="55">IFERROR(((J71+K71+L71+M71)/H71),"ND")</f>
        <v>ND</v>
      </c>
      <c r="P71" s="1034"/>
    </row>
    <row r="72" spans="3:16">
      <c r="C72" s="983"/>
      <c r="D72" s="985"/>
      <c r="E72" s="985"/>
      <c r="F72" s="987"/>
      <c r="G72" s="989"/>
      <c r="H72" s="1029"/>
      <c r="I72" s="1036"/>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29">
        <f ca="1">IF(ISBLANK(OFFSET('9. METAS'!$K$20,INT((ROW()-13)/2),0)),"",OFFSET('9. METAS'!$K$20,INT((ROW()-13)/2),0))</f>
        <v>4</v>
      </c>
      <c r="I73" s="1031"/>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1004">
        <f t="shared" ref="N73" ca="1" si="56">IFERROR(J73/J74,"ND")</f>
        <v>0</v>
      </c>
      <c r="O73" s="1006" t="str">
        <f t="shared" ref="O73" ca="1" si="57">IFERROR(((J73+K73+L73+M73)/H73),"ND")</f>
        <v>ND</v>
      </c>
      <c r="P73" s="1034"/>
    </row>
    <row r="74" spans="3:16">
      <c r="C74" s="983"/>
      <c r="D74" s="985"/>
      <c r="E74" s="985"/>
      <c r="F74" s="987"/>
      <c r="G74" s="989"/>
      <c r="H74" s="1029"/>
      <c r="I74" s="1036"/>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29">
        <f ca="1">IF(ISBLANK(OFFSET('9. METAS'!$K$20,INT((ROW()-13)/2),0)),"",OFFSET('9. METAS'!$K$20,INT((ROW()-13)/2),0))</f>
        <v>23666</v>
      </c>
      <c r="I75" s="1031"/>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1004">
        <f t="shared" ref="N75" ca="1" si="58">IFERROR(J75/J76,"ND")</f>
        <v>0.20098039215686275</v>
      </c>
      <c r="O75" s="1006" t="str">
        <f t="shared" ref="O75" ca="1" si="59">IFERROR(((J75+K75+L75+M75)/H75),"ND")</f>
        <v>ND</v>
      </c>
      <c r="P75" s="1034"/>
    </row>
    <row r="76" spans="3:16">
      <c r="C76" s="983"/>
      <c r="D76" s="985"/>
      <c r="E76" s="985"/>
      <c r="F76" s="987"/>
      <c r="G76" s="989"/>
      <c r="H76" s="1029"/>
      <c r="I76" s="1036"/>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29">
        <f ca="1">IF(ISBLANK(OFFSET('9. METAS'!$K$20,INT((ROW()-13)/2),0)),"",OFFSET('9. METAS'!$K$20,INT((ROW()-13)/2),0))</f>
        <v>12</v>
      </c>
      <c r="I77" s="1031"/>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1004">
        <f t="shared" ref="N77" ca="1" si="60">IFERROR(J77/J78,"ND")</f>
        <v>1</v>
      </c>
      <c r="O77" s="1006" t="str">
        <f t="shared" ref="O77" ca="1" si="61">IFERROR(((J77+K77+L77+M77)/H77),"ND")</f>
        <v>ND</v>
      </c>
      <c r="P77" s="1034"/>
    </row>
    <row r="78" spans="3:16">
      <c r="C78" s="983"/>
      <c r="D78" s="985"/>
      <c r="E78" s="985"/>
      <c r="F78" s="987"/>
      <c r="G78" s="989"/>
      <c r="H78" s="1029"/>
      <c r="I78" s="1036"/>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29">
        <f ca="1">IF(ISBLANK(OFFSET('9. METAS'!$K$20,INT((ROW()-13)/2),0)),"",OFFSET('9. METAS'!$K$20,INT((ROW()-13)/2),0))</f>
        <v>7</v>
      </c>
      <c r="I79" s="1031"/>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1004">
        <f t="shared" ref="N79" ca="1" si="62">IFERROR(J79/J80,"ND")</f>
        <v>1</v>
      </c>
      <c r="O79" s="1006" t="str">
        <f t="shared" ref="O79" ca="1" si="63">IFERROR(((J79+K79+L79+M79)/H79),"ND")</f>
        <v>ND</v>
      </c>
      <c r="P79" s="1034"/>
    </row>
    <row r="80" spans="3:16">
      <c r="C80" s="983"/>
      <c r="D80" s="985"/>
      <c r="E80" s="985"/>
      <c r="F80" s="987"/>
      <c r="G80" s="989"/>
      <c r="H80" s="1029"/>
      <c r="I80" s="1036"/>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29">
        <f ca="1">IF(ISBLANK(OFFSET('9. METAS'!$K$20,INT((ROW()-13)/2),0)),"",OFFSET('9. METAS'!$K$20,INT((ROW()-13)/2),0))</f>
        <v>113333</v>
      </c>
      <c r="I81" s="1031"/>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1004">
        <f t="shared" ref="N81" ca="1" si="64">IFERROR(J81/J82,"ND")</f>
        <v>0.76892669325521479</v>
      </c>
      <c r="O81" s="1006" t="str">
        <f t="shared" ref="O81" ca="1" si="65">IFERROR(((J81+K81+L81+M81)/H81),"ND")</f>
        <v>ND</v>
      </c>
      <c r="P81" s="1034"/>
    </row>
    <row r="82" spans="3:16">
      <c r="C82" s="983"/>
      <c r="D82" s="985"/>
      <c r="E82" s="985"/>
      <c r="F82" s="987"/>
      <c r="G82" s="989"/>
      <c r="H82" s="1029"/>
      <c r="I82" s="1036"/>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29">
        <f ca="1">IF(ISBLANK(OFFSET('9. METAS'!$K$20,INT((ROW()-13)/2),0)),"",OFFSET('9. METAS'!$K$20,INT((ROW()-13)/2),0))</f>
        <v>1000</v>
      </c>
      <c r="I83" s="1031"/>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1004">
        <f t="shared" ref="N83" ca="1" si="66">IFERROR(J83/J84,"ND")</f>
        <v>1.252</v>
      </c>
      <c r="O83" s="1006" t="str">
        <f t="shared" ref="O83" ca="1" si="67">IFERROR(((J83+K83+L83+M83)/H83),"ND")</f>
        <v>ND</v>
      </c>
      <c r="P83" s="1034"/>
    </row>
    <row r="84" spans="3:16">
      <c r="C84" s="983"/>
      <c r="D84" s="985"/>
      <c r="E84" s="985"/>
      <c r="F84" s="987"/>
      <c r="G84" s="989"/>
      <c r="H84" s="1029"/>
      <c r="I84" s="1036"/>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29">
        <f ca="1">IF(ISBLANK(OFFSET('9. METAS'!$K$20,INT((ROW()-13)/2),0)),"",OFFSET('9. METAS'!$K$20,INT((ROW()-13)/2),0))</f>
        <v>1400</v>
      </c>
      <c r="I85" s="1031"/>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1004">
        <f t="shared" ref="N85" ca="1" si="68">IFERROR(J85/J86,"ND")</f>
        <v>1.175</v>
      </c>
      <c r="O85" s="1006" t="str">
        <f t="shared" ref="O85" ca="1" si="69">IFERROR(((J85+K85+L85+M85)/H85),"ND")</f>
        <v>ND</v>
      </c>
      <c r="P85" s="1034"/>
    </row>
    <row r="86" spans="3:16">
      <c r="C86" s="983"/>
      <c r="D86" s="985"/>
      <c r="E86" s="985"/>
      <c r="F86" s="987"/>
      <c r="G86" s="989"/>
      <c r="H86" s="1029"/>
      <c r="I86" s="1036"/>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29">
        <f ca="1">IF(ISBLANK(OFFSET('9. METAS'!$K$20,INT((ROW()-13)/2),0)),"",OFFSET('9. METAS'!$K$20,INT((ROW()-13)/2),0))</f>
        <v>4</v>
      </c>
      <c r="I87" s="1031"/>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1004">
        <f t="shared" ref="N87" ca="1" si="70">IFERROR(J87/J88,"ND")</f>
        <v>1</v>
      </c>
      <c r="O87" s="1006" t="str">
        <f t="shared" ref="O87" ca="1" si="71">IFERROR(((J87+K87+L87+M87)/H87),"ND")</f>
        <v>ND</v>
      </c>
      <c r="P87" s="1034"/>
    </row>
    <row r="88" spans="3:16">
      <c r="C88" s="983"/>
      <c r="D88" s="985"/>
      <c r="E88" s="985"/>
      <c r="F88" s="987"/>
      <c r="G88" s="989"/>
      <c r="H88" s="1029"/>
      <c r="I88" s="1036"/>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29">
        <f ca="1">IF(ISBLANK(OFFSET('9. METAS'!$K$20,INT((ROW()-13)/2),0)),"",OFFSET('9. METAS'!$K$20,INT((ROW()-13)/2),0))</f>
        <v>12</v>
      </c>
      <c r="I89" s="1031"/>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1004">
        <f t="shared" ref="N89" ca="1" si="72">IFERROR(J89/J90,"ND")</f>
        <v>1</v>
      </c>
      <c r="O89" s="1006" t="str">
        <f t="shared" ref="O89" ca="1" si="73">IFERROR(((J89+K89+L89+M89)/H89),"ND")</f>
        <v>ND</v>
      </c>
      <c r="P89" s="1034"/>
    </row>
    <row r="90" spans="3:16">
      <c r="C90" s="983"/>
      <c r="D90" s="985"/>
      <c r="E90" s="985"/>
      <c r="F90" s="987"/>
      <c r="G90" s="989"/>
      <c r="H90" s="1029"/>
      <c r="I90" s="1036"/>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29">
        <f ca="1">IF(ISBLANK(OFFSET('9. METAS'!$K$20,INT((ROW()-13)/2),0)),"",OFFSET('9. METAS'!$K$20,INT((ROW()-13)/2),0))</f>
        <v>100</v>
      </c>
      <c r="I91" s="1031"/>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1004">
        <f t="shared" ref="N91" ca="1" si="74">IFERROR(J91/J92,"ND")</f>
        <v>2.5</v>
      </c>
      <c r="O91" s="1006" t="str">
        <f t="shared" ref="O91" ca="1" si="75">IFERROR(((J91+K91+L91+M91)/H91),"ND")</f>
        <v>ND</v>
      </c>
      <c r="P91" s="1034"/>
    </row>
    <row r="92" spans="3:16">
      <c r="C92" s="983"/>
      <c r="D92" s="985"/>
      <c r="E92" s="985"/>
      <c r="F92" s="987"/>
      <c r="G92" s="989"/>
      <c r="H92" s="1029"/>
      <c r="I92" s="1036"/>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29">
        <f ca="1">IF(ISBLANK(OFFSET('9. METAS'!$K$20,INT((ROW()-13)/2),0)),"",OFFSET('9. METAS'!$K$20,INT((ROW()-13)/2),0))</f>
        <v>2500</v>
      </c>
      <c r="I93" s="1031"/>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1004">
        <f t="shared" ref="N93" ca="1" si="76">IFERROR(J93/J94,"ND")</f>
        <v>1.1888000000000001</v>
      </c>
      <c r="O93" s="1006" t="str">
        <f t="shared" ref="O93" ca="1" si="77">IFERROR(((J93+K93+L93+M93)/H93),"ND")</f>
        <v>ND</v>
      </c>
      <c r="P93" s="1034"/>
    </row>
    <row r="94" spans="3:16">
      <c r="C94" s="983"/>
      <c r="D94" s="985"/>
      <c r="E94" s="985"/>
      <c r="F94" s="987"/>
      <c r="G94" s="989"/>
      <c r="H94" s="1029"/>
      <c r="I94" s="1036"/>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29">
        <f ca="1">IF(ISBLANK(OFFSET('9. METAS'!$K$20,INT((ROW()-13)/2),0)),"",OFFSET('9. METAS'!$K$20,INT((ROW()-13)/2),0))</f>
        <v>11000</v>
      </c>
      <c r="I95" s="1031"/>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1004">
        <f t="shared" ref="N95" ca="1" si="78">IFERROR(J95/J96,"ND")</f>
        <v>1.0243333333333333</v>
      </c>
      <c r="O95" s="1006" t="str">
        <f t="shared" ref="O95" ca="1" si="79">IFERROR(((J95+K95+L95+M95)/H95),"ND")</f>
        <v>ND</v>
      </c>
      <c r="P95" s="1034"/>
    </row>
    <row r="96" spans="3:16">
      <c r="C96" s="983"/>
      <c r="D96" s="985"/>
      <c r="E96" s="985"/>
      <c r="F96" s="987"/>
      <c r="G96" s="989"/>
      <c r="H96" s="1029"/>
      <c r="I96" s="1036"/>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29">
        <f ca="1">IF(ISBLANK(OFFSET('9. METAS'!$K$20,INT((ROW()-13)/2),0)),"",OFFSET('9. METAS'!$K$20,INT((ROW()-13)/2),0))</f>
        <v>1300</v>
      </c>
      <c r="I97" s="1031"/>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1004">
        <f t="shared" ref="N97" ca="1" si="80">IFERROR(J97/J98,"ND")</f>
        <v>1.1981818181818182</v>
      </c>
      <c r="O97" s="1006" t="str">
        <f t="shared" ref="O97" ca="1" si="81">IFERROR(((J97+K97+L97+M97)/H97),"ND")</f>
        <v>ND</v>
      </c>
      <c r="P97" s="1034"/>
    </row>
    <row r="98" spans="3:16">
      <c r="C98" s="983"/>
      <c r="D98" s="985"/>
      <c r="E98" s="985"/>
      <c r="F98" s="987"/>
      <c r="G98" s="989"/>
      <c r="H98" s="1029"/>
      <c r="I98" s="1036"/>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29">
        <f ca="1">IF(ISBLANK(OFFSET('9. METAS'!$K$20,INT((ROW()-13)/2),0)),"",OFFSET('9. METAS'!$K$20,INT((ROW()-13)/2),0))</f>
        <v>720</v>
      </c>
      <c r="I99" s="1031"/>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1004">
        <f t="shared" ref="N99" ca="1" si="82">IFERROR(J99/J100,"ND")</f>
        <v>1.1166666666666667</v>
      </c>
      <c r="O99" s="1006" t="str">
        <f t="shared" ref="O99" ca="1" si="83">IFERROR(((J99+K99+L99+M99)/H99),"ND")</f>
        <v>ND</v>
      </c>
      <c r="P99" s="1034"/>
    </row>
    <row r="100" spans="3:16">
      <c r="C100" s="983"/>
      <c r="D100" s="985"/>
      <c r="E100" s="985"/>
      <c r="F100" s="987"/>
      <c r="G100" s="989"/>
      <c r="H100" s="1029"/>
      <c r="I100" s="1036"/>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29">
        <f ca="1">IF(ISBLANK(OFFSET('9. METAS'!$K$20,INT((ROW()-13)/2),0)),"",OFFSET('9. METAS'!$K$20,INT((ROW()-13)/2),0))</f>
        <v>320</v>
      </c>
      <c r="I101" s="1031"/>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1004">
        <f t="shared" ref="N101" ca="1" si="84">IFERROR(J101/J102,"ND")</f>
        <v>0.95</v>
      </c>
      <c r="O101" s="1006" t="str">
        <f t="shared" ref="O101" ca="1" si="85">IFERROR(((J101+K101+L101+M101)/H101),"ND")</f>
        <v>ND</v>
      </c>
      <c r="P101" s="1034"/>
    </row>
    <row r="102" spans="3:16">
      <c r="C102" s="983"/>
      <c r="D102" s="985"/>
      <c r="E102" s="985"/>
      <c r="F102" s="987"/>
      <c r="G102" s="989"/>
      <c r="H102" s="1029"/>
      <c r="I102" s="1036"/>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29">
        <f ca="1">IF(ISBLANK(OFFSET('9. METAS'!$K$20,INT((ROW()-13)/2),0)),"",OFFSET('9. METAS'!$K$20,INT((ROW()-13)/2),0))</f>
        <v>700</v>
      </c>
      <c r="I103" s="1031"/>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1004">
        <f t="shared" ref="N103" ca="1" si="86">IFERROR(J103/J104,"ND")</f>
        <v>1.0149999999999999</v>
      </c>
      <c r="O103" s="1006" t="str">
        <f t="shared" ref="O103" ca="1" si="87">IFERROR(((J103+K103+L103+M103)/H103),"ND")</f>
        <v>ND</v>
      </c>
      <c r="P103" s="1034"/>
    </row>
    <row r="104" spans="3:16">
      <c r="C104" s="983"/>
      <c r="D104" s="985"/>
      <c r="E104" s="985"/>
      <c r="F104" s="987"/>
      <c r="G104" s="989"/>
      <c r="H104" s="1029"/>
      <c r="I104" s="1036"/>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29">
        <f ca="1">IF(ISBLANK(OFFSET('9. METAS'!$K$20,INT((ROW()-13)/2),0)),"",OFFSET('9. METAS'!$K$20,INT((ROW()-13)/2),0))</f>
        <v>290</v>
      </c>
      <c r="I105" s="1031"/>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1004">
        <f t="shared" ref="N105" ca="1" si="88">IFERROR(J105/J106,"ND")</f>
        <v>0.93333333333333335</v>
      </c>
      <c r="O105" s="1006" t="str">
        <f t="shared" ref="O105" ca="1" si="89">IFERROR(((J105+K105+L105+M105)/H105),"ND")</f>
        <v>ND</v>
      </c>
      <c r="P105" s="1034"/>
    </row>
    <row r="106" spans="3:16">
      <c r="C106" s="983"/>
      <c r="D106" s="985"/>
      <c r="E106" s="985"/>
      <c r="F106" s="987"/>
      <c r="G106" s="989"/>
      <c r="H106" s="1029"/>
      <c r="I106" s="1036"/>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29">
        <f ca="1">IF(ISBLANK(OFFSET('9. METAS'!$K$20,INT((ROW()-13)/2),0)),"",OFFSET('9. METAS'!$K$20,INT((ROW()-13)/2),0))</f>
        <v>3</v>
      </c>
      <c r="I107" s="1031"/>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1004">
        <f t="shared" ref="N107" ca="1" si="90">IFERROR(J107/J108,"ND")</f>
        <v>1</v>
      </c>
      <c r="O107" s="1006" t="str">
        <f t="shared" ref="O107" ca="1" si="91">IFERROR(((J107+K107+L107+M107)/H107),"ND")</f>
        <v>ND</v>
      </c>
      <c r="P107" s="1034"/>
    </row>
    <row r="108" spans="3:16">
      <c r="C108" s="983"/>
      <c r="D108" s="985"/>
      <c r="E108" s="985"/>
      <c r="F108" s="987"/>
      <c r="G108" s="989"/>
      <c r="H108" s="1029"/>
      <c r="I108" s="1036"/>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29">
        <f ca="1">IF(ISBLANK(OFFSET('9. METAS'!$K$20,INT((ROW()-13)/2),0)),"",OFFSET('9. METAS'!$K$20,INT((ROW()-13)/2),0))</f>
        <v>24</v>
      </c>
      <c r="I109" s="1031"/>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1004">
        <f t="shared" ref="N109" ca="1" si="92">IFERROR(J109/J110,"ND")</f>
        <v>0.66666666666666663</v>
      </c>
      <c r="O109" s="1006" t="str">
        <f t="shared" ref="O109" ca="1" si="93">IFERROR(((J109+K109+L109+M109)/H109),"ND")</f>
        <v>ND</v>
      </c>
      <c r="P109" s="1034"/>
    </row>
    <row r="110" spans="3:16">
      <c r="C110" s="983"/>
      <c r="D110" s="985"/>
      <c r="E110" s="985"/>
      <c r="F110" s="987"/>
      <c r="G110" s="989"/>
      <c r="H110" s="1029"/>
      <c r="I110" s="1036"/>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29">
        <f ca="1">IF(ISBLANK(OFFSET('9. METAS'!$K$20,INT((ROW()-13)/2),0)),"",OFFSET('9. METAS'!$K$20,INT((ROW()-13)/2),0))</f>
        <v>16</v>
      </c>
      <c r="I111" s="1031"/>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1004">
        <f t="shared" ref="N111" ca="1" si="94">IFERROR(J111/J112,"ND")</f>
        <v>1</v>
      </c>
      <c r="O111" s="1006" t="str">
        <f t="shared" ref="O111" ca="1" si="95">IFERROR(((J111+K111+L111+M111)/H111),"ND")</f>
        <v>ND</v>
      </c>
      <c r="P111" s="1034"/>
    </row>
    <row r="112" spans="3:16">
      <c r="C112" s="983"/>
      <c r="D112" s="985"/>
      <c r="E112" s="985"/>
      <c r="F112" s="987"/>
      <c r="G112" s="989"/>
      <c r="H112" s="1029"/>
      <c r="I112" s="1036"/>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29">
        <f ca="1">IF(ISBLANK(OFFSET('9. METAS'!$K$20,INT((ROW()-13)/2),0)),"",OFFSET('9. METAS'!$K$20,INT((ROW()-13)/2),0))</f>
        <v>1</v>
      </c>
      <c r="I113" s="1031"/>
      <c r="J113" s="208">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1004">
        <f t="shared" ref="N113" ca="1" si="96">IFERROR(J113/J114,"ND")</f>
        <v>1</v>
      </c>
      <c r="O113" s="1006" t="str">
        <f t="shared" ref="O113" ca="1" si="97">IFERROR(((J113+K113+L113+M113)/H113),"ND")</f>
        <v>ND</v>
      </c>
      <c r="P113" s="1034"/>
    </row>
    <row r="114" spans="3:16">
      <c r="C114" s="983"/>
      <c r="D114" s="985"/>
      <c r="E114" s="985"/>
      <c r="F114" s="987"/>
      <c r="G114" s="989"/>
      <c r="H114" s="1029"/>
      <c r="I114" s="1036"/>
      <c r="J114" s="208">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29">
        <f ca="1">IF(ISBLANK(OFFSET('9. METAS'!$K$20,INT((ROW()-13)/2),0)),"",OFFSET('9. METAS'!$K$20,INT((ROW()-13)/2),0))</f>
        <v>3230</v>
      </c>
      <c r="I115" s="1031"/>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1004">
        <f t="shared" ref="N115" ca="1" si="98">IFERROR(J115/J116,"ND")</f>
        <v>1.1725000000000001</v>
      </c>
      <c r="O115" s="1006" t="str">
        <f t="shared" ref="O115" ca="1" si="99">IFERROR(((J115+K115+L115+M115)/H115),"ND")</f>
        <v>ND</v>
      </c>
      <c r="P115" s="1034"/>
    </row>
    <row r="116" spans="3:16">
      <c r="C116" s="983"/>
      <c r="D116" s="985"/>
      <c r="E116" s="985"/>
      <c r="F116" s="987"/>
      <c r="G116" s="989"/>
      <c r="H116" s="1029"/>
      <c r="I116" s="1036"/>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29">
        <f ca="1">IF(ISBLANK(OFFSET('9. METAS'!$K$20,INT((ROW()-13)/2),0)),"",OFFSET('9. METAS'!$K$20,INT((ROW()-13)/2),0))</f>
        <v>24</v>
      </c>
      <c r="I117" s="1031"/>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1004">
        <f t="shared" ref="N117" ca="1" si="100">IFERROR(J117/J118,"ND")</f>
        <v>0.5</v>
      </c>
      <c r="O117" s="1006" t="str">
        <f t="shared" ref="O117" ca="1" si="101">IFERROR(((J117+K117+L117+M117)/H117),"ND")</f>
        <v>ND</v>
      </c>
      <c r="P117" s="1034"/>
    </row>
    <row r="118" spans="3:16">
      <c r="C118" s="983"/>
      <c r="D118" s="985"/>
      <c r="E118" s="985"/>
      <c r="F118" s="987"/>
      <c r="G118" s="989"/>
      <c r="H118" s="1029"/>
      <c r="I118" s="1036"/>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29">
        <f ca="1">IF(ISBLANK(OFFSET('9. METAS'!$K$20,INT((ROW()-13)/2),0)),"",OFFSET('9. METAS'!$K$20,INT((ROW()-13)/2),0))</f>
        <v>20</v>
      </c>
      <c r="I119" s="1031"/>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1004">
        <f t="shared" ref="N119" ca="1" si="102">IFERROR(J119/J120,"ND")</f>
        <v>1</v>
      </c>
      <c r="O119" s="1006" t="str">
        <f t="shared" ref="O119" ca="1" si="103">IFERROR(((J119+K119+L119+M119)/H119),"ND")</f>
        <v>ND</v>
      </c>
      <c r="P119" s="1034"/>
    </row>
    <row r="120" spans="3:16">
      <c r="C120" s="983"/>
      <c r="D120" s="985"/>
      <c r="E120" s="985"/>
      <c r="F120" s="987"/>
      <c r="G120" s="989"/>
      <c r="H120" s="1029"/>
      <c r="I120" s="1036"/>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29">
        <f ca="1">IF(ISBLANK(OFFSET('9. METAS'!$K$20,INT((ROW()-13)/2),0)),"",OFFSET('9. METAS'!$K$20,INT((ROW()-13)/2),0))</f>
        <v>120</v>
      </c>
      <c r="I121" s="1031"/>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1004">
        <f t="shared" ref="N121" ca="1" si="104">IFERROR(J121/J122,"ND")</f>
        <v>1.5666666666666667</v>
      </c>
      <c r="O121" s="1006" t="str">
        <f t="shared" ref="O121" ca="1" si="105">IFERROR(((J121+K121+L121+M121)/H121),"ND")</f>
        <v>ND</v>
      </c>
      <c r="P121" s="1034"/>
    </row>
    <row r="122" spans="3:16">
      <c r="C122" s="983"/>
      <c r="D122" s="985"/>
      <c r="E122" s="985"/>
      <c r="F122" s="987"/>
      <c r="G122" s="989"/>
      <c r="H122" s="1029"/>
      <c r="I122" s="1036"/>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29">
        <f ca="1">IF(ISBLANK(OFFSET('9. METAS'!$K$20,INT((ROW()-13)/2),0)),"",OFFSET('9. METAS'!$K$20,INT((ROW()-13)/2),0))</f>
        <v>60</v>
      </c>
      <c r="I123" s="1031"/>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1004">
        <f t="shared" ref="N123" ca="1" si="106">IFERROR(J123/J124,"ND")</f>
        <v>3.2666666666666666</v>
      </c>
      <c r="O123" s="1006" t="str">
        <f t="shared" ref="O123" ca="1" si="107">IFERROR(((J123+K123+L123+M123)/H123),"ND")</f>
        <v>ND</v>
      </c>
      <c r="P123" s="1034"/>
    </row>
    <row r="124" spans="3:16">
      <c r="C124" s="983"/>
      <c r="D124" s="985"/>
      <c r="E124" s="985"/>
      <c r="F124" s="987"/>
      <c r="G124" s="989"/>
      <c r="H124" s="1029"/>
      <c r="I124" s="1036"/>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29">
        <f ca="1">IF(ISBLANK(OFFSET('9. METAS'!$K$20,INT((ROW()-13)/2),0)),"",OFFSET('9. METAS'!$K$20,INT((ROW()-13)/2),0))</f>
        <v>120</v>
      </c>
      <c r="I125" s="1031"/>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1004">
        <f t="shared" ref="N125" ca="1" si="108">IFERROR(J125/J126,"ND")</f>
        <v>1</v>
      </c>
      <c r="O125" s="1006" t="str">
        <f t="shared" ref="O125" ca="1" si="109">IFERROR(((J125+K125+L125+M125)/H125),"ND")</f>
        <v>ND</v>
      </c>
      <c r="P125" s="1034"/>
    </row>
    <row r="126" spans="3:16">
      <c r="C126" s="983"/>
      <c r="D126" s="985"/>
      <c r="E126" s="985"/>
      <c r="F126" s="987"/>
      <c r="G126" s="989"/>
      <c r="H126" s="1029"/>
      <c r="I126" s="1036"/>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29">
        <f ca="1">IF(ISBLANK(OFFSET('9. METAS'!$K$20,INT((ROW()-13)/2),0)),"",OFFSET('9. METAS'!$K$20,INT((ROW()-13)/2),0))</f>
        <v>10000</v>
      </c>
      <c r="I127" s="1031"/>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1004">
        <f t="shared" ref="N127" ca="1" si="110">IFERROR(J127/J128,"ND")</f>
        <v>1.28</v>
      </c>
      <c r="O127" s="1006" t="str">
        <f t="shared" ref="O127" ca="1" si="111">IFERROR(((J127+K127+L127+M127)/H127),"ND")</f>
        <v>ND</v>
      </c>
      <c r="P127" s="1034"/>
    </row>
    <row r="128" spans="3:16">
      <c r="C128" s="983"/>
      <c r="D128" s="985"/>
      <c r="E128" s="985"/>
      <c r="F128" s="987"/>
      <c r="G128" s="989"/>
      <c r="H128" s="1029"/>
      <c r="I128" s="1036"/>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29">
        <f ca="1">IF(ISBLANK(OFFSET('9. METAS'!$K$20,INT((ROW()-13)/2),0)),"",OFFSET('9. METAS'!$K$20,INT((ROW()-13)/2),0))</f>
        <v>4000</v>
      </c>
      <c r="I129" s="1031"/>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1004">
        <f t="shared" ref="N129" ca="1" si="112">IFERROR(J129/J130,"ND")</f>
        <v>2.0009999999999999</v>
      </c>
      <c r="O129" s="1006" t="str">
        <f t="shared" ref="O129" ca="1" si="113">IFERROR(((J129+K129+L129+M129)/H129),"ND")</f>
        <v>ND</v>
      </c>
      <c r="P129" s="1034"/>
    </row>
    <row r="130" spans="3:16">
      <c r="C130" s="983"/>
      <c r="D130" s="985"/>
      <c r="E130" s="985"/>
      <c r="F130" s="987"/>
      <c r="G130" s="989"/>
      <c r="H130" s="1029"/>
      <c r="I130" s="1036"/>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29">
        <f ca="1">IF(ISBLANK(OFFSET('9. METAS'!$K$20,INT((ROW()-13)/2),0)),"",OFFSET('9. METAS'!$K$20,INT((ROW()-13)/2),0))</f>
        <v>1900</v>
      </c>
      <c r="I131" s="1031"/>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1004">
        <f t="shared" ref="N131" ca="1" si="114">IFERROR(J131/J132,"ND")</f>
        <v>0.92842105263157892</v>
      </c>
      <c r="O131" s="1006" t="str">
        <f t="shared" ref="O131" ca="1" si="115">IFERROR(((J131+K131+L131+M131)/H131),"ND")</f>
        <v>ND</v>
      </c>
      <c r="P131" s="1034"/>
    </row>
    <row r="132" spans="3:16">
      <c r="C132" s="983"/>
      <c r="D132" s="985"/>
      <c r="E132" s="985"/>
      <c r="F132" s="987"/>
      <c r="G132" s="989"/>
      <c r="H132" s="1029"/>
      <c r="I132" s="1036"/>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29">
        <f ca="1">IF(ISBLANK(OFFSET('9. METAS'!$K$20,INT((ROW()-13)/2),0)),"",OFFSET('9. METAS'!$K$20,INT((ROW()-13)/2),0))</f>
        <v>8000</v>
      </c>
      <c r="I133" s="1031"/>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1004">
        <f t="shared" ref="N133" ca="1" si="116">IFERROR(J133/J134,"ND")</f>
        <v>0.74650000000000005</v>
      </c>
      <c r="O133" s="1006" t="str">
        <f t="shared" ref="O133" ca="1" si="117">IFERROR(((J133+K133+L133+M133)/H133),"ND")</f>
        <v>ND</v>
      </c>
      <c r="P133" s="1034"/>
    </row>
    <row r="134" spans="3:16">
      <c r="C134" s="983"/>
      <c r="D134" s="985"/>
      <c r="E134" s="985"/>
      <c r="F134" s="987"/>
      <c r="G134" s="989"/>
      <c r="H134" s="1029"/>
      <c r="I134" s="1036"/>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29">
        <f ca="1">IF(ISBLANK(OFFSET('9. METAS'!$K$20,INT((ROW()-13)/2),0)),"",OFFSET('9. METAS'!$K$20,INT((ROW()-13)/2),0))</f>
        <v>80</v>
      </c>
      <c r="I135" s="1031"/>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1004">
        <f t="shared" ref="N135" ca="1" si="118">IFERROR(J135/J136,"ND")</f>
        <v>0.2</v>
      </c>
      <c r="O135" s="1006" t="str">
        <f t="shared" ref="O135" ca="1" si="119">IFERROR(((J135+K135+L135+M135)/H135),"ND")</f>
        <v>ND</v>
      </c>
      <c r="P135" s="1034"/>
    </row>
    <row r="136" spans="3:16">
      <c r="C136" s="983"/>
      <c r="D136" s="985"/>
      <c r="E136" s="985"/>
      <c r="F136" s="987"/>
      <c r="G136" s="989"/>
      <c r="H136" s="1029"/>
      <c r="I136" s="1036"/>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29">
        <f ca="1">IF(ISBLANK(OFFSET('9. METAS'!$K$20,INT((ROW()-13)/2),0)),"",OFFSET('9. METAS'!$K$20,INT((ROW()-13)/2),0))</f>
        <v>9000</v>
      </c>
      <c r="I137" s="1031"/>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1004">
        <f t="shared" ref="N137" ca="1" si="120">IFERROR(J137/J138,"ND")</f>
        <v>1.0871111111111111</v>
      </c>
      <c r="O137" s="1006" t="str">
        <f t="shared" ref="O137" ca="1" si="121">IFERROR(((J137+K137+L137+M137)/H137),"ND")</f>
        <v>ND</v>
      </c>
      <c r="P137" s="1034"/>
    </row>
    <row r="138" spans="3:16">
      <c r="C138" s="983"/>
      <c r="D138" s="985"/>
      <c r="E138" s="985"/>
      <c r="F138" s="987"/>
      <c r="G138" s="989"/>
      <c r="H138" s="1029"/>
      <c r="I138" s="1036"/>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29">
        <f ca="1">IF(ISBLANK(OFFSET('9. METAS'!$K$20,INT((ROW()-13)/2),0)),"",OFFSET('9. METAS'!$K$20,INT((ROW()-13)/2),0))</f>
        <v>160</v>
      </c>
      <c r="I139" s="1031"/>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1004">
        <f t="shared" ref="N139" ca="1" si="122">IFERROR(J139/J140,"ND")</f>
        <v>0.45</v>
      </c>
      <c r="O139" s="1006" t="str">
        <f t="shared" ref="O139" ca="1" si="123">IFERROR(((J139+K139+L139+M139)/H139),"ND")</f>
        <v>ND</v>
      </c>
      <c r="P139" s="1034"/>
    </row>
    <row r="140" spans="3:16">
      <c r="C140" s="983"/>
      <c r="D140" s="985"/>
      <c r="E140" s="985"/>
      <c r="F140" s="987"/>
      <c r="G140" s="989"/>
      <c r="H140" s="1029"/>
      <c r="I140" s="1036"/>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29">
        <f ca="1">IF(ISBLANK(OFFSET('9. METAS'!$K$20,INT((ROW()-13)/2),0)),"",OFFSET('9. METAS'!$K$20,INT((ROW()-13)/2),0))</f>
        <v>175</v>
      </c>
      <c r="I141" s="1031"/>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1004">
        <f t="shared" ref="N141" ca="1" si="124">IFERROR(J141/J142,"ND")</f>
        <v>0</v>
      </c>
      <c r="O141" s="1006" t="str">
        <f t="shared" ref="O141" ca="1" si="125">IFERROR(((J141+K141+L141+M141)/H141),"ND")</f>
        <v>ND</v>
      </c>
      <c r="P141" s="1034"/>
    </row>
    <row r="142" spans="3:16">
      <c r="C142" s="983"/>
      <c r="D142" s="985"/>
      <c r="E142" s="985"/>
      <c r="F142" s="987"/>
      <c r="G142" s="989"/>
      <c r="H142" s="1029"/>
      <c r="I142" s="1036"/>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29">
        <f ca="1">IF(ISBLANK(OFFSET('9. METAS'!$K$20,INT((ROW()-13)/2),0)),"",OFFSET('9. METAS'!$K$20,INT((ROW()-13)/2),0))</f>
        <v>38</v>
      </c>
      <c r="I143" s="1031"/>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1004">
        <f t="shared" ref="N143" ca="1" si="126">IFERROR(J143/J144,"ND")</f>
        <v>1</v>
      </c>
      <c r="O143" s="1006" t="str">
        <f t="shared" ref="O143" ca="1" si="127">IFERROR(((J143+K143+L143+M143)/H143),"ND")</f>
        <v>ND</v>
      </c>
      <c r="P143" s="1034"/>
    </row>
    <row r="144" spans="3:16">
      <c r="C144" s="983"/>
      <c r="D144" s="985"/>
      <c r="E144" s="985"/>
      <c r="F144" s="987"/>
      <c r="G144" s="989"/>
      <c r="H144" s="1029"/>
      <c r="I144" s="1036"/>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29">
        <f ca="1">IF(ISBLANK(OFFSET('9. METAS'!$K$20,INT((ROW()-13)/2),0)),"",OFFSET('9. METAS'!$K$20,INT((ROW()-13)/2),0))</f>
        <v>405</v>
      </c>
      <c r="I145" s="1031"/>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1004">
        <f t="shared" ref="N145" ca="1" si="128">IFERROR(J145/J146,"ND")</f>
        <v>1</v>
      </c>
      <c r="O145" s="1006" t="str">
        <f t="shared" ref="O145" ca="1" si="129">IFERROR(((J145+K145+L145+M145)/H145),"ND")</f>
        <v>ND</v>
      </c>
      <c r="P145" s="1034"/>
    </row>
    <row r="146" spans="3:16">
      <c r="C146" s="983"/>
      <c r="D146" s="985"/>
      <c r="E146" s="985"/>
      <c r="F146" s="987"/>
      <c r="G146" s="989"/>
      <c r="H146" s="1029"/>
      <c r="I146" s="1036"/>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29">
        <f ca="1">IF(ISBLANK(OFFSET('9. METAS'!$K$20,INT((ROW()-13)/2),0)),"",OFFSET('9. METAS'!$K$20,INT((ROW()-13)/2),0))</f>
        <v>15</v>
      </c>
      <c r="I147" s="1031"/>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1004" t="str">
        <f t="shared" ref="N147" ca="1" si="130">IFERROR(J147/J148,"ND")</f>
        <v>ND</v>
      </c>
      <c r="O147" s="1006" t="str">
        <f t="shared" ref="O147" ca="1" si="131">IFERROR(((J147+K147+L147+M147)/H147),"ND")</f>
        <v>ND</v>
      </c>
      <c r="P147" s="1034"/>
    </row>
    <row r="148" spans="3:16">
      <c r="C148" s="983"/>
      <c r="D148" s="985"/>
      <c r="E148" s="985"/>
      <c r="F148" s="987"/>
      <c r="G148" s="989"/>
      <c r="H148" s="1029"/>
      <c r="I148" s="1036"/>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29">
        <f ca="1">IF(ISBLANK(OFFSET('9. METAS'!$K$20,INT((ROW()-13)/2),0)),"",OFFSET('9. METAS'!$K$20,INT((ROW()-13)/2),0))</f>
        <v>133</v>
      </c>
      <c r="I149" s="1031"/>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1004">
        <f t="shared" ref="N149" ca="1" si="132">IFERROR(J149/J150,"ND")</f>
        <v>1</v>
      </c>
      <c r="O149" s="1006" t="str">
        <f t="shared" ref="O149" ca="1" si="133">IFERROR(((J149+K149+L149+M149)/H149),"ND")</f>
        <v>ND</v>
      </c>
      <c r="P149" s="1034"/>
    </row>
    <row r="150" spans="3:16">
      <c r="C150" s="983"/>
      <c r="D150" s="985"/>
      <c r="E150" s="985"/>
      <c r="F150" s="987"/>
      <c r="G150" s="989"/>
      <c r="H150" s="1029"/>
      <c r="I150" s="1036"/>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29">
        <f ca="1">IF(ISBLANK(OFFSET('9. METAS'!$K$20,INT((ROW()-13)/2),0)),"",OFFSET('9. METAS'!$K$20,INT((ROW()-13)/2),0))</f>
        <v>38</v>
      </c>
      <c r="I151" s="1031"/>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1004">
        <f t="shared" ref="N151" ca="1" si="134">IFERROR(J151/J152,"ND")</f>
        <v>1</v>
      </c>
      <c r="O151" s="1006" t="str">
        <f t="shared" ref="O151" ca="1" si="135">IFERROR(((J151+K151+L151+M151)/H151),"ND")</f>
        <v>ND</v>
      </c>
      <c r="P151" s="1034"/>
    </row>
    <row r="152" spans="3:16">
      <c r="C152" s="983"/>
      <c r="D152" s="985"/>
      <c r="E152" s="985"/>
      <c r="F152" s="987"/>
      <c r="G152" s="989"/>
      <c r="H152" s="1029"/>
      <c r="I152" s="1036"/>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29">
        <f ca="1">IF(ISBLANK(OFFSET('9. METAS'!$K$20,INT((ROW()-13)/2),0)),"",OFFSET('9. METAS'!$K$20,INT((ROW()-13)/2),0))</f>
        <v>91</v>
      </c>
      <c r="I153" s="1031"/>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1004">
        <f t="shared" ref="N153" ca="1" si="136">IFERROR(J153/J154,"ND")</f>
        <v>1</v>
      </c>
      <c r="O153" s="1006" t="str">
        <f t="shared" ref="O153" ca="1" si="137">IFERROR(((J153+K153+L153+M153)/H153),"ND")</f>
        <v>ND</v>
      </c>
      <c r="P153" s="1034"/>
    </row>
    <row r="154" spans="3:16">
      <c r="C154" s="983"/>
      <c r="D154" s="985"/>
      <c r="E154" s="985"/>
      <c r="F154" s="987"/>
      <c r="G154" s="989"/>
      <c r="H154" s="1029"/>
      <c r="I154" s="1036"/>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29">
        <f ca="1">IF(ISBLANK(OFFSET('9. METAS'!$K$20,INT((ROW()-13)/2),0)),"",OFFSET('9. METAS'!$K$20,INT((ROW()-13)/2),0))</f>
        <v>1500</v>
      </c>
      <c r="I155" s="1031"/>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1004">
        <f t="shared" ref="N155" ca="1" si="138">IFERROR(J155/J156,"ND")</f>
        <v>0.10666666666666667</v>
      </c>
      <c r="O155" s="1006" t="str">
        <f t="shared" ref="O155" ca="1" si="139">IFERROR(((J155+K155+L155+M155)/H155),"ND")</f>
        <v>ND</v>
      </c>
      <c r="P155" s="1034"/>
    </row>
    <row r="156" spans="3:16">
      <c r="C156" s="983"/>
      <c r="D156" s="985"/>
      <c r="E156" s="985"/>
      <c r="F156" s="987"/>
      <c r="G156" s="989"/>
      <c r="H156" s="1029"/>
      <c r="I156" s="1036"/>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29">
        <f ca="1">IF(ISBLANK(OFFSET('9. METAS'!$K$20,INT((ROW()-13)/2),0)),"",OFFSET('9. METAS'!$K$20,INT((ROW()-13)/2),0))</f>
        <v>4</v>
      </c>
      <c r="I157" s="1031"/>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1004">
        <f t="shared" ref="N157" ca="1" si="140">IFERROR(J157/J158,"ND")</f>
        <v>20</v>
      </c>
      <c r="O157" s="1006" t="str">
        <f t="shared" ref="O157" ca="1" si="141">IFERROR(((J157+K157+L157+M157)/H157),"ND")</f>
        <v>ND</v>
      </c>
      <c r="P157" s="1034"/>
    </row>
    <row r="158" spans="3:16">
      <c r="C158" s="983"/>
      <c r="D158" s="985"/>
      <c r="E158" s="985"/>
      <c r="F158" s="987"/>
      <c r="G158" s="989"/>
      <c r="H158" s="1029"/>
      <c r="I158" s="1036"/>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29">
        <f ca="1">IF(ISBLANK(OFFSET('9. METAS'!$K$20,INT((ROW()-13)/2),0)),"",OFFSET('9. METAS'!$K$20,INT((ROW()-13)/2),0))</f>
        <v>545</v>
      </c>
      <c r="I159" s="1031"/>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1004">
        <f t="shared" ref="N159" ca="1" si="142">IFERROR(J159/J160,"ND")</f>
        <v>1.6574585635359115E-2</v>
      </c>
      <c r="O159" s="1006" t="str">
        <f t="shared" ref="O159" ca="1" si="143">IFERROR(((J159+K159+L159+M159)/H159),"ND")</f>
        <v>ND</v>
      </c>
      <c r="P159" s="1034"/>
    </row>
    <row r="160" spans="3:16">
      <c r="C160" s="983"/>
      <c r="D160" s="985"/>
      <c r="E160" s="985"/>
      <c r="F160" s="987"/>
      <c r="G160" s="989"/>
      <c r="H160" s="1029"/>
      <c r="I160" s="1036"/>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29">
        <f ca="1">IF(ISBLANK(OFFSET('9. METAS'!$K$20,INT((ROW()-13)/2),0)),"",OFFSET('9. METAS'!$K$20,INT((ROW()-13)/2),0))</f>
        <v>600</v>
      </c>
      <c r="I161" s="1031"/>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1004">
        <f t="shared" ref="N161" ca="1" si="144">IFERROR(J161/J162,"ND")</f>
        <v>3.5266666666666668</v>
      </c>
      <c r="O161" s="1006" t="str">
        <f t="shared" ref="O161" ca="1" si="145">IFERROR(((J161+K161+L161+M161)/H161),"ND")</f>
        <v>ND</v>
      </c>
      <c r="P161" s="1034"/>
    </row>
    <row r="162" spans="3:16">
      <c r="C162" s="983"/>
      <c r="D162" s="985"/>
      <c r="E162" s="985"/>
      <c r="F162" s="987"/>
      <c r="G162" s="989"/>
      <c r="H162" s="1029"/>
      <c r="I162" s="1036"/>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29">
        <f ca="1">IF(ISBLANK(OFFSET('9. METAS'!$K$20,INT((ROW()-13)/2),0)),"",OFFSET('9. METAS'!$K$20,INT((ROW()-13)/2),0))</f>
        <v>200</v>
      </c>
      <c r="I163" s="1031"/>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1004">
        <f t="shared" ref="N163" ca="1" si="146">IFERROR(J163/J164,"ND")</f>
        <v>0.04</v>
      </c>
      <c r="O163" s="1006" t="str">
        <f t="shared" ref="O163" ca="1" si="147">IFERROR(((J163+K163+L163+M163)/H163),"ND")</f>
        <v>ND</v>
      </c>
      <c r="P163" s="1034"/>
    </row>
    <row r="164" spans="3:16">
      <c r="C164" s="983"/>
      <c r="D164" s="985"/>
      <c r="E164" s="985"/>
      <c r="F164" s="987"/>
      <c r="G164" s="989"/>
      <c r="H164" s="1029"/>
      <c r="I164" s="1036"/>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29">
        <f ca="1">IF(ISBLANK(OFFSET('9. METAS'!$K$20,INT((ROW()-13)/2),0)),"",OFFSET('9. METAS'!$K$20,INT((ROW()-13)/2),0))</f>
        <v>40</v>
      </c>
      <c r="I165" s="1031"/>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1004">
        <f t="shared" ref="N165" ca="1" si="148">IFERROR(J165/J166,"ND")</f>
        <v>0.5</v>
      </c>
      <c r="O165" s="1006" t="str">
        <f t="shared" ref="O165" ca="1" si="149">IFERROR(((J165+K165+L165+M165)/H165),"ND")</f>
        <v>ND</v>
      </c>
      <c r="P165" s="1034"/>
    </row>
    <row r="166" spans="3:16">
      <c r="C166" s="983"/>
      <c r="D166" s="985"/>
      <c r="E166" s="985"/>
      <c r="F166" s="987"/>
      <c r="G166" s="989"/>
      <c r="H166" s="1029"/>
      <c r="I166" s="1036"/>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29">
        <f ca="1">IF(ISBLANK(OFFSET('9. METAS'!$K$20,INT((ROW()-13)/2),0)),"",OFFSET('9. METAS'!$K$20,INT((ROW()-13)/2),0))</f>
        <v>5</v>
      </c>
      <c r="I167" s="1031"/>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1004">
        <f t="shared" ref="N167" ca="1" si="150">IFERROR(J167/J168,"ND")</f>
        <v>30</v>
      </c>
      <c r="O167" s="1006" t="str">
        <f t="shared" ref="O167" ca="1" si="151">IFERROR(((J167+K167+L167+M167)/H167),"ND")</f>
        <v>ND</v>
      </c>
      <c r="P167" s="1034"/>
    </row>
    <row r="168" spans="3:16">
      <c r="C168" s="983"/>
      <c r="D168" s="985"/>
      <c r="E168" s="985"/>
      <c r="F168" s="987"/>
      <c r="G168" s="989"/>
      <c r="H168" s="1029"/>
      <c r="I168" s="1036"/>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29">
        <f ca="1">IF(ISBLANK(OFFSET('9. METAS'!$K$20,INT((ROW()-13)/2),0)),"",OFFSET('9. METAS'!$K$20,INT((ROW()-13)/2),0))</f>
        <v>120</v>
      </c>
      <c r="I169" s="1031"/>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1004">
        <f t="shared" ref="N169" ca="1" si="152">IFERROR(J169/J170,"ND")</f>
        <v>0</v>
      </c>
      <c r="O169" s="1006" t="str">
        <f t="shared" ref="O169" ca="1" si="153">IFERROR(((J169+K169+L169+M169)/H169),"ND")</f>
        <v>ND</v>
      </c>
      <c r="P169" s="1034"/>
    </row>
    <row r="170" spans="3:16">
      <c r="C170" s="983"/>
      <c r="D170" s="985"/>
      <c r="E170" s="985"/>
      <c r="F170" s="987"/>
      <c r="G170" s="989"/>
      <c r="H170" s="1029"/>
      <c r="I170" s="1036"/>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29">
        <f ca="1">IF(ISBLANK(OFFSET('9. METAS'!$K$20,INT((ROW()-13)/2),0)),"",OFFSET('9. METAS'!$K$20,INT((ROW()-13)/2),0))</f>
        <v>120</v>
      </c>
      <c r="I171" s="1031"/>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1004">
        <f t="shared" ref="N171" ca="1" si="154">IFERROR(J171/J172,"ND")</f>
        <v>1.3333333333333333</v>
      </c>
      <c r="O171" s="1006" t="str">
        <f t="shared" ref="O171" ca="1" si="155">IFERROR(((J171+K171+L171+M171)/H171),"ND")</f>
        <v>ND</v>
      </c>
      <c r="P171" s="1034"/>
    </row>
    <row r="172" spans="3:16">
      <c r="C172" s="983"/>
      <c r="D172" s="985"/>
      <c r="E172" s="985"/>
      <c r="F172" s="987"/>
      <c r="G172" s="989"/>
      <c r="H172" s="1029"/>
      <c r="I172" s="1036"/>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29">
        <f ca="1">IF(ISBLANK(OFFSET('9. METAS'!$K$20,INT((ROW()-13)/2),0)),"",OFFSET('9. METAS'!$K$20,INT((ROW()-13)/2),0))</f>
        <v>200</v>
      </c>
      <c r="I173" s="1031"/>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1004">
        <f t="shared" ref="N173" ca="1" si="156">IFERROR(J173/J174,"ND")</f>
        <v>0.06</v>
      </c>
      <c r="O173" s="1006" t="str">
        <f t="shared" ref="O173" ca="1" si="157">IFERROR(((J173+K173+L173+M173)/H173),"ND")</f>
        <v>ND</v>
      </c>
      <c r="P173" s="1034"/>
    </row>
    <row r="174" spans="3:16">
      <c r="C174" s="983"/>
      <c r="D174" s="985"/>
      <c r="E174" s="985"/>
      <c r="F174" s="987"/>
      <c r="G174" s="989"/>
      <c r="H174" s="1029"/>
      <c r="I174" s="1036"/>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29">
        <f ca="1">IF(ISBLANK(OFFSET('9. METAS'!$K$20,INT((ROW()-13)/2),0)),"",OFFSET('9. METAS'!$K$20,INT((ROW()-13)/2),0))</f>
        <v>120</v>
      </c>
      <c r="I175" s="1031"/>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1004">
        <f t="shared" ref="N175" ca="1" si="158">IFERROR(J175/J176,"ND")</f>
        <v>0.2</v>
      </c>
      <c r="O175" s="1006" t="str">
        <f t="shared" ref="O175" ca="1" si="159">IFERROR(((J175+K175+L175+M175)/H175),"ND")</f>
        <v>ND</v>
      </c>
      <c r="P175" s="1034"/>
    </row>
    <row r="176" spans="3:16">
      <c r="C176" s="983"/>
      <c r="D176" s="985"/>
      <c r="E176" s="985"/>
      <c r="F176" s="987"/>
      <c r="G176" s="989"/>
      <c r="H176" s="1029"/>
      <c r="I176" s="1036"/>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29">
        <f ca="1">IF(ISBLANK(OFFSET('9. METAS'!$K$20,INT((ROW()-13)/2),0)),"",OFFSET('9. METAS'!$K$20,INT((ROW()-13)/2),0))</f>
        <v>15</v>
      </c>
      <c r="I177" s="1031"/>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1004">
        <f t="shared" ref="N177" ca="1" si="160">IFERROR(J177/J178,"ND")</f>
        <v>2</v>
      </c>
      <c r="O177" s="1006" t="str">
        <f t="shared" ref="O177" ca="1" si="161">IFERROR(((J177+K177+L177+M177)/H177),"ND")</f>
        <v>ND</v>
      </c>
      <c r="P177" s="1034"/>
    </row>
    <row r="178" spans="3:16">
      <c r="C178" s="983"/>
      <c r="D178" s="985"/>
      <c r="E178" s="985"/>
      <c r="F178" s="987"/>
      <c r="G178" s="989"/>
      <c r="H178" s="1029"/>
      <c r="I178" s="1036"/>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29">
        <f ca="1">IF(ISBLANK(OFFSET('9. METAS'!$K$20,INT((ROW()-13)/2),0)),"",OFFSET('9. METAS'!$K$20,INT((ROW()-13)/2),0))</f>
        <v>12</v>
      </c>
      <c r="I179" s="1031"/>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1004">
        <f t="shared" ref="N179" ca="1" si="162">IFERROR(J179/J180,"ND")</f>
        <v>11.666666666666666</v>
      </c>
      <c r="O179" s="1006" t="str">
        <f t="shared" ref="O179" ca="1" si="163">IFERROR(((J179+K179+L179+M179)/H179),"ND")</f>
        <v>ND</v>
      </c>
      <c r="P179" s="1034"/>
    </row>
    <row r="180" spans="3:16">
      <c r="C180" s="983"/>
      <c r="D180" s="985"/>
      <c r="E180" s="985"/>
      <c r="F180" s="987"/>
      <c r="G180" s="989"/>
      <c r="H180" s="1029"/>
      <c r="I180" s="1036"/>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29">
        <f ca="1">IF(ISBLANK(OFFSET('9. METAS'!$K$20,INT((ROW()-13)/2),0)),"",OFFSET('9. METAS'!$K$20,INT((ROW()-13)/2),0))</f>
        <v>10</v>
      </c>
      <c r="I181" s="1031"/>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1004">
        <f t="shared" ref="N181" ca="1" si="164">IFERROR(J181/J182,"ND")</f>
        <v>0.5</v>
      </c>
      <c r="O181" s="1006" t="str">
        <f t="shared" ref="O181" ca="1" si="165">IFERROR(((J181+K181+L181+M181)/H181),"ND")</f>
        <v>ND</v>
      </c>
      <c r="P181" s="1034"/>
    </row>
    <row r="182" spans="3:16">
      <c r="C182" s="983"/>
      <c r="D182" s="985"/>
      <c r="E182" s="985"/>
      <c r="F182" s="987"/>
      <c r="G182" s="989"/>
      <c r="H182" s="1029"/>
      <c r="I182" s="1036"/>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29">
        <f ca="1">IF(ISBLANK(OFFSET('9. METAS'!$K$20,INT((ROW()-13)/2),0)),"",OFFSET('9. METAS'!$K$20,INT((ROW()-13)/2),0))</f>
        <v>1098432</v>
      </c>
      <c r="I183" s="1031"/>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1004">
        <f t="shared" ref="N183" ca="1" si="166">IFERROR(J183/J184,"ND")</f>
        <v>0.66046219805500361</v>
      </c>
      <c r="O183" s="1006" t="str">
        <f t="shared" ref="O183" ca="1" si="167">IFERROR(((J183+K183+L183+M183)/H183),"ND")</f>
        <v>ND</v>
      </c>
      <c r="P183" s="1034"/>
    </row>
    <row r="184" spans="3:16">
      <c r="C184" s="983"/>
      <c r="D184" s="985"/>
      <c r="E184" s="985"/>
      <c r="F184" s="987"/>
      <c r="G184" s="989"/>
      <c r="H184" s="1029"/>
      <c r="I184" s="1036"/>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29">
        <f ca="1">IF(ISBLANK(OFFSET('9. METAS'!$K$20,INT((ROW()-13)/2),0)),"",OFFSET('9. METAS'!$K$20,INT((ROW()-13)/2),0))</f>
        <v>4800</v>
      </c>
      <c r="I185" s="1031"/>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1004">
        <f t="shared" ref="N185" ca="1" si="168">IFERROR(J185/J186,"ND")</f>
        <v>0.9364548494983278</v>
      </c>
      <c r="O185" s="1006" t="str">
        <f t="shared" ref="O185" ca="1" si="169">IFERROR(((J185+K185+L185+M185)/H185),"ND")</f>
        <v>ND</v>
      </c>
      <c r="P185" s="1034"/>
    </row>
    <row r="186" spans="3:16">
      <c r="C186" s="983"/>
      <c r="D186" s="985"/>
      <c r="E186" s="985"/>
      <c r="F186" s="987"/>
      <c r="G186" s="989"/>
      <c r="H186" s="1029"/>
      <c r="I186" s="1036"/>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29">
        <f ca="1">IF(ISBLANK(OFFSET('9. METAS'!$K$20,INT((ROW()-13)/2),0)),"",OFFSET('9. METAS'!$K$20,INT((ROW()-13)/2),0))</f>
        <v>2710</v>
      </c>
      <c r="I187" s="1031"/>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1004">
        <f t="shared" ref="N187" ca="1" si="170">IFERROR(J187/J188,"ND")</f>
        <v>1.2343283582089553</v>
      </c>
      <c r="O187" s="1006" t="str">
        <f t="shared" ref="O187" ca="1" si="171">IFERROR(((J187+K187+L187+M187)/H187),"ND")</f>
        <v>ND</v>
      </c>
      <c r="P187" s="1034"/>
    </row>
    <row r="188" spans="3:16">
      <c r="C188" s="983"/>
      <c r="D188" s="985"/>
      <c r="E188" s="985"/>
      <c r="F188" s="987"/>
      <c r="G188" s="989"/>
      <c r="H188" s="1029"/>
      <c r="I188" s="1036"/>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29">
        <f ca="1">IF(ISBLANK(OFFSET('9. METAS'!$K$20,INT((ROW()-13)/2),0)),"",OFFSET('9. METAS'!$K$20,INT((ROW()-13)/2),0))</f>
        <v>220</v>
      </c>
      <c r="I189" s="1031"/>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1004">
        <f t="shared" ref="N189" ca="1" si="172">IFERROR(J189/J190,"ND")</f>
        <v>15.6</v>
      </c>
      <c r="O189" s="1006" t="str">
        <f t="shared" ref="O189" ca="1" si="173">IFERROR(((J189+K189+L189+M189)/H189),"ND")</f>
        <v>ND</v>
      </c>
      <c r="P189" s="1034"/>
    </row>
    <row r="190" spans="3:16">
      <c r="C190" s="983"/>
      <c r="D190" s="985"/>
      <c r="E190" s="985"/>
      <c r="F190" s="987"/>
      <c r="G190" s="989"/>
      <c r="H190" s="1029"/>
      <c r="I190" s="1036"/>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29">
        <f ca="1">IF(ISBLANK(OFFSET('9. METAS'!$K$20,INT((ROW()-13)/2),0)),"",OFFSET('9. METAS'!$K$20,INT((ROW()-13)/2),0))</f>
        <v>20770</v>
      </c>
      <c r="I191" s="1031"/>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1004">
        <f t="shared" ref="N191" ca="1" si="174">IFERROR(J191/J192,"ND")</f>
        <v>1.3048340548340549</v>
      </c>
      <c r="O191" s="1006" t="str">
        <f t="shared" ref="O191" ca="1" si="175">IFERROR(((J191+K191+L191+M191)/H191),"ND")</f>
        <v>ND</v>
      </c>
      <c r="P191" s="1034"/>
    </row>
    <row r="192" spans="3:16">
      <c r="C192" s="983"/>
      <c r="D192" s="985"/>
      <c r="E192" s="985"/>
      <c r="F192" s="987"/>
      <c r="G192" s="989"/>
      <c r="H192" s="1029"/>
      <c r="I192" s="1036"/>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29">
        <f ca="1">IF(ISBLANK(OFFSET('9. METAS'!$K$20,INT((ROW()-13)/2),0)),"",OFFSET('9. METAS'!$K$20,INT((ROW()-13)/2),0))</f>
        <v>6720</v>
      </c>
      <c r="I193" s="1031"/>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1004">
        <f t="shared" ref="N193" ca="1" si="176">IFERROR(J193/J194,"ND")</f>
        <v>2.3317567567567568</v>
      </c>
      <c r="O193" s="1006" t="str">
        <f t="shared" ref="O193" ca="1" si="177">IFERROR(((J193+K193+L193+M193)/H193),"ND")</f>
        <v>ND</v>
      </c>
      <c r="P193" s="1034"/>
    </row>
    <row r="194" spans="3:16">
      <c r="C194" s="983"/>
      <c r="D194" s="985"/>
      <c r="E194" s="985"/>
      <c r="F194" s="987"/>
      <c r="G194" s="989"/>
      <c r="H194" s="1029"/>
      <c r="I194" s="1036"/>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29">
        <f ca="1">IF(ISBLANK(OFFSET('9. METAS'!$K$20,INT((ROW()-13)/2),0)),"",OFFSET('9. METAS'!$K$20,INT((ROW()-13)/2),0))</f>
        <v>3700</v>
      </c>
      <c r="I195" s="1031"/>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1004">
        <f t="shared" ref="N195" ca="1" si="178">IFERROR(J195/J196,"ND")</f>
        <v>1.1850000000000001</v>
      </c>
      <c r="O195" s="1006" t="str">
        <f t="shared" ref="O195" ca="1" si="179">IFERROR(((J195+K195+L195+M195)/H195),"ND")</f>
        <v>ND</v>
      </c>
      <c r="P195" s="1034"/>
    </row>
    <row r="196" spans="3:16">
      <c r="C196" s="983"/>
      <c r="D196" s="985"/>
      <c r="E196" s="985"/>
      <c r="F196" s="987"/>
      <c r="G196" s="989"/>
      <c r="H196" s="1029"/>
      <c r="I196" s="1036"/>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29">
        <f ca="1">IF(ISBLANK(OFFSET('9. METAS'!$K$20,INT((ROW()-13)/2),0)),"",OFFSET('9. METAS'!$K$20,INT((ROW()-13)/2),0))</f>
        <v>4970</v>
      </c>
      <c r="I197" s="1031"/>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1004">
        <f t="shared" ref="N197" ca="1" si="180">IFERROR(J197/J198,"ND")</f>
        <v>3.0218914185639227</v>
      </c>
      <c r="O197" s="1006" t="str">
        <f t="shared" ref="O197" ca="1" si="181">IFERROR(((J197+K197+L197+M197)/H197),"ND")</f>
        <v>ND</v>
      </c>
      <c r="P197" s="1034"/>
    </row>
    <row r="198" spans="3:16">
      <c r="C198" s="983"/>
      <c r="D198" s="985"/>
      <c r="E198" s="985"/>
      <c r="F198" s="987"/>
      <c r="G198" s="989"/>
      <c r="H198" s="1029"/>
      <c r="I198" s="1036"/>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29">
        <f ca="1">IF(ISBLANK(OFFSET('9. METAS'!$K$20,INT((ROW()-13)/2),0)),"",OFFSET('9. METAS'!$K$20,INT((ROW()-13)/2),0))</f>
        <v>190</v>
      </c>
      <c r="I199" s="1031"/>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1004">
        <f t="shared" ref="N199" ca="1" si="182">IFERROR(J199/J200,"ND")</f>
        <v>0.51764705882352946</v>
      </c>
      <c r="O199" s="1006" t="str">
        <f t="shared" ref="O199" ca="1" si="183">IFERROR(((J199+K199+L199+M199)/H199),"ND")</f>
        <v>ND</v>
      </c>
      <c r="P199" s="1034"/>
    </row>
    <row r="200" spans="3:16">
      <c r="C200" s="983"/>
      <c r="D200" s="985"/>
      <c r="E200" s="985"/>
      <c r="F200" s="987"/>
      <c r="G200" s="989"/>
      <c r="H200" s="1029"/>
      <c r="I200" s="1036"/>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29">
        <f ca="1">IF(ISBLANK(OFFSET('9. METAS'!$K$20,INT((ROW()-13)/2),0)),"",OFFSET('9. METAS'!$K$20,INT((ROW()-13)/2),0))</f>
        <v>580</v>
      </c>
      <c r="I201" s="1031"/>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1004">
        <f t="shared" ref="N201" ca="1" si="184">IFERROR(J201/J202,"ND")</f>
        <v>0.4375</v>
      </c>
      <c r="O201" s="1006" t="str">
        <f t="shared" ref="O201" ca="1" si="185">IFERROR(((J201+K201+L201+M201)/H201),"ND")</f>
        <v>ND</v>
      </c>
      <c r="P201" s="1034"/>
    </row>
    <row r="202" spans="3:16">
      <c r="C202" s="983"/>
      <c r="D202" s="985"/>
      <c r="E202" s="985"/>
      <c r="F202" s="987"/>
      <c r="G202" s="989"/>
      <c r="H202" s="1029"/>
      <c r="I202" s="1036"/>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29">
        <f ca="1">IF(ISBLANK(OFFSET('9. METAS'!$K$20,INT((ROW()-13)/2),0)),"",OFFSET('9. METAS'!$K$20,INT((ROW()-13)/2),0))</f>
        <v>1125</v>
      </c>
      <c r="I203" s="1031"/>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1004">
        <f t="shared" ref="N203" ca="1" si="186">IFERROR(J203/J204,"ND")</f>
        <v>1.712280701754386</v>
      </c>
      <c r="O203" s="1006" t="str">
        <f t="shared" ref="O203" ca="1" si="187">IFERROR(((J203+K203+L203+M203)/H203),"ND")</f>
        <v>ND</v>
      </c>
      <c r="P203" s="1034"/>
    </row>
    <row r="204" spans="3:16">
      <c r="C204" s="983"/>
      <c r="D204" s="985"/>
      <c r="E204" s="985"/>
      <c r="F204" s="987"/>
      <c r="G204" s="989"/>
      <c r="H204" s="1029"/>
      <c r="I204" s="1036"/>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29">
        <f ca="1">IF(ISBLANK(OFFSET('9. METAS'!$K$20,INT((ROW()-13)/2),0)),"",OFFSET('9. METAS'!$K$20,INT((ROW()-13)/2),0))</f>
        <v>525</v>
      </c>
      <c r="I205" s="1031"/>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1004">
        <f t="shared" ref="N205" ca="1" si="188">IFERROR(J205/J206,"ND")</f>
        <v>1.1557377049180328</v>
      </c>
      <c r="O205" s="1006" t="str">
        <f t="shared" ref="O205" ca="1" si="189">IFERROR(((J205+K205+L205+M205)/H205),"ND")</f>
        <v>ND</v>
      </c>
      <c r="P205" s="1034"/>
    </row>
    <row r="206" spans="3:16">
      <c r="C206" s="983"/>
      <c r="D206" s="985"/>
      <c r="E206" s="985"/>
      <c r="F206" s="987"/>
      <c r="G206" s="989"/>
      <c r="H206" s="1029"/>
      <c r="I206" s="1036"/>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29">
        <f ca="1">IF(ISBLANK(OFFSET('9. METAS'!$K$20,INT((ROW()-13)/2),0)),"",OFFSET('9. METAS'!$K$20,INT((ROW()-13)/2),0))</f>
        <v>210</v>
      </c>
      <c r="I207" s="1031"/>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1004" t="str">
        <f t="shared" ref="N207" ca="1" si="190">IFERROR(J207/J208,"ND")</f>
        <v>ND</v>
      </c>
      <c r="O207" s="1006" t="str">
        <f t="shared" ref="O207" ca="1" si="191">IFERROR(((J207+K207+L207+M207)/H207),"ND")</f>
        <v>ND</v>
      </c>
      <c r="P207" s="1034"/>
    </row>
    <row r="208" spans="3:16">
      <c r="C208" s="983"/>
      <c r="D208" s="985"/>
      <c r="E208" s="985"/>
      <c r="F208" s="987"/>
      <c r="G208" s="989"/>
      <c r="H208" s="1029"/>
      <c r="I208" s="1036"/>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29">
        <f ca="1">IF(ISBLANK(OFFSET('9. METAS'!$K$20,INT((ROW()-13)/2),0)),"",OFFSET('9. METAS'!$K$20,INT((ROW()-13)/2),0))</f>
        <v>24</v>
      </c>
      <c r="I209" s="1031"/>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1004">
        <f t="shared" ref="N209" ca="1" si="192">IFERROR(J209/J210,"ND")</f>
        <v>0.75</v>
      </c>
      <c r="O209" s="1006" t="str">
        <f t="shared" ref="O209" ca="1" si="193">IFERROR(((J209+K209+L209+M209)/H209),"ND")</f>
        <v>ND</v>
      </c>
      <c r="P209" s="1034"/>
    </row>
    <row r="210" spans="3:16">
      <c r="C210" s="983"/>
      <c r="D210" s="985"/>
      <c r="E210" s="985"/>
      <c r="F210" s="987"/>
      <c r="G210" s="989"/>
      <c r="H210" s="1029"/>
      <c r="I210" s="1036"/>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29">
        <f ca="1">IF(ISBLANK(OFFSET('9. METAS'!$K$20,INT((ROW()-13)/2),0)),"",OFFSET('9. METAS'!$K$20,INT((ROW()-13)/2),0))</f>
        <v>217</v>
      </c>
      <c r="I211" s="1031"/>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1004">
        <f t="shared" ref="N211" ca="1" si="194">IFERROR(J211/J212,"ND")</f>
        <v>4.1428571428571432</v>
      </c>
      <c r="O211" s="1006" t="str">
        <f t="shared" ref="O211" ca="1" si="195">IFERROR(((J211+K211+L211+M211)/H211),"ND")</f>
        <v>ND</v>
      </c>
      <c r="P211" s="1034"/>
    </row>
    <row r="212" spans="3:16">
      <c r="C212" s="983"/>
      <c r="D212" s="985"/>
      <c r="E212" s="985"/>
      <c r="F212" s="987"/>
      <c r="G212" s="989"/>
      <c r="H212" s="1029"/>
      <c r="I212" s="1036"/>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29">
        <f ca="1">IF(ISBLANK(OFFSET('9. METAS'!$K$20,INT((ROW()-13)/2),0)),"",OFFSET('9. METAS'!$K$20,INT((ROW()-13)/2),0))</f>
        <v>1053400</v>
      </c>
      <c r="I213" s="1031"/>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1004">
        <f t="shared" ref="N213" ca="1" si="196">IFERROR(J213/J214,"ND")</f>
        <v>0.61215872413138406</v>
      </c>
      <c r="O213" s="1006" t="str">
        <f t="shared" ref="O213" ca="1" si="197">IFERROR(((J213+K213+L213+M213)/H213),"ND")</f>
        <v>ND</v>
      </c>
      <c r="P213" s="1034"/>
    </row>
    <row r="214" spans="3:16">
      <c r="C214" s="983"/>
      <c r="D214" s="985"/>
      <c r="E214" s="985"/>
      <c r="F214" s="987"/>
      <c r="G214" s="989"/>
      <c r="H214" s="1029"/>
      <c r="I214" s="1036"/>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29">
        <f ca="1">IF(ISBLANK(OFFSET('9. METAS'!$K$20,INT((ROW()-13)/2),0)),"",OFFSET('9. METAS'!$K$20,INT((ROW()-13)/2),0))</f>
        <v>129</v>
      </c>
      <c r="I215" s="1031"/>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1004">
        <f t="shared" ref="N215" ca="1" si="198">IFERROR(J215/J216,"ND")</f>
        <v>1.3125</v>
      </c>
      <c r="O215" s="1006" t="str">
        <f t="shared" ref="O215" ca="1" si="199">IFERROR(((J215+K215+L215+M215)/H215),"ND")</f>
        <v>ND</v>
      </c>
      <c r="P215" s="1034"/>
    </row>
    <row r="216" spans="3:16">
      <c r="C216" s="983"/>
      <c r="D216" s="985"/>
      <c r="E216" s="985"/>
      <c r="F216" s="987"/>
      <c r="G216" s="989"/>
      <c r="H216" s="1029"/>
      <c r="I216" s="1036"/>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29">
        <f ca="1">IF(ISBLANK(OFFSET('9. METAS'!$K$20,INT((ROW()-13)/2),0)),"",OFFSET('9. METAS'!$K$20,INT((ROW()-13)/2),0))</f>
        <v>2</v>
      </c>
      <c r="I217" s="1031"/>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1004">
        <f t="shared" ref="N217" ca="1" si="200">IFERROR(J217/J218,"ND")</f>
        <v>1</v>
      </c>
      <c r="O217" s="1006" t="str">
        <f t="shared" ref="O217" ca="1" si="201">IFERROR(((J217+K217+L217+M217)/H217),"ND")</f>
        <v>ND</v>
      </c>
      <c r="P217" s="1034"/>
    </row>
    <row r="218" spans="3:16" ht="15.75" thickBot="1">
      <c r="C218" s="1020"/>
      <c r="D218" s="1021"/>
      <c r="E218" s="1021"/>
      <c r="F218" s="1022"/>
      <c r="G218" s="1023"/>
      <c r="H218" s="1043"/>
      <c r="I218" s="1044"/>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1026"/>
      <c r="O218" s="1027"/>
      <c r="P218" s="1045"/>
    </row>
    <row r="219" spans="3:16" hidden="1">
      <c r="C219" s="1046" t="str">
        <f ca="1">IF(ISBLANK(OFFSET('5. Pp (3 años)'!$C$46,INT((ROW()-13)/2),0)),"",OFFSET('5. Pp (3 años)'!$C$46,INT((ROW()-13)/2),0))</f>
        <v/>
      </c>
      <c r="D219" s="1047" t="str">
        <f ca="1">IF(ISBLANK(OFFSET('5. Pp (3 años)'!$D$46,INT((ROW()-13)/2),0)),"",OFFSET('5. Pp (3 años)'!$D$46,INT((ROW()-13)/2),0))</f>
        <v/>
      </c>
      <c r="E219" s="1047" t="str">
        <f ca="1">IF(ISBLANK(OFFSET('5. Pp (3 años)'!$E$46,INT((ROW()-13)/2),0)),"",OFFSET('5. Pp (3 años)'!$E$46,INT((ROW()-13)/2),0))</f>
        <v/>
      </c>
      <c r="F219" s="1048" t="str">
        <f ca="1">IF(ISBLANK(OFFSET('5. Pp (3 años)'!$K$46,INT((ROW()-13)/2),0)),"",OFFSET('5. Pp (3 años)'!$K$46,INT((ROW()-13)/2),0))</f>
        <v/>
      </c>
      <c r="G219" s="1049" t="str">
        <f ca="1">IF(ISBLANK(OFFSET('5. Pp (3 años)'!$H$46,INT((ROW()-13)/2),0)),"",OFFSET('5. Pp (3 años)'!$H$46,INT((ROW()-13)/2),0))</f>
        <v/>
      </c>
      <c r="H219" s="1038" t="str">
        <f ca="1">IF(ISBLANK(OFFSET('9. METAS'!$K$20,INT((ROW()-13)/2),0)),"",OFFSET('9. METAS'!$K$20,INT((ROW()-13)/2),0))</f>
        <v/>
      </c>
      <c r="I219" s="1039"/>
      <c r="J219" s="787" t="str">
        <f ca="1">IF(MOD(ROW()-13,2)=0,IF(ISBLANK(OFFSET('11. SEGUIMIENTO 2026'!$N$14,INT((ROW()-13)/2),0)),"",OFFSET('11. SEGUIMIENTO 2026'!$N$14,INT((ROW()-13)/2),0)),IF(ISBLANK(OFFSET('9. METAS'!$Q$20,INT((ROW()-14)/2),0)),"",OFFSET('9. METAS'!$Q$20,INT((ROW()-14)/2),0)))</f>
        <v/>
      </c>
      <c r="K219" s="788" t="str">
        <f ca="1">IF(MOD(ROW()-13,2)=0,IF(ISBLANK(OFFSET('11. SEGUIMIENTO 2026'!$O$14,INT((ROW()-13)/2),0)),"",OFFSET('11. SEGUIMIENTO 2026'!$O$14,INT((ROW()-13)/2),0)),IF(ISBLANK(OFFSET('9. METAS'!$R$20,INT((ROW()-14)/2),0)),"",OFFSET('9. METAS'!$R$20,INT((ROW()-14)/2),0)))</f>
        <v/>
      </c>
      <c r="L219" s="788" t="str">
        <f ca="1">IF(MOD(ROW()-13,2)=0,IF(ISBLANK(OFFSET('11. SEGUIMIENTO 2026'!$P$14,INT((ROW()-13)/2),0)),"",OFFSET('11. SEGUIMIENTO 2026'!$P$14,INT((ROW()-13)/2),0)),IF(ISBLANK(OFFSET('9. METAS'!$S$20,INT((ROW()-14)/2),0)),"",OFFSET('9. METAS'!$S$20,INT((ROW()-14)/2),0)))</f>
        <v/>
      </c>
      <c r="M219" s="789" t="str">
        <f ca="1">IF(MOD(ROW()-13,2)=0,IF(ISBLANK(OFFSET('11. SEGUIMIENTO 2026'!$Q$14,INT((ROW()-13)/2),0)),"",OFFSET('11. SEGUIMIENTO 2026'!$Q$14,INT((ROW()-13)/2),0)),IF(ISBLANK(OFFSET('9. METAS'!$T$20,INT((ROW()-14)/2),0)),"",OFFSET('9. METAS'!$T$20,INT((ROW()-14)/2),0)))</f>
        <v/>
      </c>
      <c r="N219" s="1040" t="str">
        <f t="shared" ref="N219" ca="1" si="202">IFERROR(J219/J220,"ND")</f>
        <v>ND</v>
      </c>
      <c r="O219" s="1041" t="str">
        <f t="shared" ref="O219" ca="1" si="203">IFERROR(((J219+K219+L219+M219)/H219),"ND")</f>
        <v>ND</v>
      </c>
      <c r="P219" s="1042"/>
    </row>
    <row r="220" spans="3:16" hidden="1">
      <c r="C220" s="983"/>
      <c r="D220" s="985"/>
      <c r="E220" s="985"/>
      <c r="F220" s="987"/>
      <c r="G220" s="989"/>
      <c r="H220" s="1029"/>
      <c r="I220" s="1036"/>
      <c r="J220" s="208" t="str">
        <f ca="1">IF(MOD(ROW()-13,2)=0,IF(ISBLANK(OFFSET('11. SEGUIMIENTO 2026'!$N$14,INT((ROW()-13)/2),0)),"",OFFSET('11. SEGUIMIENTO 2026'!$N$14,INT((ROW()-13)/2),0)),IF(ISBLANK(OFFSET('9. METAS'!$Q$20,INT((ROW()-14)/2),0)),"",OFFSET('9. METAS'!$Q$20,INT((ROW()-14)/2),0)))</f>
        <v/>
      </c>
      <c r="K220" s="209" t="str">
        <f ca="1">IF(MOD(ROW()-13,2)=0,IF(ISBLANK(OFFSET('11. SEGUIMIENTO 2026'!$O$14,INT((ROW()-13)/2),0)),"",OFFSET('11. SEGUIMIENTO 2026'!$O$14,INT((ROW()-13)/2),0)),IF(ISBLANK(OFFSET('9. METAS'!$R$20,INT((ROW()-14)/2),0)),"",OFFSET('9. METAS'!$R$20,INT((ROW()-14)/2),0)))</f>
        <v/>
      </c>
      <c r="L220" s="209" t="str">
        <f ca="1">IF(MOD(ROW()-13,2)=0,IF(ISBLANK(OFFSET('11. SEGUIMIENTO 2026'!$P$14,INT((ROW()-13)/2),0)),"",OFFSET('11. SEGUIMIENTO 2026'!$P$14,INT((ROW()-13)/2),0)),IF(ISBLANK(OFFSET('9. METAS'!$S$20,INT((ROW()-14)/2),0)),"",OFFSET('9. METAS'!$S$20,INT((ROW()-14)/2),0)))</f>
        <v/>
      </c>
      <c r="M220" s="210" t="str">
        <f ca="1">IF(MOD(ROW()-13,2)=0,IF(ISBLANK(OFFSET('11. SEGUIMIENTO 2026'!$Q$14,INT((ROW()-13)/2),0)),"",OFFSET('11. SEGUIMIENTO 2026'!$Q$14,INT((ROW()-13)/2),0)),IF(ISBLANK(OFFSET('9. METAS'!$T$20,INT((ROW()-14)/2),0)),"",OFFSET('9. METAS'!$T$20,INT((ROW()-14)/2),0)))</f>
        <v/>
      </c>
      <c r="N220" s="1005"/>
      <c r="O220" s="1007"/>
      <c r="P220" s="1037"/>
    </row>
    <row r="221" spans="3:16" hidden="1">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29" t="str">
        <f ca="1">IF(ISBLANK(OFFSET('9. METAS'!$K$20,INT((ROW()-13)/2),0)),"",OFFSET('9. METAS'!$K$20,INT((ROW()-13)/2),0))</f>
        <v/>
      </c>
      <c r="I221" s="1031"/>
      <c r="J221" s="208" t="str">
        <f ca="1">IF(MOD(ROW()-13,2)=0,IF(ISBLANK(OFFSET('11. SEGUIMIENTO 2026'!$N$14,INT((ROW()-13)/2),0)),"",OFFSET('11. SEGUIMIENTO 2026'!$N$14,INT((ROW()-13)/2),0)),IF(ISBLANK(OFFSET('9. METAS'!$Q$20,INT((ROW()-14)/2),0)),"",OFFSET('9. METAS'!$Q$20,INT((ROW()-14)/2),0)))</f>
        <v/>
      </c>
      <c r="K221" s="209" t="str">
        <f ca="1">IF(MOD(ROW()-13,2)=0,IF(ISBLANK(OFFSET('11. SEGUIMIENTO 2026'!$O$14,INT((ROW()-13)/2),0)),"",OFFSET('11. SEGUIMIENTO 2026'!$O$14,INT((ROW()-13)/2),0)),IF(ISBLANK(OFFSET('9. METAS'!$R$20,INT((ROW()-14)/2),0)),"",OFFSET('9. METAS'!$R$20,INT((ROW()-14)/2),0)))</f>
        <v/>
      </c>
      <c r="L221" s="209" t="str">
        <f ca="1">IF(MOD(ROW()-13,2)=0,IF(ISBLANK(OFFSET('11. SEGUIMIENTO 2026'!$P$14,INT((ROW()-13)/2),0)),"",OFFSET('11. SEGUIMIENTO 2026'!$P$14,INT((ROW()-13)/2),0)),IF(ISBLANK(OFFSET('9. METAS'!$S$20,INT((ROW()-14)/2),0)),"",OFFSET('9. METAS'!$S$20,INT((ROW()-14)/2),0)))</f>
        <v/>
      </c>
      <c r="M221" s="210" t="str">
        <f ca="1">IF(MOD(ROW()-13,2)=0,IF(ISBLANK(OFFSET('11. SEGUIMIENTO 2026'!$Q$14,INT((ROW()-13)/2),0)),"",OFFSET('11. SEGUIMIENTO 2026'!$Q$14,INT((ROW()-13)/2),0)),IF(ISBLANK(OFFSET('9. METAS'!$T$20,INT((ROW()-14)/2),0)),"",OFFSET('9. METAS'!$T$20,INT((ROW()-14)/2),0)))</f>
        <v/>
      </c>
      <c r="N221" s="1004" t="str">
        <f t="shared" ref="N221" ca="1" si="204">IFERROR(J221/J222,"ND")</f>
        <v>ND</v>
      </c>
      <c r="O221" s="1006" t="str">
        <f t="shared" ref="O221" ca="1" si="205">IFERROR(((J221+K221+L221+M221)/H221),"ND")</f>
        <v>ND</v>
      </c>
      <c r="P221" s="1034"/>
    </row>
    <row r="222" spans="3:16" hidden="1">
      <c r="C222" s="983"/>
      <c r="D222" s="985"/>
      <c r="E222" s="985"/>
      <c r="F222" s="987"/>
      <c r="G222" s="989"/>
      <c r="H222" s="1029"/>
      <c r="I222" s="1036"/>
      <c r="J222" s="208" t="str">
        <f ca="1">IF(MOD(ROW()-13,2)=0,IF(ISBLANK(OFFSET('11. SEGUIMIENTO 2026'!$N$14,INT((ROW()-13)/2),0)),"",OFFSET('11. SEGUIMIENTO 2026'!$N$14,INT((ROW()-13)/2),0)),IF(ISBLANK(OFFSET('9. METAS'!$Q$20,INT((ROW()-14)/2),0)),"",OFFSET('9. METAS'!$Q$20,INT((ROW()-14)/2),0)))</f>
        <v/>
      </c>
      <c r="K222" s="209" t="str">
        <f ca="1">IF(MOD(ROW()-13,2)=0,IF(ISBLANK(OFFSET('11. SEGUIMIENTO 2026'!$O$14,INT((ROW()-13)/2),0)),"",OFFSET('11. SEGUIMIENTO 2026'!$O$14,INT((ROW()-13)/2),0)),IF(ISBLANK(OFFSET('9. METAS'!$R$20,INT((ROW()-14)/2),0)),"",OFFSET('9. METAS'!$R$20,INT((ROW()-14)/2),0)))</f>
        <v/>
      </c>
      <c r="L222" s="209" t="str">
        <f ca="1">IF(MOD(ROW()-13,2)=0,IF(ISBLANK(OFFSET('11. SEGUIMIENTO 2026'!$P$14,INT((ROW()-13)/2),0)),"",OFFSET('11. SEGUIMIENTO 2026'!$P$14,INT((ROW()-13)/2),0)),IF(ISBLANK(OFFSET('9. METAS'!$S$20,INT((ROW()-14)/2),0)),"",OFFSET('9. METAS'!$S$20,INT((ROW()-14)/2),0)))</f>
        <v/>
      </c>
      <c r="M222" s="210" t="str">
        <f ca="1">IF(MOD(ROW()-13,2)=0,IF(ISBLANK(OFFSET('11. SEGUIMIENTO 2026'!$Q$14,INT((ROW()-13)/2),0)),"",OFFSET('11. SEGUIMIENTO 2026'!$Q$14,INT((ROW()-13)/2),0)),IF(ISBLANK(OFFSET('9. METAS'!$T$20,INT((ROW()-14)/2),0)),"",OFFSET('9. METAS'!$T$20,INT((ROW()-14)/2),0)))</f>
        <v/>
      </c>
      <c r="N222" s="1005"/>
      <c r="O222" s="1007"/>
      <c r="P222" s="1037"/>
    </row>
    <row r="223" spans="3:16" hidden="1">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29" t="str">
        <f ca="1">IF(ISBLANK(OFFSET('9. METAS'!$K$20,INT((ROW()-13)/2),0)),"",OFFSET('9. METAS'!$K$20,INT((ROW()-13)/2),0))</f>
        <v/>
      </c>
      <c r="I223" s="1031"/>
      <c r="J223" s="208" t="str">
        <f ca="1">IF(MOD(ROW()-13,2)=0,IF(ISBLANK(OFFSET('11. SEGUIMIENTO 2026'!$N$14,INT((ROW()-13)/2),0)),"",OFFSET('11. SEGUIMIENTO 2026'!$N$14,INT((ROW()-13)/2),0)),IF(ISBLANK(OFFSET('9. METAS'!$Q$20,INT((ROW()-14)/2),0)),"",OFFSET('9. METAS'!$Q$20,INT((ROW()-14)/2),0)))</f>
        <v/>
      </c>
      <c r="K223" s="209" t="str">
        <f ca="1">IF(MOD(ROW()-13,2)=0,IF(ISBLANK(OFFSET('11. SEGUIMIENTO 2026'!$O$14,INT((ROW()-13)/2),0)),"",OFFSET('11. SEGUIMIENTO 2026'!$O$14,INT((ROW()-13)/2),0)),IF(ISBLANK(OFFSET('9. METAS'!$R$20,INT((ROW()-14)/2),0)),"",OFFSET('9. METAS'!$R$20,INT((ROW()-14)/2),0)))</f>
        <v/>
      </c>
      <c r="L223" s="209" t="str">
        <f ca="1">IF(MOD(ROW()-13,2)=0,IF(ISBLANK(OFFSET('11. SEGUIMIENTO 2026'!$P$14,INT((ROW()-13)/2),0)),"",OFFSET('11. SEGUIMIENTO 2026'!$P$14,INT((ROW()-13)/2),0)),IF(ISBLANK(OFFSET('9. METAS'!$S$20,INT((ROW()-14)/2),0)),"",OFFSET('9. METAS'!$S$20,INT((ROW()-14)/2),0)))</f>
        <v/>
      </c>
      <c r="M223" s="210" t="str">
        <f ca="1">IF(MOD(ROW()-13,2)=0,IF(ISBLANK(OFFSET('11. SEGUIMIENTO 2026'!$Q$14,INT((ROW()-13)/2),0)),"",OFFSET('11. SEGUIMIENTO 2026'!$Q$14,INT((ROW()-13)/2),0)),IF(ISBLANK(OFFSET('9. METAS'!$T$20,INT((ROW()-14)/2),0)),"",OFFSET('9. METAS'!$T$20,INT((ROW()-14)/2),0)))</f>
        <v/>
      </c>
      <c r="N223" s="1004" t="str">
        <f t="shared" ref="N223" ca="1" si="206">IFERROR(J223/J224,"ND")</f>
        <v>ND</v>
      </c>
      <c r="O223" s="1006" t="str">
        <f t="shared" ref="O223" ca="1" si="207">IFERROR(((J223+K223+L223+M223)/H223),"ND")</f>
        <v>ND</v>
      </c>
      <c r="P223" s="1034"/>
    </row>
    <row r="224" spans="3:16" hidden="1">
      <c r="C224" s="983"/>
      <c r="D224" s="985"/>
      <c r="E224" s="985"/>
      <c r="F224" s="987"/>
      <c r="G224" s="989"/>
      <c r="H224" s="1029"/>
      <c r="I224" s="1036"/>
      <c r="J224" s="208" t="str">
        <f ca="1">IF(MOD(ROW()-13,2)=0,IF(ISBLANK(OFFSET('11. SEGUIMIENTO 2026'!$N$14,INT((ROW()-13)/2),0)),"",OFFSET('11. SEGUIMIENTO 2026'!$N$14,INT((ROW()-13)/2),0)),IF(ISBLANK(OFFSET('9. METAS'!$Q$20,INT((ROW()-14)/2),0)),"",OFFSET('9. METAS'!$Q$20,INT((ROW()-14)/2),0)))</f>
        <v/>
      </c>
      <c r="K224" s="209" t="str">
        <f ca="1">IF(MOD(ROW()-13,2)=0,IF(ISBLANK(OFFSET('11. SEGUIMIENTO 2026'!$O$14,INT((ROW()-13)/2),0)),"",OFFSET('11. SEGUIMIENTO 2026'!$O$14,INT((ROW()-13)/2),0)),IF(ISBLANK(OFFSET('9. METAS'!$R$20,INT((ROW()-14)/2),0)),"",OFFSET('9. METAS'!$R$20,INT((ROW()-14)/2),0)))</f>
        <v/>
      </c>
      <c r="L224" s="209" t="str">
        <f ca="1">IF(MOD(ROW()-13,2)=0,IF(ISBLANK(OFFSET('11. SEGUIMIENTO 2026'!$P$14,INT((ROW()-13)/2),0)),"",OFFSET('11. SEGUIMIENTO 2026'!$P$14,INT((ROW()-13)/2),0)),IF(ISBLANK(OFFSET('9. METAS'!$S$20,INT((ROW()-14)/2),0)),"",OFFSET('9. METAS'!$S$20,INT((ROW()-14)/2),0)))</f>
        <v/>
      </c>
      <c r="M224" s="210" t="str">
        <f ca="1">IF(MOD(ROW()-13,2)=0,IF(ISBLANK(OFFSET('11. SEGUIMIENTO 2026'!$Q$14,INT((ROW()-13)/2),0)),"",OFFSET('11. SEGUIMIENTO 2026'!$Q$14,INT((ROW()-13)/2),0)),IF(ISBLANK(OFFSET('9. METAS'!$T$20,INT((ROW()-14)/2),0)),"",OFFSET('9. METAS'!$T$20,INT((ROW()-14)/2),0)))</f>
        <v/>
      </c>
      <c r="N224" s="1005"/>
      <c r="O224" s="1007"/>
      <c r="P224" s="1037"/>
    </row>
    <row r="225" spans="3:16" hidden="1">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29" t="str">
        <f ca="1">IF(ISBLANK(OFFSET('9. METAS'!$K$20,INT((ROW()-13)/2),0)),"",OFFSET('9. METAS'!$K$20,INT((ROW()-13)/2),0))</f>
        <v/>
      </c>
      <c r="I225" s="1031"/>
      <c r="J225" s="208" t="str">
        <f ca="1">IF(MOD(ROW()-13,2)=0,IF(ISBLANK(OFFSET('11. SEGUIMIENTO 2026'!$N$14,INT((ROW()-13)/2),0)),"",OFFSET('11. SEGUIMIENTO 2026'!$N$14,INT((ROW()-13)/2),0)),IF(ISBLANK(OFFSET('9. METAS'!$Q$20,INT((ROW()-14)/2),0)),"",OFFSET('9. METAS'!$Q$20,INT((ROW()-14)/2),0)))</f>
        <v/>
      </c>
      <c r="K225" s="209" t="str">
        <f ca="1">IF(MOD(ROW()-13,2)=0,IF(ISBLANK(OFFSET('11. SEGUIMIENTO 2026'!$O$14,INT((ROW()-13)/2),0)),"",OFFSET('11. SEGUIMIENTO 2026'!$O$14,INT((ROW()-13)/2),0)),IF(ISBLANK(OFFSET('9. METAS'!$R$20,INT((ROW()-14)/2),0)),"",OFFSET('9. METAS'!$R$20,INT((ROW()-14)/2),0)))</f>
        <v/>
      </c>
      <c r="L225" s="209" t="str">
        <f ca="1">IF(MOD(ROW()-13,2)=0,IF(ISBLANK(OFFSET('11. SEGUIMIENTO 2026'!$P$14,INT((ROW()-13)/2),0)),"",OFFSET('11. SEGUIMIENTO 2026'!$P$14,INT((ROW()-13)/2),0)),IF(ISBLANK(OFFSET('9. METAS'!$S$20,INT((ROW()-14)/2),0)),"",OFFSET('9. METAS'!$S$20,INT((ROW()-14)/2),0)))</f>
        <v/>
      </c>
      <c r="M225" s="210" t="str">
        <f ca="1">IF(MOD(ROW()-13,2)=0,IF(ISBLANK(OFFSET('11. SEGUIMIENTO 2026'!$Q$14,INT((ROW()-13)/2),0)),"",OFFSET('11. SEGUIMIENTO 2026'!$Q$14,INT((ROW()-13)/2),0)),IF(ISBLANK(OFFSET('9. METAS'!$T$20,INT((ROW()-14)/2),0)),"",OFFSET('9. METAS'!$T$20,INT((ROW()-14)/2),0)))</f>
        <v/>
      </c>
      <c r="N225" s="1004" t="str">
        <f t="shared" ref="N225" ca="1" si="208">IFERROR(J225/J226,"ND")</f>
        <v>ND</v>
      </c>
      <c r="O225" s="1006" t="str">
        <f t="shared" ref="O225" ca="1" si="209">IFERROR(((J225+K225+L225+M225)/H225),"ND")</f>
        <v>ND</v>
      </c>
      <c r="P225" s="1034"/>
    </row>
    <row r="226" spans="3:16" hidden="1">
      <c r="C226" s="983"/>
      <c r="D226" s="985"/>
      <c r="E226" s="985"/>
      <c r="F226" s="987"/>
      <c r="G226" s="989"/>
      <c r="H226" s="1029"/>
      <c r="I226" s="1036"/>
      <c r="J226" s="208" t="str">
        <f ca="1">IF(MOD(ROW()-13,2)=0,IF(ISBLANK(OFFSET('11. SEGUIMIENTO 2026'!$N$14,INT((ROW()-13)/2),0)),"",OFFSET('11. SEGUIMIENTO 2026'!$N$14,INT((ROW()-13)/2),0)),IF(ISBLANK(OFFSET('9. METAS'!$Q$20,INT((ROW()-14)/2),0)),"",OFFSET('9. METAS'!$Q$20,INT((ROW()-14)/2),0)))</f>
        <v/>
      </c>
      <c r="K226" s="209" t="str">
        <f ca="1">IF(MOD(ROW()-13,2)=0,IF(ISBLANK(OFFSET('11. SEGUIMIENTO 2026'!$O$14,INT((ROW()-13)/2),0)),"",OFFSET('11. SEGUIMIENTO 2026'!$O$14,INT((ROW()-13)/2),0)),IF(ISBLANK(OFFSET('9. METAS'!$R$20,INT((ROW()-14)/2),0)),"",OFFSET('9. METAS'!$R$20,INT((ROW()-14)/2),0)))</f>
        <v/>
      </c>
      <c r="L226" s="209" t="str">
        <f ca="1">IF(MOD(ROW()-13,2)=0,IF(ISBLANK(OFFSET('11. SEGUIMIENTO 2026'!$P$14,INT((ROW()-13)/2),0)),"",OFFSET('11. SEGUIMIENTO 2026'!$P$14,INT((ROW()-13)/2),0)),IF(ISBLANK(OFFSET('9. METAS'!$S$20,INT((ROW()-14)/2),0)),"",OFFSET('9. METAS'!$S$20,INT((ROW()-14)/2),0)))</f>
        <v/>
      </c>
      <c r="M226" s="210" t="str">
        <f ca="1">IF(MOD(ROW()-13,2)=0,IF(ISBLANK(OFFSET('11. SEGUIMIENTO 2026'!$Q$14,INT((ROW()-13)/2),0)),"",OFFSET('11. SEGUIMIENTO 2026'!$Q$14,INT((ROW()-13)/2),0)),IF(ISBLANK(OFFSET('9. METAS'!$T$20,INT((ROW()-14)/2),0)),"",OFFSET('9. METAS'!$T$20,INT((ROW()-14)/2),0)))</f>
        <v/>
      </c>
      <c r="N226" s="1005"/>
      <c r="O226" s="1007"/>
      <c r="P226" s="1037"/>
    </row>
    <row r="227" spans="3:16" hidden="1">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29" t="str">
        <f ca="1">IF(ISBLANK(OFFSET('9. METAS'!$K$20,INT((ROW()-13)/2),0)),"",OFFSET('9. METAS'!$K$20,INT((ROW()-13)/2),0))</f>
        <v/>
      </c>
      <c r="I227" s="1031"/>
      <c r="J227" s="208" t="str">
        <f ca="1">IF(MOD(ROW()-13,2)=0,IF(ISBLANK(OFFSET('11. SEGUIMIENTO 2026'!$N$14,INT((ROW()-13)/2),0)),"",OFFSET('11. SEGUIMIENTO 2026'!$N$14,INT((ROW()-13)/2),0)),IF(ISBLANK(OFFSET('9. METAS'!$Q$20,INT((ROW()-14)/2),0)),"",OFFSET('9. METAS'!$Q$20,INT((ROW()-14)/2),0)))</f>
        <v/>
      </c>
      <c r="K227" s="209" t="str">
        <f ca="1">IF(MOD(ROW()-13,2)=0,IF(ISBLANK(OFFSET('11. SEGUIMIENTO 2026'!$O$14,INT((ROW()-13)/2),0)),"",OFFSET('11. SEGUIMIENTO 2026'!$O$14,INT((ROW()-13)/2),0)),IF(ISBLANK(OFFSET('9. METAS'!$R$20,INT((ROW()-14)/2),0)),"",OFFSET('9. METAS'!$R$20,INT((ROW()-14)/2),0)))</f>
        <v/>
      </c>
      <c r="L227" s="209" t="str">
        <f ca="1">IF(MOD(ROW()-13,2)=0,IF(ISBLANK(OFFSET('11. SEGUIMIENTO 2026'!$P$14,INT((ROW()-13)/2),0)),"",OFFSET('11. SEGUIMIENTO 2026'!$P$14,INT((ROW()-13)/2),0)),IF(ISBLANK(OFFSET('9. METAS'!$S$20,INT((ROW()-14)/2),0)),"",OFFSET('9. METAS'!$S$20,INT((ROW()-14)/2),0)))</f>
        <v/>
      </c>
      <c r="M227" s="210" t="str">
        <f ca="1">IF(MOD(ROW()-13,2)=0,IF(ISBLANK(OFFSET('11. SEGUIMIENTO 2026'!$Q$14,INT((ROW()-13)/2),0)),"",OFFSET('11. SEGUIMIENTO 2026'!$Q$14,INT((ROW()-13)/2),0)),IF(ISBLANK(OFFSET('9. METAS'!$T$20,INT((ROW()-14)/2),0)),"",OFFSET('9. METAS'!$T$20,INT((ROW()-14)/2),0)))</f>
        <v/>
      </c>
      <c r="N227" s="1004" t="str">
        <f t="shared" ref="N227" ca="1" si="210">IFERROR(J227/J228,"ND")</f>
        <v>ND</v>
      </c>
      <c r="O227" s="1006" t="str">
        <f t="shared" ref="O227" ca="1" si="211">IFERROR(((J227+K227+L227+M227)/H227),"ND")</f>
        <v>ND</v>
      </c>
      <c r="P227" s="1034"/>
    </row>
    <row r="228" spans="3:16" hidden="1">
      <c r="C228" s="983"/>
      <c r="D228" s="985"/>
      <c r="E228" s="985"/>
      <c r="F228" s="987"/>
      <c r="G228" s="989"/>
      <c r="H228" s="1029"/>
      <c r="I228" s="1036"/>
      <c r="J228" s="208" t="str">
        <f ca="1">IF(MOD(ROW()-13,2)=0,IF(ISBLANK(OFFSET('11. SEGUIMIENTO 2026'!$N$14,INT((ROW()-13)/2),0)),"",OFFSET('11. SEGUIMIENTO 2026'!$N$14,INT((ROW()-13)/2),0)),IF(ISBLANK(OFFSET('9. METAS'!$Q$20,INT((ROW()-14)/2),0)),"",OFFSET('9. METAS'!$Q$20,INT((ROW()-14)/2),0)))</f>
        <v/>
      </c>
      <c r="K228" s="209" t="str">
        <f ca="1">IF(MOD(ROW()-13,2)=0,IF(ISBLANK(OFFSET('11. SEGUIMIENTO 2026'!$O$14,INT((ROW()-13)/2),0)),"",OFFSET('11. SEGUIMIENTO 2026'!$O$14,INT((ROW()-13)/2),0)),IF(ISBLANK(OFFSET('9. METAS'!$R$20,INT((ROW()-14)/2),0)),"",OFFSET('9. METAS'!$R$20,INT((ROW()-14)/2),0)))</f>
        <v/>
      </c>
      <c r="L228" s="209" t="str">
        <f ca="1">IF(MOD(ROW()-13,2)=0,IF(ISBLANK(OFFSET('11. SEGUIMIENTO 2026'!$P$14,INT((ROW()-13)/2),0)),"",OFFSET('11. SEGUIMIENTO 2026'!$P$14,INT((ROW()-13)/2),0)),IF(ISBLANK(OFFSET('9. METAS'!$S$20,INT((ROW()-14)/2),0)),"",OFFSET('9. METAS'!$S$20,INT((ROW()-14)/2),0)))</f>
        <v/>
      </c>
      <c r="M228" s="210" t="str">
        <f ca="1">IF(MOD(ROW()-13,2)=0,IF(ISBLANK(OFFSET('11. SEGUIMIENTO 2026'!$Q$14,INT((ROW()-13)/2),0)),"",OFFSET('11. SEGUIMIENTO 2026'!$Q$14,INT((ROW()-13)/2),0)),IF(ISBLANK(OFFSET('9. METAS'!$T$20,INT((ROW()-14)/2),0)),"",OFFSET('9. METAS'!$T$20,INT((ROW()-14)/2),0)))</f>
        <v/>
      </c>
      <c r="N228" s="1005"/>
      <c r="O228" s="1007"/>
      <c r="P228" s="1037"/>
    </row>
    <row r="229" spans="3:16" hidden="1">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29" t="str">
        <f ca="1">IF(ISBLANK(OFFSET('9. METAS'!$K$20,INT((ROW()-13)/2),0)),"",OFFSET('9. METAS'!$K$20,INT((ROW()-13)/2),0))</f>
        <v/>
      </c>
      <c r="I229" s="1031"/>
      <c r="J229" s="208" t="str">
        <f ca="1">IF(MOD(ROW()-13,2)=0,IF(ISBLANK(OFFSET('11. SEGUIMIENTO 2026'!$N$14,INT((ROW()-13)/2),0)),"",OFFSET('11. SEGUIMIENTO 2026'!$N$14,INT((ROW()-13)/2),0)),IF(ISBLANK(OFFSET('9. METAS'!$Q$20,INT((ROW()-14)/2),0)),"",OFFSET('9. METAS'!$Q$20,INT((ROW()-14)/2),0)))</f>
        <v/>
      </c>
      <c r="K229" s="209" t="str">
        <f ca="1">IF(MOD(ROW()-13,2)=0,IF(ISBLANK(OFFSET('11. SEGUIMIENTO 2026'!$O$14,INT((ROW()-13)/2),0)),"",OFFSET('11. SEGUIMIENTO 2026'!$O$14,INT((ROW()-13)/2),0)),IF(ISBLANK(OFFSET('9. METAS'!$R$20,INT((ROW()-14)/2),0)),"",OFFSET('9. METAS'!$R$20,INT((ROW()-14)/2),0)))</f>
        <v/>
      </c>
      <c r="L229" s="209" t="str">
        <f ca="1">IF(MOD(ROW()-13,2)=0,IF(ISBLANK(OFFSET('11. SEGUIMIENTO 2026'!$P$14,INT((ROW()-13)/2),0)),"",OFFSET('11. SEGUIMIENTO 2026'!$P$14,INT((ROW()-13)/2),0)),IF(ISBLANK(OFFSET('9. METAS'!$S$20,INT((ROW()-14)/2),0)),"",OFFSET('9. METAS'!$S$20,INT((ROW()-14)/2),0)))</f>
        <v/>
      </c>
      <c r="M229" s="210" t="str">
        <f ca="1">IF(MOD(ROW()-13,2)=0,IF(ISBLANK(OFFSET('11. SEGUIMIENTO 2026'!$Q$14,INT((ROW()-13)/2),0)),"",OFFSET('11. SEGUIMIENTO 2026'!$Q$14,INT((ROW()-13)/2),0)),IF(ISBLANK(OFFSET('9. METAS'!$T$20,INT((ROW()-14)/2),0)),"",OFFSET('9. METAS'!$T$20,INT((ROW()-14)/2),0)))</f>
        <v/>
      </c>
      <c r="N229" s="1004" t="str">
        <f t="shared" ref="N229" ca="1" si="212">IFERROR(J229/J230,"ND")</f>
        <v>ND</v>
      </c>
      <c r="O229" s="1006" t="str">
        <f t="shared" ref="O229" ca="1" si="213">IFERROR(((J229+K229+L229+M229)/H229),"ND")</f>
        <v>ND</v>
      </c>
      <c r="P229" s="1034"/>
    </row>
    <row r="230" spans="3:16" hidden="1">
      <c r="C230" s="983"/>
      <c r="D230" s="985"/>
      <c r="E230" s="985"/>
      <c r="F230" s="987"/>
      <c r="G230" s="989"/>
      <c r="H230" s="1029"/>
      <c r="I230" s="1036"/>
      <c r="J230" s="208" t="str">
        <f ca="1">IF(MOD(ROW()-13,2)=0,IF(ISBLANK(OFFSET('11. SEGUIMIENTO 2026'!$N$14,INT((ROW()-13)/2),0)),"",OFFSET('11. SEGUIMIENTO 2026'!$N$14,INT((ROW()-13)/2),0)),IF(ISBLANK(OFFSET('9. METAS'!$Q$20,INT((ROW()-14)/2),0)),"",OFFSET('9. METAS'!$Q$20,INT((ROW()-14)/2),0)))</f>
        <v/>
      </c>
      <c r="K230" s="209" t="str">
        <f ca="1">IF(MOD(ROW()-13,2)=0,IF(ISBLANK(OFFSET('11. SEGUIMIENTO 2026'!$O$14,INT((ROW()-13)/2),0)),"",OFFSET('11. SEGUIMIENTO 2026'!$O$14,INT((ROW()-13)/2),0)),IF(ISBLANK(OFFSET('9. METAS'!$R$20,INT((ROW()-14)/2),0)),"",OFFSET('9. METAS'!$R$20,INT((ROW()-14)/2),0)))</f>
        <v/>
      </c>
      <c r="L230" s="209" t="str">
        <f ca="1">IF(MOD(ROW()-13,2)=0,IF(ISBLANK(OFFSET('11. SEGUIMIENTO 2026'!$P$14,INT((ROW()-13)/2),0)),"",OFFSET('11. SEGUIMIENTO 2026'!$P$14,INT((ROW()-13)/2),0)),IF(ISBLANK(OFFSET('9. METAS'!$S$20,INT((ROW()-14)/2),0)),"",OFFSET('9. METAS'!$S$20,INT((ROW()-14)/2),0)))</f>
        <v/>
      </c>
      <c r="M230" s="210" t="str">
        <f ca="1">IF(MOD(ROW()-13,2)=0,IF(ISBLANK(OFFSET('11. SEGUIMIENTO 2026'!$Q$14,INT((ROW()-13)/2),0)),"",OFFSET('11. SEGUIMIENTO 2026'!$Q$14,INT((ROW()-13)/2),0)),IF(ISBLANK(OFFSET('9. METAS'!$T$20,INT((ROW()-14)/2),0)),"",OFFSET('9. METAS'!$T$20,INT((ROW()-14)/2),0)))</f>
        <v/>
      </c>
      <c r="N230" s="1005"/>
      <c r="O230" s="1007"/>
      <c r="P230" s="1037"/>
    </row>
    <row r="231" spans="3:16" hidden="1">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29" t="str">
        <f ca="1">IF(ISBLANK(OFFSET('9. METAS'!$K$20,INT((ROW()-13)/2),0)),"",OFFSET('9. METAS'!$K$20,INT((ROW()-13)/2),0))</f>
        <v/>
      </c>
      <c r="I231" s="1031"/>
      <c r="J231" s="208" t="str">
        <f ca="1">IF(MOD(ROW()-13,2)=0,IF(ISBLANK(OFFSET('11. SEGUIMIENTO 2026'!$N$14,INT((ROW()-13)/2),0)),"",OFFSET('11. SEGUIMIENTO 2026'!$N$14,INT((ROW()-13)/2),0)),IF(ISBLANK(OFFSET('9. METAS'!$Q$20,INT((ROW()-14)/2),0)),"",OFFSET('9. METAS'!$Q$20,INT((ROW()-14)/2),0)))</f>
        <v/>
      </c>
      <c r="K231" s="209" t="str">
        <f ca="1">IF(MOD(ROW()-13,2)=0,IF(ISBLANK(OFFSET('11. SEGUIMIENTO 2026'!$O$14,INT((ROW()-13)/2),0)),"",OFFSET('11. SEGUIMIENTO 2026'!$O$14,INT((ROW()-13)/2),0)),IF(ISBLANK(OFFSET('9. METAS'!$R$20,INT((ROW()-14)/2),0)),"",OFFSET('9. METAS'!$R$20,INT((ROW()-14)/2),0)))</f>
        <v/>
      </c>
      <c r="L231" s="209" t="str">
        <f ca="1">IF(MOD(ROW()-13,2)=0,IF(ISBLANK(OFFSET('11. SEGUIMIENTO 2026'!$P$14,INT((ROW()-13)/2),0)),"",OFFSET('11. SEGUIMIENTO 2026'!$P$14,INT((ROW()-13)/2),0)),IF(ISBLANK(OFFSET('9. METAS'!$S$20,INT((ROW()-14)/2),0)),"",OFFSET('9. METAS'!$S$20,INT((ROW()-14)/2),0)))</f>
        <v/>
      </c>
      <c r="M231" s="210" t="str">
        <f ca="1">IF(MOD(ROW()-13,2)=0,IF(ISBLANK(OFFSET('11. SEGUIMIENTO 2026'!$Q$14,INT((ROW()-13)/2),0)),"",OFFSET('11. SEGUIMIENTO 2026'!$Q$14,INT((ROW()-13)/2),0)),IF(ISBLANK(OFFSET('9. METAS'!$T$20,INT((ROW()-14)/2),0)),"",OFFSET('9. METAS'!$T$20,INT((ROW()-14)/2),0)))</f>
        <v/>
      </c>
      <c r="N231" s="1004" t="str">
        <f t="shared" ref="N231" ca="1" si="214">IFERROR(J231/J232,"ND")</f>
        <v>ND</v>
      </c>
      <c r="O231" s="1006" t="str">
        <f t="shared" ref="O231" ca="1" si="215">IFERROR(((J231+K231+L231+M231)/H231),"ND")</f>
        <v>ND</v>
      </c>
      <c r="P231" s="1034"/>
    </row>
    <row r="232" spans="3:16" hidden="1">
      <c r="C232" s="983"/>
      <c r="D232" s="985"/>
      <c r="E232" s="985"/>
      <c r="F232" s="987"/>
      <c r="G232" s="989"/>
      <c r="H232" s="1029"/>
      <c r="I232" s="1036"/>
      <c r="J232" s="208" t="str">
        <f ca="1">IF(MOD(ROW()-13,2)=0,IF(ISBLANK(OFFSET('11. SEGUIMIENTO 2026'!$N$14,INT((ROW()-13)/2),0)),"",OFFSET('11. SEGUIMIENTO 2026'!$N$14,INT((ROW()-13)/2),0)),IF(ISBLANK(OFFSET('9. METAS'!$Q$20,INT((ROW()-14)/2),0)),"",OFFSET('9. METAS'!$Q$20,INT((ROW()-14)/2),0)))</f>
        <v/>
      </c>
      <c r="K232" s="209" t="str">
        <f ca="1">IF(MOD(ROW()-13,2)=0,IF(ISBLANK(OFFSET('11. SEGUIMIENTO 2026'!$O$14,INT((ROW()-13)/2),0)),"",OFFSET('11. SEGUIMIENTO 2026'!$O$14,INT((ROW()-13)/2),0)),IF(ISBLANK(OFFSET('9. METAS'!$R$20,INT((ROW()-14)/2),0)),"",OFFSET('9. METAS'!$R$20,INT((ROW()-14)/2),0)))</f>
        <v/>
      </c>
      <c r="L232" s="209" t="str">
        <f ca="1">IF(MOD(ROW()-13,2)=0,IF(ISBLANK(OFFSET('11. SEGUIMIENTO 2026'!$P$14,INT((ROW()-13)/2),0)),"",OFFSET('11. SEGUIMIENTO 2026'!$P$14,INT((ROW()-13)/2),0)),IF(ISBLANK(OFFSET('9. METAS'!$S$20,INT((ROW()-14)/2),0)),"",OFFSET('9. METAS'!$S$20,INT((ROW()-14)/2),0)))</f>
        <v/>
      </c>
      <c r="M232" s="210" t="str">
        <f ca="1">IF(MOD(ROW()-13,2)=0,IF(ISBLANK(OFFSET('11. SEGUIMIENTO 2026'!$Q$14,INT((ROW()-13)/2),0)),"",OFFSET('11. SEGUIMIENTO 2026'!$Q$14,INT((ROW()-13)/2),0)),IF(ISBLANK(OFFSET('9. METAS'!$T$20,INT((ROW()-14)/2),0)),"",OFFSET('9. METAS'!$T$20,INT((ROW()-14)/2),0)))</f>
        <v/>
      </c>
      <c r="N232" s="1005"/>
      <c r="O232" s="1007"/>
      <c r="P232" s="1037"/>
    </row>
    <row r="233" spans="3:16" hidden="1">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29" t="str">
        <f ca="1">IF(ISBLANK(OFFSET('9. METAS'!$K$20,INT((ROW()-13)/2),0)),"",OFFSET('9. METAS'!$K$20,INT((ROW()-13)/2),0))</f>
        <v/>
      </c>
      <c r="I233" s="1031"/>
      <c r="J233" s="208" t="str">
        <f ca="1">IF(MOD(ROW()-13,2)=0,IF(ISBLANK(OFFSET('11. SEGUIMIENTO 2026'!$N$14,INT((ROW()-13)/2),0)),"",OFFSET('11. SEGUIMIENTO 2026'!$N$14,INT((ROW()-13)/2),0)),IF(ISBLANK(OFFSET('9. METAS'!$Q$20,INT((ROW()-14)/2),0)),"",OFFSET('9. METAS'!$Q$20,INT((ROW()-14)/2),0)))</f>
        <v/>
      </c>
      <c r="K233" s="209" t="str">
        <f ca="1">IF(MOD(ROW()-13,2)=0,IF(ISBLANK(OFFSET('11. SEGUIMIENTO 2026'!$O$14,INT((ROW()-13)/2),0)),"",OFFSET('11. SEGUIMIENTO 2026'!$O$14,INT((ROW()-13)/2),0)),IF(ISBLANK(OFFSET('9. METAS'!$R$20,INT((ROW()-14)/2),0)),"",OFFSET('9. METAS'!$R$20,INT((ROW()-14)/2),0)))</f>
        <v/>
      </c>
      <c r="L233" s="209" t="str">
        <f ca="1">IF(MOD(ROW()-13,2)=0,IF(ISBLANK(OFFSET('11. SEGUIMIENTO 2026'!$P$14,INT((ROW()-13)/2),0)),"",OFFSET('11. SEGUIMIENTO 2026'!$P$14,INT((ROW()-13)/2),0)),IF(ISBLANK(OFFSET('9. METAS'!$S$20,INT((ROW()-14)/2),0)),"",OFFSET('9. METAS'!$S$20,INT((ROW()-14)/2),0)))</f>
        <v/>
      </c>
      <c r="M233" s="210" t="str">
        <f ca="1">IF(MOD(ROW()-13,2)=0,IF(ISBLANK(OFFSET('11. SEGUIMIENTO 2026'!$Q$14,INT((ROW()-13)/2),0)),"",OFFSET('11. SEGUIMIENTO 2026'!$Q$14,INT((ROW()-13)/2),0)),IF(ISBLANK(OFFSET('9. METAS'!$T$20,INT((ROW()-14)/2),0)),"",OFFSET('9. METAS'!$T$20,INT((ROW()-14)/2),0)))</f>
        <v/>
      </c>
      <c r="N233" s="1004" t="str">
        <f t="shared" ref="N233" ca="1" si="216">IFERROR(J233/J234,"ND")</f>
        <v>ND</v>
      </c>
      <c r="O233" s="1006" t="str">
        <f t="shared" ref="O233" ca="1" si="217">IFERROR(((J233+K233+L233+M233)/H233),"ND")</f>
        <v>ND</v>
      </c>
      <c r="P233" s="1034"/>
    </row>
    <row r="234" spans="3:16" hidden="1">
      <c r="C234" s="983"/>
      <c r="D234" s="985"/>
      <c r="E234" s="985"/>
      <c r="F234" s="987"/>
      <c r="G234" s="989"/>
      <c r="H234" s="1029"/>
      <c r="I234" s="1036"/>
      <c r="J234" s="208" t="str">
        <f ca="1">IF(MOD(ROW()-13,2)=0,IF(ISBLANK(OFFSET('11. SEGUIMIENTO 2026'!$N$14,INT((ROW()-13)/2),0)),"",OFFSET('11. SEGUIMIENTO 2026'!$N$14,INT((ROW()-13)/2),0)),IF(ISBLANK(OFFSET('9. METAS'!$Q$20,INT((ROW()-14)/2),0)),"",OFFSET('9. METAS'!$Q$20,INT((ROW()-14)/2),0)))</f>
        <v/>
      </c>
      <c r="K234" s="209" t="str">
        <f ca="1">IF(MOD(ROW()-13,2)=0,IF(ISBLANK(OFFSET('11. SEGUIMIENTO 2026'!$O$14,INT((ROW()-13)/2),0)),"",OFFSET('11. SEGUIMIENTO 2026'!$O$14,INT((ROW()-13)/2),0)),IF(ISBLANK(OFFSET('9. METAS'!$R$20,INT((ROW()-14)/2),0)),"",OFFSET('9. METAS'!$R$20,INT((ROW()-14)/2),0)))</f>
        <v/>
      </c>
      <c r="L234" s="209" t="str">
        <f ca="1">IF(MOD(ROW()-13,2)=0,IF(ISBLANK(OFFSET('11. SEGUIMIENTO 2026'!$P$14,INT((ROW()-13)/2),0)),"",OFFSET('11. SEGUIMIENTO 2026'!$P$14,INT((ROW()-13)/2),0)),IF(ISBLANK(OFFSET('9. METAS'!$S$20,INT((ROW()-14)/2),0)),"",OFFSET('9. METAS'!$S$20,INT((ROW()-14)/2),0)))</f>
        <v/>
      </c>
      <c r="M234" s="210" t="str">
        <f ca="1">IF(MOD(ROW()-13,2)=0,IF(ISBLANK(OFFSET('11. SEGUIMIENTO 2026'!$Q$14,INT((ROW()-13)/2),0)),"",OFFSET('11. SEGUIMIENTO 2026'!$Q$14,INT((ROW()-13)/2),0)),IF(ISBLANK(OFFSET('9. METAS'!$T$20,INT((ROW()-14)/2),0)),"",OFFSET('9. METAS'!$T$20,INT((ROW()-14)/2),0)))</f>
        <v/>
      </c>
      <c r="N234" s="1005"/>
      <c r="O234" s="1007"/>
      <c r="P234" s="1037"/>
    </row>
    <row r="235" spans="3:16" hidden="1">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29" t="str">
        <f ca="1">IF(ISBLANK(OFFSET('9. METAS'!$K$20,INT((ROW()-13)/2),0)),"",OFFSET('9. METAS'!$K$20,INT((ROW()-13)/2),0))</f>
        <v/>
      </c>
      <c r="I235" s="1031"/>
      <c r="J235" s="208" t="str">
        <f ca="1">IF(MOD(ROW()-13,2)=0,IF(ISBLANK(OFFSET('11. SEGUIMIENTO 2026'!$N$14,INT((ROW()-13)/2),0)),"",OFFSET('11. SEGUIMIENTO 2026'!$N$14,INT((ROW()-13)/2),0)),IF(ISBLANK(OFFSET('9. METAS'!$Q$20,INT((ROW()-14)/2),0)),"",OFFSET('9. METAS'!$Q$20,INT((ROW()-14)/2),0)))</f>
        <v/>
      </c>
      <c r="K235" s="209" t="str">
        <f ca="1">IF(MOD(ROW()-13,2)=0,IF(ISBLANK(OFFSET('11. SEGUIMIENTO 2026'!$O$14,INT((ROW()-13)/2),0)),"",OFFSET('11. SEGUIMIENTO 2026'!$O$14,INT((ROW()-13)/2),0)),IF(ISBLANK(OFFSET('9. METAS'!$R$20,INT((ROW()-14)/2),0)),"",OFFSET('9. METAS'!$R$20,INT((ROW()-14)/2),0)))</f>
        <v/>
      </c>
      <c r="L235" s="209" t="str">
        <f ca="1">IF(MOD(ROW()-13,2)=0,IF(ISBLANK(OFFSET('11. SEGUIMIENTO 2026'!$P$14,INT((ROW()-13)/2),0)),"",OFFSET('11. SEGUIMIENTO 2026'!$P$14,INT((ROW()-13)/2),0)),IF(ISBLANK(OFFSET('9. METAS'!$S$20,INT((ROW()-14)/2),0)),"",OFFSET('9. METAS'!$S$20,INT((ROW()-14)/2),0)))</f>
        <v/>
      </c>
      <c r="M235" s="210" t="str">
        <f ca="1">IF(MOD(ROW()-13,2)=0,IF(ISBLANK(OFFSET('11. SEGUIMIENTO 2026'!$Q$14,INT((ROW()-13)/2),0)),"",OFFSET('11. SEGUIMIENTO 2026'!$Q$14,INT((ROW()-13)/2),0)),IF(ISBLANK(OFFSET('9. METAS'!$T$20,INT((ROW()-14)/2),0)),"",OFFSET('9. METAS'!$T$20,INT((ROW()-14)/2),0)))</f>
        <v/>
      </c>
      <c r="N235" s="1004" t="str">
        <f t="shared" ref="N235" ca="1" si="218">IFERROR(J235/J236,"ND")</f>
        <v>ND</v>
      </c>
      <c r="O235" s="1006" t="str">
        <f t="shared" ref="O235" ca="1" si="219">IFERROR(((J235+K235+L235+M235)/H235),"ND")</f>
        <v>ND</v>
      </c>
      <c r="P235" s="1034"/>
    </row>
    <row r="236" spans="3:16" hidden="1">
      <c r="C236" s="983"/>
      <c r="D236" s="985"/>
      <c r="E236" s="985"/>
      <c r="F236" s="987"/>
      <c r="G236" s="989"/>
      <c r="H236" s="1029"/>
      <c r="I236" s="1036"/>
      <c r="J236" s="208" t="str">
        <f ca="1">IF(MOD(ROW()-13,2)=0,IF(ISBLANK(OFFSET('11. SEGUIMIENTO 2026'!$N$14,INT((ROW()-13)/2),0)),"",OFFSET('11. SEGUIMIENTO 2026'!$N$14,INT((ROW()-13)/2),0)),IF(ISBLANK(OFFSET('9. METAS'!$Q$20,INT((ROW()-14)/2),0)),"",OFFSET('9. METAS'!$Q$20,INT((ROW()-14)/2),0)))</f>
        <v/>
      </c>
      <c r="K236" s="209" t="str">
        <f ca="1">IF(MOD(ROW()-13,2)=0,IF(ISBLANK(OFFSET('11. SEGUIMIENTO 2026'!$O$14,INT((ROW()-13)/2),0)),"",OFFSET('11. SEGUIMIENTO 2026'!$O$14,INT((ROW()-13)/2),0)),IF(ISBLANK(OFFSET('9. METAS'!$R$20,INT((ROW()-14)/2),0)),"",OFFSET('9. METAS'!$R$20,INT((ROW()-14)/2),0)))</f>
        <v/>
      </c>
      <c r="L236" s="209" t="str">
        <f ca="1">IF(MOD(ROW()-13,2)=0,IF(ISBLANK(OFFSET('11. SEGUIMIENTO 2026'!$P$14,INT((ROW()-13)/2),0)),"",OFFSET('11. SEGUIMIENTO 2026'!$P$14,INT((ROW()-13)/2),0)),IF(ISBLANK(OFFSET('9. METAS'!$S$20,INT((ROW()-14)/2),0)),"",OFFSET('9. METAS'!$S$20,INT((ROW()-14)/2),0)))</f>
        <v/>
      </c>
      <c r="M236" s="210" t="str">
        <f ca="1">IF(MOD(ROW()-13,2)=0,IF(ISBLANK(OFFSET('11. SEGUIMIENTO 2026'!$Q$14,INT((ROW()-13)/2),0)),"",OFFSET('11. SEGUIMIENTO 2026'!$Q$14,INT((ROW()-13)/2),0)),IF(ISBLANK(OFFSET('9. METAS'!$T$20,INT((ROW()-14)/2),0)),"",OFFSET('9. METAS'!$T$20,INT((ROW()-14)/2),0)))</f>
        <v/>
      </c>
      <c r="N236" s="1005"/>
      <c r="O236" s="1007"/>
      <c r="P236" s="1037"/>
    </row>
    <row r="237" spans="3:16" hidden="1">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29" t="str">
        <f ca="1">IF(ISBLANK(OFFSET('9. METAS'!$K$20,INT((ROW()-13)/2),0)),"",OFFSET('9. METAS'!$K$20,INT((ROW()-13)/2),0))</f>
        <v/>
      </c>
      <c r="I237" s="1031"/>
      <c r="J237" s="208" t="str">
        <f ca="1">IF(MOD(ROW()-13,2)=0,IF(ISBLANK(OFFSET('11. SEGUIMIENTO 2026'!$N$14,INT((ROW()-13)/2),0)),"",OFFSET('11. SEGUIMIENTO 2026'!$N$14,INT((ROW()-13)/2),0)),IF(ISBLANK(OFFSET('9. METAS'!$Q$20,INT((ROW()-14)/2),0)),"",OFFSET('9. METAS'!$Q$20,INT((ROW()-14)/2),0)))</f>
        <v/>
      </c>
      <c r="K237" s="209" t="str">
        <f ca="1">IF(MOD(ROW()-13,2)=0,IF(ISBLANK(OFFSET('11. SEGUIMIENTO 2026'!$O$14,INT((ROW()-13)/2),0)),"",OFFSET('11. SEGUIMIENTO 2026'!$O$14,INT((ROW()-13)/2),0)),IF(ISBLANK(OFFSET('9. METAS'!$R$20,INT((ROW()-14)/2),0)),"",OFFSET('9. METAS'!$R$20,INT((ROW()-14)/2),0)))</f>
        <v/>
      </c>
      <c r="L237" s="209" t="str">
        <f ca="1">IF(MOD(ROW()-13,2)=0,IF(ISBLANK(OFFSET('11. SEGUIMIENTO 2026'!$P$14,INT((ROW()-13)/2),0)),"",OFFSET('11. SEGUIMIENTO 2026'!$P$14,INT((ROW()-13)/2),0)),IF(ISBLANK(OFFSET('9. METAS'!$S$20,INT((ROW()-14)/2),0)),"",OFFSET('9. METAS'!$S$20,INT((ROW()-14)/2),0)))</f>
        <v/>
      </c>
      <c r="M237" s="210" t="str">
        <f ca="1">IF(MOD(ROW()-13,2)=0,IF(ISBLANK(OFFSET('11. SEGUIMIENTO 2026'!$Q$14,INT((ROW()-13)/2),0)),"",OFFSET('11. SEGUIMIENTO 2026'!$Q$14,INT((ROW()-13)/2),0)),IF(ISBLANK(OFFSET('9. METAS'!$T$20,INT((ROW()-14)/2),0)),"",OFFSET('9. METAS'!$T$20,INT((ROW()-14)/2),0)))</f>
        <v/>
      </c>
      <c r="N237" s="1004" t="str">
        <f t="shared" ref="N237" ca="1" si="220">IFERROR(J237/J238,"ND")</f>
        <v>ND</v>
      </c>
      <c r="O237" s="1006" t="str">
        <f t="shared" ref="O237" ca="1" si="221">IFERROR(((J237+K237+L237+M237)/H237),"ND")</f>
        <v>ND</v>
      </c>
      <c r="P237" s="1034"/>
    </row>
    <row r="238" spans="3:16" hidden="1">
      <c r="C238" s="983"/>
      <c r="D238" s="985"/>
      <c r="E238" s="985"/>
      <c r="F238" s="987"/>
      <c r="G238" s="989"/>
      <c r="H238" s="1029"/>
      <c r="I238" s="1036"/>
      <c r="J238" s="208" t="str">
        <f ca="1">IF(MOD(ROW()-13,2)=0,IF(ISBLANK(OFFSET('11. SEGUIMIENTO 2026'!$N$14,INT((ROW()-13)/2),0)),"",OFFSET('11. SEGUIMIENTO 2026'!$N$14,INT((ROW()-13)/2),0)),IF(ISBLANK(OFFSET('9. METAS'!$Q$20,INT((ROW()-14)/2),0)),"",OFFSET('9. METAS'!$Q$20,INT((ROW()-14)/2),0)))</f>
        <v/>
      </c>
      <c r="K238" s="209" t="str">
        <f ca="1">IF(MOD(ROW()-13,2)=0,IF(ISBLANK(OFFSET('11. SEGUIMIENTO 2026'!$O$14,INT((ROW()-13)/2),0)),"",OFFSET('11. SEGUIMIENTO 2026'!$O$14,INT((ROW()-13)/2),0)),IF(ISBLANK(OFFSET('9. METAS'!$R$20,INT((ROW()-14)/2),0)),"",OFFSET('9. METAS'!$R$20,INT((ROW()-14)/2),0)))</f>
        <v/>
      </c>
      <c r="L238" s="209" t="str">
        <f ca="1">IF(MOD(ROW()-13,2)=0,IF(ISBLANK(OFFSET('11. SEGUIMIENTO 2026'!$P$14,INT((ROW()-13)/2),0)),"",OFFSET('11. SEGUIMIENTO 2026'!$P$14,INT((ROW()-13)/2),0)),IF(ISBLANK(OFFSET('9. METAS'!$S$20,INT((ROW()-14)/2),0)),"",OFFSET('9. METAS'!$S$20,INT((ROW()-14)/2),0)))</f>
        <v/>
      </c>
      <c r="M238" s="210" t="str">
        <f ca="1">IF(MOD(ROW()-13,2)=0,IF(ISBLANK(OFFSET('11. SEGUIMIENTO 2026'!$Q$14,INT((ROW()-13)/2),0)),"",OFFSET('11. SEGUIMIENTO 2026'!$Q$14,INT((ROW()-13)/2),0)),IF(ISBLANK(OFFSET('9. METAS'!$T$20,INT((ROW()-14)/2),0)),"",OFFSET('9. METAS'!$T$20,INT((ROW()-14)/2),0)))</f>
        <v/>
      </c>
      <c r="N238" s="1005"/>
      <c r="O238" s="1007"/>
      <c r="P238" s="1037"/>
    </row>
    <row r="239" spans="3:16" hidden="1">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29" t="str">
        <f ca="1">IF(ISBLANK(OFFSET('9. METAS'!$K$20,INT((ROW()-13)/2),0)),"",OFFSET('9. METAS'!$K$20,INT((ROW()-13)/2),0))</f>
        <v/>
      </c>
      <c r="I239" s="1031"/>
      <c r="J239" s="208" t="str">
        <f ca="1">IF(MOD(ROW()-13,2)=0,IF(ISBLANK(OFFSET('11. SEGUIMIENTO 2026'!$N$14,INT((ROW()-13)/2),0)),"",OFFSET('11. SEGUIMIENTO 2026'!$N$14,INT((ROW()-13)/2),0)),IF(ISBLANK(OFFSET('9. METAS'!$Q$20,INT((ROW()-14)/2),0)),"",OFFSET('9. METAS'!$Q$20,INT((ROW()-14)/2),0)))</f>
        <v/>
      </c>
      <c r="K239" s="209" t="str">
        <f ca="1">IF(MOD(ROW()-13,2)=0,IF(ISBLANK(OFFSET('11. SEGUIMIENTO 2026'!$O$14,INT((ROW()-13)/2),0)),"",OFFSET('11. SEGUIMIENTO 2026'!$O$14,INT((ROW()-13)/2),0)),IF(ISBLANK(OFFSET('9. METAS'!$R$20,INT((ROW()-14)/2),0)),"",OFFSET('9. METAS'!$R$20,INT((ROW()-14)/2),0)))</f>
        <v/>
      </c>
      <c r="L239" s="209" t="str">
        <f ca="1">IF(MOD(ROW()-13,2)=0,IF(ISBLANK(OFFSET('11. SEGUIMIENTO 2026'!$P$14,INT((ROW()-13)/2),0)),"",OFFSET('11. SEGUIMIENTO 2026'!$P$14,INT((ROW()-13)/2),0)),IF(ISBLANK(OFFSET('9. METAS'!$S$20,INT((ROW()-14)/2),0)),"",OFFSET('9. METAS'!$S$20,INT((ROW()-14)/2),0)))</f>
        <v/>
      </c>
      <c r="M239" s="210" t="str">
        <f ca="1">IF(MOD(ROW()-13,2)=0,IF(ISBLANK(OFFSET('11. SEGUIMIENTO 2026'!$Q$14,INT((ROW()-13)/2),0)),"",OFFSET('11. SEGUIMIENTO 2026'!$Q$14,INT((ROW()-13)/2),0)),IF(ISBLANK(OFFSET('9. METAS'!$T$20,INT((ROW()-14)/2),0)),"",OFFSET('9. METAS'!$T$20,INT((ROW()-14)/2),0)))</f>
        <v/>
      </c>
      <c r="N239" s="1004" t="str">
        <f t="shared" ref="N239" ca="1" si="222">IFERROR(J239/J240,"ND")</f>
        <v>ND</v>
      </c>
      <c r="O239" s="1006" t="str">
        <f t="shared" ref="O239" ca="1" si="223">IFERROR(((J239+K239+L239+M239)/H239),"ND")</f>
        <v>ND</v>
      </c>
      <c r="P239" s="1034"/>
    </row>
    <row r="240" spans="3:16" hidden="1">
      <c r="C240" s="983"/>
      <c r="D240" s="985"/>
      <c r="E240" s="985"/>
      <c r="F240" s="987"/>
      <c r="G240" s="989"/>
      <c r="H240" s="1029"/>
      <c r="I240" s="1036"/>
      <c r="J240" s="208" t="str">
        <f ca="1">IF(MOD(ROW()-13,2)=0,IF(ISBLANK(OFFSET('11. SEGUIMIENTO 2026'!$N$14,INT((ROW()-13)/2),0)),"",OFFSET('11. SEGUIMIENTO 2026'!$N$14,INT((ROW()-13)/2),0)),IF(ISBLANK(OFFSET('9. METAS'!$Q$20,INT((ROW()-14)/2),0)),"",OFFSET('9. METAS'!$Q$20,INT((ROW()-14)/2),0)))</f>
        <v/>
      </c>
      <c r="K240" s="209" t="str">
        <f ca="1">IF(MOD(ROW()-13,2)=0,IF(ISBLANK(OFFSET('11. SEGUIMIENTO 2026'!$O$14,INT((ROW()-13)/2),0)),"",OFFSET('11. SEGUIMIENTO 2026'!$O$14,INT((ROW()-13)/2),0)),IF(ISBLANK(OFFSET('9. METAS'!$R$20,INT((ROW()-14)/2),0)),"",OFFSET('9. METAS'!$R$20,INT((ROW()-14)/2),0)))</f>
        <v/>
      </c>
      <c r="L240" s="209" t="str">
        <f ca="1">IF(MOD(ROW()-13,2)=0,IF(ISBLANK(OFFSET('11. SEGUIMIENTO 2026'!$P$14,INT((ROW()-13)/2),0)),"",OFFSET('11. SEGUIMIENTO 2026'!$P$14,INT((ROW()-13)/2),0)),IF(ISBLANK(OFFSET('9. METAS'!$S$20,INT((ROW()-14)/2),0)),"",OFFSET('9. METAS'!$S$20,INT((ROW()-14)/2),0)))</f>
        <v/>
      </c>
      <c r="M240" s="210" t="str">
        <f ca="1">IF(MOD(ROW()-13,2)=0,IF(ISBLANK(OFFSET('11. SEGUIMIENTO 2026'!$Q$14,INT((ROW()-13)/2),0)),"",OFFSET('11. SEGUIMIENTO 2026'!$Q$14,INT((ROW()-13)/2),0)),IF(ISBLANK(OFFSET('9. METAS'!$T$20,INT((ROW()-14)/2),0)),"",OFFSET('9. METAS'!$T$20,INT((ROW()-14)/2),0)))</f>
        <v/>
      </c>
      <c r="N240" s="1005"/>
      <c r="O240" s="1007"/>
      <c r="P240" s="1037"/>
    </row>
    <row r="241" spans="3:16" hidden="1">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29" t="str">
        <f ca="1">IF(ISBLANK(OFFSET('9. METAS'!$K$20,INT((ROW()-13)/2),0)),"",OFFSET('9. METAS'!$K$20,INT((ROW()-13)/2),0))</f>
        <v/>
      </c>
      <c r="I241" s="1031"/>
      <c r="J241" s="208" t="str">
        <f ca="1">IF(MOD(ROW()-13,2)=0,IF(ISBLANK(OFFSET('11. SEGUIMIENTO 2026'!$N$14,INT((ROW()-13)/2),0)),"",OFFSET('11. SEGUIMIENTO 2026'!$N$14,INT((ROW()-13)/2),0)),IF(ISBLANK(OFFSET('9. METAS'!$Q$20,INT((ROW()-14)/2),0)),"",OFFSET('9. METAS'!$Q$20,INT((ROW()-14)/2),0)))</f>
        <v/>
      </c>
      <c r="K241" s="209" t="str">
        <f ca="1">IF(MOD(ROW()-13,2)=0,IF(ISBLANK(OFFSET('11. SEGUIMIENTO 2026'!$O$14,INT((ROW()-13)/2),0)),"",OFFSET('11. SEGUIMIENTO 2026'!$O$14,INT((ROW()-13)/2),0)),IF(ISBLANK(OFFSET('9. METAS'!$R$20,INT((ROW()-14)/2),0)),"",OFFSET('9. METAS'!$R$20,INT((ROW()-14)/2),0)))</f>
        <v/>
      </c>
      <c r="L241" s="209" t="str">
        <f ca="1">IF(MOD(ROW()-13,2)=0,IF(ISBLANK(OFFSET('11. SEGUIMIENTO 2026'!$P$14,INT((ROW()-13)/2),0)),"",OFFSET('11. SEGUIMIENTO 2026'!$P$14,INT((ROW()-13)/2),0)),IF(ISBLANK(OFFSET('9. METAS'!$S$20,INT((ROW()-14)/2),0)),"",OFFSET('9. METAS'!$S$20,INT((ROW()-14)/2),0)))</f>
        <v/>
      </c>
      <c r="M241" s="210" t="str">
        <f ca="1">IF(MOD(ROW()-13,2)=0,IF(ISBLANK(OFFSET('11. SEGUIMIENTO 2026'!$Q$14,INT((ROW()-13)/2),0)),"",OFFSET('11. SEGUIMIENTO 2026'!$Q$14,INT((ROW()-13)/2),0)),IF(ISBLANK(OFFSET('9. METAS'!$T$20,INT((ROW()-14)/2),0)),"",OFFSET('9. METAS'!$T$20,INT((ROW()-14)/2),0)))</f>
        <v/>
      </c>
      <c r="N241" s="1004" t="str">
        <f t="shared" ref="N241" ca="1" si="224">IFERROR(J241/J242,"ND")</f>
        <v>ND</v>
      </c>
      <c r="O241" s="1006" t="str">
        <f t="shared" ref="O241" ca="1" si="225">IFERROR(((J241+K241+L241+M241)/H241),"ND")</f>
        <v>ND</v>
      </c>
      <c r="P241" s="1034"/>
    </row>
    <row r="242" spans="3:16" hidden="1">
      <c r="C242" s="983"/>
      <c r="D242" s="985"/>
      <c r="E242" s="985"/>
      <c r="F242" s="987"/>
      <c r="G242" s="989"/>
      <c r="H242" s="1029"/>
      <c r="I242" s="1036"/>
      <c r="J242" s="208" t="str">
        <f ca="1">IF(MOD(ROW()-13,2)=0,IF(ISBLANK(OFFSET('11. SEGUIMIENTO 2026'!$N$14,INT((ROW()-13)/2),0)),"",OFFSET('11. SEGUIMIENTO 2026'!$N$14,INT((ROW()-13)/2),0)),IF(ISBLANK(OFFSET('9. METAS'!$Q$20,INT((ROW()-14)/2),0)),"",OFFSET('9. METAS'!$Q$20,INT((ROW()-14)/2),0)))</f>
        <v/>
      </c>
      <c r="K242" s="209" t="str">
        <f ca="1">IF(MOD(ROW()-13,2)=0,IF(ISBLANK(OFFSET('11. SEGUIMIENTO 2026'!$O$14,INT((ROW()-13)/2),0)),"",OFFSET('11. SEGUIMIENTO 2026'!$O$14,INT((ROW()-13)/2),0)),IF(ISBLANK(OFFSET('9. METAS'!$R$20,INT((ROW()-14)/2),0)),"",OFFSET('9. METAS'!$R$20,INT((ROW()-14)/2),0)))</f>
        <v/>
      </c>
      <c r="L242" s="209" t="str">
        <f ca="1">IF(MOD(ROW()-13,2)=0,IF(ISBLANK(OFFSET('11. SEGUIMIENTO 2026'!$P$14,INT((ROW()-13)/2),0)),"",OFFSET('11. SEGUIMIENTO 2026'!$P$14,INT((ROW()-13)/2),0)),IF(ISBLANK(OFFSET('9. METAS'!$S$20,INT((ROW()-14)/2),0)),"",OFFSET('9. METAS'!$S$20,INT((ROW()-14)/2),0)))</f>
        <v/>
      </c>
      <c r="M242" s="210" t="str">
        <f ca="1">IF(MOD(ROW()-13,2)=0,IF(ISBLANK(OFFSET('11. SEGUIMIENTO 2026'!$Q$14,INT((ROW()-13)/2),0)),"",OFFSET('11. SEGUIMIENTO 2026'!$Q$14,INT((ROW()-13)/2),0)),IF(ISBLANK(OFFSET('9. METAS'!$T$20,INT((ROW()-14)/2),0)),"",OFFSET('9. METAS'!$T$20,INT((ROW()-14)/2),0)))</f>
        <v/>
      </c>
      <c r="N242" s="1005"/>
      <c r="O242" s="1007"/>
      <c r="P242" s="1037"/>
    </row>
    <row r="243" spans="3:16" hidden="1">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29" t="str">
        <f ca="1">IF(ISBLANK(OFFSET('9. METAS'!$K$20,INT((ROW()-13)/2),0)),"",OFFSET('9. METAS'!$K$20,INT((ROW()-13)/2),0))</f>
        <v/>
      </c>
      <c r="I243" s="1031"/>
      <c r="J243" s="208" t="str">
        <f ca="1">IF(MOD(ROW()-13,2)=0,IF(ISBLANK(OFFSET('11. SEGUIMIENTO 2026'!$N$14,INT((ROW()-13)/2),0)),"",OFFSET('11. SEGUIMIENTO 2026'!$N$14,INT((ROW()-13)/2),0)),IF(ISBLANK(OFFSET('9. METAS'!$Q$20,INT((ROW()-14)/2),0)),"",OFFSET('9. METAS'!$Q$20,INT((ROW()-14)/2),0)))</f>
        <v/>
      </c>
      <c r="K243" s="209" t="str">
        <f ca="1">IF(MOD(ROW()-13,2)=0,IF(ISBLANK(OFFSET('11. SEGUIMIENTO 2026'!$O$14,INT((ROW()-13)/2),0)),"",OFFSET('11. SEGUIMIENTO 2026'!$O$14,INT((ROW()-13)/2),0)),IF(ISBLANK(OFFSET('9. METAS'!$R$20,INT((ROW()-14)/2),0)),"",OFFSET('9. METAS'!$R$20,INT((ROW()-14)/2),0)))</f>
        <v/>
      </c>
      <c r="L243" s="209" t="str">
        <f ca="1">IF(MOD(ROW()-13,2)=0,IF(ISBLANK(OFFSET('11. SEGUIMIENTO 2026'!$P$14,INT((ROW()-13)/2),0)),"",OFFSET('11. SEGUIMIENTO 2026'!$P$14,INT((ROW()-13)/2),0)),IF(ISBLANK(OFFSET('9. METAS'!$S$20,INT((ROW()-14)/2),0)),"",OFFSET('9. METAS'!$S$20,INT((ROW()-14)/2),0)))</f>
        <v/>
      </c>
      <c r="M243" s="210" t="str">
        <f ca="1">IF(MOD(ROW()-13,2)=0,IF(ISBLANK(OFFSET('11. SEGUIMIENTO 2026'!$Q$14,INT((ROW()-13)/2),0)),"",OFFSET('11. SEGUIMIENTO 2026'!$Q$14,INT((ROW()-13)/2),0)),IF(ISBLANK(OFFSET('9. METAS'!$T$20,INT((ROW()-14)/2),0)),"",OFFSET('9. METAS'!$T$20,INT((ROW()-14)/2),0)))</f>
        <v/>
      </c>
      <c r="N243" s="1004" t="str">
        <f t="shared" ref="N243" ca="1" si="226">IFERROR(J243/J244,"ND")</f>
        <v>ND</v>
      </c>
      <c r="O243" s="1006" t="str">
        <f t="shared" ref="O243" ca="1" si="227">IFERROR(((J243+K243+L243+M243)/H243),"ND")</f>
        <v>ND</v>
      </c>
      <c r="P243" s="1034"/>
    </row>
    <row r="244" spans="3:16" hidden="1">
      <c r="C244" s="983"/>
      <c r="D244" s="985"/>
      <c r="E244" s="985"/>
      <c r="F244" s="987"/>
      <c r="G244" s="989"/>
      <c r="H244" s="1029"/>
      <c r="I244" s="1036"/>
      <c r="J244" s="208" t="str">
        <f ca="1">IF(MOD(ROW()-13,2)=0,IF(ISBLANK(OFFSET('11. SEGUIMIENTO 2026'!$N$14,INT((ROW()-13)/2),0)),"",OFFSET('11. SEGUIMIENTO 2026'!$N$14,INT((ROW()-13)/2),0)),IF(ISBLANK(OFFSET('9. METAS'!$Q$20,INT((ROW()-14)/2),0)),"",OFFSET('9. METAS'!$Q$20,INT((ROW()-14)/2),0)))</f>
        <v/>
      </c>
      <c r="K244" s="209" t="str">
        <f ca="1">IF(MOD(ROW()-13,2)=0,IF(ISBLANK(OFFSET('11. SEGUIMIENTO 2026'!$O$14,INT((ROW()-13)/2),0)),"",OFFSET('11. SEGUIMIENTO 2026'!$O$14,INT((ROW()-13)/2),0)),IF(ISBLANK(OFFSET('9. METAS'!$R$20,INT((ROW()-14)/2),0)),"",OFFSET('9. METAS'!$R$20,INT((ROW()-14)/2),0)))</f>
        <v/>
      </c>
      <c r="L244" s="209" t="str">
        <f ca="1">IF(MOD(ROW()-13,2)=0,IF(ISBLANK(OFFSET('11. SEGUIMIENTO 2026'!$P$14,INT((ROW()-13)/2),0)),"",OFFSET('11. SEGUIMIENTO 2026'!$P$14,INT((ROW()-13)/2),0)),IF(ISBLANK(OFFSET('9. METAS'!$S$20,INT((ROW()-14)/2),0)),"",OFFSET('9. METAS'!$S$20,INT((ROW()-14)/2),0)))</f>
        <v/>
      </c>
      <c r="M244" s="210" t="str">
        <f ca="1">IF(MOD(ROW()-13,2)=0,IF(ISBLANK(OFFSET('11. SEGUIMIENTO 2026'!$Q$14,INT((ROW()-13)/2),0)),"",OFFSET('11. SEGUIMIENTO 2026'!$Q$14,INT((ROW()-13)/2),0)),IF(ISBLANK(OFFSET('9. METAS'!$T$20,INT((ROW()-14)/2),0)),"",OFFSET('9. METAS'!$T$20,INT((ROW()-14)/2),0)))</f>
        <v/>
      </c>
      <c r="N244" s="1005"/>
      <c r="O244" s="1007"/>
      <c r="P244" s="1037"/>
    </row>
    <row r="245" spans="3:16" hidden="1">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29" t="str">
        <f ca="1">IF(ISBLANK(OFFSET('9. METAS'!$K$20,INT((ROW()-13)/2),0)),"",OFFSET('9. METAS'!$K$20,INT((ROW()-13)/2),0))</f>
        <v/>
      </c>
      <c r="I245" s="1031"/>
      <c r="J245" s="208" t="str">
        <f ca="1">IF(MOD(ROW()-13,2)=0,IF(ISBLANK(OFFSET('11. SEGUIMIENTO 2026'!$N$14,INT((ROW()-13)/2),0)),"",OFFSET('11. SEGUIMIENTO 2026'!$N$14,INT((ROW()-13)/2),0)),IF(ISBLANK(OFFSET('9. METAS'!$Q$20,INT((ROW()-14)/2),0)),"",OFFSET('9. METAS'!$Q$20,INT((ROW()-14)/2),0)))</f>
        <v/>
      </c>
      <c r="K245" s="209" t="str">
        <f ca="1">IF(MOD(ROW()-13,2)=0,IF(ISBLANK(OFFSET('11. SEGUIMIENTO 2026'!$O$14,INT((ROW()-13)/2),0)),"",OFFSET('11. SEGUIMIENTO 2026'!$O$14,INT((ROW()-13)/2),0)),IF(ISBLANK(OFFSET('9. METAS'!$R$20,INT((ROW()-14)/2),0)),"",OFFSET('9. METAS'!$R$20,INT((ROW()-14)/2),0)))</f>
        <v/>
      </c>
      <c r="L245" s="209" t="str">
        <f ca="1">IF(MOD(ROW()-13,2)=0,IF(ISBLANK(OFFSET('11. SEGUIMIENTO 2026'!$P$14,INT((ROW()-13)/2),0)),"",OFFSET('11. SEGUIMIENTO 2026'!$P$14,INT((ROW()-13)/2),0)),IF(ISBLANK(OFFSET('9. METAS'!$S$20,INT((ROW()-14)/2),0)),"",OFFSET('9. METAS'!$S$20,INT((ROW()-14)/2),0)))</f>
        <v/>
      </c>
      <c r="M245" s="210" t="str">
        <f ca="1">IF(MOD(ROW()-13,2)=0,IF(ISBLANK(OFFSET('11. SEGUIMIENTO 2026'!$Q$14,INT((ROW()-13)/2),0)),"",OFFSET('11. SEGUIMIENTO 2026'!$Q$14,INT((ROW()-13)/2),0)),IF(ISBLANK(OFFSET('9. METAS'!$T$20,INT((ROW()-14)/2),0)),"",OFFSET('9. METAS'!$T$20,INT((ROW()-14)/2),0)))</f>
        <v/>
      </c>
      <c r="N245" s="1004" t="str">
        <f t="shared" ref="N245" ca="1" si="228">IFERROR(J245/J246,"ND")</f>
        <v>ND</v>
      </c>
      <c r="O245" s="1006" t="str">
        <f t="shared" ref="O245" ca="1" si="229">IFERROR(((J245+K245+L245+M245)/H245),"ND")</f>
        <v>ND</v>
      </c>
      <c r="P245" s="1034"/>
    </row>
    <row r="246" spans="3:16" hidden="1">
      <c r="C246" s="983"/>
      <c r="D246" s="985"/>
      <c r="E246" s="985"/>
      <c r="F246" s="987"/>
      <c r="G246" s="989"/>
      <c r="H246" s="1029"/>
      <c r="I246" s="1036"/>
      <c r="J246" s="208" t="str">
        <f ca="1">IF(MOD(ROW()-13,2)=0,IF(ISBLANK(OFFSET('11. SEGUIMIENTO 2026'!$N$14,INT((ROW()-13)/2),0)),"",OFFSET('11. SEGUIMIENTO 2026'!$N$14,INT((ROW()-13)/2),0)),IF(ISBLANK(OFFSET('9. METAS'!$Q$20,INT((ROW()-14)/2),0)),"",OFFSET('9. METAS'!$Q$20,INT((ROW()-14)/2),0)))</f>
        <v/>
      </c>
      <c r="K246" s="209" t="str">
        <f ca="1">IF(MOD(ROW()-13,2)=0,IF(ISBLANK(OFFSET('11. SEGUIMIENTO 2026'!$O$14,INT((ROW()-13)/2),0)),"",OFFSET('11. SEGUIMIENTO 2026'!$O$14,INT((ROW()-13)/2),0)),IF(ISBLANK(OFFSET('9. METAS'!$R$20,INT((ROW()-14)/2),0)),"",OFFSET('9. METAS'!$R$20,INT((ROW()-14)/2),0)))</f>
        <v/>
      </c>
      <c r="L246" s="209" t="str">
        <f ca="1">IF(MOD(ROW()-13,2)=0,IF(ISBLANK(OFFSET('11. SEGUIMIENTO 2026'!$P$14,INT((ROW()-13)/2),0)),"",OFFSET('11. SEGUIMIENTO 2026'!$P$14,INT((ROW()-13)/2),0)),IF(ISBLANK(OFFSET('9. METAS'!$S$20,INT((ROW()-14)/2),0)),"",OFFSET('9. METAS'!$S$20,INT((ROW()-14)/2),0)))</f>
        <v/>
      </c>
      <c r="M246" s="210" t="str">
        <f ca="1">IF(MOD(ROW()-13,2)=0,IF(ISBLANK(OFFSET('11. SEGUIMIENTO 2026'!$Q$14,INT((ROW()-13)/2),0)),"",OFFSET('11. SEGUIMIENTO 2026'!$Q$14,INT((ROW()-13)/2),0)),IF(ISBLANK(OFFSET('9. METAS'!$T$20,INT((ROW()-14)/2),0)),"",OFFSET('9. METAS'!$T$20,INT((ROW()-14)/2),0)))</f>
        <v/>
      </c>
      <c r="N246" s="1005"/>
      <c r="O246" s="1007"/>
      <c r="P246" s="1037"/>
    </row>
    <row r="247" spans="3:16" hidden="1">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29" t="str">
        <f ca="1">IF(ISBLANK(OFFSET('9. METAS'!$K$20,INT((ROW()-13)/2),0)),"",OFFSET('9. METAS'!$K$20,INT((ROW()-13)/2),0))</f>
        <v/>
      </c>
      <c r="I247" s="1031"/>
      <c r="J247" s="208" t="str">
        <f ca="1">IF(MOD(ROW()-13,2)=0,IF(ISBLANK(OFFSET('11. SEGUIMIENTO 2026'!$N$14,INT((ROW()-13)/2),0)),"",OFFSET('11. SEGUIMIENTO 2026'!$N$14,INT((ROW()-13)/2),0)),IF(ISBLANK(OFFSET('9. METAS'!$Q$20,INT((ROW()-14)/2),0)),"",OFFSET('9. METAS'!$Q$20,INT((ROW()-14)/2),0)))</f>
        <v/>
      </c>
      <c r="K247" s="209" t="str">
        <f ca="1">IF(MOD(ROW()-13,2)=0,IF(ISBLANK(OFFSET('11. SEGUIMIENTO 2026'!$O$14,INT((ROW()-13)/2),0)),"",OFFSET('11. SEGUIMIENTO 2026'!$O$14,INT((ROW()-13)/2),0)),IF(ISBLANK(OFFSET('9. METAS'!$R$20,INT((ROW()-14)/2),0)),"",OFFSET('9. METAS'!$R$20,INT((ROW()-14)/2),0)))</f>
        <v/>
      </c>
      <c r="L247" s="209" t="str">
        <f ca="1">IF(MOD(ROW()-13,2)=0,IF(ISBLANK(OFFSET('11. SEGUIMIENTO 2026'!$P$14,INT((ROW()-13)/2),0)),"",OFFSET('11. SEGUIMIENTO 2026'!$P$14,INT((ROW()-13)/2),0)),IF(ISBLANK(OFFSET('9. METAS'!$S$20,INT((ROW()-14)/2),0)),"",OFFSET('9. METAS'!$S$20,INT((ROW()-14)/2),0)))</f>
        <v/>
      </c>
      <c r="M247" s="210" t="str">
        <f ca="1">IF(MOD(ROW()-13,2)=0,IF(ISBLANK(OFFSET('11. SEGUIMIENTO 2026'!$Q$14,INT((ROW()-13)/2),0)),"",OFFSET('11. SEGUIMIENTO 2026'!$Q$14,INT((ROW()-13)/2),0)),IF(ISBLANK(OFFSET('9. METAS'!$T$20,INT((ROW()-14)/2),0)),"",OFFSET('9. METAS'!$T$20,INT((ROW()-14)/2),0)))</f>
        <v/>
      </c>
      <c r="N247" s="1004" t="str">
        <f t="shared" ref="N247" ca="1" si="230">IFERROR(J247/J248,"ND")</f>
        <v>ND</v>
      </c>
      <c r="O247" s="1006" t="str">
        <f t="shared" ref="O247" ca="1" si="231">IFERROR(((J247+K247+L247+M247)/H247),"ND")</f>
        <v>ND</v>
      </c>
      <c r="P247" s="1034"/>
    </row>
    <row r="248" spans="3:16" hidden="1">
      <c r="C248" s="983"/>
      <c r="D248" s="985"/>
      <c r="E248" s="985"/>
      <c r="F248" s="987"/>
      <c r="G248" s="989"/>
      <c r="H248" s="1029"/>
      <c r="I248" s="1036"/>
      <c r="J248" s="208" t="str">
        <f ca="1">IF(MOD(ROW()-13,2)=0,IF(ISBLANK(OFFSET('11. SEGUIMIENTO 2026'!$N$14,INT((ROW()-13)/2),0)),"",OFFSET('11. SEGUIMIENTO 2026'!$N$14,INT((ROW()-13)/2),0)),IF(ISBLANK(OFFSET('9. METAS'!$Q$20,INT((ROW()-14)/2),0)),"",OFFSET('9. METAS'!$Q$20,INT((ROW()-14)/2),0)))</f>
        <v/>
      </c>
      <c r="K248" s="209" t="str">
        <f ca="1">IF(MOD(ROW()-13,2)=0,IF(ISBLANK(OFFSET('11. SEGUIMIENTO 2026'!$O$14,INT((ROW()-13)/2),0)),"",OFFSET('11. SEGUIMIENTO 2026'!$O$14,INT((ROW()-13)/2),0)),IF(ISBLANK(OFFSET('9. METAS'!$R$20,INT((ROW()-14)/2),0)),"",OFFSET('9. METAS'!$R$20,INT((ROW()-14)/2),0)))</f>
        <v/>
      </c>
      <c r="L248" s="209" t="str">
        <f ca="1">IF(MOD(ROW()-13,2)=0,IF(ISBLANK(OFFSET('11. SEGUIMIENTO 2026'!$P$14,INT((ROW()-13)/2),0)),"",OFFSET('11. SEGUIMIENTO 2026'!$P$14,INT((ROW()-13)/2),0)),IF(ISBLANK(OFFSET('9. METAS'!$S$20,INT((ROW()-14)/2),0)),"",OFFSET('9. METAS'!$S$20,INT((ROW()-14)/2),0)))</f>
        <v/>
      </c>
      <c r="M248" s="210" t="str">
        <f ca="1">IF(MOD(ROW()-13,2)=0,IF(ISBLANK(OFFSET('11. SEGUIMIENTO 2026'!$Q$14,INT((ROW()-13)/2),0)),"",OFFSET('11. SEGUIMIENTO 2026'!$Q$14,INT((ROW()-13)/2),0)),IF(ISBLANK(OFFSET('9. METAS'!$T$20,INT((ROW()-14)/2),0)),"",OFFSET('9. METAS'!$T$20,INT((ROW()-14)/2),0)))</f>
        <v/>
      </c>
      <c r="N248" s="1005"/>
      <c r="O248" s="1007"/>
      <c r="P248" s="1037"/>
    </row>
    <row r="249" spans="3:16" hidden="1">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29" t="str">
        <f ca="1">IF(ISBLANK(OFFSET('9. METAS'!$K$20,INT((ROW()-13)/2),0)),"",OFFSET('9. METAS'!$K$20,INT((ROW()-13)/2),0))</f>
        <v/>
      </c>
      <c r="I249" s="1031"/>
      <c r="J249" s="208" t="str">
        <f ca="1">IF(MOD(ROW()-13,2)=0,IF(ISBLANK(OFFSET('11. SEGUIMIENTO 2026'!$N$14,INT((ROW()-13)/2),0)),"",OFFSET('11. SEGUIMIENTO 2026'!$N$14,INT((ROW()-13)/2),0)),IF(ISBLANK(OFFSET('9. METAS'!$Q$20,INT((ROW()-14)/2),0)),"",OFFSET('9. METAS'!$Q$20,INT((ROW()-14)/2),0)))</f>
        <v/>
      </c>
      <c r="K249" s="209" t="str">
        <f ca="1">IF(MOD(ROW()-13,2)=0,IF(ISBLANK(OFFSET('11. SEGUIMIENTO 2026'!$O$14,INT((ROW()-13)/2),0)),"",OFFSET('11. SEGUIMIENTO 2026'!$O$14,INT((ROW()-13)/2),0)),IF(ISBLANK(OFFSET('9. METAS'!$R$20,INT((ROW()-14)/2),0)),"",OFFSET('9. METAS'!$R$20,INT((ROW()-14)/2),0)))</f>
        <v/>
      </c>
      <c r="L249" s="209" t="str">
        <f ca="1">IF(MOD(ROW()-13,2)=0,IF(ISBLANK(OFFSET('11. SEGUIMIENTO 2026'!$P$14,INT((ROW()-13)/2),0)),"",OFFSET('11. SEGUIMIENTO 2026'!$P$14,INT((ROW()-13)/2),0)),IF(ISBLANK(OFFSET('9. METAS'!$S$20,INT((ROW()-14)/2),0)),"",OFFSET('9. METAS'!$S$20,INT((ROW()-14)/2),0)))</f>
        <v/>
      </c>
      <c r="M249" s="210" t="str">
        <f ca="1">IF(MOD(ROW()-13,2)=0,IF(ISBLANK(OFFSET('11. SEGUIMIENTO 2026'!$Q$14,INT((ROW()-13)/2),0)),"",OFFSET('11. SEGUIMIENTO 2026'!$Q$14,INT((ROW()-13)/2),0)),IF(ISBLANK(OFFSET('9. METAS'!$T$20,INT((ROW()-14)/2),0)),"",OFFSET('9. METAS'!$T$20,INT((ROW()-14)/2),0)))</f>
        <v/>
      </c>
      <c r="N249" s="1004" t="str">
        <f t="shared" ref="N249" ca="1" si="232">IFERROR(J249/J250,"ND")</f>
        <v>ND</v>
      </c>
      <c r="O249" s="1006" t="str">
        <f t="shared" ref="O249" ca="1" si="233">IFERROR(((J249+K249+L249+M249)/H249),"ND")</f>
        <v>ND</v>
      </c>
      <c r="P249" s="1034"/>
    </row>
    <row r="250" spans="3:16" hidden="1">
      <c r="C250" s="983"/>
      <c r="D250" s="985"/>
      <c r="E250" s="985"/>
      <c r="F250" s="987"/>
      <c r="G250" s="989"/>
      <c r="H250" s="1029"/>
      <c r="I250" s="1036"/>
      <c r="J250" s="208" t="str">
        <f ca="1">IF(MOD(ROW()-13,2)=0,IF(ISBLANK(OFFSET('11. SEGUIMIENTO 2026'!$N$14,INT((ROW()-13)/2),0)),"",OFFSET('11. SEGUIMIENTO 2026'!$N$14,INT((ROW()-13)/2),0)),IF(ISBLANK(OFFSET('9. METAS'!$Q$20,INT((ROW()-14)/2),0)),"",OFFSET('9. METAS'!$Q$20,INT((ROW()-14)/2),0)))</f>
        <v/>
      </c>
      <c r="K250" s="209" t="str">
        <f ca="1">IF(MOD(ROW()-13,2)=0,IF(ISBLANK(OFFSET('11. SEGUIMIENTO 2026'!$O$14,INT((ROW()-13)/2),0)),"",OFFSET('11. SEGUIMIENTO 2026'!$O$14,INT((ROW()-13)/2),0)),IF(ISBLANK(OFFSET('9. METAS'!$R$20,INT((ROW()-14)/2),0)),"",OFFSET('9. METAS'!$R$20,INT((ROW()-14)/2),0)))</f>
        <v/>
      </c>
      <c r="L250" s="209" t="str">
        <f ca="1">IF(MOD(ROW()-13,2)=0,IF(ISBLANK(OFFSET('11. SEGUIMIENTO 2026'!$P$14,INT((ROW()-13)/2),0)),"",OFFSET('11. SEGUIMIENTO 2026'!$P$14,INT((ROW()-13)/2),0)),IF(ISBLANK(OFFSET('9. METAS'!$S$20,INT((ROW()-14)/2),0)),"",OFFSET('9. METAS'!$S$20,INT((ROW()-14)/2),0)))</f>
        <v/>
      </c>
      <c r="M250" s="210" t="str">
        <f ca="1">IF(MOD(ROW()-13,2)=0,IF(ISBLANK(OFFSET('11. SEGUIMIENTO 2026'!$Q$14,INT((ROW()-13)/2),0)),"",OFFSET('11. SEGUIMIENTO 2026'!$Q$14,INT((ROW()-13)/2),0)),IF(ISBLANK(OFFSET('9. METAS'!$T$20,INT((ROW()-14)/2),0)),"",OFFSET('9. METAS'!$T$20,INT((ROW()-14)/2),0)))</f>
        <v/>
      </c>
      <c r="N250" s="1005"/>
      <c r="O250" s="1007"/>
      <c r="P250" s="1037"/>
    </row>
    <row r="251" spans="3:16" hidden="1">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29" t="str">
        <f ca="1">IF(ISBLANK(OFFSET('9. METAS'!$K$20,INT((ROW()-13)/2),0)),"",OFFSET('9. METAS'!$K$20,INT((ROW()-13)/2),0))</f>
        <v/>
      </c>
      <c r="I251" s="1031"/>
      <c r="J251" s="208" t="str">
        <f ca="1">IF(MOD(ROW()-13,2)=0,IF(ISBLANK(OFFSET('11. SEGUIMIENTO 2026'!$N$14,INT((ROW()-13)/2),0)),"",OFFSET('11. SEGUIMIENTO 2026'!$N$14,INT((ROW()-13)/2),0)),IF(ISBLANK(OFFSET('9. METAS'!$Q$20,INT((ROW()-14)/2),0)),"",OFFSET('9. METAS'!$Q$20,INT((ROW()-14)/2),0)))</f>
        <v/>
      </c>
      <c r="K251" s="209" t="str">
        <f ca="1">IF(MOD(ROW()-13,2)=0,IF(ISBLANK(OFFSET('11. SEGUIMIENTO 2026'!$O$14,INT((ROW()-13)/2),0)),"",OFFSET('11. SEGUIMIENTO 2026'!$O$14,INT((ROW()-13)/2),0)),IF(ISBLANK(OFFSET('9. METAS'!$R$20,INT((ROW()-14)/2),0)),"",OFFSET('9. METAS'!$R$20,INT((ROW()-14)/2),0)))</f>
        <v/>
      </c>
      <c r="L251" s="209" t="str">
        <f ca="1">IF(MOD(ROW()-13,2)=0,IF(ISBLANK(OFFSET('11. SEGUIMIENTO 2026'!$P$14,INT((ROW()-13)/2),0)),"",OFFSET('11. SEGUIMIENTO 2026'!$P$14,INT((ROW()-13)/2),0)),IF(ISBLANK(OFFSET('9. METAS'!$S$20,INT((ROW()-14)/2),0)),"",OFFSET('9. METAS'!$S$20,INT((ROW()-14)/2),0)))</f>
        <v/>
      </c>
      <c r="M251" s="210" t="str">
        <f ca="1">IF(MOD(ROW()-13,2)=0,IF(ISBLANK(OFFSET('11. SEGUIMIENTO 2026'!$Q$14,INT((ROW()-13)/2),0)),"",OFFSET('11. SEGUIMIENTO 2026'!$Q$14,INT((ROW()-13)/2),0)),IF(ISBLANK(OFFSET('9. METAS'!$T$20,INT((ROW()-14)/2),0)),"",OFFSET('9. METAS'!$T$20,INT((ROW()-14)/2),0)))</f>
        <v/>
      </c>
      <c r="N251" s="1004" t="str">
        <f t="shared" ref="N251" ca="1" si="234">IFERROR(J251/J252,"ND")</f>
        <v>ND</v>
      </c>
      <c r="O251" s="1006" t="str">
        <f t="shared" ref="O251" ca="1" si="235">IFERROR(((J251+K251+L251+M251)/H251),"ND")</f>
        <v>ND</v>
      </c>
      <c r="P251" s="1034"/>
    </row>
    <row r="252" spans="3:16" hidden="1">
      <c r="C252" s="983"/>
      <c r="D252" s="985"/>
      <c r="E252" s="985"/>
      <c r="F252" s="987"/>
      <c r="G252" s="989"/>
      <c r="H252" s="1029"/>
      <c r="I252" s="1036"/>
      <c r="J252" s="208" t="str">
        <f ca="1">IF(MOD(ROW()-13,2)=0,IF(ISBLANK(OFFSET('11. SEGUIMIENTO 2026'!$N$14,INT((ROW()-13)/2),0)),"",OFFSET('11. SEGUIMIENTO 2026'!$N$14,INT((ROW()-13)/2),0)),IF(ISBLANK(OFFSET('9. METAS'!$Q$20,INT((ROW()-14)/2),0)),"",OFFSET('9. METAS'!$Q$20,INT((ROW()-14)/2),0)))</f>
        <v/>
      </c>
      <c r="K252" s="209" t="str">
        <f ca="1">IF(MOD(ROW()-13,2)=0,IF(ISBLANK(OFFSET('11. SEGUIMIENTO 2026'!$O$14,INT((ROW()-13)/2),0)),"",OFFSET('11. SEGUIMIENTO 2026'!$O$14,INT((ROW()-13)/2),0)),IF(ISBLANK(OFFSET('9. METAS'!$R$20,INT((ROW()-14)/2),0)),"",OFFSET('9. METAS'!$R$20,INT((ROW()-14)/2),0)))</f>
        <v/>
      </c>
      <c r="L252" s="209" t="str">
        <f ca="1">IF(MOD(ROW()-13,2)=0,IF(ISBLANK(OFFSET('11. SEGUIMIENTO 2026'!$P$14,INT((ROW()-13)/2),0)),"",OFFSET('11. SEGUIMIENTO 2026'!$P$14,INT((ROW()-13)/2),0)),IF(ISBLANK(OFFSET('9. METAS'!$S$20,INT((ROW()-14)/2),0)),"",OFFSET('9. METAS'!$S$20,INT((ROW()-14)/2),0)))</f>
        <v/>
      </c>
      <c r="M252" s="210" t="str">
        <f ca="1">IF(MOD(ROW()-13,2)=0,IF(ISBLANK(OFFSET('11. SEGUIMIENTO 2026'!$Q$14,INT((ROW()-13)/2),0)),"",OFFSET('11. SEGUIMIENTO 2026'!$Q$14,INT((ROW()-13)/2),0)),IF(ISBLANK(OFFSET('9. METAS'!$T$20,INT((ROW()-14)/2),0)),"",OFFSET('9. METAS'!$T$20,INT((ROW()-14)/2),0)))</f>
        <v/>
      </c>
      <c r="N252" s="1005"/>
      <c r="O252" s="1007"/>
      <c r="P252" s="1037"/>
    </row>
    <row r="253" spans="3:16" hidden="1">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29" t="str">
        <f ca="1">IF(ISBLANK(OFFSET('9. METAS'!$K$20,INT((ROW()-13)/2),0)),"",OFFSET('9. METAS'!$K$20,INT((ROW()-13)/2),0))</f>
        <v/>
      </c>
      <c r="I253" s="1031"/>
      <c r="J253" s="208" t="str">
        <f ca="1">IF(MOD(ROW()-13,2)=0,IF(ISBLANK(OFFSET('11. SEGUIMIENTO 2026'!$N$14,INT((ROW()-13)/2),0)),"",OFFSET('11. SEGUIMIENTO 2026'!$N$14,INT((ROW()-13)/2),0)),IF(ISBLANK(OFFSET('9. METAS'!$Q$20,INT((ROW()-14)/2),0)),"",OFFSET('9. METAS'!$Q$20,INT((ROW()-14)/2),0)))</f>
        <v/>
      </c>
      <c r="K253" s="209" t="str">
        <f ca="1">IF(MOD(ROW()-13,2)=0,IF(ISBLANK(OFFSET('11. SEGUIMIENTO 2026'!$O$14,INT((ROW()-13)/2),0)),"",OFFSET('11. SEGUIMIENTO 2026'!$O$14,INT((ROW()-13)/2),0)),IF(ISBLANK(OFFSET('9. METAS'!$R$20,INT((ROW()-14)/2),0)),"",OFFSET('9. METAS'!$R$20,INT((ROW()-14)/2),0)))</f>
        <v/>
      </c>
      <c r="L253" s="209" t="str">
        <f ca="1">IF(MOD(ROW()-13,2)=0,IF(ISBLANK(OFFSET('11. SEGUIMIENTO 2026'!$P$14,INT((ROW()-13)/2),0)),"",OFFSET('11. SEGUIMIENTO 2026'!$P$14,INT((ROW()-13)/2),0)),IF(ISBLANK(OFFSET('9. METAS'!$S$20,INT((ROW()-14)/2),0)),"",OFFSET('9. METAS'!$S$20,INT((ROW()-14)/2),0)))</f>
        <v/>
      </c>
      <c r="M253" s="210" t="str">
        <f ca="1">IF(MOD(ROW()-13,2)=0,IF(ISBLANK(OFFSET('11. SEGUIMIENTO 2026'!$Q$14,INT((ROW()-13)/2),0)),"",OFFSET('11. SEGUIMIENTO 2026'!$Q$14,INT((ROW()-13)/2),0)),IF(ISBLANK(OFFSET('9. METAS'!$T$20,INT((ROW()-14)/2),0)),"",OFFSET('9. METAS'!$T$20,INT((ROW()-14)/2),0)))</f>
        <v/>
      </c>
      <c r="N253" s="1004" t="str">
        <f t="shared" ref="N253" ca="1" si="236">IFERROR(J253/J254,"ND")</f>
        <v>ND</v>
      </c>
      <c r="O253" s="1006" t="str">
        <f t="shared" ref="O253" ca="1" si="237">IFERROR(((J253+K253+L253+M253)/H253),"ND")</f>
        <v>ND</v>
      </c>
      <c r="P253" s="1034"/>
    </row>
    <row r="254" spans="3:16" hidden="1">
      <c r="C254" s="983"/>
      <c r="D254" s="985"/>
      <c r="E254" s="985"/>
      <c r="F254" s="987"/>
      <c r="G254" s="989"/>
      <c r="H254" s="1029"/>
      <c r="I254" s="1036"/>
      <c r="J254" s="208" t="str">
        <f ca="1">IF(MOD(ROW()-13,2)=0,IF(ISBLANK(OFFSET('11. SEGUIMIENTO 2026'!$N$14,INT((ROW()-13)/2),0)),"",OFFSET('11. SEGUIMIENTO 2026'!$N$14,INT((ROW()-13)/2),0)),IF(ISBLANK(OFFSET('9. METAS'!$Q$20,INT((ROW()-14)/2),0)),"",OFFSET('9. METAS'!$Q$20,INT((ROW()-14)/2),0)))</f>
        <v/>
      </c>
      <c r="K254" s="209" t="str">
        <f ca="1">IF(MOD(ROW()-13,2)=0,IF(ISBLANK(OFFSET('11. SEGUIMIENTO 2026'!$O$14,INT((ROW()-13)/2),0)),"",OFFSET('11. SEGUIMIENTO 2026'!$O$14,INT((ROW()-13)/2),0)),IF(ISBLANK(OFFSET('9. METAS'!$R$20,INT((ROW()-14)/2),0)),"",OFFSET('9. METAS'!$R$20,INT((ROW()-14)/2),0)))</f>
        <v/>
      </c>
      <c r="L254" s="209" t="str">
        <f ca="1">IF(MOD(ROW()-13,2)=0,IF(ISBLANK(OFFSET('11. SEGUIMIENTO 2026'!$P$14,INT((ROW()-13)/2),0)),"",OFFSET('11. SEGUIMIENTO 2026'!$P$14,INT((ROW()-13)/2),0)),IF(ISBLANK(OFFSET('9. METAS'!$S$20,INT((ROW()-14)/2),0)),"",OFFSET('9. METAS'!$S$20,INT((ROW()-14)/2),0)))</f>
        <v/>
      </c>
      <c r="M254" s="210" t="str">
        <f ca="1">IF(MOD(ROW()-13,2)=0,IF(ISBLANK(OFFSET('11. SEGUIMIENTO 2026'!$Q$14,INT((ROW()-13)/2),0)),"",OFFSET('11. SEGUIMIENTO 2026'!$Q$14,INT((ROW()-13)/2),0)),IF(ISBLANK(OFFSET('9. METAS'!$T$20,INT((ROW()-14)/2),0)),"",OFFSET('9. METAS'!$T$20,INT((ROW()-14)/2),0)))</f>
        <v/>
      </c>
      <c r="N254" s="1005"/>
      <c r="O254" s="1007"/>
      <c r="P254" s="1037"/>
    </row>
    <row r="255" spans="3:16" hidden="1">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29" t="str">
        <f ca="1">IF(ISBLANK(OFFSET('9. METAS'!$K$20,INT((ROW()-13)/2),0)),"",OFFSET('9. METAS'!$K$20,INT((ROW()-13)/2),0))</f>
        <v/>
      </c>
      <c r="I255" s="1031"/>
      <c r="J255" s="208" t="str">
        <f ca="1">IF(MOD(ROW()-13,2)=0,IF(ISBLANK(OFFSET('11. SEGUIMIENTO 2026'!$N$14,INT((ROW()-13)/2),0)),"",OFFSET('11. SEGUIMIENTO 2026'!$N$14,INT((ROW()-13)/2),0)),IF(ISBLANK(OFFSET('9. METAS'!$Q$20,INT((ROW()-14)/2),0)),"",OFFSET('9. METAS'!$Q$20,INT((ROW()-14)/2),0)))</f>
        <v/>
      </c>
      <c r="K255" s="209" t="str">
        <f ca="1">IF(MOD(ROW()-13,2)=0,IF(ISBLANK(OFFSET('11. SEGUIMIENTO 2026'!$O$14,INT((ROW()-13)/2),0)),"",OFFSET('11. SEGUIMIENTO 2026'!$O$14,INT((ROW()-13)/2),0)),IF(ISBLANK(OFFSET('9. METAS'!$R$20,INT((ROW()-14)/2),0)),"",OFFSET('9. METAS'!$R$20,INT((ROW()-14)/2),0)))</f>
        <v/>
      </c>
      <c r="L255" s="209" t="str">
        <f ca="1">IF(MOD(ROW()-13,2)=0,IF(ISBLANK(OFFSET('11. SEGUIMIENTO 2026'!$P$14,INT((ROW()-13)/2),0)),"",OFFSET('11. SEGUIMIENTO 2026'!$P$14,INT((ROW()-13)/2),0)),IF(ISBLANK(OFFSET('9. METAS'!$S$20,INT((ROW()-14)/2),0)),"",OFFSET('9. METAS'!$S$20,INT((ROW()-14)/2),0)))</f>
        <v/>
      </c>
      <c r="M255" s="210" t="str">
        <f ca="1">IF(MOD(ROW()-13,2)=0,IF(ISBLANK(OFFSET('11. SEGUIMIENTO 2026'!$Q$14,INT((ROW()-13)/2),0)),"",OFFSET('11. SEGUIMIENTO 2026'!$Q$14,INT((ROW()-13)/2),0)),IF(ISBLANK(OFFSET('9. METAS'!$T$20,INT((ROW()-14)/2),0)),"",OFFSET('9. METAS'!$T$20,INT((ROW()-14)/2),0)))</f>
        <v/>
      </c>
      <c r="N255" s="1004" t="str">
        <f t="shared" ref="N255" ca="1" si="238">IFERROR(J255/J256,"ND")</f>
        <v>ND</v>
      </c>
      <c r="O255" s="1006" t="str">
        <f t="shared" ref="O255" ca="1" si="239">IFERROR(((J255+K255+L255+M255)/H255),"ND")</f>
        <v>ND</v>
      </c>
      <c r="P255" s="1034"/>
    </row>
    <row r="256" spans="3:16" hidden="1">
      <c r="C256" s="983"/>
      <c r="D256" s="985"/>
      <c r="E256" s="985"/>
      <c r="F256" s="987"/>
      <c r="G256" s="989"/>
      <c r="H256" s="1029"/>
      <c r="I256" s="1036"/>
      <c r="J256" s="208" t="str">
        <f ca="1">IF(MOD(ROW()-13,2)=0,IF(ISBLANK(OFFSET('11. SEGUIMIENTO 2026'!$N$14,INT((ROW()-13)/2),0)),"",OFFSET('11. SEGUIMIENTO 2026'!$N$14,INT((ROW()-13)/2),0)),IF(ISBLANK(OFFSET('9. METAS'!$Q$20,INT((ROW()-14)/2),0)),"",OFFSET('9. METAS'!$Q$20,INT((ROW()-14)/2),0)))</f>
        <v/>
      </c>
      <c r="K256" s="209" t="str">
        <f ca="1">IF(MOD(ROW()-13,2)=0,IF(ISBLANK(OFFSET('11. SEGUIMIENTO 2026'!$O$14,INT((ROW()-13)/2),0)),"",OFFSET('11. SEGUIMIENTO 2026'!$O$14,INT((ROW()-13)/2),0)),IF(ISBLANK(OFFSET('9. METAS'!$R$20,INT((ROW()-14)/2),0)),"",OFFSET('9. METAS'!$R$20,INT((ROW()-14)/2),0)))</f>
        <v/>
      </c>
      <c r="L256" s="209" t="str">
        <f ca="1">IF(MOD(ROW()-13,2)=0,IF(ISBLANK(OFFSET('11. SEGUIMIENTO 2026'!$P$14,INT((ROW()-13)/2),0)),"",OFFSET('11. SEGUIMIENTO 2026'!$P$14,INT((ROW()-13)/2),0)),IF(ISBLANK(OFFSET('9. METAS'!$S$20,INT((ROW()-14)/2),0)),"",OFFSET('9. METAS'!$S$20,INT((ROW()-14)/2),0)))</f>
        <v/>
      </c>
      <c r="M256" s="210" t="str">
        <f ca="1">IF(MOD(ROW()-13,2)=0,IF(ISBLANK(OFFSET('11. SEGUIMIENTO 2026'!$Q$14,INT((ROW()-13)/2),0)),"",OFFSET('11. SEGUIMIENTO 2026'!$Q$14,INT((ROW()-13)/2),0)),IF(ISBLANK(OFFSET('9. METAS'!$T$20,INT((ROW()-14)/2),0)),"",OFFSET('9. METAS'!$T$20,INT((ROW()-14)/2),0)))</f>
        <v/>
      </c>
      <c r="N256" s="1005"/>
      <c r="O256" s="1007"/>
      <c r="P256" s="1037"/>
    </row>
    <row r="257" spans="3:16" hidden="1">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29" t="str">
        <f ca="1">IF(ISBLANK(OFFSET('9. METAS'!$K$20,INT((ROW()-13)/2),0)),"",OFFSET('9. METAS'!$K$20,INT((ROW()-13)/2),0))</f>
        <v/>
      </c>
      <c r="I257" s="1031"/>
      <c r="J257" s="208" t="str">
        <f ca="1">IF(MOD(ROW()-13,2)=0,IF(ISBLANK(OFFSET('11. SEGUIMIENTO 2026'!$N$14,INT((ROW()-13)/2),0)),"",OFFSET('11. SEGUIMIENTO 2026'!$N$14,INT((ROW()-13)/2),0)),IF(ISBLANK(OFFSET('9. METAS'!$Q$20,INT((ROW()-14)/2),0)),"",OFFSET('9. METAS'!$Q$20,INT((ROW()-14)/2),0)))</f>
        <v/>
      </c>
      <c r="K257" s="209" t="str">
        <f ca="1">IF(MOD(ROW()-13,2)=0,IF(ISBLANK(OFFSET('11. SEGUIMIENTO 2026'!$O$14,INT((ROW()-13)/2),0)),"",OFFSET('11. SEGUIMIENTO 2026'!$O$14,INT((ROW()-13)/2),0)),IF(ISBLANK(OFFSET('9. METAS'!$R$20,INT((ROW()-14)/2),0)),"",OFFSET('9. METAS'!$R$20,INT((ROW()-14)/2),0)))</f>
        <v/>
      </c>
      <c r="L257" s="209" t="str">
        <f ca="1">IF(MOD(ROW()-13,2)=0,IF(ISBLANK(OFFSET('11. SEGUIMIENTO 2026'!$P$14,INT((ROW()-13)/2),0)),"",OFFSET('11. SEGUIMIENTO 2026'!$P$14,INT((ROW()-13)/2),0)),IF(ISBLANK(OFFSET('9. METAS'!$S$20,INT((ROW()-14)/2),0)),"",OFFSET('9. METAS'!$S$20,INT((ROW()-14)/2),0)))</f>
        <v/>
      </c>
      <c r="M257" s="210" t="str">
        <f ca="1">IF(MOD(ROW()-13,2)=0,IF(ISBLANK(OFFSET('11. SEGUIMIENTO 2026'!$Q$14,INT((ROW()-13)/2),0)),"",OFFSET('11. SEGUIMIENTO 2026'!$Q$14,INT((ROW()-13)/2),0)),IF(ISBLANK(OFFSET('9. METAS'!$T$20,INT((ROW()-14)/2),0)),"",OFFSET('9. METAS'!$T$20,INT((ROW()-14)/2),0)))</f>
        <v/>
      </c>
      <c r="N257" s="1004" t="str">
        <f t="shared" ref="N257" ca="1" si="240">IFERROR(J257/J258,"ND")</f>
        <v>ND</v>
      </c>
      <c r="O257" s="1006" t="str">
        <f t="shared" ref="O257" ca="1" si="241">IFERROR(((J257+K257+L257+M257)/H257),"ND")</f>
        <v>ND</v>
      </c>
      <c r="P257" s="1034"/>
    </row>
    <row r="258" spans="3:16" hidden="1">
      <c r="C258" s="983"/>
      <c r="D258" s="985"/>
      <c r="E258" s="985"/>
      <c r="F258" s="987"/>
      <c r="G258" s="989"/>
      <c r="H258" s="1029"/>
      <c r="I258" s="1036"/>
      <c r="J258" s="208" t="str">
        <f ca="1">IF(MOD(ROW()-13,2)=0,IF(ISBLANK(OFFSET('11. SEGUIMIENTO 2026'!$N$14,INT((ROW()-13)/2),0)),"",OFFSET('11. SEGUIMIENTO 2026'!$N$14,INT((ROW()-13)/2),0)),IF(ISBLANK(OFFSET('9. METAS'!$Q$20,INT((ROW()-14)/2),0)),"",OFFSET('9. METAS'!$Q$20,INT((ROW()-14)/2),0)))</f>
        <v/>
      </c>
      <c r="K258" s="209" t="str">
        <f ca="1">IF(MOD(ROW()-13,2)=0,IF(ISBLANK(OFFSET('11. SEGUIMIENTO 2026'!$O$14,INT((ROW()-13)/2),0)),"",OFFSET('11. SEGUIMIENTO 2026'!$O$14,INT((ROW()-13)/2),0)),IF(ISBLANK(OFFSET('9. METAS'!$R$20,INT((ROW()-14)/2),0)),"",OFFSET('9. METAS'!$R$20,INT((ROW()-14)/2),0)))</f>
        <v/>
      </c>
      <c r="L258" s="209" t="str">
        <f ca="1">IF(MOD(ROW()-13,2)=0,IF(ISBLANK(OFFSET('11. SEGUIMIENTO 2026'!$P$14,INT((ROW()-13)/2),0)),"",OFFSET('11. SEGUIMIENTO 2026'!$P$14,INT((ROW()-13)/2),0)),IF(ISBLANK(OFFSET('9. METAS'!$S$20,INT((ROW()-14)/2),0)),"",OFFSET('9. METAS'!$S$20,INT((ROW()-14)/2),0)))</f>
        <v/>
      </c>
      <c r="M258" s="210" t="str">
        <f ca="1">IF(MOD(ROW()-13,2)=0,IF(ISBLANK(OFFSET('11. SEGUIMIENTO 2026'!$Q$14,INT((ROW()-13)/2),0)),"",OFFSET('11. SEGUIMIENTO 2026'!$Q$14,INT((ROW()-13)/2),0)),IF(ISBLANK(OFFSET('9. METAS'!$T$20,INT((ROW()-14)/2),0)),"",OFFSET('9. METAS'!$T$20,INT((ROW()-14)/2),0)))</f>
        <v/>
      </c>
      <c r="N258" s="1005"/>
      <c r="O258" s="1007"/>
      <c r="P258" s="1037"/>
    </row>
    <row r="259" spans="3:16" hidden="1">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29" t="str">
        <f ca="1">IF(ISBLANK(OFFSET('9. METAS'!$K$20,INT((ROW()-13)/2),0)),"",OFFSET('9. METAS'!$K$20,INT((ROW()-13)/2),0))</f>
        <v/>
      </c>
      <c r="I259" s="1031"/>
      <c r="J259" s="208" t="str">
        <f ca="1">IF(MOD(ROW()-13,2)=0,IF(ISBLANK(OFFSET('11. SEGUIMIENTO 2026'!$N$14,INT((ROW()-13)/2),0)),"",OFFSET('11. SEGUIMIENTO 2026'!$N$14,INT((ROW()-13)/2),0)),IF(ISBLANK(OFFSET('9. METAS'!$Q$20,INT((ROW()-14)/2),0)),"",OFFSET('9. METAS'!$Q$20,INT((ROW()-14)/2),0)))</f>
        <v/>
      </c>
      <c r="K259" s="209" t="str">
        <f ca="1">IF(MOD(ROW()-13,2)=0,IF(ISBLANK(OFFSET('11. SEGUIMIENTO 2026'!$O$14,INT((ROW()-13)/2),0)),"",OFFSET('11. SEGUIMIENTO 2026'!$O$14,INT((ROW()-13)/2),0)),IF(ISBLANK(OFFSET('9. METAS'!$R$20,INT((ROW()-14)/2),0)),"",OFFSET('9. METAS'!$R$20,INT((ROW()-14)/2),0)))</f>
        <v/>
      </c>
      <c r="L259" s="209" t="str">
        <f ca="1">IF(MOD(ROW()-13,2)=0,IF(ISBLANK(OFFSET('11. SEGUIMIENTO 2026'!$P$14,INT((ROW()-13)/2),0)),"",OFFSET('11. SEGUIMIENTO 2026'!$P$14,INT((ROW()-13)/2),0)),IF(ISBLANK(OFFSET('9. METAS'!$S$20,INT((ROW()-14)/2),0)),"",OFFSET('9. METAS'!$S$20,INT((ROW()-14)/2),0)))</f>
        <v/>
      </c>
      <c r="M259" s="210" t="str">
        <f ca="1">IF(MOD(ROW()-13,2)=0,IF(ISBLANK(OFFSET('11. SEGUIMIENTO 2026'!$Q$14,INT((ROW()-13)/2),0)),"",OFFSET('11. SEGUIMIENTO 2026'!$Q$14,INT((ROW()-13)/2),0)),IF(ISBLANK(OFFSET('9. METAS'!$T$20,INT((ROW()-14)/2),0)),"",OFFSET('9. METAS'!$T$20,INT((ROW()-14)/2),0)))</f>
        <v/>
      </c>
      <c r="N259" s="1004" t="str">
        <f t="shared" ref="N259" ca="1" si="242">IFERROR(J259/J260,"ND")</f>
        <v>ND</v>
      </c>
      <c r="O259" s="1006" t="str">
        <f t="shared" ref="O259" ca="1" si="243">IFERROR(((J259+K259+L259+M259)/H259),"ND")</f>
        <v>ND</v>
      </c>
      <c r="P259" s="1034"/>
    </row>
    <row r="260" spans="3:16" hidden="1">
      <c r="C260" s="983"/>
      <c r="D260" s="985"/>
      <c r="E260" s="985"/>
      <c r="F260" s="987"/>
      <c r="G260" s="989"/>
      <c r="H260" s="1029"/>
      <c r="I260" s="1036"/>
      <c r="J260" s="208" t="str">
        <f ca="1">IF(MOD(ROW()-13,2)=0,IF(ISBLANK(OFFSET('11. SEGUIMIENTO 2026'!$N$14,INT((ROW()-13)/2),0)),"",OFFSET('11. SEGUIMIENTO 2026'!$N$14,INT((ROW()-13)/2),0)),IF(ISBLANK(OFFSET('9. METAS'!$Q$20,INT((ROW()-14)/2),0)),"",OFFSET('9. METAS'!$Q$20,INT((ROW()-14)/2),0)))</f>
        <v/>
      </c>
      <c r="K260" s="209" t="str">
        <f ca="1">IF(MOD(ROW()-13,2)=0,IF(ISBLANK(OFFSET('11. SEGUIMIENTO 2026'!$O$14,INT((ROW()-13)/2),0)),"",OFFSET('11. SEGUIMIENTO 2026'!$O$14,INT((ROW()-13)/2),0)),IF(ISBLANK(OFFSET('9. METAS'!$R$20,INT((ROW()-14)/2),0)),"",OFFSET('9. METAS'!$R$20,INT((ROW()-14)/2),0)))</f>
        <v/>
      </c>
      <c r="L260" s="209" t="str">
        <f ca="1">IF(MOD(ROW()-13,2)=0,IF(ISBLANK(OFFSET('11. SEGUIMIENTO 2026'!$P$14,INT((ROW()-13)/2),0)),"",OFFSET('11. SEGUIMIENTO 2026'!$P$14,INT((ROW()-13)/2),0)),IF(ISBLANK(OFFSET('9. METAS'!$S$20,INT((ROW()-14)/2),0)),"",OFFSET('9. METAS'!$S$20,INT((ROW()-14)/2),0)))</f>
        <v/>
      </c>
      <c r="M260" s="210" t="str">
        <f ca="1">IF(MOD(ROW()-13,2)=0,IF(ISBLANK(OFFSET('11. SEGUIMIENTO 2026'!$Q$14,INT((ROW()-13)/2),0)),"",OFFSET('11. SEGUIMIENTO 2026'!$Q$14,INT((ROW()-13)/2),0)),IF(ISBLANK(OFFSET('9. METAS'!$T$20,INT((ROW()-14)/2),0)),"",OFFSET('9. METAS'!$T$20,INT((ROW()-14)/2),0)))</f>
        <v/>
      </c>
      <c r="N260" s="1005"/>
      <c r="O260" s="1007"/>
      <c r="P260" s="1037"/>
    </row>
    <row r="261" spans="3:16" hidden="1">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29" t="str">
        <f ca="1">IF(ISBLANK(OFFSET('9. METAS'!$K$20,INT((ROW()-13)/2),0)),"",OFFSET('9. METAS'!$K$20,INT((ROW()-13)/2),0))</f>
        <v/>
      </c>
      <c r="I261" s="1031"/>
      <c r="J261" s="208" t="str">
        <f ca="1">IF(MOD(ROW()-13,2)=0,IF(ISBLANK(OFFSET('11. SEGUIMIENTO 2026'!$N$14,INT((ROW()-13)/2),0)),"",OFFSET('11. SEGUIMIENTO 2026'!$N$14,INT((ROW()-13)/2),0)),IF(ISBLANK(OFFSET('9. METAS'!$Q$20,INT((ROW()-14)/2),0)),"",OFFSET('9. METAS'!$Q$20,INT((ROW()-14)/2),0)))</f>
        <v/>
      </c>
      <c r="K261" s="209" t="str">
        <f ca="1">IF(MOD(ROW()-13,2)=0,IF(ISBLANK(OFFSET('11. SEGUIMIENTO 2026'!$O$14,INT((ROW()-13)/2),0)),"",OFFSET('11. SEGUIMIENTO 2026'!$O$14,INT((ROW()-13)/2),0)),IF(ISBLANK(OFFSET('9. METAS'!$R$20,INT((ROW()-14)/2),0)),"",OFFSET('9. METAS'!$R$20,INT((ROW()-14)/2),0)))</f>
        <v/>
      </c>
      <c r="L261" s="209" t="str">
        <f ca="1">IF(MOD(ROW()-13,2)=0,IF(ISBLANK(OFFSET('11. SEGUIMIENTO 2026'!$P$14,INT((ROW()-13)/2),0)),"",OFFSET('11. SEGUIMIENTO 2026'!$P$14,INT((ROW()-13)/2),0)),IF(ISBLANK(OFFSET('9. METAS'!$S$20,INT((ROW()-14)/2),0)),"",OFFSET('9. METAS'!$S$20,INT((ROW()-14)/2),0)))</f>
        <v/>
      </c>
      <c r="M261" s="210" t="str">
        <f ca="1">IF(MOD(ROW()-13,2)=0,IF(ISBLANK(OFFSET('11. SEGUIMIENTO 2026'!$Q$14,INT((ROW()-13)/2),0)),"",OFFSET('11. SEGUIMIENTO 2026'!$Q$14,INT((ROW()-13)/2),0)),IF(ISBLANK(OFFSET('9. METAS'!$T$20,INT((ROW()-14)/2),0)),"",OFFSET('9. METAS'!$T$20,INT((ROW()-14)/2),0)))</f>
        <v/>
      </c>
      <c r="N261" s="1004" t="str">
        <f t="shared" ref="N261" ca="1" si="244">IFERROR(J261/J262,"ND")</f>
        <v>ND</v>
      </c>
      <c r="O261" s="1006" t="str">
        <f t="shared" ref="O261" ca="1" si="245">IFERROR(((J261+K261+L261+M261)/H261),"ND")</f>
        <v>ND</v>
      </c>
      <c r="P261" s="1034"/>
    </row>
    <row r="262" spans="3:16" hidden="1">
      <c r="C262" s="983"/>
      <c r="D262" s="985"/>
      <c r="E262" s="985"/>
      <c r="F262" s="987"/>
      <c r="G262" s="989"/>
      <c r="H262" s="1029"/>
      <c r="I262" s="1036"/>
      <c r="J262" s="208" t="str">
        <f ca="1">IF(MOD(ROW()-13,2)=0,IF(ISBLANK(OFFSET('11. SEGUIMIENTO 2026'!$N$14,INT((ROW()-13)/2),0)),"",OFFSET('11. SEGUIMIENTO 2026'!$N$14,INT((ROW()-13)/2),0)),IF(ISBLANK(OFFSET('9. METAS'!$Q$20,INT((ROW()-14)/2),0)),"",OFFSET('9. METAS'!$Q$20,INT((ROW()-14)/2),0)))</f>
        <v/>
      </c>
      <c r="K262" s="209" t="str">
        <f ca="1">IF(MOD(ROW()-13,2)=0,IF(ISBLANK(OFFSET('11. SEGUIMIENTO 2026'!$O$14,INT((ROW()-13)/2),0)),"",OFFSET('11. SEGUIMIENTO 2026'!$O$14,INT((ROW()-13)/2),0)),IF(ISBLANK(OFFSET('9. METAS'!$R$20,INT((ROW()-14)/2),0)),"",OFFSET('9. METAS'!$R$20,INT((ROW()-14)/2),0)))</f>
        <v/>
      </c>
      <c r="L262" s="209" t="str">
        <f ca="1">IF(MOD(ROW()-13,2)=0,IF(ISBLANK(OFFSET('11. SEGUIMIENTO 2026'!$P$14,INT((ROW()-13)/2),0)),"",OFFSET('11. SEGUIMIENTO 2026'!$P$14,INT((ROW()-13)/2),0)),IF(ISBLANK(OFFSET('9. METAS'!$S$20,INT((ROW()-14)/2),0)),"",OFFSET('9. METAS'!$S$20,INT((ROW()-14)/2),0)))</f>
        <v/>
      </c>
      <c r="M262" s="210" t="str">
        <f ca="1">IF(MOD(ROW()-13,2)=0,IF(ISBLANK(OFFSET('11. SEGUIMIENTO 2026'!$Q$14,INT((ROW()-13)/2),0)),"",OFFSET('11. SEGUIMIENTO 2026'!$Q$14,INT((ROW()-13)/2),0)),IF(ISBLANK(OFFSET('9. METAS'!$T$20,INT((ROW()-14)/2),0)),"",OFFSET('9. METAS'!$T$20,INT((ROW()-14)/2),0)))</f>
        <v/>
      </c>
      <c r="N262" s="1005"/>
      <c r="O262" s="1007"/>
      <c r="P262" s="1037"/>
    </row>
    <row r="263" spans="3:16" hidden="1">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29" t="str">
        <f ca="1">IF(ISBLANK(OFFSET('9. METAS'!$K$20,INT((ROW()-13)/2),0)),"",OFFSET('9. METAS'!$K$20,INT((ROW()-13)/2),0))</f>
        <v/>
      </c>
      <c r="I263" s="1031"/>
      <c r="J263" s="208" t="str">
        <f ca="1">IF(MOD(ROW()-13,2)=0,IF(ISBLANK(OFFSET('11. SEGUIMIENTO 2026'!$N$14,INT((ROW()-13)/2),0)),"",OFFSET('11. SEGUIMIENTO 2026'!$N$14,INT((ROW()-13)/2),0)),IF(ISBLANK(OFFSET('9. METAS'!$Q$20,INT((ROW()-14)/2),0)),"",OFFSET('9. METAS'!$Q$20,INT((ROW()-14)/2),0)))</f>
        <v/>
      </c>
      <c r="K263" s="209" t="str">
        <f ca="1">IF(MOD(ROW()-13,2)=0,IF(ISBLANK(OFFSET('11. SEGUIMIENTO 2026'!$O$14,INT((ROW()-13)/2),0)),"",OFFSET('11. SEGUIMIENTO 2026'!$O$14,INT((ROW()-13)/2),0)),IF(ISBLANK(OFFSET('9. METAS'!$R$20,INT((ROW()-14)/2),0)),"",OFFSET('9. METAS'!$R$20,INT((ROW()-14)/2),0)))</f>
        <v/>
      </c>
      <c r="L263" s="209" t="str">
        <f ca="1">IF(MOD(ROW()-13,2)=0,IF(ISBLANK(OFFSET('11. SEGUIMIENTO 2026'!$P$14,INT((ROW()-13)/2),0)),"",OFFSET('11. SEGUIMIENTO 2026'!$P$14,INT((ROW()-13)/2),0)),IF(ISBLANK(OFFSET('9. METAS'!$S$20,INT((ROW()-14)/2),0)),"",OFFSET('9. METAS'!$S$20,INT((ROW()-14)/2),0)))</f>
        <v/>
      </c>
      <c r="M263" s="210" t="str">
        <f ca="1">IF(MOD(ROW()-13,2)=0,IF(ISBLANK(OFFSET('11. SEGUIMIENTO 2026'!$Q$14,INT((ROW()-13)/2),0)),"",OFFSET('11. SEGUIMIENTO 2026'!$Q$14,INT((ROW()-13)/2),0)),IF(ISBLANK(OFFSET('9. METAS'!$T$20,INT((ROW()-14)/2),0)),"",OFFSET('9. METAS'!$T$20,INT((ROW()-14)/2),0)))</f>
        <v/>
      </c>
      <c r="N263" s="1004" t="str">
        <f t="shared" ref="N263" ca="1" si="246">IFERROR(J263/J264,"ND")</f>
        <v>ND</v>
      </c>
      <c r="O263" s="1006" t="str">
        <f t="shared" ref="O263" ca="1" si="247">IFERROR(((J263+K263+L263+M263)/H263),"ND")</f>
        <v>ND</v>
      </c>
      <c r="P263" s="1034"/>
    </row>
    <row r="264" spans="3:16" hidden="1">
      <c r="C264" s="983"/>
      <c r="D264" s="985"/>
      <c r="E264" s="985"/>
      <c r="F264" s="987"/>
      <c r="G264" s="989"/>
      <c r="H264" s="1029"/>
      <c r="I264" s="1036"/>
      <c r="J264" s="208" t="str">
        <f ca="1">IF(MOD(ROW()-13,2)=0,IF(ISBLANK(OFFSET('11. SEGUIMIENTO 2026'!$N$14,INT((ROW()-13)/2),0)),"",OFFSET('11. SEGUIMIENTO 2026'!$N$14,INT((ROW()-13)/2),0)),IF(ISBLANK(OFFSET('9. METAS'!$Q$20,INT((ROW()-14)/2),0)),"",OFFSET('9. METAS'!$Q$20,INT((ROW()-14)/2),0)))</f>
        <v/>
      </c>
      <c r="K264" s="209" t="str">
        <f ca="1">IF(MOD(ROW()-13,2)=0,IF(ISBLANK(OFFSET('11. SEGUIMIENTO 2026'!$O$14,INT((ROW()-13)/2),0)),"",OFFSET('11. SEGUIMIENTO 2026'!$O$14,INT((ROW()-13)/2),0)),IF(ISBLANK(OFFSET('9. METAS'!$R$20,INT((ROW()-14)/2),0)),"",OFFSET('9. METAS'!$R$20,INT((ROW()-14)/2),0)))</f>
        <v/>
      </c>
      <c r="L264" s="209" t="str">
        <f ca="1">IF(MOD(ROW()-13,2)=0,IF(ISBLANK(OFFSET('11. SEGUIMIENTO 2026'!$P$14,INT((ROW()-13)/2),0)),"",OFFSET('11. SEGUIMIENTO 2026'!$P$14,INT((ROW()-13)/2),0)),IF(ISBLANK(OFFSET('9. METAS'!$S$20,INT((ROW()-14)/2),0)),"",OFFSET('9. METAS'!$S$20,INT((ROW()-14)/2),0)))</f>
        <v/>
      </c>
      <c r="M264" s="210" t="str">
        <f ca="1">IF(MOD(ROW()-13,2)=0,IF(ISBLANK(OFFSET('11. SEGUIMIENTO 2026'!$Q$14,INT((ROW()-13)/2),0)),"",OFFSET('11. SEGUIMIENTO 2026'!$Q$14,INT((ROW()-13)/2),0)),IF(ISBLANK(OFFSET('9. METAS'!$T$20,INT((ROW()-14)/2),0)),"",OFFSET('9. METAS'!$T$20,INT((ROW()-14)/2),0)))</f>
        <v/>
      </c>
      <c r="N264" s="1005"/>
      <c r="O264" s="1007"/>
      <c r="P264" s="1037"/>
    </row>
    <row r="265" spans="3:16" hidden="1">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29" t="str">
        <f ca="1">IF(ISBLANK(OFFSET('9. METAS'!$K$20,INT((ROW()-13)/2),0)),"",OFFSET('9. METAS'!$K$20,INT((ROW()-13)/2),0))</f>
        <v/>
      </c>
      <c r="I265" s="1031"/>
      <c r="J265" s="208" t="str">
        <f ca="1">IF(MOD(ROW()-13,2)=0,IF(ISBLANK(OFFSET('11. SEGUIMIENTO 2026'!$N$14,INT((ROW()-13)/2),0)),"",OFFSET('11. SEGUIMIENTO 2026'!$N$14,INT((ROW()-13)/2),0)),IF(ISBLANK(OFFSET('9. METAS'!$Q$20,INT((ROW()-14)/2),0)),"",OFFSET('9. METAS'!$Q$20,INT((ROW()-14)/2),0)))</f>
        <v/>
      </c>
      <c r="K265" s="209" t="str">
        <f ca="1">IF(MOD(ROW()-13,2)=0,IF(ISBLANK(OFFSET('11. SEGUIMIENTO 2026'!$O$14,INT((ROW()-13)/2),0)),"",OFFSET('11. SEGUIMIENTO 2026'!$O$14,INT((ROW()-13)/2),0)),IF(ISBLANK(OFFSET('9. METAS'!$R$20,INT((ROW()-14)/2),0)),"",OFFSET('9. METAS'!$R$20,INT((ROW()-14)/2),0)))</f>
        <v/>
      </c>
      <c r="L265" s="209" t="str">
        <f ca="1">IF(MOD(ROW()-13,2)=0,IF(ISBLANK(OFFSET('11. SEGUIMIENTO 2026'!$P$14,INT((ROW()-13)/2),0)),"",OFFSET('11. SEGUIMIENTO 2026'!$P$14,INT((ROW()-13)/2),0)),IF(ISBLANK(OFFSET('9. METAS'!$S$20,INT((ROW()-14)/2),0)),"",OFFSET('9. METAS'!$S$20,INT((ROW()-14)/2),0)))</f>
        <v/>
      </c>
      <c r="M265" s="210" t="str">
        <f ca="1">IF(MOD(ROW()-13,2)=0,IF(ISBLANK(OFFSET('11. SEGUIMIENTO 2026'!$Q$14,INT((ROW()-13)/2),0)),"",OFFSET('11. SEGUIMIENTO 2026'!$Q$14,INT((ROW()-13)/2),0)),IF(ISBLANK(OFFSET('9. METAS'!$T$20,INT((ROW()-14)/2),0)),"",OFFSET('9. METAS'!$T$20,INT((ROW()-14)/2),0)))</f>
        <v/>
      </c>
      <c r="N265" s="1004" t="str">
        <f t="shared" ref="N265" ca="1" si="248">IFERROR(J265/J266,"ND")</f>
        <v>ND</v>
      </c>
      <c r="O265" s="1006" t="str">
        <f t="shared" ref="O265" ca="1" si="249">IFERROR(((J265+K265+L265+M265)/H265),"ND")</f>
        <v>ND</v>
      </c>
      <c r="P265" s="1034"/>
    </row>
    <row r="266" spans="3:16" hidden="1">
      <c r="C266" s="983"/>
      <c r="D266" s="985"/>
      <c r="E266" s="985"/>
      <c r="F266" s="987"/>
      <c r="G266" s="989"/>
      <c r="H266" s="1029"/>
      <c r="I266" s="1036"/>
      <c r="J266" s="208" t="str">
        <f ca="1">IF(MOD(ROW()-13,2)=0,IF(ISBLANK(OFFSET('11. SEGUIMIENTO 2026'!$N$14,INT((ROW()-13)/2),0)),"",OFFSET('11. SEGUIMIENTO 2026'!$N$14,INT((ROW()-13)/2),0)),IF(ISBLANK(OFFSET('9. METAS'!$Q$20,INT((ROW()-14)/2),0)),"",OFFSET('9. METAS'!$Q$20,INT((ROW()-14)/2),0)))</f>
        <v/>
      </c>
      <c r="K266" s="209" t="str">
        <f ca="1">IF(MOD(ROW()-13,2)=0,IF(ISBLANK(OFFSET('11. SEGUIMIENTO 2026'!$O$14,INT((ROW()-13)/2),0)),"",OFFSET('11. SEGUIMIENTO 2026'!$O$14,INT((ROW()-13)/2),0)),IF(ISBLANK(OFFSET('9. METAS'!$R$20,INT((ROW()-14)/2),0)),"",OFFSET('9. METAS'!$R$20,INT((ROW()-14)/2),0)))</f>
        <v/>
      </c>
      <c r="L266" s="209" t="str">
        <f ca="1">IF(MOD(ROW()-13,2)=0,IF(ISBLANK(OFFSET('11. SEGUIMIENTO 2026'!$P$14,INT((ROW()-13)/2),0)),"",OFFSET('11. SEGUIMIENTO 2026'!$P$14,INT((ROW()-13)/2),0)),IF(ISBLANK(OFFSET('9. METAS'!$S$20,INT((ROW()-14)/2),0)),"",OFFSET('9. METAS'!$S$20,INT((ROW()-14)/2),0)))</f>
        <v/>
      </c>
      <c r="M266" s="210" t="str">
        <f ca="1">IF(MOD(ROW()-13,2)=0,IF(ISBLANK(OFFSET('11. SEGUIMIENTO 2026'!$Q$14,INT((ROW()-13)/2),0)),"",OFFSET('11. SEGUIMIENTO 2026'!$Q$14,INT((ROW()-13)/2),0)),IF(ISBLANK(OFFSET('9. METAS'!$T$20,INT((ROW()-14)/2),0)),"",OFFSET('9. METAS'!$T$20,INT((ROW()-14)/2),0)))</f>
        <v/>
      </c>
      <c r="N266" s="1005"/>
      <c r="O266" s="1007"/>
      <c r="P266" s="1037"/>
    </row>
    <row r="267" spans="3:16" hidden="1">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29" t="str">
        <f ca="1">IF(ISBLANK(OFFSET('9. METAS'!$K$20,INT((ROW()-13)/2),0)),"",OFFSET('9. METAS'!$K$20,INT((ROW()-13)/2),0))</f>
        <v/>
      </c>
      <c r="I267" s="1031"/>
      <c r="J267" s="208" t="str">
        <f ca="1">IF(MOD(ROW()-13,2)=0,IF(ISBLANK(OFFSET('11. SEGUIMIENTO 2026'!$N$14,INT((ROW()-13)/2),0)),"",OFFSET('11. SEGUIMIENTO 2026'!$N$14,INT((ROW()-13)/2),0)),IF(ISBLANK(OFFSET('9. METAS'!$Q$20,INT((ROW()-14)/2),0)),"",OFFSET('9. METAS'!$Q$20,INT((ROW()-14)/2),0)))</f>
        <v/>
      </c>
      <c r="K267" s="209" t="str">
        <f ca="1">IF(MOD(ROW()-13,2)=0,IF(ISBLANK(OFFSET('11. SEGUIMIENTO 2026'!$O$14,INT((ROW()-13)/2),0)),"",OFFSET('11. SEGUIMIENTO 2026'!$O$14,INT((ROW()-13)/2),0)),IF(ISBLANK(OFFSET('9. METAS'!$R$20,INT((ROW()-14)/2),0)),"",OFFSET('9. METAS'!$R$20,INT((ROW()-14)/2),0)))</f>
        <v/>
      </c>
      <c r="L267" s="209" t="str">
        <f ca="1">IF(MOD(ROW()-13,2)=0,IF(ISBLANK(OFFSET('11. SEGUIMIENTO 2026'!$P$14,INT((ROW()-13)/2),0)),"",OFFSET('11. SEGUIMIENTO 2026'!$P$14,INT((ROW()-13)/2),0)),IF(ISBLANK(OFFSET('9. METAS'!$S$20,INT((ROW()-14)/2),0)),"",OFFSET('9. METAS'!$S$20,INT((ROW()-14)/2),0)))</f>
        <v/>
      </c>
      <c r="M267" s="210" t="str">
        <f ca="1">IF(MOD(ROW()-13,2)=0,IF(ISBLANK(OFFSET('11. SEGUIMIENTO 2026'!$Q$14,INT((ROW()-13)/2),0)),"",OFFSET('11. SEGUIMIENTO 2026'!$Q$14,INT((ROW()-13)/2),0)),IF(ISBLANK(OFFSET('9. METAS'!$T$20,INT((ROW()-14)/2),0)),"",OFFSET('9. METAS'!$T$20,INT((ROW()-14)/2),0)))</f>
        <v/>
      </c>
      <c r="N267" s="1004" t="str">
        <f t="shared" ref="N267" ca="1" si="250">IFERROR(J267/J268,"ND")</f>
        <v>ND</v>
      </c>
      <c r="O267" s="1006" t="str">
        <f t="shared" ref="O267" ca="1" si="251">IFERROR(((J267+K267+L267+M267)/H267),"ND")</f>
        <v>ND</v>
      </c>
      <c r="P267" s="1034"/>
    </row>
    <row r="268" spans="3:16" hidden="1">
      <c r="C268" s="983"/>
      <c r="D268" s="985"/>
      <c r="E268" s="985"/>
      <c r="F268" s="987"/>
      <c r="G268" s="989"/>
      <c r="H268" s="1029"/>
      <c r="I268" s="1036"/>
      <c r="J268" s="208" t="str">
        <f ca="1">IF(MOD(ROW()-13,2)=0,IF(ISBLANK(OFFSET('11. SEGUIMIENTO 2026'!$N$14,INT((ROW()-13)/2),0)),"",OFFSET('11. SEGUIMIENTO 2026'!$N$14,INT((ROW()-13)/2),0)),IF(ISBLANK(OFFSET('9. METAS'!$Q$20,INT((ROW()-14)/2),0)),"",OFFSET('9. METAS'!$Q$20,INT((ROW()-14)/2),0)))</f>
        <v/>
      </c>
      <c r="K268" s="209" t="str">
        <f ca="1">IF(MOD(ROW()-13,2)=0,IF(ISBLANK(OFFSET('11. SEGUIMIENTO 2026'!$O$14,INT((ROW()-13)/2),0)),"",OFFSET('11. SEGUIMIENTO 2026'!$O$14,INT((ROW()-13)/2),0)),IF(ISBLANK(OFFSET('9. METAS'!$R$20,INT((ROW()-14)/2),0)),"",OFFSET('9. METAS'!$R$20,INT((ROW()-14)/2),0)))</f>
        <v/>
      </c>
      <c r="L268" s="209" t="str">
        <f ca="1">IF(MOD(ROW()-13,2)=0,IF(ISBLANK(OFFSET('11. SEGUIMIENTO 2026'!$P$14,INT((ROW()-13)/2),0)),"",OFFSET('11. SEGUIMIENTO 2026'!$P$14,INT((ROW()-13)/2),0)),IF(ISBLANK(OFFSET('9. METAS'!$S$20,INT((ROW()-14)/2),0)),"",OFFSET('9. METAS'!$S$20,INT((ROW()-14)/2),0)))</f>
        <v/>
      </c>
      <c r="M268" s="210" t="str">
        <f ca="1">IF(MOD(ROW()-13,2)=0,IF(ISBLANK(OFFSET('11. SEGUIMIENTO 2026'!$Q$14,INT((ROW()-13)/2),0)),"",OFFSET('11. SEGUIMIENTO 2026'!$Q$14,INT((ROW()-13)/2),0)),IF(ISBLANK(OFFSET('9. METAS'!$T$20,INT((ROW()-14)/2),0)),"",OFFSET('9. METAS'!$T$20,INT((ROW()-14)/2),0)))</f>
        <v/>
      </c>
      <c r="N268" s="1005"/>
      <c r="O268" s="1007"/>
      <c r="P268" s="1037"/>
    </row>
    <row r="269" spans="3:16" hidden="1">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29" t="str">
        <f ca="1">IF(ISBLANK(OFFSET('9. METAS'!$K$20,INT((ROW()-13)/2),0)),"",OFFSET('9. METAS'!$K$20,INT((ROW()-13)/2),0))</f>
        <v/>
      </c>
      <c r="I269" s="1031"/>
      <c r="J269" s="208" t="str">
        <f ca="1">IF(MOD(ROW()-13,2)=0,IF(ISBLANK(OFFSET('11. SEGUIMIENTO 2026'!$N$14,INT((ROW()-13)/2),0)),"",OFFSET('11. SEGUIMIENTO 2026'!$N$14,INT((ROW()-13)/2),0)),IF(ISBLANK(OFFSET('9. METAS'!$Q$20,INT((ROW()-14)/2),0)),"",OFFSET('9. METAS'!$Q$20,INT((ROW()-14)/2),0)))</f>
        <v/>
      </c>
      <c r="K269" s="209" t="str">
        <f ca="1">IF(MOD(ROW()-13,2)=0,IF(ISBLANK(OFFSET('11. SEGUIMIENTO 2026'!$O$14,INT((ROW()-13)/2),0)),"",OFFSET('11. SEGUIMIENTO 2026'!$O$14,INT((ROW()-13)/2),0)),IF(ISBLANK(OFFSET('9. METAS'!$R$20,INT((ROW()-14)/2),0)),"",OFFSET('9. METAS'!$R$20,INT((ROW()-14)/2),0)))</f>
        <v/>
      </c>
      <c r="L269" s="209" t="str">
        <f ca="1">IF(MOD(ROW()-13,2)=0,IF(ISBLANK(OFFSET('11. SEGUIMIENTO 2026'!$P$14,INT((ROW()-13)/2),0)),"",OFFSET('11. SEGUIMIENTO 2026'!$P$14,INT((ROW()-13)/2),0)),IF(ISBLANK(OFFSET('9. METAS'!$S$20,INT((ROW()-14)/2),0)),"",OFFSET('9. METAS'!$S$20,INT((ROW()-14)/2),0)))</f>
        <v/>
      </c>
      <c r="M269" s="210" t="str">
        <f ca="1">IF(MOD(ROW()-13,2)=0,IF(ISBLANK(OFFSET('11. SEGUIMIENTO 2026'!$Q$14,INT((ROW()-13)/2),0)),"",OFFSET('11. SEGUIMIENTO 2026'!$Q$14,INT((ROW()-13)/2),0)),IF(ISBLANK(OFFSET('9. METAS'!$T$20,INT((ROW()-14)/2),0)),"",OFFSET('9. METAS'!$T$20,INT((ROW()-14)/2),0)))</f>
        <v/>
      </c>
      <c r="N269" s="1004" t="str">
        <f t="shared" ref="N269" ca="1" si="252">IFERROR(J269/J270,"ND")</f>
        <v>ND</v>
      </c>
      <c r="O269" s="1006" t="str">
        <f t="shared" ref="O269" ca="1" si="253">IFERROR(((J269+K269+L269+M269)/H269),"ND")</f>
        <v>ND</v>
      </c>
      <c r="P269" s="1034"/>
    </row>
    <row r="270" spans="3:16" hidden="1">
      <c r="C270" s="983"/>
      <c r="D270" s="985"/>
      <c r="E270" s="985"/>
      <c r="F270" s="987"/>
      <c r="G270" s="989"/>
      <c r="H270" s="1029"/>
      <c r="I270" s="1036"/>
      <c r="J270" s="208" t="str">
        <f ca="1">IF(MOD(ROW()-13,2)=0,IF(ISBLANK(OFFSET('11. SEGUIMIENTO 2026'!$N$14,INT((ROW()-13)/2),0)),"",OFFSET('11. SEGUIMIENTO 2026'!$N$14,INT((ROW()-13)/2),0)),IF(ISBLANK(OFFSET('9. METAS'!$Q$20,INT((ROW()-14)/2),0)),"",OFFSET('9. METAS'!$Q$20,INT((ROW()-14)/2),0)))</f>
        <v/>
      </c>
      <c r="K270" s="209" t="str">
        <f ca="1">IF(MOD(ROW()-13,2)=0,IF(ISBLANK(OFFSET('11. SEGUIMIENTO 2026'!$O$14,INT((ROW()-13)/2),0)),"",OFFSET('11. SEGUIMIENTO 2026'!$O$14,INT((ROW()-13)/2),0)),IF(ISBLANK(OFFSET('9. METAS'!$R$20,INT((ROW()-14)/2),0)),"",OFFSET('9. METAS'!$R$20,INT((ROW()-14)/2),0)))</f>
        <v/>
      </c>
      <c r="L270" s="209" t="str">
        <f ca="1">IF(MOD(ROW()-13,2)=0,IF(ISBLANK(OFFSET('11. SEGUIMIENTO 2026'!$P$14,INT((ROW()-13)/2),0)),"",OFFSET('11. SEGUIMIENTO 2026'!$P$14,INT((ROW()-13)/2),0)),IF(ISBLANK(OFFSET('9. METAS'!$S$20,INT((ROW()-14)/2),0)),"",OFFSET('9. METAS'!$S$20,INT((ROW()-14)/2),0)))</f>
        <v/>
      </c>
      <c r="M270" s="210" t="str">
        <f ca="1">IF(MOD(ROW()-13,2)=0,IF(ISBLANK(OFFSET('11. SEGUIMIENTO 2026'!$Q$14,INT((ROW()-13)/2),0)),"",OFFSET('11. SEGUIMIENTO 2026'!$Q$14,INT((ROW()-13)/2),0)),IF(ISBLANK(OFFSET('9. METAS'!$T$20,INT((ROW()-14)/2),0)),"",OFFSET('9. METAS'!$T$20,INT((ROW()-14)/2),0)))</f>
        <v/>
      </c>
      <c r="N270" s="1005"/>
      <c r="O270" s="1007"/>
      <c r="P270" s="1037"/>
    </row>
    <row r="271" spans="3:16" hidden="1">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29" t="str">
        <f ca="1">IF(ISBLANK(OFFSET('9. METAS'!$K$20,INT((ROW()-13)/2),0)),"",OFFSET('9. METAS'!$K$20,INT((ROW()-13)/2),0))</f>
        <v/>
      </c>
      <c r="I271" s="1031"/>
      <c r="J271" s="208" t="str">
        <f ca="1">IF(MOD(ROW()-13,2)=0,IF(ISBLANK(OFFSET('11. SEGUIMIENTO 2026'!$N$14,INT((ROW()-13)/2),0)),"",OFFSET('11. SEGUIMIENTO 2026'!$N$14,INT((ROW()-13)/2),0)),IF(ISBLANK(OFFSET('9. METAS'!$Q$20,INT((ROW()-14)/2),0)),"",OFFSET('9. METAS'!$Q$20,INT((ROW()-14)/2),0)))</f>
        <v/>
      </c>
      <c r="K271" s="209" t="str">
        <f ca="1">IF(MOD(ROW()-13,2)=0,IF(ISBLANK(OFFSET('11. SEGUIMIENTO 2026'!$O$14,INT((ROW()-13)/2),0)),"",OFFSET('11. SEGUIMIENTO 2026'!$O$14,INT((ROW()-13)/2),0)),IF(ISBLANK(OFFSET('9. METAS'!$R$20,INT((ROW()-14)/2),0)),"",OFFSET('9. METAS'!$R$20,INT((ROW()-14)/2),0)))</f>
        <v/>
      </c>
      <c r="L271" s="209" t="str">
        <f ca="1">IF(MOD(ROW()-13,2)=0,IF(ISBLANK(OFFSET('11. SEGUIMIENTO 2026'!$P$14,INT((ROW()-13)/2),0)),"",OFFSET('11. SEGUIMIENTO 2026'!$P$14,INT((ROW()-13)/2),0)),IF(ISBLANK(OFFSET('9. METAS'!$S$20,INT((ROW()-14)/2),0)),"",OFFSET('9. METAS'!$S$20,INT((ROW()-14)/2),0)))</f>
        <v/>
      </c>
      <c r="M271" s="210" t="str">
        <f ca="1">IF(MOD(ROW()-13,2)=0,IF(ISBLANK(OFFSET('11. SEGUIMIENTO 2026'!$Q$14,INT((ROW()-13)/2),0)),"",OFFSET('11. SEGUIMIENTO 2026'!$Q$14,INT((ROW()-13)/2),0)),IF(ISBLANK(OFFSET('9. METAS'!$T$20,INT((ROW()-14)/2),0)),"",OFFSET('9. METAS'!$T$20,INT((ROW()-14)/2),0)))</f>
        <v/>
      </c>
      <c r="N271" s="1004" t="str">
        <f t="shared" ref="N271" ca="1" si="254">IFERROR(J271/J272,"ND")</f>
        <v>ND</v>
      </c>
      <c r="O271" s="1006" t="str">
        <f t="shared" ref="O271" ca="1" si="255">IFERROR(((J271+K271+L271+M271)/H271),"ND")</f>
        <v>ND</v>
      </c>
      <c r="P271" s="1034"/>
    </row>
    <row r="272" spans="3:16" hidden="1">
      <c r="C272" s="983"/>
      <c r="D272" s="985"/>
      <c r="E272" s="985"/>
      <c r="F272" s="987"/>
      <c r="G272" s="989"/>
      <c r="H272" s="1029"/>
      <c r="I272" s="1036"/>
      <c r="J272" s="208" t="str">
        <f ca="1">IF(MOD(ROW()-13,2)=0,IF(ISBLANK(OFFSET('11. SEGUIMIENTO 2026'!$N$14,INT((ROW()-13)/2),0)),"",OFFSET('11. SEGUIMIENTO 2026'!$N$14,INT((ROW()-13)/2),0)),IF(ISBLANK(OFFSET('9. METAS'!$Q$20,INT((ROW()-14)/2),0)),"",OFFSET('9. METAS'!$Q$20,INT((ROW()-14)/2),0)))</f>
        <v/>
      </c>
      <c r="K272" s="209" t="str">
        <f ca="1">IF(MOD(ROW()-13,2)=0,IF(ISBLANK(OFFSET('11. SEGUIMIENTO 2026'!$O$14,INT((ROW()-13)/2),0)),"",OFFSET('11. SEGUIMIENTO 2026'!$O$14,INT((ROW()-13)/2),0)),IF(ISBLANK(OFFSET('9. METAS'!$R$20,INT((ROW()-14)/2),0)),"",OFFSET('9. METAS'!$R$20,INT((ROW()-14)/2),0)))</f>
        <v/>
      </c>
      <c r="L272" s="209" t="str">
        <f ca="1">IF(MOD(ROW()-13,2)=0,IF(ISBLANK(OFFSET('11. SEGUIMIENTO 2026'!$P$14,INT((ROW()-13)/2),0)),"",OFFSET('11. SEGUIMIENTO 2026'!$P$14,INT((ROW()-13)/2),0)),IF(ISBLANK(OFFSET('9. METAS'!$S$20,INT((ROW()-14)/2),0)),"",OFFSET('9. METAS'!$S$20,INT((ROW()-14)/2),0)))</f>
        <v/>
      </c>
      <c r="M272" s="210" t="str">
        <f ca="1">IF(MOD(ROW()-13,2)=0,IF(ISBLANK(OFFSET('11. SEGUIMIENTO 2026'!$Q$14,INT((ROW()-13)/2),0)),"",OFFSET('11. SEGUIMIENTO 2026'!$Q$14,INT((ROW()-13)/2),0)),IF(ISBLANK(OFFSET('9. METAS'!$T$20,INT((ROW()-14)/2),0)),"",OFFSET('9. METAS'!$T$20,INT((ROW()-14)/2),0)))</f>
        <v/>
      </c>
      <c r="N272" s="1005"/>
      <c r="O272" s="1007"/>
      <c r="P272" s="1037"/>
    </row>
    <row r="273" spans="3:16" hidden="1">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29" t="str">
        <f ca="1">IF(ISBLANK(OFFSET('9. METAS'!$K$20,INT((ROW()-13)/2),0)),"",OFFSET('9. METAS'!$K$20,INT((ROW()-13)/2),0))</f>
        <v/>
      </c>
      <c r="I273" s="1031"/>
      <c r="J273" s="208" t="str">
        <f ca="1">IF(MOD(ROW()-13,2)=0,IF(ISBLANK(OFFSET('11. SEGUIMIENTO 2026'!$N$14,INT((ROW()-13)/2),0)),"",OFFSET('11. SEGUIMIENTO 2026'!$N$14,INT((ROW()-13)/2),0)),IF(ISBLANK(OFFSET('9. METAS'!$Q$20,INT((ROW()-14)/2),0)),"",OFFSET('9. METAS'!$Q$20,INT((ROW()-14)/2),0)))</f>
        <v/>
      </c>
      <c r="K273" s="209" t="str">
        <f ca="1">IF(MOD(ROW()-13,2)=0,IF(ISBLANK(OFFSET('11. SEGUIMIENTO 2026'!$O$14,INT((ROW()-13)/2),0)),"",OFFSET('11. SEGUIMIENTO 2026'!$O$14,INT((ROW()-13)/2),0)),IF(ISBLANK(OFFSET('9. METAS'!$R$20,INT((ROW()-14)/2),0)),"",OFFSET('9. METAS'!$R$20,INT((ROW()-14)/2),0)))</f>
        <v/>
      </c>
      <c r="L273" s="209" t="str">
        <f ca="1">IF(MOD(ROW()-13,2)=0,IF(ISBLANK(OFFSET('11. SEGUIMIENTO 2026'!$P$14,INT((ROW()-13)/2),0)),"",OFFSET('11. SEGUIMIENTO 2026'!$P$14,INT((ROW()-13)/2),0)),IF(ISBLANK(OFFSET('9. METAS'!$S$20,INT((ROW()-14)/2),0)),"",OFFSET('9. METAS'!$S$20,INT((ROW()-14)/2),0)))</f>
        <v/>
      </c>
      <c r="M273" s="210" t="str">
        <f ca="1">IF(MOD(ROW()-13,2)=0,IF(ISBLANK(OFFSET('11. SEGUIMIENTO 2026'!$Q$14,INT((ROW()-13)/2),0)),"",OFFSET('11. SEGUIMIENTO 2026'!$Q$14,INT((ROW()-13)/2),0)),IF(ISBLANK(OFFSET('9. METAS'!$T$20,INT((ROW()-14)/2),0)),"",OFFSET('9. METAS'!$T$20,INT((ROW()-14)/2),0)))</f>
        <v/>
      </c>
      <c r="N273" s="1004" t="str">
        <f t="shared" ref="N273" ca="1" si="256">IFERROR(J273/J274,"ND")</f>
        <v>ND</v>
      </c>
      <c r="O273" s="1006" t="str">
        <f t="shared" ref="O273" ca="1" si="257">IFERROR(((J273+K273+L273+M273)/H273),"ND")</f>
        <v>ND</v>
      </c>
      <c r="P273" s="1034"/>
    </row>
    <row r="274" spans="3:16" hidden="1">
      <c r="C274" s="983"/>
      <c r="D274" s="985"/>
      <c r="E274" s="985"/>
      <c r="F274" s="987"/>
      <c r="G274" s="989"/>
      <c r="H274" s="1029"/>
      <c r="I274" s="1036"/>
      <c r="J274" s="208" t="str">
        <f ca="1">IF(MOD(ROW()-13,2)=0,IF(ISBLANK(OFFSET('11. SEGUIMIENTO 2026'!$N$14,INT((ROW()-13)/2),0)),"",OFFSET('11. SEGUIMIENTO 2026'!$N$14,INT((ROW()-13)/2),0)),IF(ISBLANK(OFFSET('9. METAS'!$Q$20,INT((ROW()-14)/2),0)),"",OFFSET('9. METAS'!$Q$20,INT((ROW()-14)/2),0)))</f>
        <v/>
      </c>
      <c r="K274" s="209" t="str">
        <f ca="1">IF(MOD(ROW()-13,2)=0,IF(ISBLANK(OFFSET('11. SEGUIMIENTO 2026'!$O$14,INT((ROW()-13)/2),0)),"",OFFSET('11. SEGUIMIENTO 2026'!$O$14,INT((ROW()-13)/2),0)),IF(ISBLANK(OFFSET('9. METAS'!$R$20,INT((ROW()-14)/2),0)),"",OFFSET('9. METAS'!$R$20,INT((ROW()-14)/2),0)))</f>
        <v/>
      </c>
      <c r="L274" s="209" t="str">
        <f ca="1">IF(MOD(ROW()-13,2)=0,IF(ISBLANK(OFFSET('11. SEGUIMIENTO 2026'!$P$14,INT((ROW()-13)/2),0)),"",OFFSET('11. SEGUIMIENTO 2026'!$P$14,INT((ROW()-13)/2),0)),IF(ISBLANK(OFFSET('9. METAS'!$S$20,INT((ROW()-14)/2),0)),"",OFFSET('9. METAS'!$S$20,INT((ROW()-14)/2),0)))</f>
        <v/>
      </c>
      <c r="M274" s="210" t="str">
        <f ca="1">IF(MOD(ROW()-13,2)=0,IF(ISBLANK(OFFSET('11. SEGUIMIENTO 2026'!$Q$14,INT((ROW()-13)/2),0)),"",OFFSET('11. SEGUIMIENTO 2026'!$Q$14,INT((ROW()-13)/2),0)),IF(ISBLANK(OFFSET('9. METAS'!$T$20,INT((ROW()-14)/2),0)),"",OFFSET('9. METAS'!$T$20,INT((ROW()-14)/2),0)))</f>
        <v/>
      </c>
      <c r="N274" s="1005"/>
      <c r="O274" s="1007"/>
      <c r="P274" s="1037"/>
    </row>
    <row r="275" spans="3:16" hidden="1">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29" t="str">
        <f ca="1">IF(ISBLANK(OFFSET('9. METAS'!$K$20,INT((ROW()-13)/2),0)),"",OFFSET('9. METAS'!$K$20,INT((ROW()-13)/2),0))</f>
        <v/>
      </c>
      <c r="I275" s="1031"/>
      <c r="J275" s="208" t="str">
        <f ca="1">IF(MOD(ROW()-13,2)=0,IF(ISBLANK(OFFSET('11. SEGUIMIENTO 2026'!$N$14,INT((ROW()-13)/2),0)),"",OFFSET('11. SEGUIMIENTO 2026'!$N$14,INT((ROW()-13)/2),0)),IF(ISBLANK(OFFSET('9. METAS'!$Q$20,INT((ROW()-14)/2),0)),"",OFFSET('9. METAS'!$Q$20,INT((ROW()-14)/2),0)))</f>
        <v/>
      </c>
      <c r="K275" s="209" t="str">
        <f ca="1">IF(MOD(ROW()-13,2)=0,IF(ISBLANK(OFFSET('11. SEGUIMIENTO 2026'!$O$14,INT((ROW()-13)/2),0)),"",OFFSET('11. SEGUIMIENTO 2026'!$O$14,INT((ROW()-13)/2),0)),IF(ISBLANK(OFFSET('9. METAS'!$R$20,INT((ROW()-14)/2),0)),"",OFFSET('9. METAS'!$R$20,INT((ROW()-14)/2),0)))</f>
        <v/>
      </c>
      <c r="L275" s="209" t="str">
        <f ca="1">IF(MOD(ROW()-13,2)=0,IF(ISBLANK(OFFSET('11. SEGUIMIENTO 2026'!$P$14,INT((ROW()-13)/2),0)),"",OFFSET('11. SEGUIMIENTO 2026'!$P$14,INT((ROW()-13)/2),0)),IF(ISBLANK(OFFSET('9. METAS'!$S$20,INT((ROW()-14)/2),0)),"",OFFSET('9. METAS'!$S$20,INT((ROW()-14)/2),0)))</f>
        <v/>
      </c>
      <c r="M275" s="210" t="str">
        <f ca="1">IF(MOD(ROW()-13,2)=0,IF(ISBLANK(OFFSET('11. SEGUIMIENTO 2026'!$Q$14,INT((ROW()-13)/2),0)),"",OFFSET('11. SEGUIMIENTO 2026'!$Q$14,INT((ROW()-13)/2),0)),IF(ISBLANK(OFFSET('9. METAS'!$T$20,INT((ROW()-14)/2),0)),"",OFFSET('9. METAS'!$T$20,INT((ROW()-14)/2),0)))</f>
        <v/>
      </c>
      <c r="N275" s="1004" t="str">
        <f t="shared" ref="N275" ca="1" si="258">IFERROR(J275/J276,"ND")</f>
        <v>ND</v>
      </c>
      <c r="O275" s="1006" t="str">
        <f t="shared" ref="O275" ca="1" si="259">IFERROR(((J275+K275+L275+M275)/H275),"ND")</f>
        <v>ND</v>
      </c>
      <c r="P275" s="1034"/>
    </row>
    <row r="276" spans="3:16" hidden="1">
      <c r="C276" s="983"/>
      <c r="D276" s="985"/>
      <c r="E276" s="985"/>
      <c r="F276" s="987"/>
      <c r="G276" s="989"/>
      <c r="H276" s="1029"/>
      <c r="I276" s="1036"/>
      <c r="J276" s="208" t="str">
        <f ca="1">IF(MOD(ROW()-13,2)=0,IF(ISBLANK(OFFSET('11. SEGUIMIENTO 2026'!$N$14,INT((ROW()-13)/2),0)),"",OFFSET('11. SEGUIMIENTO 2026'!$N$14,INT((ROW()-13)/2),0)),IF(ISBLANK(OFFSET('9. METAS'!$Q$20,INT((ROW()-14)/2),0)),"",OFFSET('9. METAS'!$Q$20,INT((ROW()-14)/2),0)))</f>
        <v/>
      </c>
      <c r="K276" s="209" t="str">
        <f ca="1">IF(MOD(ROW()-13,2)=0,IF(ISBLANK(OFFSET('11. SEGUIMIENTO 2026'!$O$14,INT((ROW()-13)/2),0)),"",OFFSET('11. SEGUIMIENTO 2026'!$O$14,INT((ROW()-13)/2),0)),IF(ISBLANK(OFFSET('9. METAS'!$R$20,INT((ROW()-14)/2),0)),"",OFFSET('9. METAS'!$R$20,INT((ROW()-14)/2),0)))</f>
        <v/>
      </c>
      <c r="L276" s="209" t="str">
        <f ca="1">IF(MOD(ROW()-13,2)=0,IF(ISBLANK(OFFSET('11. SEGUIMIENTO 2026'!$P$14,INT((ROW()-13)/2),0)),"",OFFSET('11. SEGUIMIENTO 2026'!$P$14,INT((ROW()-13)/2),0)),IF(ISBLANK(OFFSET('9. METAS'!$S$20,INT((ROW()-14)/2),0)),"",OFFSET('9. METAS'!$S$20,INT((ROW()-14)/2),0)))</f>
        <v/>
      </c>
      <c r="M276" s="210" t="str">
        <f ca="1">IF(MOD(ROW()-13,2)=0,IF(ISBLANK(OFFSET('11. SEGUIMIENTO 2026'!$Q$14,INT((ROW()-13)/2),0)),"",OFFSET('11. SEGUIMIENTO 2026'!$Q$14,INT((ROW()-13)/2),0)),IF(ISBLANK(OFFSET('9. METAS'!$T$20,INT((ROW()-14)/2),0)),"",OFFSET('9. METAS'!$T$20,INT((ROW()-14)/2),0)))</f>
        <v/>
      </c>
      <c r="N276" s="1005"/>
      <c r="O276" s="1007"/>
      <c r="P276" s="1037"/>
    </row>
    <row r="277" spans="3:16" hidden="1">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29" t="str">
        <f ca="1">IF(ISBLANK(OFFSET('9. METAS'!$K$20,INT((ROW()-13)/2),0)),"",OFFSET('9. METAS'!$K$20,INT((ROW()-13)/2),0))</f>
        <v/>
      </c>
      <c r="I277" s="1031"/>
      <c r="J277" s="208" t="str">
        <f ca="1">IF(MOD(ROW()-13,2)=0,IF(ISBLANK(OFFSET('11. SEGUIMIENTO 2026'!$N$14,INT((ROW()-13)/2),0)),"",OFFSET('11. SEGUIMIENTO 2026'!$N$14,INT((ROW()-13)/2),0)),IF(ISBLANK(OFFSET('9. METAS'!$Q$20,INT((ROW()-14)/2),0)),"",OFFSET('9. METAS'!$Q$20,INT((ROW()-14)/2),0)))</f>
        <v/>
      </c>
      <c r="K277" s="209" t="str">
        <f ca="1">IF(MOD(ROW()-13,2)=0,IF(ISBLANK(OFFSET('11. SEGUIMIENTO 2026'!$O$14,INT((ROW()-13)/2),0)),"",OFFSET('11. SEGUIMIENTO 2026'!$O$14,INT((ROW()-13)/2),0)),IF(ISBLANK(OFFSET('9. METAS'!$R$20,INT((ROW()-14)/2),0)),"",OFFSET('9. METAS'!$R$20,INT((ROW()-14)/2),0)))</f>
        <v/>
      </c>
      <c r="L277" s="209" t="str">
        <f ca="1">IF(MOD(ROW()-13,2)=0,IF(ISBLANK(OFFSET('11. SEGUIMIENTO 2026'!$P$14,INT((ROW()-13)/2),0)),"",OFFSET('11. SEGUIMIENTO 2026'!$P$14,INT((ROW()-13)/2),0)),IF(ISBLANK(OFFSET('9. METAS'!$S$20,INT((ROW()-14)/2),0)),"",OFFSET('9. METAS'!$S$20,INT((ROW()-14)/2),0)))</f>
        <v/>
      </c>
      <c r="M277" s="210" t="str">
        <f ca="1">IF(MOD(ROW()-13,2)=0,IF(ISBLANK(OFFSET('11. SEGUIMIENTO 2026'!$Q$14,INT((ROW()-13)/2),0)),"",OFFSET('11. SEGUIMIENTO 2026'!$Q$14,INT((ROW()-13)/2),0)),IF(ISBLANK(OFFSET('9. METAS'!$T$20,INT((ROW()-14)/2),0)),"",OFFSET('9. METAS'!$T$20,INT((ROW()-14)/2),0)))</f>
        <v/>
      </c>
      <c r="N277" s="1004" t="str">
        <f t="shared" ref="N277" ca="1" si="260">IFERROR(J277/J278,"ND")</f>
        <v>ND</v>
      </c>
      <c r="O277" s="1006" t="str">
        <f t="shared" ref="O277" ca="1" si="261">IFERROR(((J277+K277+L277+M277)/H277),"ND")</f>
        <v>ND</v>
      </c>
      <c r="P277" s="1034"/>
    </row>
    <row r="278" spans="3:16" hidden="1">
      <c r="C278" s="983"/>
      <c r="D278" s="985"/>
      <c r="E278" s="985"/>
      <c r="F278" s="987"/>
      <c r="G278" s="989"/>
      <c r="H278" s="1029"/>
      <c r="I278" s="1036"/>
      <c r="J278" s="208" t="str">
        <f ca="1">IF(MOD(ROW()-13,2)=0,IF(ISBLANK(OFFSET('11. SEGUIMIENTO 2026'!$N$14,INT((ROW()-13)/2),0)),"",OFFSET('11. SEGUIMIENTO 2026'!$N$14,INT((ROW()-13)/2),0)),IF(ISBLANK(OFFSET('9. METAS'!$Q$20,INT((ROW()-14)/2),0)),"",OFFSET('9. METAS'!$Q$20,INT((ROW()-14)/2),0)))</f>
        <v/>
      </c>
      <c r="K278" s="209" t="str">
        <f ca="1">IF(MOD(ROW()-13,2)=0,IF(ISBLANK(OFFSET('11. SEGUIMIENTO 2026'!$O$14,INT((ROW()-13)/2),0)),"",OFFSET('11. SEGUIMIENTO 2026'!$O$14,INT((ROW()-13)/2),0)),IF(ISBLANK(OFFSET('9. METAS'!$R$20,INT((ROW()-14)/2),0)),"",OFFSET('9. METAS'!$R$20,INT((ROW()-14)/2),0)))</f>
        <v/>
      </c>
      <c r="L278" s="209" t="str">
        <f ca="1">IF(MOD(ROW()-13,2)=0,IF(ISBLANK(OFFSET('11. SEGUIMIENTO 2026'!$P$14,INT((ROW()-13)/2),0)),"",OFFSET('11. SEGUIMIENTO 2026'!$P$14,INT((ROW()-13)/2),0)),IF(ISBLANK(OFFSET('9. METAS'!$S$20,INT((ROW()-14)/2),0)),"",OFFSET('9. METAS'!$S$20,INT((ROW()-14)/2),0)))</f>
        <v/>
      </c>
      <c r="M278" s="210" t="str">
        <f ca="1">IF(MOD(ROW()-13,2)=0,IF(ISBLANK(OFFSET('11. SEGUIMIENTO 2026'!$Q$14,INT((ROW()-13)/2),0)),"",OFFSET('11. SEGUIMIENTO 2026'!$Q$14,INT((ROW()-13)/2),0)),IF(ISBLANK(OFFSET('9. METAS'!$T$20,INT((ROW()-14)/2),0)),"",OFFSET('9. METAS'!$T$20,INT((ROW()-14)/2),0)))</f>
        <v/>
      </c>
      <c r="N278" s="1005"/>
      <c r="O278" s="1007"/>
      <c r="P278" s="1037"/>
    </row>
    <row r="279" spans="3:16" hidden="1">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29" t="str">
        <f ca="1">IF(ISBLANK(OFFSET('9. METAS'!$K$20,INT((ROW()-13)/2),0)),"",OFFSET('9. METAS'!$K$20,INT((ROW()-13)/2),0))</f>
        <v/>
      </c>
      <c r="I279" s="1031"/>
      <c r="J279" s="208" t="str">
        <f ca="1">IF(MOD(ROW()-13,2)=0,IF(ISBLANK(OFFSET('11. SEGUIMIENTO 2026'!$N$14,INT((ROW()-13)/2),0)),"",OFFSET('11. SEGUIMIENTO 2026'!$N$14,INT((ROW()-13)/2),0)),IF(ISBLANK(OFFSET('9. METAS'!$Q$20,INT((ROW()-14)/2),0)),"",OFFSET('9. METAS'!$Q$20,INT((ROW()-14)/2),0)))</f>
        <v/>
      </c>
      <c r="K279" s="209" t="str">
        <f ca="1">IF(MOD(ROW()-13,2)=0,IF(ISBLANK(OFFSET('11. SEGUIMIENTO 2026'!$O$14,INT((ROW()-13)/2),0)),"",OFFSET('11. SEGUIMIENTO 2026'!$O$14,INT((ROW()-13)/2),0)),IF(ISBLANK(OFFSET('9. METAS'!$R$20,INT((ROW()-14)/2),0)),"",OFFSET('9. METAS'!$R$20,INT((ROW()-14)/2),0)))</f>
        <v/>
      </c>
      <c r="L279" s="209" t="str">
        <f ca="1">IF(MOD(ROW()-13,2)=0,IF(ISBLANK(OFFSET('11. SEGUIMIENTO 2026'!$P$14,INT((ROW()-13)/2),0)),"",OFFSET('11. SEGUIMIENTO 2026'!$P$14,INT((ROW()-13)/2),0)),IF(ISBLANK(OFFSET('9. METAS'!$S$20,INT((ROW()-14)/2),0)),"",OFFSET('9. METAS'!$S$20,INT((ROW()-14)/2),0)))</f>
        <v/>
      </c>
      <c r="M279" s="210" t="str">
        <f ca="1">IF(MOD(ROW()-13,2)=0,IF(ISBLANK(OFFSET('11. SEGUIMIENTO 2026'!$Q$14,INT((ROW()-13)/2),0)),"",OFFSET('11. SEGUIMIENTO 2026'!$Q$14,INT((ROW()-13)/2),0)),IF(ISBLANK(OFFSET('9. METAS'!$T$20,INT((ROW()-14)/2),0)),"",OFFSET('9. METAS'!$T$20,INT((ROW()-14)/2),0)))</f>
        <v/>
      </c>
      <c r="N279" s="1004" t="str">
        <f t="shared" ref="N279" ca="1" si="262">IFERROR(J279/J280,"ND")</f>
        <v>ND</v>
      </c>
      <c r="O279" s="1006" t="str">
        <f t="shared" ref="O279" ca="1" si="263">IFERROR(((J279+K279+L279+M279)/H279),"ND")</f>
        <v>ND</v>
      </c>
      <c r="P279" s="1034"/>
    </row>
    <row r="280" spans="3:16" hidden="1">
      <c r="C280" s="983"/>
      <c r="D280" s="985"/>
      <c r="E280" s="985"/>
      <c r="F280" s="987"/>
      <c r="G280" s="989"/>
      <c r="H280" s="1029"/>
      <c r="I280" s="1036"/>
      <c r="J280" s="208" t="str">
        <f ca="1">IF(MOD(ROW()-13,2)=0,IF(ISBLANK(OFFSET('11. SEGUIMIENTO 2026'!$N$14,INT((ROW()-13)/2),0)),"",OFFSET('11. SEGUIMIENTO 2026'!$N$14,INT((ROW()-13)/2),0)),IF(ISBLANK(OFFSET('9. METAS'!$Q$20,INT((ROW()-14)/2),0)),"",OFFSET('9. METAS'!$Q$20,INT((ROW()-14)/2),0)))</f>
        <v/>
      </c>
      <c r="K280" s="209" t="str">
        <f ca="1">IF(MOD(ROW()-13,2)=0,IF(ISBLANK(OFFSET('11. SEGUIMIENTO 2026'!$O$14,INT((ROW()-13)/2),0)),"",OFFSET('11. SEGUIMIENTO 2026'!$O$14,INT((ROW()-13)/2),0)),IF(ISBLANK(OFFSET('9. METAS'!$R$20,INT((ROW()-14)/2),0)),"",OFFSET('9. METAS'!$R$20,INT((ROW()-14)/2),0)))</f>
        <v/>
      </c>
      <c r="L280" s="209" t="str">
        <f ca="1">IF(MOD(ROW()-13,2)=0,IF(ISBLANK(OFFSET('11. SEGUIMIENTO 2026'!$P$14,INT((ROW()-13)/2),0)),"",OFFSET('11. SEGUIMIENTO 2026'!$P$14,INT((ROW()-13)/2),0)),IF(ISBLANK(OFFSET('9. METAS'!$S$20,INT((ROW()-14)/2),0)),"",OFFSET('9. METAS'!$S$20,INT((ROW()-14)/2),0)))</f>
        <v/>
      </c>
      <c r="M280" s="210" t="str">
        <f ca="1">IF(MOD(ROW()-13,2)=0,IF(ISBLANK(OFFSET('11. SEGUIMIENTO 2026'!$Q$14,INT((ROW()-13)/2),0)),"",OFFSET('11. SEGUIMIENTO 2026'!$Q$14,INT((ROW()-13)/2),0)),IF(ISBLANK(OFFSET('9. METAS'!$T$20,INT((ROW()-14)/2),0)),"",OFFSET('9. METAS'!$T$20,INT((ROW()-14)/2),0)))</f>
        <v/>
      </c>
      <c r="N280" s="1005"/>
      <c r="O280" s="1007"/>
      <c r="P280" s="1037"/>
    </row>
    <row r="281" spans="3:16" hidden="1">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29" t="str">
        <f ca="1">IF(ISBLANK(OFFSET('9. METAS'!$K$20,INT((ROW()-13)/2),0)),"",OFFSET('9. METAS'!$K$20,INT((ROW()-13)/2),0))</f>
        <v/>
      </c>
      <c r="I281" s="1031"/>
      <c r="J281" s="208" t="str">
        <f ca="1">IF(MOD(ROW()-13,2)=0,IF(ISBLANK(OFFSET('11. SEGUIMIENTO 2026'!$N$14,INT((ROW()-13)/2),0)),"",OFFSET('11. SEGUIMIENTO 2026'!$N$14,INT((ROW()-13)/2),0)),IF(ISBLANK(OFFSET('9. METAS'!$Q$20,INT((ROW()-14)/2),0)),"",OFFSET('9. METAS'!$Q$20,INT((ROW()-14)/2),0)))</f>
        <v/>
      </c>
      <c r="K281" s="209" t="str">
        <f ca="1">IF(MOD(ROW()-13,2)=0,IF(ISBLANK(OFFSET('11. SEGUIMIENTO 2026'!$O$14,INT((ROW()-13)/2),0)),"",OFFSET('11. SEGUIMIENTO 2026'!$O$14,INT((ROW()-13)/2),0)),IF(ISBLANK(OFFSET('9. METAS'!$R$20,INT((ROW()-14)/2),0)),"",OFFSET('9. METAS'!$R$20,INT((ROW()-14)/2),0)))</f>
        <v/>
      </c>
      <c r="L281" s="209" t="str">
        <f ca="1">IF(MOD(ROW()-13,2)=0,IF(ISBLANK(OFFSET('11. SEGUIMIENTO 2026'!$P$14,INT((ROW()-13)/2),0)),"",OFFSET('11. SEGUIMIENTO 2026'!$P$14,INT((ROW()-13)/2),0)),IF(ISBLANK(OFFSET('9. METAS'!$S$20,INT((ROW()-14)/2),0)),"",OFFSET('9. METAS'!$S$20,INT((ROW()-14)/2),0)))</f>
        <v/>
      </c>
      <c r="M281" s="210" t="str">
        <f ca="1">IF(MOD(ROW()-13,2)=0,IF(ISBLANK(OFFSET('11. SEGUIMIENTO 2026'!$Q$14,INT((ROW()-13)/2),0)),"",OFFSET('11. SEGUIMIENTO 2026'!$Q$14,INT((ROW()-13)/2),0)),IF(ISBLANK(OFFSET('9. METAS'!$T$20,INT((ROW()-14)/2),0)),"",OFFSET('9. METAS'!$T$20,INT((ROW()-14)/2),0)))</f>
        <v/>
      </c>
      <c r="N281" s="1004" t="str">
        <f t="shared" ref="N281" ca="1" si="264">IFERROR(J281/J282,"ND")</f>
        <v>ND</v>
      </c>
      <c r="O281" s="1006" t="str">
        <f t="shared" ref="O281" ca="1" si="265">IFERROR(((J281+K281+L281+M281)/H281),"ND")</f>
        <v>ND</v>
      </c>
      <c r="P281" s="1034"/>
    </row>
    <row r="282" spans="3:16" hidden="1">
      <c r="C282" s="983"/>
      <c r="D282" s="985"/>
      <c r="E282" s="985"/>
      <c r="F282" s="987"/>
      <c r="G282" s="989"/>
      <c r="H282" s="1029"/>
      <c r="I282" s="1036"/>
      <c r="J282" s="208" t="str">
        <f ca="1">IF(MOD(ROW()-13,2)=0,IF(ISBLANK(OFFSET('11. SEGUIMIENTO 2026'!$N$14,INT((ROW()-13)/2),0)),"",OFFSET('11. SEGUIMIENTO 2026'!$N$14,INT((ROW()-13)/2),0)),IF(ISBLANK(OFFSET('9. METAS'!$Q$20,INT((ROW()-14)/2),0)),"",OFFSET('9. METAS'!$Q$20,INT((ROW()-14)/2),0)))</f>
        <v/>
      </c>
      <c r="K282" s="209" t="str">
        <f ca="1">IF(MOD(ROW()-13,2)=0,IF(ISBLANK(OFFSET('11. SEGUIMIENTO 2026'!$O$14,INT((ROW()-13)/2),0)),"",OFFSET('11. SEGUIMIENTO 2026'!$O$14,INT((ROW()-13)/2),0)),IF(ISBLANK(OFFSET('9. METAS'!$R$20,INT((ROW()-14)/2),0)),"",OFFSET('9. METAS'!$R$20,INT((ROW()-14)/2),0)))</f>
        <v/>
      </c>
      <c r="L282" s="209" t="str">
        <f ca="1">IF(MOD(ROW()-13,2)=0,IF(ISBLANK(OFFSET('11. SEGUIMIENTO 2026'!$P$14,INT((ROW()-13)/2),0)),"",OFFSET('11. SEGUIMIENTO 2026'!$P$14,INT((ROW()-13)/2),0)),IF(ISBLANK(OFFSET('9. METAS'!$S$20,INT((ROW()-14)/2),0)),"",OFFSET('9. METAS'!$S$20,INT((ROW()-14)/2),0)))</f>
        <v/>
      </c>
      <c r="M282" s="210" t="str">
        <f ca="1">IF(MOD(ROW()-13,2)=0,IF(ISBLANK(OFFSET('11. SEGUIMIENTO 2026'!$Q$14,INT((ROW()-13)/2),0)),"",OFFSET('11. SEGUIMIENTO 2026'!$Q$14,INT((ROW()-13)/2),0)),IF(ISBLANK(OFFSET('9. METAS'!$T$20,INT((ROW()-14)/2),0)),"",OFFSET('9. METAS'!$T$20,INT((ROW()-14)/2),0)))</f>
        <v/>
      </c>
      <c r="N282" s="1005"/>
      <c r="O282" s="1007"/>
      <c r="P282" s="1037"/>
    </row>
    <row r="283" spans="3:16" hidden="1">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29" t="str">
        <f ca="1">IF(ISBLANK(OFFSET('9. METAS'!$K$20,INT((ROW()-13)/2),0)),"",OFFSET('9. METAS'!$K$20,INT((ROW()-13)/2),0))</f>
        <v/>
      </c>
      <c r="I283" s="1031"/>
      <c r="J283" s="208" t="str">
        <f ca="1">IF(MOD(ROW()-13,2)=0,IF(ISBLANK(OFFSET('11. SEGUIMIENTO 2026'!$N$14,INT((ROW()-13)/2),0)),"",OFFSET('11. SEGUIMIENTO 2026'!$N$14,INT((ROW()-13)/2),0)),IF(ISBLANK(OFFSET('9. METAS'!$Q$20,INT((ROW()-14)/2),0)),"",OFFSET('9. METAS'!$Q$20,INT((ROW()-14)/2),0)))</f>
        <v/>
      </c>
      <c r="K283" s="209" t="str">
        <f ca="1">IF(MOD(ROW()-13,2)=0,IF(ISBLANK(OFFSET('11. SEGUIMIENTO 2026'!$O$14,INT((ROW()-13)/2),0)),"",OFFSET('11. SEGUIMIENTO 2026'!$O$14,INT((ROW()-13)/2),0)),IF(ISBLANK(OFFSET('9. METAS'!$R$20,INT((ROW()-14)/2),0)),"",OFFSET('9. METAS'!$R$20,INT((ROW()-14)/2),0)))</f>
        <v/>
      </c>
      <c r="L283" s="209" t="str">
        <f ca="1">IF(MOD(ROW()-13,2)=0,IF(ISBLANK(OFFSET('11. SEGUIMIENTO 2026'!$P$14,INT((ROW()-13)/2),0)),"",OFFSET('11. SEGUIMIENTO 2026'!$P$14,INT((ROW()-13)/2),0)),IF(ISBLANK(OFFSET('9. METAS'!$S$20,INT((ROW()-14)/2),0)),"",OFFSET('9. METAS'!$S$20,INT((ROW()-14)/2),0)))</f>
        <v/>
      </c>
      <c r="M283" s="210" t="str">
        <f ca="1">IF(MOD(ROW()-13,2)=0,IF(ISBLANK(OFFSET('11. SEGUIMIENTO 2026'!$Q$14,INT((ROW()-13)/2),0)),"",OFFSET('11. SEGUIMIENTO 2026'!$Q$14,INT((ROW()-13)/2),0)),IF(ISBLANK(OFFSET('9. METAS'!$T$20,INT((ROW()-14)/2),0)),"",OFFSET('9. METAS'!$T$20,INT((ROW()-14)/2),0)))</f>
        <v/>
      </c>
      <c r="N283" s="1004" t="str">
        <f t="shared" ref="N283" ca="1" si="266">IFERROR(J283/J284,"ND")</f>
        <v>ND</v>
      </c>
      <c r="O283" s="1006" t="str">
        <f t="shared" ref="O283" ca="1" si="267">IFERROR(((J283+K283+L283+M283)/H283),"ND")</f>
        <v>ND</v>
      </c>
      <c r="P283" s="1034"/>
    </row>
    <row r="284" spans="3:16" hidden="1">
      <c r="C284" s="983"/>
      <c r="D284" s="985"/>
      <c r="E284" s="985"/>
      <c r="F284" s="987"/>
      <c r="G284" s="989"/>
      <c r="H284" s="1029"/>
      <c r="I284" s="1036"/>
      <c r="J284" s="208" t="str">
        <f ca="1">IF(MOD(ROW()-13,2)=0,IF(ISBLANK(OFFSET('11. SEGUIMIENTO 2026'!$N$14,INT((ROW()-13)/2),0)),"",OFFSET('11. SEGUIMIENTO 2026'!$N$14,INT((ROW()-13)/2),0)),IF(ISBLANK(OFFSET('9. METAS'!$Q$20,INT((ROW()-14)/2),0)),"",OFFSET('9. METAS'!$Q$20,INT((ROW()-14)/2),0)))</f>
        <v/>
      </c>
      <c r="K284" s="209" t="str">
        <f ca="1">IF(MOD(ROW()-13,2)=0,IF(ISBLANK(OFFSET('11. SEGUIMIENTO 2026'!$O$14,INT((ROW()-13)/2),0)),"",OFFSET('11. SEGUIMIENTO 2026'!$O$14,INT((ROW()-13)/2),0)),IF(ISBLANK(OFFSET('9. METAS'!$R$20,INT((ROW()-14)/2),0)),"",OFFSET('9. METAS'!$R$20,INT((ROW()-14)/2),0)))</f>
        <v/>
      </c>
      <c r="L284" s="209" t="str">
        <f ca="1">IF(MOD(ROW()-13,2)=0,IF(ISBLANK(OFFSET('11. SEGUIMIENTO 2026'!$P$14,INT((ROW()-13)/2),0)),"",OFFSET('11. SEGUIMIENTO 2026'!$P$14,INT((ROW()-13)/2),0)),IF(ISBLANK(OFFSET('9. METAS'!$S$20,INT((ROW()-14)/2),0)),"",OFFSET('9. METAS'!$S$20,INT((ROW()-14)/2),0)))</f>
        <v/>
      </c>
      <c r="M284" s="210" t="str">
        <f ca="1">IF(MOD(ROW()-13,2)=0,IF(ISBLANK(OFFSET('11. SEGUIMIENTO 2026'!$Q$14,INT((ROW()-13)/2),0)),"",OFFSET('11. SEGUIMIENTO 2026'!$Q$14,INT((ROW()-13)/2),0)),IF(ISBLANK(OFFSET('9. METAS'!$T$20,INT((ROW()-14)/2),0)),"",OFFSET('9. METAS'!$T$20,INT((ROW()-14)/2),0)))</f>
        <v/>
      </c>
      <c r="N284" s="1005"/>
      <c r="O284" s="1007"/>
      <c r="P284" s="1037"/>
    </row>
    <row r="285" spans="3:16" hidden="1">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29" t="str">
        <f ca="1">IF(ISBLANK(OFFSET('9. METAS'!$K$20,INT((ROW()-13)/2),0)),"",OFFSET('9. METAS'!$K$20,INT((ROW()-13)/2),0))</f>
        <v/>
      </c>
      <c r="I285" s="1031"/>
      <c r="J285" s="208" t="str">
        <f ca="1">IF(MOD(ROW()-13,2)=0,IF(ISBLANK(OFFSET('11. SEGUIMIENTO 2026'!$N$14,INT((ROW()-13)/2),0)),"",OFFSET('11. SEGUIMIENTO 2026'!$N$14,INT((ROW()-13)/2),0)),IF(ISBLANK(OFFSET('9. METAS'!$Q$20,INT((ROW()-14)/2),0)),"",OFFSET('9. METAS'!$Q$20,INT((ROW()-14)/2),0)))</f>
        <v/>
      </c>
      <c r="K285" s="209" t="str">
        <f ca="1">IF(MOD(ROW()-13,2)=0,IF(ISBLANK(OFFSET('11. SEGUIMIENTO 2026'!$O$14,INT((ROW()-13)/2),0)),"",OFFSET('11. SEGUIMIENTO 2026'!$O$14,INT((ROW()-13)/2),0)),IF(ISBLANK(OFFSET('9. METAS'!$R$20,INT((ROW()-14)/2),0)),"",OFFSET('9. METAS'!$R$20,INT((ROW()-14)/2),0)))</f>
        <v/>
      </c>
      <c r="L285" s="209" t="str">
        <f ca="1">IF(MOD(ROW()-13,2)=0,IF(ISBLANK(OFFSET('11. SEGUIMIENTO 2026'!$P$14,INT((ROW()-13)/2),0)),"",OFFSET('11. SEGUIMIENTO 2026'!$P$14,INT((ROW()-13)/2),0)),IF(ISBLANK(OFFSET('9. METAS'!$S$20,INT((ROW()-14)/2),0)),"",OFFSET('9. METAS'!$S$20,INT((ROW()-14)/2),0)))</f>
        <v/>
      </c>
      <c r="M285" s="210" t="str">
        <f ca="1">IF(MOD(ROW()-13,2)=0,IF(ISBLANK(OFFSET('11. SEGUIMIENTO 2026'!$Q$14,INT((ROW()-13)/2),0)),"",OFFSET('11. SEGUIMIENTO 2026'!$Q$14,INT((ROW()-13)/2),0)),IF(ISBLANK(OFFSET('9. METAS'!$T$20,INT((ROW()-14)/2),0)),"",OFFSET('9. METAS'!$T$20,INT((ROW()-14)/2),0)))</f>
        <v/>
      </c>
      <c r="N285" s="1004" t="str">
        <f t="shared" ref="N285" ca="1" si="268">IFERROR(J285/J286,"ND")</f>
        <v>ND</v>
      </c>
      <c r="O285" s="1006" t="str">
        <f t="shared" ref="O285" ca="1" si="269">IFERROR(((J285+K285+L285+M285)/H285),"ND")</f>
        <v>ND</v>
      </c>
      <c r="P285" s="1034"/>
    </row>
    <row r="286" spans="3:16" hidden="1">
      <c r="C286" s="983"/>
      <c r="D286" s="985"/>
      <c r="E286" s="985"/>
      <c r="F286" s="987"/>
      <c r="G286" s="989"/>
      <c r="H286" s="1029"/>
      <c r="I286" s="1036"/>
      <c r="J286" s="208" t="str">
        <f ca="1">IF(MOD(ROW()-13,2)=0,IF(ISBLANK(OFFSET('11. SEGUIMIENTO 2026'!$N$14,INT((ROW()-13)/2),0)),"",OFFSET('11. SEGUIMIENTO 2026'!$N$14,INT((ROW()-13)/2),0)),IF(ISBLANK(OFFSET('9. METAS'!$Q$20,INT((ROW()-14)/2),0)),"",OFFSET('9. METAS'!$Q$20,INT((ROW()-14)/2),0)))</f>
        <v/>
      </c>
      <c r="K286" s="209" t="str">
        <f ca="1">IF(MOD(ROW()-13,2)=0,IF(ISBLANK(OFFSET('11. SEGUIMIENTO 2026'!$O$14,INT((ROW()-13)/2),0)),"",OFFSET('11. SEGUIMIENTO 2026'!$O$14,INT((ROW()-13)/2),0)),IF(ISBLANK(OFFSET('9. METAS'!$R$20,INT((ROW()-14)/2),0)),"",OFFSET('9. METAS'!$R$20,INT((ROW()-14)/2),0)))</f>
        <v/>
      </c>
      <c r="L286" s="209" t="str">
        <f ca="1">IF(MOD(ROW()-13,2)=0,IF(ISBLANK(OFFSET('11. SEGUIMIENTO 2026'!$P$14,INT((ROW()-13)/2),0)),"",OFFSET('11. SEGUIMIENTO 2026'!$P$14,INT((ROW()-13)/2),0)),IF(ISBLANK(OFFSET('9. METAS'!$S$20,INT((ROW()-14)/2),0)),"",OFFSET('9. METAS'!$S$20,INT((ROW()-14)/2),0)))</f>
        <v/>
      </c>
      <c r="M286" s="210" t="str">
        <f ca="1">IF(MOD(ROW()-13,2)=0,IF(ISBLANK(OFFSET('11. SEGUIMIENTO 2026'!$Q$14,INT((ROW()-13)/2),0)),"",OFFSET('11. SEGUIMIENTO 2026'!$Q$14,INT((ROW()-13)/2),0)),IF(ISBLANK(OFFSET('9. METAS'!$T$20,INT((ROW()-14)/2),0)),"",OFFSET('9. METAS'!$T$20,INT((ROW()-14)/2),0)))</f>
        <v/>
      </c>
      <c r="N286" s="1005"/>
      <c r="O286" s="1007"/>
      <c r="P286" s="1037"/>
    </row>
    <row r="287" spans="3:16" hidden="1">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29" t="str">
        <f ca="1">IF(ISBLANK(OFFSET('9. METAS'!$K$20,INT((ROW()-13)/2),0)),"",OFFSET('9. METAS'!$K$20,INT((ROW()-13)/2),0))</f>
        <v/>
      </c>
      <c r="I287" s="1031"/>
      <c r="J287" s="208" t="str">
        <f ca="1">IF(MOD(ROW()-13,2)=0,IF(ISBLANK(OFFSET('11. SEGUIMIENTO 2026'!$N$14,INT((ROW()-13)/2),0)),"",OFFSET('11. SEGUIMIENTO 2026'!$N$14,INT((ROW()-13)/2),0)),IF(ISBLANK(OFFSET('9. METAS'!$Q$20,INT((ROW()-14)/2),0)),"",OFFSET('9. METAS'!$Q$20,INT((ROW()-14)/2),0)))</f>
        <v/>
      </c>
      <c r="K287" s="209" t="str">
        <f ca="1">IF(MOD(ROW()-13,2)=0,IF(ISBLANK(OFFSET('11. SEGUIMIENTO 2026'!$O$14,INT((ROW()-13)/2),0)),"",OFFSET('11. SEGUIMIENTO 2026'!$O$14,INT((ROW()-13)/2),0)),IF(ISBLANK(OFFSET('9. METAS'!$R$20,INT((ROW()-14)/2),0)),"",OFFSET('9. METAS'!$R$20,INT((ROW()-14)/2),0)))</f>
        <v/>
      </c>
      <c r="L287" s="209" t="str">
        <f ca="1">IF(MOD(ROW()-13,2)=0,IF(ISBLANK(OFFSET('11. SEGUIMIENTO 2026'!$P$14,INT((ROW()-13)/2),0)),"",OFFSET('11. SEGUIMIENTO 2026'!$P$14,INT((ROW()-13)/2),0)),IF(ISBLANK(OFFSET('9. METAS'!$S$20,INT((ROW()-14)/2),0)),"",OFFSET('9. METAS'!$S$20,INT((ROW()-14)/2),0)))</f>
        <v/>
      </c>
      <c r="M287" s="210" t="str">
        <f ca="1">IF(MOD(ROW()-13,2)=0,IF(ISBLANK(OFFSET('11. SEGUIMIENTO 2026'!$Q$14,INT((ROW()-13)/2),0)),"",OFFSET('11. SEGUIMIENTO 2026'!$Q$14,INT((ROW()-13)/2),0)),IF(ISBLANK(OFFSET('9. METAS'!$T$20,INT((ROW()-14)/2),0)),"",OFFSET('9. METAS'!$T$20,INT((ROW()-14)/2),0)))</f>
        <v/>
      </c>
      <c r="N287" s="1004" t="str">
        <f t="shared" ref="N287" ca="1" si="270">IFERROR(J287/J288,"ND")</f>
        <v>ND</v>
      </c>
      <c r="O287" s="1006" t="str">
        <f t="shared" ref="O287" ca="1" si="271">IFERROR(((J287+K287+L287+M287)/H287),"ND")</f>
        <v>ND</v>
      </c>
      <c r="P287" s="1034"/>
    </row>
    <row r="288" spans="3:16" hidden="1">
      <c r="C288" s="983"/>
      <c r="D288" s="985"/>
      <c r="E288" s="985"/>
      <c r="F288" s="987"/>
      <c r="G288" s="989"/>
      <c r="H288" s="1029"/>
      <c r="I288" s="1036"/>
      <c r="J288" s="208" t="str">
        <f ca="1">IF(MOD(ROW()-13,2)=0,IF(ISBLANK(OFFSET('11. SEGUIMIENTO 2026'!$N$14,INT((ROW()-13)/2),0)),"",OFFSET('11. SEGUIMIENTO 2026'!$N$14,INT((ROW()-13)/2),0)),IF(ISBLANK(OFFSET('9. METAS'!$Q$20,INT((ROW()-14)/2),0)),"",OFFSET('9. METAS'!$Q$20,INT((ROW()-14)/2),0)))</f>
        <v/>
      </c>
      <c r="K288" s="209" t="str">
        <f ca="1">IF(MOD(ROW()-13,2)=0,IF(ISBLANK(OFFSET('11. SEGUIMIENTO 2026'!$O$14,INT((ROW()-13)/2),0)),"",OFFSET('11. SEGUIMIENTO 2026'!$O$14,INT((ROW()-13)/2),0)),IF(ISBLANK(OFFSET('9. METAS'!$R$20,INT((ROW()-14)/2),0)),"",OFFSET('9. METAS'!$R$20,INT((ROW()-14)/2),0)))</f>
        <v/>
      </c>
      <c r="L288" s="209" t="str">
        <f ca="1">IF(MOD(ROW()-13,2)=0,IF(ISBLANK(OFFSET('11. SEGUIMIENTO 2026'!$P$14,INT((ROW()-13)/2),0)),"",OFFSET('11. SEGUIMIENTO 2026'!$P$14,INT((ROW()-13)/2),0)),IF(ISBLANK(OFFSET('9. METAS'!$S$20,INT((ROW()-14)/2),0)),"",OFFSET('9. METAS'!$S$20,INT((ROW()-14)/2),0)))</f>
        <v/>
      </c>
      <c r="M288" s="210" t="str">
        <f ca="1">IF(MOD(ROW()-13,2)=0,IF(ISBLANK(OFFSET('11. SEGUIMIENTO 2026'!$Q$14,INT((ROW()-13)/2),0)),"",OFFSET('11. SEGUIMIENTO 2026'!$Q$14,INT((ROW()-13)/2),0)),IF(ISBLANK(OFFSET('9. METAS'!$T$20,INT((ROW()-14)/2),0)),"",OFFSET('9. METAS'!$T$20,INT((ROW()-14)/2),0)))</f>
        <v/>
      </c>
      <c r="N288" s="1005"/>
      <c r="O288" s="1007"/>
      <c r="P288" s="1037"/>
    </row>
    <row r="289" spans="3:16" hidden="1">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29" t="str">
        <f ca="1">IF(ISBLANK(OFFSET('9. METAS'!$K$20,INT((ROW()-13)/2),0)),"",OFFSET('9. METAS'!$K$20,INT((ROW()-13)/2),0))</f>
        <v/>
      </c>
      <c r="I289" s="1031"/>
      <c r="J289" s="208" t="str">
        <f ca="1">IF(MOD(ROW()-13,2)=0,IF(ISBLANK(OFFSET('11. SEGUIMIENTO 2026'!$N$14,INT((ROW()-13)/2),0)),"",OFFSET('11. SEGUIMIENTO 2026'!$N$14,INT((ROW()-13)/2),0)),IF(ISBLANK(OFFSET('9. METAS'!$Q$20,INT((ROW()-14)/2),0)),"",OFFSET('9. METAS'!$Q$20,INT((ROW()-14)/2),0)))</f>
        <v/>
      </c>
      <c r="K289" s="209" t="str">
        <f ca="1">IF(MOD(ROW()-13,2)=0,IF(ISBLANK(OFFSET('11. SEGUIMIENTO 2026'!$O$14,INT((ROW()-13)/2),0)),"",OFFSET('11. SEGUIMIENTO 2026'!$O$14,INT((ROW()-13)/2),0)),IF(ISBLANK(OFFSET('9. METAS'!$R$20,INT((ROW()-14)/2),0)),"",OFFSET('9. METAS'!$R$20,INT((ROW()-14)/2),0)))</f>
        <v/>
      </c>
      <c r="L289" s="209" t="str">
        <f ca="1">IF(MOD(ROW()-13,2)=0,IF(ISBLANK(OFFSET('11. SEGUIMIENTO 2026'!$P$14,INT((ROW()-13)/2),0)),"",OFFSET('11. SEGUIMIENTO 2026'!$P$14,INT((ROW()-13)/2),0)),IF(ISBLANK(OFFSET('9. METAS'!$S$20,INT((ROW()-14)/2),0)),"",OFFSET('9. METAS'!$S$20,INT((ROW()-14)/2),0)))</f>
        <v/>
      </c>
      <c r="M289" s="210" t="str">
        <f ca="1">IF(MOD(ROW()-13,2)=0,IF(ISBLANK(OFFSET('11. SEGUIMIENTO 2026'!$Q$14,INT((ROW()-13)/2),0)),"",OFFSET('11. SEGUIMIENTO 2026'!$Q$14,INT((ROW()-13)/2),0)),IF(ISBLANK(OFFSET('9. METAS'!$T$20,INT((ROW()-14)/2),0)),"",OFFSET('9. METAS'!$T$20,INT((ROW()-14)/2),0)))</f>
        <v/>
      </c>
      <c r="N289" s="1004" t="str">
        <f t="shared" ref="N289" ca="1" si="272">IFERROR(J289/J290,"ND")</f>
        <v>ND</v>
      </c>
      <c r="O289" s="1006" t="str">
        <f t="shared" ref="O289" ca="1" si="273">IFERROR(((J289+K289+L289+M289)/H289),"ND")</f>
        <v>ND</v>
      </c>
      <c r="P289" s="1034"/>
    </row>
    <row r="290" spans="3:16" hidden="1">
      <c r="C290" s="983"/>
      <c r="D290" s="985"/>
      <c r="E290" s="985"/>
      <c r="F290" s="987"/>
      <c r="G290" s="989"/>
      <c r="H290" s="1029"/>
      <c r="I290" s="1036"/>
      <c r="J290" s="208" t="str">
        <f ca="1">IF(MOD(ROW()-13,2)=0,IF(ISBLANK(OFFSET('11. SEGUIMIENTO 2026'!$N$14,INT((ROW()-13)/2),0)),"",OFFSET('11. SEGUIMIENTO 2026'!$N$14,INT((ROW()-13)/2),0)),IF(ISBLANK(OFFSET('9. METAS'!$Q$20,INT((ROW()-14)/2),0)),"",OFFSET('9. METAS'!$Q$20,INT((ROW()-14)/2),0)))</f>
        <v/>
      </c>
      <c r="K290" s="209" t="str">
        <f ca="1">IF(MOD(ROW()-13,2)=0,IF(ISBLANK(OFFSET('11. SEGUIMIENTO 2026'!$O$14,INT((ROW()-13)/2),0)),"",OFFSET('11. SEGUIMIENTO 2026'!$O$14,INT((ROW()-13)/2),0)),IF(ISBLANK(OFFSET('9. METAS'!$R$20,INT((ROW()-14)/2),0)),"",OFFSET('9. METAS'!$R$20,INT((ROW()-14)/2),0)))</f>
        <v/>
      </c>
      <c r="L290" s="209" t="str">
        <f ca="1">IF(MOD(ROW()-13,2)=0,IF(ISBLANK(OFFSET('11. SEGUIMIENTO 2026'!$P$14,INT((ROW()-13)/2),0)),"",OFFSET('11. SEGUIMIENTO 2026'!$P$14,INT((ROW()-13)/2),0)),IF(ISBLANK(OFFSET('9. METAS'!$S$20,INT((ROW()-14)/2),0)),"",OFFSET('9. METAS'!$S$20,INT((ROW()-14)/2),0)))</f>
        <v/>
      </c>
      <c r="M290" s="210" t="str">
        <f ca="1">IF(MOD(ROW()-13,2)=0,IF(ISBLANK(OFFSET('11. SEGUIMIENTO 2026'!$Q$14,INT((ROW()-13)/2),0)),"",OFFSET('11. SEGUIMIENTO 2026'!$Q$14,INT((ROW()-13)/2),0)),IF(ISBLANK(OFFSET('9. METAS'!$T$20,INT((ROW()-14)/2),0)),"",OFFSET('9. METAS'!$T$20,INT((ROW()-14)/2),0)))</f>
        <v/>
      </c>
      <c r="N290" s="1005"/>
      <c r="O290" s="1007"/>
      <c r="P290" s="1037"/>
    </row>
    <row r="291" spans="3:16" hidden="1">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29" t="str">
        <f ca="1">IF(ISBLANK(OFFSET('9. METAS'!$K$20,INT((ROW()-13)/2),0)),"",OFFSET('9. METAS'!$K$20,INT((ROW()-13)/2),0))</f>
        <v/>
      </c>
      <c r="I291" s="1031"/>
      <c r="J291" s="208" t="str">
        <f ca="1">IF(MOD(ROW()-13,2)=0,IF(ISBLANK(OFFSET('11. SEGUIMIENTO 2026'!$N$14,INT((ROW()-13)/2),0)),"",OFFSET('11. SEGUIMIENTO 2026'!$N$14,INT((ROW()-13)/2),0)),IF(ISBLANK(OFFSET('9. METAS'!$Q$20,INT((ROW()-14)/2),0)),"",OFFSET('9. METAS'!$Q$20,INT((ROW()-14)/2),0)))</f>
        <v/>
      </c>
      <c r="K291" s="209" t="str">
        <f ca="1">IF(MOD(ROW()-13,2)=0,IF(ISBLANK(OFFSET('11. SEGUIMIENTO 2026'!$O$14,INT((ROW()-13)/2),0)),"",OFFSET('11. SEGUIMIENTO 2026'!$O$14,INT((ROW()-13)/2),0)),IF(ISBLANK(OFFSET('9. METAS'!$R$20,INT((ROW()-14)/2),0)),"",OFFSET('9. METAS'!$R$20,INT((ROW()-14)/2),0)))</f>
        <v/>
      </c>
      <c r="L291" s="209" t="str">
        <f ca="1">IF(MOD(ROW()-13,2)=0,IF(ISBLANK(OFFSET('11. SEGUIMIENTO 2026'!$P$14,INT((ROW()-13)/2),0)),"",OFFSET('11. SEGUIMIENTO 2026'!$P$14,INT((ROW()-13)/2),0)),IF(ISBLANK(OFFSET('9. METAS'!$S$20,INT((ROW()-14)/2),0)),"",OFFSET('9. METAS'!$S$20,INT((ROW()-14)/2),0)))</f>
        <v/>
      </c>
      <c r="M291" s="210" t="str">
        <f ca="1">IF(MOD(ROW()-13,2)=0,IF(ISBLANK(OFFSET('11. SEGUIMIENTO 2026'!$Q$14,INT((ROW()-13)/2),0)),"",OFFSET('11. SEGUIMIENTO 2026'!$Q$14,INT((ROW()-13)/2),0)),IF(ISBLANK(OFFSET('9. METAS'!$T$20,INT((ROW()-14)/2),0)),"",OFFSET('9. METAS'!$T$20,INT((ROW()-14)/2),0)))</f>
        <v/>
      </c>
      <c r="N291" s="1004" t="str">
        <f t="shared" ref="N291" ca="1" si="274">IFERROR(J291/J292,"ND")</f>
        <v>ND</v>
      </c>
      <c r="O291" s="1006" t="str">
        <f t="shared" ref="O291" ca="1" si="275">IFERROR(((J291+K291+L291+M291)/H291),"ND")</f>
        <v>ND</v>
      </c>
      <c r="P291" s="1034"/>
    </row>
    <row r="292" spans="3:16" hidden="1">
      <c r="C292" s="983"/>
      <c r="D292" s="985"/>
      <c r="E292" s="985"/>
      <c r="F292" s="987"/>
      <c r="G292" s="989"/>
      <c r="H292" s="1029"/>
      <c r="I292" s="1036"/>
      <c r="J292" s="208" t="str">
        <f ca="1">IF(MOD(ROW()-13,2)=0,IF(ISBLANK(OFFSET('11. SEGUIMIENTO 2026'!$N$14,INT((ROW()-13)/2),0)),"",OFFSET('11. SEGUIMIENTO 2026'!$N$14,INT((ROW()-13)/2),0)),IF(ISBLANK(OFFSET('9. METAS'!$Q$20,INT((ROW()-14)/2),0)),"",OFFSET('9. METAS'!$Q$20,INT((ROW()-14)/2),0)))</f>
        <v/>
      </c>
      <c r="K292" s="209" t="str">
        <f ca="1">IF(MOD(ROW()-13,2)=0,IF(ISBLANK(OFFSET('11. SEGUIMIENTO 2026'!$O$14,INT((ROW()-13)/2),0)),"",OFFSET('11. SEGUIMIENTO 2026'!$O$14,INT((ROW()-13)/2),0)),IF(ISBLANK(OFFSET('9. METAS'!$R$20,INT((ROW()-14)/2),0)),"",OFFSET('9. METAS'!$R$20,INT((ROW()-14)/2),0)))</f>
        <v/>
      </c>
      <c r="L292" s="209" t="str">
        <f ca="1">IF(MOD(ROW()-13,2)=0,IF(ISBLANK(OFFSET('11. SEGUIMIENTO 2026'!$P$14,INT((ROW()-13)/2),0)),"",OFFSET('11. SEGUIMIENTO 2026'!$P$14,INT((ROW()-13)/2),0)),IF(ISBLANK(OFFSET('9. METAS'!$S$20,INT((ROW()-14)/2),0)),"",OFFSET('9. METAS'!$S$20,INT((ROW()-14)/2),0)))</f>
        <v/>
      </c>
      <c r="M292" s="210" t="str">
        <f ca="1">IF(MOD(ROW()-13,2)=0,IF(ISBLANK(OFFSET('11. SEGUIMIENTO 2026'!$Q$14,INT((ROW()-13)/2),0)),"",OFFSET('11. SEGUIMIENTO 2026'!$Q$14,INT((ROW()-13)/2),0)),IF(ISBLANK(OFFSET('9. METAS'!$T$20,INT((ROW()-14)/2),0)),"",OFFSET('9. METAS'!$T$20,INT((ROW()-14)/2),0)))</f>
        <v/>
      </c>
      <c r="N292" s="1005"/>
      <c r="O292" s="1007"/>
      <c r="P292" s="1037"/>
    </row>
    <row r="293" spans="3:16" hidden="1">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29" t="str">
        <f ca="1">IF(ISBLANK(OFFSET('9. METAS'!$K$20,INT((ROW()-13)/2),0)),"",OFFSET('9. METAS'!$K$20,INT((ROW()-13)/2),0))</f>
        <v/>
      </c>
      <c r="I293" s="1031"/>
      <c r="J293" s="208" t="str">
        <f ca="1">IF(MOD(ROW()-13,2)=0,IF(ISBLANK(OFFSET('11. SEGUIMIENTO 2026'!$N$14,INT((ROW()-13)/2),0)),"",OFFSET('11. SEGUIMIENTO 2026'!$N$14,INT((ROW()-13)/2),0)),IF(ISBLANK(OFFSET('9. METAS'!$Q$20,INT((ROW()-14)/2),0)),"",OFFSET('9. METAS'!$Q$20,INT((ROW()-14)/2),0)))</f>
        <v/>
      </c>
      <c r="K293" s="209" t="str">
        <f ca="1">IF(MOD(ROW()-13,2)=0,IF(ISBLANK(OFFSET('11. SEGUIMIENTO 2026'!$O$14,INT((ROW()-13)/2),0)),"",OFFSET('11. SEGUIMIENTO 2026'!$O$14,INT((ROW()-13)/2),0)),IF(ISBLANK(OFFSET('9. METAS'!$R$20,INT((ROW()-14)/2),0)),"",OFFSET('9. METAS'!$R$20,INT((ROW()-14)/2),0)))</f>
        <v/>
      </c>
      <c r="L293" s="209" t="str">
        <f ca="1">IF(MOD(ROW()-13,2)=0,IF(ISBLANK(OFFSET('11. SEGUIMIENTO 2026'!$P$14,INT((ROW()-13)/2),0)),"",OFFSET('11. SEGUIMIENTO 2026'!$P$14,INT((ROW()-13)/2),0)),IF(ISBLANK(OFFSET('9. METAS'!$S$20,INT((ROW()-14)/2),0)),"",OFFSET('9. METAS'!$S$20,INT((ROW()-14)/2),0)))</f>
        <v/>
      </c>
      <c r="M293" s="210" t="str">
        <f ca="1">IF(MOD(ROW()-13,2)=0,IF(ISBLANK(OFFSET('11. SEGUIMIENTO 2026'!$Q$14,INT((ROW()-13)/2),0)),"",OFFSET('11. SEGUIMIENTO 2026'!$Q$14,INT((ROW()-13)/2),0)),IF(ISBLANK(OFFSET('9. METAS'!$T$20,INT((ROW()-14)/2),0)),"",OFFSET('9. METAS'!$T$20,INT((ROW()-14)/2),0)))</f>
        <v/>
      </c>
      <c r="N293" s="1004" t="str">
        <f t="shared" ref="N293" ca="1" si="276">IFERROR(J293/J294,"ND")</f>
        <v>ND</v>
      </c>
      <c r="O293" s="1006" t="str">
        <f t="shared" ref="O293" ca="1" si="277">IFERROR(((J293+K293+L293+M293)/H293),"ND")</f>
        <v>ND</v>
      </c>
      <c r="P293" s="1034"/>
    </row>
    <row r="294" spans="3:16" hidden="1">
      <c r="C294" s="983"/>
      <c r="D294" s="985"/>
      <c r="E294" s="985"/>
      <c r="F294" s="987"/>
      <c r="G294" s="989"/>
      <c r="H294" s="1029"/>
      <c r="I294" s="1036"/>
      <c r="J294" s="208" t="str">
        <f ca="1">IF(MOD(ROW()-13,2)=0,IF(ISBLANK(OFFSET('11. SEGUIMIENTO 2026'!$N$14,INT((ROW()-13)/2),0)),"",OFFSET('11. SEGUIMIENTO 2026'!$N$14,INT((ROW()-13)/2),0)),IF(ISBLANK(OFFSET('9. METAS'!$Q$20,INT((ROW()-14)/2),0)),"",OFFSET('9. METAS'!$Q$20,INT((ROW()-14)/2),0)))</f>
        <v/>
      </c>
      <c r="K294" s="209" t="str">
        <f ca="1">IF(MOD(ROW()-13,2)=0,IF(ISBLANK(OFFSET('11. SEGUIMIENTO 2026'!$O$14,INT((ROW()-13)/2),0)),"",OFFSET('11. SEGUIMIENTO 2026'!$O$14,INT((ROW()-13)/2),0)),IF(ISBLANK(OFFSET('9. METAS'!$R$20,INT((ROW()-14)/2),0)),"",OFFSET('9. METAS'!$R$20,INT((ROW()-14)/2),0)))</f>
        <v/>
      </c>
      <c r="L294" s="209" t="str">
        <f ca="1">IF(MOD(ROW()-13,2)=0,IF(ISBLANK(OFFSET('11. SEGUIMIENTO 2026'!$P$14,INT((ROW()-13)/2),0)),"",OFFSET('11. SEGUIMIENTO 2026'!$P$14,INT((ROW()-13)/2),0)),IF(ISBLANK(OFFSET('9. METAS'!$S$20,INT((ROW()-14)/2),0)),"",OFFSET('9. METAS'!$S$20,INT((ROW()-14)/2),0)))</f>
        <v/>
      </c>
      <c r="M294" s="210" t="str">
        <f ca="1">IF(MOD(ROW()-13,2)=0,IF(ISBLANK(OFFSET('11. SEGUIMIENTO 2026'!$Q$14,INT((ROW()-13)/2),0)),"",OFFSET('11. SEGUIMIENTO 2026'!$Q$14,INT((ROW()-13)/2),0)),IF(ISBLANK(OFFSET('9. METAS'!$T$20,INT((ROW()-14)/2),0)),"",OFFSET('9. METAS'!$T$20,INT((ROW()-14)/2),0)))</f>
        <v/>
      </c>
      <c r="N294" s="1005"/>
      <c r="O294" s="1007"/>
      <c r="P294" s="1037"/>
    </row>
    <row r="295" spans="3:16" hidden="1">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29" t="str">
        <f ca="1">IF(ISBLANK(OFFSET('9. METAS'!$K$20,INT((ROW()-13)/2),0)),"",OFFSET('9. METAS'!$K$20,INT((ROW()-13)/2),0))</f>
        <v/>
      </c>
      <c r="I295" s="1031"/>
      <c r="J295" s="208" t="str">
        <f ca="1">IF(MOD(ROW()-13,2)=0,IF(ISBLANK(OFFSET('11. SEGUIMIENTO 2026'!$N$14,INT((ROW()-13)/2),0)),"",OFFSET('11. SEGUIMIENTO 2026'!$N$14,INT((ROW()-13)/2),0)),IF(ISBLANK(OFFSET('9. METAS'!$Q$20,INT((ROW()-14)/2),0)),"",OFFSET('9. METAS'!$Q$20,INT((ROW()-14)/2),0)))</f>
        <v/>
      </c>
      <c r="K295" s="209" t="str">
        <f ca="1">IF(MOD(ROW()-13,2)=0,IF(ISBLANK(OFFSET('11. SEGUIMIENTO 2026'!$O$14,INT((ROW()-13)/2),0)),"",OFFSET('11. SEGUIMIENTO 2026'!$O$14,INT((ROW()-13)/2),0)),IF(ISBLANK(OFFSET('9. METAS'!$R$20,INT((ROW()-14)/2),0)),"",OFFSET('9. METAS'!$R$20,INT((ROW()-14)/2),0)))</f>
        <v/>
      </c>
      <c r="L295" s="209" t="str">
        <f ca="1">IF(MOD(ROW()-13,2)=0,IF(ISBLANK(OFFSET('11. SEGUIMIENTO 2026'!$P$14,INT((ROW()-13)/2),0)),"",OFFSET('11. SEGUIMIENTO 2026'!$P$14,INT((ROW()-13)/2),0)),IF(ISBLANK(OFFSET('9. METAS'!$S$20,INT((ROW()-14)/2),0)),"",OFFSET('9. METAS'!$S$20,INT((ROW()-14)/2),0)))</f>
        <v/>
      </c>
      <c r="M295" s="210" t="str">
        <f ca="1">IF(MOD(ROW()-13,2)=0,IF(ISBLANK(OFFSET('11. SEGUIMIENTO 2026'!$Q$14,INT((ROW()-13)/2),0)),"",OFFSET('11. SEGUIMIENTO 2026'!$Q$14,INT((ROW()-13)/2),0)),IF(ISBLANK(OFFSET('9. METAS'!$T$20,INT((ROW()-14)/2),0)),"",OFFSET('9. METAS'!$T$20,INT((ROW()-14)/2),0)))</f>
        <v/>
      </c>
      <c r="N295" s="1004" t="str">
        <f t="shared" ref="N295" ca="1" si="278">IFERROR(J295/J296,"ND")</f>
        <v>ND</v>
      </c>
      <c r="O295" s="1006" t="str">
        <f t="shared" ref="O295" ca="1" si="279">IFERROR(((J295+K295+L295+M295)/H295),"ND")</f>
        <v>ND</v>
      </c>
      <c r="P295" s="1034"/>
    </row>
    <row r="296" spans="3:16" hidden="1">
      <c r="C296" s="983"/>
      <c r="D296" s="985"/>
      <c r="E296" s="985"/>
      <c r="F296" s="987"/>
      <c r="G296" s="989"/>
      <c r="H296" s="1029"/>
      <c r="I296" s="1036"/>
      <c r="J296" s="208" t="str">
        <f ca="1">IF(MOD(ROW()-13,2)=0,IF(ISBLANK(OFFSET('11. SEGUIMIENTO 2026'!$N$14,INT((ROW()-13)/2),0)),"",OFFSET('11. SEGUIMIENTO 2026'!$N$14,INT((ROW()-13)/2),0)),IF(ISBLANK(OFFSET('9. METAS'!$Q$20,INT((ROW()-14)/2),0)),"",OFFSET('9. METAS'!$Q$20,INT((ROW()-14)/2),0)))</f>
        <v/>
      </c>
      <c r="K296" s="209" t="str">
        <f ca="1">IF(MOD(ROW()-13,2)=0,IF(ISBLANK(OFFSET('11. SEGUIMIENTO 2026'!$O$14,INT((ROW()-13)/2),0)),"",OFFSET('11. SEGUIMIENTO 2026'!$O$14,INT((ROW()-13)/2),0)),IF(ISBLANK(OFFSET('9. METAS'!$R$20,INT((ROW()-14)/2),0)),"",OFFSET('9. METAS'!$R$20,INT((ROW()-14)/2),0)))</f>
        <v/>
      </c>
      <c r="L296" s="209" t="str">
        <f ca="1">IF(MOD(ROW()-13,2)=0,IF(ISBLANK(OFFSET('11. SEGUIMIENTO 2026'!$P$14,INT((ROW()-13)/2),0)),"",OFFSET('11. SEGUIMIENTO 2026'!$P$14,INT((ROW()-13)/2),0)),IF(ISBLANK(OFFSET('9. METAS'!$S$20,INT((ROW()-14)/2),0)),"",OFFSET('9. METAS'!$S$20,INT((ROW()-14)/2),0)))</f>
        <v/>
      </c>
      <c r="M296" s="210" t="str">
        <f ca="1">IF(MOD(ROW()-13,2)=0,IF(ISBLANK(OFFSET('11. SEGUIMIENTO 2026'!$Q$14,INT((ROW()-13)/2),0)),"",OFFSET('11. SEGUIMIENTO 2026'!$Q$14,INT((ROW()-13)/2),0)),IF(ISBLANK(OFFSET('9. METAS'!$T$20,INT((ROW()-14)/2),0)),"",OFFSET('9. METAS'!$T$20,INT((ROW()-14)/2),0)))</f>
        <v/>
      </c>
      <c r="N296" s="1005"/>
      <c r="O296" s="1007"/>
      <c r="P296" s="1037"/>
    </row>
    <row r="297" spans="3:16" hidden="1">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29" t="str">
        <f ca="1">IF(ISBLANK(OFFSET('9. METAS'!$K$20,INT((ROW()-13)/2),0)),"",OFFSET('9. METAS'!$K$20,INT((ROW()-13)/2),0))</f>
        <v/>
      </c>
      <c r="I297" s="1031"/>
      <c r="J297" s="208" t="str">
        <f ca="1">IF(MOD(ROW()-13,2)=0,IF(ISBLANK(OFFSET('11. SEGUIMIENTO 2026'!$N$14,INT((ROW()-13)/2),0)),"",OFFSET('11. SEGUIMIENTO 2026'!$N$14,INT((ROW()-13)/2),0)),IF(ISBLANK(OFFSET('9. METAS'!$Q$20,INT((ROW()-14)/2),0)),"",OFFSET('9. METAS'!$Q$20,INT((ROW()-14)/2),0)))</f>
        <v/>
      </c>
      <c r="K297" s="209" t="str">
        <f ca="1">IF(MOD(ROW()-13,2)=0,IF(ISBLANK(OFFSET('11. SEGUIMIENTO 2026'!$O$14,INT((ROW()-13)/2),0)),"",OFFSET('11. SEGUIMIENTO 2026'!$O$14,INT((ROW()-13)/2),0)),IF(ISBLANK(OFFSET('9. METAS'!$R$20,INT((ROW()-14)/2),0)),"",OFFSET('9. METAS'!$R$20,INT((ROW()-14)/2),0)))</f>
        <v/>
      </c>
      <c r="L297" s="209" t="str">
        <f ca="1">IF(MOD(ROW()-13,2)=0,IF(ISBLANK(OFFSET('11. SEGUIMIENTO 2026'!$P$14,INT((ROW()-13)/2),0)),"",OFFSET('11. SEGUIMIENTO 2026'!$P$14,INT((ROW()-13)/2),0)),IF(ISBLANK(OFFSET('9. METAS'!$S$20,INT((ROW()-14)/2),0)),"",OFFSET('9. METAS'!$S$20,INT((ROW()-14)/2),0)))</f>
        <v/>
      </c>
      <c r="M297" s="210" t="str">
        <f ca="1">IF(MOD(ROW()-13,2)=0,IF(ISBLANK(OFFSET('11. SEGUIMIENTO 2026'!$Q$14,INT((ROW()-13)/2),0)),"",OFFSET('11. SEGUIMIENTO 2026'!$Q$14,INT((ROW()-13)/2),0)),IF(ISBLANK(OFFSET('9. METAS'!$T$20,INT((ROW()-14)/2),0)),"",OFFSET('9. METAS'!$T$20,INT((ROW()-14)/2),0)))</f>
        <v/>
      </c>
      <c r="N297" s="1004" t="str">
        <f t="shared" ref="N297" ca="1" si="280">IFERROR(J297/J298,"ND")</f>
        <v>ND</v>
      </c>
      <c r="O297" s="1006" t="str">
        <f t="shared" ref="O297" ca="1" si="281">IFERROR(((J297+K297+L297+M297)/H297),"ND")</f>
        <v>ND</v>
      </c>
      <c r="P297" s="1034"/>
    </row>
    <row r="298" spans="3:16" hidden="1">
      <c r="C298" s="983"/>
      <c r="D298" s="985"/>
      <c r="E298" s="985"/>
      <c r="F298" s="987"/>
      <c r="G298" s="989"/>
      <c r="H298" s="1029"/>
      <c r="I298" s="1036"/>
      <c r="J298" s="208" t="str">
        <f ca="1">IF(MOD(ROW()-13,2)=0,IF(ISBLANK(OFFSET('11. SEGUIMIENTO 2026'!$N$14,INT((ROW()-13)/2),0)),"",OFFSET('11. SEGUIMIENTO 2026'!$N$14,INT((ROW()-13)/2),0)),IF(ISBLANK(OFFSET('9. METAS'!$Q$20,INT((ROW()-14)/2),0)),"",OFFSET('9. METAS'!$Q$20,INT((ROW()-14)/2),0)))</f>
        <v/>
      </c>
      <c r="K298" s="209" t="str">
        <f ca="1">IF(MOD(ROW()-13,2)=0,IF(ISBLANK(OFFSET('11. SEGUIMIENTO 2026'!$O$14,INT((ROW()-13)/2),0)),"",OFFSET('11. SEGUIMIENTO 2026'!$O$14,INT((ROW()-13)/2),0)),IF(ISBLANK(OFFSET('9. METAS'!$R$20,INT((ROW()-14)/2),0)),"",OFFSET('9. METAS'!$R$20,INT((ROW()-14)/2),0)))</f>
        <v/>
      </c>
      <c r="L298" s="209" t="str">
        <f ca="1">IF(MOD(ROW()-13,2)=0,IF(ISBLANK(OFFSET('11. SEGUIMIENTO 2026'!$P$14,INT((ROW()-13)/2),0)),"",OFFSET('11. SEGUIMIENTO 2026'!$P$14,INT((ROW()-13)/2),0)),IF(ISBLANK(OFFSET('9. METAS'!$S$20,INT((ROW()-14)/2),0)),"",OFFSET('9. METAS'!$S$20,INT((ROW()-14)/2),0)))</f>
        <v/>
      </c>
      <c r="M298" s="210" t="str">
        <f ca="1">IF(MOD(ROW()-13,2)=0,IF(ISBLANK(OFFSET('11. SEGUIMIENTO 2026'!$Q$14,INT((ROW()-13)/2),0)),"",OFFSET('11. SEGUIMIENTO 2026'!$Q$14,INT((ROW()-13)/2),0)),IF(ISBLANK(OFFSET('9. METAS'!$T$20,INT((ROW()-14)/2),0)),"",OFFSET('9. METAS'!$T$20,INT((ROW()-14)/2),0)))</f>
        <v/>
      </c>
      <c r="N298" s="1005"/>
      <c r="O298" s="1007"/>
      <c r="P298" s="1037"/>
    </row>
    <row r="299" spans="3:16" hidden="1">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29" t="str">
        <f ca="1">IF(ISBLANK(OFFSET('9. METAS'!$K$20,INT((ROW()-13)/2),0)),"",OFFSET('9. METAS'!$K$20,INT((ROW()-13)/2),0))</f>
        <v/>
      </c>
      <c r="I299" s="1031"/>
      <c r="J299" s="208" t="str">
        <f ca="1">IF(MOD(ROW()-13,2)=0,IF(ISBLANK(OFFSET('11. SEGUIMIENTO 2026'!$N$14,INT((ROW()-13)/2),0)),"",OFFSET('11. SEGUIMIENTO 2026'!$N$14,INT((ROW()-13)/2),0)),IF(ISBLANK(OFFSET('9. METAS'!$Q$20,INT((ROW()-14)/2),0)),"",OFFSET('9. METAS'!$Q$20,INT((ROW()-14)/2),0)))</f>
        <v/>
      </c>
      <c r="K299" s="209" t="str">
        <f ca="1">IF(MOD(ROW()-13,2)=0,IF(ISBLANK(OFFSET('11. SEGUIMIENTO 2026'!$O$14,INT((ROW()-13)/2),0)),"",OFFSET('11. SEGUIMIENTO 2026'!$O$14,INT((ROW()-13)/2),0)),IF(ISBLANK(OFFSET('9. METAS'!$R$20,INT((ROW()-14)/2),0)),"",OFFSET('9. METAS'!$R$20,INT((ROW()-14)/2),0)))</f>
        <v/>
      </c>
      <c r="L299" s="209" t="str">
        <f ca="1">IF(MOD(ROW()-13,2)=0,IF(ISBLANK(OFFSET('11. SEGUIMIENTO 2026'!$P$14,INT((ROW()-13)/2),0)),"",OFFSET('11. SEGUIMIENTO 2026'!$P$14,INT((ROW()-13)/2),0)),IF(ISBLANK(OFFSET('9. METAS'!$S$20,INT((ROW()-14)/2),0)),"",OFFSET('9. METAS'!$S$20,INT((ROW()-14)/2),0)))</f>
        <v/>
      </c>
      <c r="M299" s="210" t="str">
        <f ca="1">IF(MOD(ROW()-13,2)=0,IF(ISBLANK(OFFSET('11. SEGUIMIENTO 2026'!$Q$14,INT((ROW()-13)/2),0)),"",OFFSET('11. SEGUIMIENTO 2026'!$Q$14,INT((ROW()-13)/2),0)),IF(ISBLANK(OFFSET('9. METAS'!$T$20,INT((ROW()-14)/2),0)),"",OFFSET('9. METAS'!$T$20,INT((ROW()-14)/2),0)))</f>
        <v/>
      </c>
      <c r="N299" s="1004" t="str">
        <f t="shared" ref="N299" ca="1" si="282">IFERROR(J299/J300,"ND")</f>
        <v>ND</v>
      </c>
      <c r="O299" s="1006" t="str">
        <f t="shared" ref="O299" ca="1" si="283">IFERROR(((J299+K299+L299+M299)/H299),"ND")</f>
        <v>ND</v>
      </c>
      <c r="P299" s="1034"/>
    </row>
    <row r="300" spans="3:16" hidden="1">
      <c r="C300" s="983"/>
      <c r="D300" s="985"/>
      <c r="E300" s="985"/>
      <c r="F300" s="987"/>
      <c r="G300" s="989"/>
      <c r="H300" s="1029"/>
      <c r="I300" s="1036"/>
      <c r="J300" s="208" t="str">
        <f ca="1">IF(MOD(ROW()-13,2)=0,IF(ISBLANK(OFFSET('11. SEGUIMIENTO 2026'!$N$14,INT((ROW()-13)/2),0)),"",OFFSET('11. SEGUIMIENTO 2026'!$N$14,INT((ROW()-13)/2),0)),IF(ISBLANK(OFFSET('9. METAS'!$Q$20,INT((ROW()-14)/2),0)),"",OFFSET('9. METAS'!$Q$20,INT((ROW()-14)/2),0)))</f>
        <v/>
      </c>
      <c r="K300" s="209" t="str">
        <f ca="1">IF(MOD(ROW()-13,2)=0,IF(ISBLANK(OFFSET('11. SEGUIMIENTO 2026'!$O$14,INT((ROW()-13)/2),0)),"",OFFSET('11. SEGUIMIENTO 2026'!$O$14,INT((ROW()-13)/2),0)),IF(ISBLANK(OFFSET('9. METAS'!$R$20,INT((ROW()-14)/2),0)),"",OFFSET('9. METAS'!$R$20,INT((ROW()-14)/2),0)))</f>
        <v/>
      </c>
      <c r="L300" s="209" t="str">
        <f ca="1">IF(MOD(ROW()-13,2)=0,IF(ISBLANK(OFFSET('11. SEGUIMIENTO 2026'!$P$14,INT((ROW()-13)/2),0)),"",OFFSET('11. SEGUIMIENTO 2026'!$P$14,INT((ROW()-13)/2),0)),IF(ISBLANK(OFFSET('9. METAS'!$S$20,INT((ROW()-14)/2),0)),"",OFFSET('9. METAS'!$S$20,INT((ROW()-14)/2),0)))</f>
        <v/>
      </c>
      <c r="M300" s="210" t="str">
        <f ca="1">IF(MOD(ROW()-13,2)=0,IF(ISBLANK(OFFSET('11. SEGUIMIENTO 2026'!$Q$14,INT((ROW()-13)/2),0)),"",OFFSET('11. SEGUIMIENTO 2026'!$Q$14,INT((ROW()-13)/2),0)),IF(ISBLANK(OFFSET('9. METAS'!$T$20,INT((ROW()-14)/2),0)),"",OFFSET('9. METAS'!$T$20,INT((ROW()-14)/2),0)))</f>
        <v/>
      </c>
      <c r="N300" s="1005"/>
      <c r="O300" s="1007"/>
      <c r="P300" s="1037"/>
    </row>
    <row r="301" spans="3:16" hidden="1">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29" t="str">
        <f ca="1">IF(ISBLANK(OFFSET('9. METAS'!$K$20,INT((ROW()-13)/2),0)),"",OFFSET('9. METAS'!$K$20,INT((ROW()-13)/2),0))</f>
        <v/>
      </c>
      <c r="I301" s="1031"/>
      <c r="J301" s="208" t="str">
        <f ca="1">IF(MOD(ROW()-13,2)=0,IF(ISBLANK(OFFSET('11. SEGUIMIENTO 2026'!$N$14,INT((ROW()-13)/2),0)),"",OFFSET('11. SEGUIMIENTO 2026'!$N$14,INT((ROW()-13)/2),0)),IF(ISBLANK(OFFSET('9. METAS'!$Q$20,INT((ROW()-14)/2),0)),"",OFFSET('9. METAS'!$Q$20,INT((ROW()-14)/2),0)))</f>
        <v/>
      </c>
      <c r="K301" s="209" t="str">
        <f ca="1">IF(MOD(ROW()-13,2)=0,IF(ISBLANK(OFFSET('11. SEGUIMIENTO 2026'!$O$14,INT((ROW()-13)/2),0)),"",OFFSET('11. SEGUIMIENTO 2026'!$O$14,INT((ROW()-13)/2),0)),IF(ISBLANK(OFFSET('9. METAS'!$R$20,INT((ROW()-14)/2),0)),"",OFFSET('9. METAS'!$R$20,INT((ROW()-14)/2),0)))</f>
        <v/>
      </c>
      <c r="L301" s="209" t="str">
        <f ca="1">IF(MOD(ROW()-13,2)=0,IF(ISBLANK(OFFSET('11. SEGUIMIENTO 2026'!$P$14,INT((ROW()-13)/2),0)),"",OFFSET('11. SEGUIMIENTO 2026'!$P$14,INT((ROW()-13)/2),0)),IF(ISBLANK(OFFSET('9. METAS'!$S$20,INT((ROW()-14)/2),0)),"",OFFSET('9. METAS'!$S$20,INT((ROW()-14)/2),0)))</f>
        <v/>
      </c>
      <c r="M301" s="210" t="str">
        <f ca="1">IF(MOD(ROW()-13,2)=0,IF(ISBLANK(OFFSET('11. SEGUIMIENTO 2026'!$Q$14,INT((ROW()-13)/2),0)),"",OFFSET('11. SEGUIMIENTO 2026'!$Q$14,INT((ROW()-13)/2),0)),IF(ISBLANK(OFFSET('9. METAS'!$T$20,INT((ROW()-14)/2),0)),"",OFFSET('9. METAS'!$T$20,INT((ROW()-14)/2),0)))</f>
        <v/>
      </c>
      <c r="N301" s="1004" t="str">
        <f t="shared" ref="N301" ca="1" si="284">IFERROR(J301/J302,"ND")</f>
        <v>ND</v>
      </c>
      <c r="O301" s="1006" t="str">
        <f t="shared" ref="O301" ca="1" si="285">IFERROR(((J301+K301+L301+M301)/H301),"ND")</f>
        <v>ND</v>
      </c>
      <c r="P301" s="1034"/>
    </row>
    <row r="302" spans="3:16" hidden="1">
      <c r="C302" s="983"/>
      <c r="D302" s="985"/>
      <c r="E302" s="985"/>
      <c r="F302" s="987"/>
      <c r="G302" s="989"/>
      <c r="H302" s="1029"/>
      <c r="I302" s="1036"/>
      <c r="J302" s="208" t="str">
        <f ca="1">IF(MOD(ROW()-13,2)=0,IF(ISBLANK(OFFSET('11. SEGUIMIENTO 2026'!$N$14,INT((ROW()-13)/2),0)),"",OFFSET('11. SEGUIMIENTO 2026'!$N$14,INT((ROW()-13)/2),0)),IF(ISBLANK(OFFSET('9. METAS'!$Q$20,INT((ROW()-14)/2),0)),"",OFFSET('9. METAS'!$Q$20,INT((ROW()-14)/2),0)))</f>
        <v/>
      </c>
      <c r="K302" s="209" t="str">
        <f ca="1">IF(MOD(ROW()-13,2)=0,IF(ISBLANK(OFFSET('11. SEGUIMIENTO 2026'!$O$14,INT((ROW()-13)/2),0)),"",OFFSET('11. SEGUIMIENTO 2026'!$O$14,INT((ROW()-13)/2),0)),IF(ISBLANK(OFFSET('9. METAS'!$R$20,INT((ROW()-14)/2),0)),"",OFFSET('9. METAS'!$R$20,INT((ROW()-14)/2),0)))</f>
        <v/>
      </c>
      <c r="L302" s="209" t="str">
        <f ca="1">IF(MOD(ROW()-13,2)=0,IF(ISBLANK(OFFSET('11. SEGUIMIENTO 2026'!$P$14,INT((ROW()-13)/2),0)),"",OFFSET('11. SEGUIMIENTO 2026'!$P$14,INT((ROW()-13)/2),0)),IF(ISBLANK(OFFSET('9. METAS'!$S$20,INT((ROW()-14)/2),0)),"",OFFSET('9. METAS'!$S$20,INT((ROW()-14)/2),0)))</f>
        <v/>
      </c>
      <c r="M302" s="210" t="str">
        <f ca="1">IF(MOD(ROW()-13,2)=0,IF(ISBLANK(OFFSET('11. SEGUIMIENTO 2026'!$Q$14,INT((ROW()-13)/2),0)),"",OFFSET('11. SEGUIMIENTO 2026'!$Q$14,INT((ROW()-13)/2),0)),IF(ISBLANK(OFFSET('9. METAS'!$T$20,INT((ROW()-14)/2),0)),"",OFFSET('9. METAS'!$T$20,INT((ROW()-14)/2),0)))</f>
        <v/>
      </c>
      <c r="N302" s="1005"/>
      <c r="O302" s="1007"/>
      <c r="P302" s="1037"/>
    </row>
    <row r="303" spans="3:16" hidden="1">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29" t="str">
        <f ca="1">IF(ISBLANK(OFFSET('9. METAS'!$K$20,INT((ROW()-13)/2),0)),"",OFFSET('9. METAS'!$K$20,INT((ROW()-13)/2),0))</f>
        <v/>
      </c>
      <c r="I303" s="1031"/>
      <c r="J303" s="208" t="str">
        <f ca="1">IF(MOD(ROW()-13,2)=0,IF(ISBLANK(OFFSET('11. SEGUIMIENTO 2026'!$N$14,INT((ROW()-13)/2),0)),"",OFFSET('11. SEGUIMIENTO 2026'!$N$14,INT((ROW()-13)/2),0)),IF(ISBLANK(OFFSET('9. METAS'!$Q$20,INT((ROW()-14)/2),0)),"",OFFSET('9. METAS'!$Q$20,INT((ROW()-14)/2),0)))</f>
        <v/>
      </c>
      <c r="K303" s="209" t="str">
        <f ca="1">IF(MOD(ROW()-13,2)=0,IF(ISBLANK(OFFSET('11. SEGUIMIENTO 2026'!$O$14,INT((ROW()-13)/2),0)),"",OFFSET('11. SEGUIMIENTO 2026'!$O$14,INT((ROW()-13)/2),0)),IF(ISBLANK(OFFSET('9. METAS'!$R$20,INT((ROW()-14)/2),0)),"",OFFSET('9. METAS'!$R$20,INT((ROW()-14)/2),0)))</f>
        <v/>
      </c>
      <c r="L303" s="209" t="str">
        <f ca="1">IF(MOD(ROW()-13,2)=0,IF(ISBLANK(OFFSET('11. SEGUIMIENTO 2026'!$P$14,INT((ROW()-13)/2),0)),"",OFFSET('11. SEGUIMIENTO 2026'!$P$14,INT((ROW()-13)/2),0)),IF(ISBLANK(OFFSET('9. METAS'!$S$20,INT((ROW()-14)/2),0)),"",OFFSET('9. METAS'!$S$20,INT((ROW()-14)/2),0)))</f>
        <v/>
      </c>
      <c r="M303" s="210" t="str">
        <f ca="1">IF(MOD(ROW()-13,2)=0,IF(ISBLANK(OFFSET('11. SEGUIMIENTO 2026'!$Q$14,INT((ROW()-13)/2),0)),"",OFFSET('11. SEGUIMIENTO 2026'!$Q$14,INT((ROW()-13)/2),0)),IF(ISBLANK(OFFSET('9. METAS'!$T$20,INT((ROW()-14)/2),0)),"",OFFSET('9. METAS'!$T$20,INT((ROW()-14)/2),0)))</f>
        <v/>
      </c>
      <c r="N303" s="1004" t="str">
        <f t="shared" ref="N303" ca="1" si="286">IFERROR(J303/J304,"ND")</f>
        <v>ND</v>
      </c>
      <c r="O303" s="1006" t="str">
        <f t="shared" ref="O303" ca="1" si="287">IFERROR(((J303+K303+L303+M303)/H303),"ND")</f>
        <v>ND</v>
      </c>
      <c r="P303" s="1034"/>
    </row>
    <row r="304" spans="3:16" hidden="1">
      <c r="C304" s="983"/>
      <c r="D304" s="985"/>
      <c r="E304" s="985"/>
      <c r="F304" s="987"/>
      <c r="G304" s="989"/>
      <c r="H304" s="1029"/>
      <c r="I304" s="1036"/>
      <c r="J304" s="208" t="str">
        <f ca="1">IF(MOD(ROW()-13,2)=0,IF(ISBLANK(OFFSET('11. SEGUIMIENTO 2026'!$N$14,INT((ROW()-13)/2),0)),"",OFFSET('11. SEGUIMIENTO 2026'!$N$14,INT((ROW()-13)/2),0)),IF(ISBLANK(OFFSET('9. METAS'!$Q$20,INT((ROW()-14)/2),0)),"",OFFSET('9. METAS'!$Q$20,INT((ROW()-14)/2),0)))</f>
        <v/>
      </c>
      <c r="K304" s="209" t="str">
        <f ca="1">IF(MOD(ROW()-13,2)=0,IF(ISBLANK(OFFSET('11. SEGUIMIENTO 2026'!$O$14,INT((ROW()-13)/2),0)),"",OFFSET('11. SEGUIMIENTO 2026'!$O$14,INT((ROW()-13)/2),0)),IF(ISBLANK(OFFSET('9. METAS'!$R$20,INT((ROW()-14)/2),0)),"",OFFSET('9. METAS'!$R$20,INT((ROW()-14)/2),0)))</f>
        <v/>
      </c>
      <c r="L304" s="209" t="str">
        <f ca="1">IF(MOD(ROW()-13,2)=0,IF(ISBLANK(OFFSET('11. SEGUIMIENTO 2026'!$P$14,INT((ROW()-13)/2),0)),"",OFFSET('11. SEGUIMIENTO 2026'!$P$14,INT((ROW()-13)/2),0)),IF(ISBLANK(OFFSET('9. METAS'!$S$20,INT((ROW()-14)/2),0)),"",OFFSET('9. METAS'!$S$20,INT((ROW()-14)/2),0)))</f>
        <v/>
      </c>
      <c r="M304" s="210" t="str">
        <f ca="1">IF(MOD(ROW()-13,2)=0,IF(ISBLANK(OFFSET('11. SEGUIMIENTO 2026'!$Q$14,INT((ROW()-13)/2),0)),"",OFFSET('11. SEGUIMIENTO 2026'!$Q$14,INT((ROW()-13)/2),0)),IF(ISBLANK(OFFSET('9. METAS'!$T$20,INT((ROW()-14)/2),0)),"",OFFSET('9. METAS'!$T$20,INT((ROW()-14)/2),0)))</f>
        <v/>
      </c>
      <c r="N304" s="1005"/>
      <c r="O304" s="1007"/>
      <c r="P304" s="1037"/>
    </row>
    <row r="305" spans="3:16" hidden="1">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29" t="str">
        <f ca="1">IF(ISBLANK(OFFSET('9. METAS'!$K$20,INT((ROW()-13)/2),0)),"",OFFSET('9. METAS'!$K$20,INT((ROW()-13)/2),0))</f>
        <v/>
      </c>
      <c r="I305" s="1031"/>
      <c r="J305" s="208" t="str">
        <f ca="1">IF(MOD(ROW()-13,2)=0,IF(ISBLANK(OFFSET('11. SEGUIMIENTO 2026'!$N$14,INT((ROW()-13)/2),0)),"",OFFSET('11. SEGUIMIENTO 2026'!$N$14,INT((ROW()-13)/2),0)),IF(ISBLANK(OFFSET('9. METAS'!$Q$20,INT((ROW()-14)/2),0)),"",OFFSET('9. METAS'!$Q$20,INT((ROW()-14)/2),0)))</f>
        <v/>
      </c>
      <c r="K305" s="209" t="str">
        <f ca="1">IF(MOD(ROW()-13,2)=0,IF(ISBLANK(OFFSET('11. SEGUIMIENTO 2026'!$O$14,INT((ROW()-13)/2),0)),"",OFFSET('11. SEGUIMIENTO 2026'!$O$14,INT((ROW()-13)/2),0)),IF(ISBLANK(OFFSET('9. METAS'!$R$20,INT((ROW()-14)/2),0)),"",OFFSET('9. METAS'!$R$20,INT((ROW()-14)/2),0)))</f>
        <v/>
      </c>
      <c r="L305" s="209" t="str">
        <f ca="1">IF(MOD(ROW()-13,2)=0,IF(ISBLANK(OFFSET('11. SEGUIMIENTO 2026'!$P$14,INT((ROW()-13)/2),0)),"",OFFSET('11. SEGUIMIENTO 2026'!$P$14,INT((ROW()-13)/2),0)),IF(ISBLANK(OFFSET('9. METAS'!$S$20,INT((ROW()-14)/2),0)),"",OFFSET('9. METAS'!$S$20,INT((ROW()-14)/2),0)))</f>
        <v/>
      </c>
      <c r="M305" s="210" t="str">
        <f ca="1">IF(MOD(ROW()-13,2)=0,IF(ISBLANK(OFFSET('11. SEGUIMIENTO 2026'!$Q$14,INT((ROW()-13)/2),0)),"",OFFSET('11. SEGUIMIENTO 2026'!$Q$14,INT((ROW()-13)/2),0)),IF(ISBLANK(OFFSET('9. METAS'!$T$20,INT((ROW()-14)/2),0)),"",OFFSET('9. METAS'!$T$20,INT((ROW()-14)/2),0)))</f>
        <v/>
      </c>
      <c r="N305" s="1004" t="str">
        <f t="shared" ref="N305" ca="1" si="288">IFERROR(J305/J306,"ND")</f>
        <v>ND</v>
      </c>
      <c r="O305" s="1006" t="str">
        <f t="shared" ref="O305" ca="1" si="289">IFERROR(((J305+K305+L305+M305)/H305),"ND")</f>
        <v>ND</v>
      </c>
      <c r="P305" s="1034"/>
    </row>
    <row r="306" spans="3:16" hidden="1">
      <c r="C306" s="983"/>
      <c r="D306" s="985"/>
      <c r="E306" s="985"/>
      <c r="F306" s="987"/>
      <c r="G306" s="989"/>
      <c r="H306" s="1029"/>
      <c r="I306" s="1036"/>
      <c r="J306" s="208" t="str">
        <f ca="1">IF(MOD(ROW()-13,2)=0,IF(ISBLANK(OFFSET('11. SEGUIMIENTO 2026'!$N$14,INT((ROW()-13)/2),0)),"",OFFSET('11. SEGUIMIENTO 2026'!$N$14,INT((ROW()-13)/2),0)),IF(ISBLANK(OFFSET('9. METAS'!$Q$20,INT((ROW()-14)/2),0)),"",OFFSET('9. METAS'!$Q$20,INT((ROW()-14)/2),0)))</f>
        <v/>
      </c>
      <c r="K306" s="209" t="str">
        <f ca="1">IF(MOD(ROW()-13,2)=0,IF(ISBLANK(OFFSET('11. SEGUIMIENTO 2026'!$O$14,INT((ROW()-13)/2),0)),"",OFFSET('11. SEGUIMIENTO 2026'!$O$14,INT((ROW()-13)/2),0)),IF(ISBLANK(OFFSET('9. METAS'!$R$20,INT((ROW()-14)/2),0)),"",OFFSET('9. METAS'!$R$20,INT((ROW()-14)/2),0)))</f>
        <v/>
      </c>
      <c r="L306" s="209" t="str">
        <f ca="1">IF(MOD(ROW()-13,2)=0,IF(ISBLANK(OFFSET('11. SEGUIMIENTO 2026'!$P$14,INT((ROW()-13)/2),0)),"",OFFSET('11. SEGUIMIENTO 2026'!$P$14,INT((ROW()-13)/2),0)),IF(ISBLANK(OFFSET('9. METAS'!$S$20,INT((ROW()-14)/2),0)),"",OFFSET('9. METAS'!$S$20,INT((ROW()-14)/2),0)))</f>
        <v/>
      </c>
      <c r="M306" s="210" t="str">
        <f ca="1">IF(MOD(ROW()-13,2)=0,IF(ISBLANK(OFFSET('11. SEGUIMIENTO 2026'!$Q$14,INT((ROW()-13)/2),0)),"",OFFSET('11. SEGUIMIENTO 2026'!$Q$14,INT((ROW()-13)/2),0)),IF(ISBLANK(OFFSET('9. METAS'!$T$20,INT((ROW()-14)/2),0)),"",OFFSET('9. METAS'!$T$20,INT((ROW()-14)/2),0)))</f>
        <v/>
      </c>
      <c r="N306" s="1005"/>
      <c r="O306" s="1007"/>
      <c r="P306" s="1037"/>
    </row>
    <row r="307" spans="3:16" hidden="1">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29" t="str">
        <f ca="1">IF(ISBLANK(OFFSET('9. METAS'!$K$20,INT((ROW()-13)/2),0)),"",OFFSET('9. METAS'!$K$20,INT((ROW()-13)/2),0))</f>
        <v/>
      </c>
      <c r="I307" s="1031"/>
      <c r="J307" s="208" t="str">
        <f ca="1">IF(MOD(ROW()-13,2)=0,IF(ISBLANK(OFFSET('11. SEGUIMIENTO 2026'!$N$14,INT((ROW()-13)/2),0)),"",OFFSET('11. SEGUIMIENTO 2026'!$N$14,INT((ROW()-13)/2),0)),IF(ISBLANK(OFFSET('9. METAS'!$Q$20,INT((ROW()-14)/2),0)),"",OFFSET('9. METAS'!$Q$20,INT((ROW()-14)/2),0)))</f>
        <v/>
      </c>
      <c r="K307" s="209" t="str">
        <f ca="1">IF(MOD(ROW()-13,2)=0,IF(ISBLANK(OFFSET('11. SEGUIMIENTO 2026'!$O$14,INT((ROW()-13)/2),0)),"",OFFSET('11. SEGUIMIENTO 2026'!$O$14,INT((ROW()-13)/2),0)),IF(ISBLANK(OFFSET('9. METAS'!$R$20,INT((ROW()-14)/2),0)),"",OFFSET('9. METAS'!$R$20,INT((ROW()-14)/2),0)))</f>
        <v/>
      </c>
      <c r="L307" s="209" t="str">
        <f ca="1">IF(MOD(ROW()-13,2)=0,IF(ISBLANK(OFFSET('11. SEGUIMIENTO 2026'!$P$14,INT((ROW()-13)/2),0)),"",OFFSET('11. SEGUIMIENTO 2026'!$P$14,INT((ROW()-13)/2),0)),IF(ISBLANK(OFFSET('9. METAS'!$S$20,INT((ROW()-14)/2),0)),"",OFFSET('9. METAS'!$S$20,INT((ROW()-14)/2),0)))</f>
        <v/>
      </c>
      <c r="M307" s="210" t="str">
        <f ca="1">IF(MOD(ROW()-13,2)=0,IF(ISBLANK(OFFSET('11. SEGUIMIENTO 2026'!$Q$14,INT((ROW()-13)/2),0)),"",OFFSET('11. SEGUIMIENTO 2026'!$Q$14,INT((ROW()-13)/2),0)),IF(ISBLANK(OFFSET('9. METAS'!$T$20,INT((ROW()-14)/2),0)),"",OFFSET('9. METAS'!$T$20,INT((ROW()-14)/2),0)))</f>
        <v/>
      </c>
      <c r="N307" s="1004" t="str">
        <f t="shared" ref="N307" ca="1" si="290">IFERROR(J307/J308,"ND")</f>
        <v>ND</v>
      </c>
      <c r="O307" s="1006" t="str">
        <f t="shared" ref="O307" ca="1" si="291">IFERROR(((J307+K307+L307+M307)/H307),"ND")</f>
        <v>ND</v>
      </c>
      <c r="P307" s="1034"/>
    </row>
    <row r="308" spans="3:16" hidden="1">
      <c r="C308" s="983"/>
      <c r="D308" s="985"/>
      <c r="E308" s="985"/>
      <c r="F308" s="987"/>
      <c r="G308" s="989"/>
      <c r="H308" s="1029"/>
      <c r="I308" s="1036"/>
      <c r="J308" s="208" t="str">
        <f ca="1">IF(MOD(ROW()-13,2)=0,IF(ISBLANK(OFFSET('11. SEGUIMIENTO 2026'!$N$14,INT((ROW()-13)/2),0)),"",OFFSET('11. SEGUIMIENTO 2026'!$N$14,INT((ROW()-13)/2),0)),IF(ISBLANK(OFFSET('9. METAS'!$Q$20,INT((ROW()-14)/2),0)),"",OFFSET('9. METAS'!$Q$20,INT((ROW()-14)/2),0)))</f>
        <v/>
      </c>
      <c r="K308" s="209" t="str">
        <f ca="1">IF(MOD(ROW()-13,2)=0,IF(ISBLANK(OFFSET('11. SEGUIMIENTO 2026'!$O$14,INT((ROW()-13)/2),0)),"",OFFSET('11. SEGUIMIENTO 2026'!$O$14,INT((ROW()-13)/2),0)),IF(ISBLANK(OFFSET('9. METAS'!$R$20,INT((ROW()-14)/2),0)),"",OFFSET('9. METAS'!$R$20,INT((ROW()-14)/2),0)))</f>
        <v/>
      </c>
      <c r="L308" s="209" t="str">
        <f ca="1">IF(MOD(ROW()-13,2)=0,IF(ISBLANK(OFFSET('11. SEGUIMIENTO 2026'!$P$14,INT((ROW()-13)/2),0)),"",OFFSET('11. SEGUIMIENTO 2026'!$P$14,INT((ROW()-13)/2),0)),IF(ISBLANK(OFFSET('9. METAS'!$S$20,INT((ROW()-14)/2),0)),"",OFFSET('9. METAS'!$S$20,INT((ROW()-14)/2),0)))</f>
        <v/>
      </c>
      <c r="M308" s="210" t="str">
        <f ca="1">IF(MOD(ROW()-13,2)=0,IF(ISBLANK(OFFSET('11. SEGUIMIENTO 2026'!$Q$14,INT((ROW()-13)/2),0)),"",OFFSET('11. SEGUIMIENTO 2026'!$Q$14,INT((ROW()-13)/2),0)),IF(ISBLANK(OFFSET('9. METAS'!$T$20,INT((ROW()-14)/2),0)),"",OFFSET('9. METAS'!$T$20,INT((ROW()-14)/2),0)))</f>
        <v/>
      </c>
      <c r="N308" s="1005"/>
      <c r="O308" s="1007"/>
      <c r="P308" s="1037"/>
    </row>
    <row r="309" spans="3:16" hidden="1">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29" t="str">
        <f ca="1">IF(ISBLANK(OFFSET('9. METAS'!$K$20,INT((ROW()-13)/2),0)),"",OFFSET('9. METAS'!$K$20,INT((ROW()-13)/2),0))</f>
        <v/>
      </c>
      <c r="I309" s="1031"/>
      <c r="J309" s="208" t="str">
        <f ca="1">IF(MOD(ROW()-13,2)=0,IF(ISBLANK(OFFSET('11. SEGUIMIENTO 2026'!$N$14,INT((ROW()-13)/2),0)),"",OFFSET('11. SEGUIMIENTO 2026'!$N$14,INT((ROW()-13)/2),0)),IF(ISBLANK(OFFSET('9. METAS'!$Q$20,INT((ROW()-14)/2),0)),"",OFFSET('9. METAS'!$Q$20,INT((ROW()-14)/2),0)))</f>
        <v/>
      </c>
      <c r="K309" s="209" t="str">
        <f ca="1">IF(MOD(ROW()-13,2)=0,IF(ISBLANK(OFFSET('11. SEGUIMIENTO 2026'!$O$14,INT((ROW()-13)/2),0)),"",OFFSET('11. SEGUIMIENTO 2026'!$O$14,INT((ROW()-13)/2),0)),IF(ISBLANK(OFFSET('9. METAS'!$R$20,INT((ROW()-14)/2),0)),"",OFFSET('9. METAS'!$R$20,INT((ROW()-14)/2),0)))</f>
        <v/>
      </c>
      <c r="L309" s="209" t="str">
        <f ca="1">IF(MOD(ROW()-13,2)=0,IF(ISBLANK(OFFSET('11. SEGUIMIENTO 2026'!$P$14,INT((ROW()-13)/2),0)),"",OFFSET('11. SEGUIMIENTO 2026'!$P$14,INT((ROW()-13)/2),0)),IF(ISBLANK(OFFSET('9. METAS'!$S$20,INT((ROW()-14)/2),0)),"",OFFSET('9. METAS'!$S$20,INT((ROW()-14)/2),0)))</f>
        <v/>
      </c>
      <c r="M309" s="210" t="str">
        <f ca="1">IF(MOD(ROW()-13,2)=0,IF(ISBLANK(OFFSET('11. SEGUIMIENTO 2026'!$Q$14,INT((ROW()-13)/2),0)),"",OFFSET('11. SEGUIMIENTO 2026'!$Q$14,INT((ROW()-13)/2),0)),IF(ISBLANK(OFFSET('9. METAS'!$T$20,INT((ROW()-14)/2),0)),"",OFFSET('9. METAS'!$T$20,INT((ROW()-14)/2),0)))</f>
        <v/>
      </c>
      <c r="N309" s="1004" t="str">
        <f t="shared" ref="N309" ca="1" si="292">IFERROR(J309/J310,"ND")</f>
        <v>ND</v>
      </c>
      <c r="O309" s="1006" t="str">
        <f t="shared" ref="O309" ca="1" si="293">IFERROR(((J309+K309+L309+M309)/H309),"ND")</f>
        <v>ND</v>
      </c>
      <c r="P309" s="1034"/>
    </row>
    <row r="310" spans="3:16" hidden="1">
      <c r="C310" s="983"/>
      <c r="D310" s="985"/>
      <c r="E310" s="985"/>
      <c r="F310" s="987"/>
      <c r="G310" s="989"/>
      <c r="H310" s="1029"/>
      <c r="I310" s="1036"/>
      <c r="J310" s="208" t="str">
        <f ca="1">IF(MOD(ROW()-13,2)=0,IF(ISBLANK(OFFSET('11. SEGUIMIENTO 2026'!$N$14,INT((ROW()-13)/2),0)),"",OFFSET('11. SEGUIMIENTO 2026'!$N$14,INT((ROW()-13)/2),0)),IF(ISBLANK(OFFSET('9. METAS'!$Q$20,INT((ROW()-14)/2),0)),"",OFFSET('9. METAS'!$Q$20,INT((ROW()-14)/2),0)))</f>
        <v/>
      </c>
      <c r="K310" s="209" t="str">
        <f ca="1">IF(MOD(ROW()-13,2)=0,IF(ISBLANK(OFFSET('11. SEGUIMIENTO 2026'!$O$14,INT((ROW()-13)/2),0)),"",OFFSET('11. SEGUIMIENTO 2026'!$O$14,INT((ROW()-13)/2),0)),IF(ISBLANK(OFFSET('9. METAS'!$R$20,INT((ROW()-14)/2),0)),"",OFFSET('9. METAS'!$R$20,INT((ROW()-14)/2),0)))</f>
        <v/>
      </c>
      <c r="L310" s="209" t="str">
        <f ca="1">IF(MOD(ROW()-13,2)=0,IF(ISBLANK(OFFSET('11. SEGUIMIENTO 2026'!$P$14,INT((ROW()-13)/2),0)),"",OFFSET('11. SEGUIMIENTO 2026'!$P$14,INT((ROW()-13)/2),0)),IF(ISBLANK(OFFSET('9. METAS'!$S$20,INT((ROW()-14)/2),0)),"",OFFSET('9. METAS'!$S$20,INT((ROW()-14)/2),0)))</f>
        <v/>
      </c>
      <c r="M310" s="210" t="str">
        <f ca="1">IF(MOD(ROW()-13,2)=0,IF(ISBLANK(OFFSET('11. SEGUIMIENTO 2026'!$Q$14,INT((ROW()-13)/2),0)),"",OFFSET('11. SEGUIMIENTO 2026'!$Q$14,INT((ROW()-13)/2),0)),IF(ISBLANK(OFFSET('9. METAS'!$T$20,INT((ROW()-14)/2),0)),"",OFFSET('9. METAS'!$T$20,INT((ROW()-14)/2),0)))</f>
        <v/>
      </c>
      <c r="N310" s="1005"/>
      <c r="O310" s="1007"/>
      <c r="P310" s="1037"/>
    </row>
    <row r="311" spans="3:16" hidden="1">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29" t="str">
        <f ca="1">IF(ISBLANK(OFFSET('9. METAS'!$K$20,INT((ROW()-13)/2),0)),"",OFFSET('9. METAS'!$K$20,INT((ROW()-13)/2),0))</f>
        <v/>
      </c>
      <c r="I311" s="1031"/>
      <c r="J311" s="208" t="str">
        <f ca="1">IF(MOD(ROW()-13,2)=0,IF(ISBLANK(OFFSET('11. SEGUIMIENTO 2026'!$N$14,INT((ROW()-13)/2),0)),"",OFFSET('11. SEGUIMIENTO 2026'!$N$14,INT((ROW()-13)/2),0)),IF(ISBLANK(OFFSET('9. METAS'!$Q$20,INT((ROW()-14)/2),0)),"",OFFSET('9. METAS'!$Q$20,INT((ROW()-14)/2),0)))</f>
        <v/>
      </c>
      <c r="K311" s="209" t="str">
        <f ca="1">IF(MOD(ROW()-13,2)=0,IF(ISBLANK(OFFSET('11. SEGUIMIENTO 2026'!$O$14,INT((ROW()-13)/2),0)),"",OFFSET('11. SEGUIMIENTO 2026'!$O$14,INT((ROW()-13)/2),0)),IF(ISBLANK(OFFSET('9. METAS'!$R$20,INT((ROW()-14)/2),0)),"",OFFSET('9. METAS'!$R$20,INT((ROW()-14)/2),0)))</f>
        <v/>
      </c>
      <c r="L311" s="209" t="str">
        <f ca="1">IF(MOD(ROW()-13,2)=0,IF(ISBLANK(OFFSET('11. SEGUIMIENTO 2026'!$P$14,INT((ROW()-13)/2),0)),"",OFFSET('11. SEGUIMIENTO 2026'!$P$14,INT((ROW()-13)/2),0)),IF(ISBLANK(OFFSET('9. METAS'!$S$20,INT((ROW()-14)/2),0)),"",OFFSET('9. METAS'!$S$20,INT((ROW()-14)/2),0)))</f>
        <v/>
      </c>
      <c r="M311" s="210" t="str">
        <f ca="1">IF(MOD(ROW()-13,2)=0,IF(ISBLANK(OFFSET('11. SEGUIMIENTO 2026'!$Q$14,INT((ROW()-13)/2),0)),"",OFFSET('11. SEGUIMIENTO 2026'!$Q$14,INT((ROW()-13)/2),0)),IF(ISBLANK(OFFSET('9. METAS'!$T$20,INT((ROW()-14)/2),0)),"",OFFSET('9. METAS'!$T$20,INT((ROW()-14)/2),0)))</f>
        <v/>
      </c>
      <c r="N311" s="1004" t="str">
        <f t="shared" ref="N311" ca="1" si="294">IFERROR(J311/J312,"ND")</f>
        <v>ND</v>
      </c>
      <c r="O311" s="1006" t="str">
        <f t="shared" ref="O311" ca="1" si="295">IFERROR(((J311+K311+L311+M311)/H311),"ND")</f>
        <v>ND</v>
      </c>
      <c r="P311" s="1034"/>
    </row>
    <row r="312" spans="3:16" hidden="1">
      <c r="C312" s="983"/>
      <c r="D312" s="985"/>
      <c r="E312" s="985"/>
      <c r="F312" s="987"/>
      <c r="G312" s="989"/>
      <c r="H312" s="1029"/>
      <c r="I312" s="1036"/>
      <c r="J312" s="208" t="str">
        <f ca="1">IF(MOD(ROW()-13,2)=0,IF(ISBLANK(OFFSET('11. SEGUIMIENTO 2026'!$N$14,INT((ROW()-13)/2),0)),"",OFFSET('11. SEGUIMIENTO 2026'!$N$14,INT((ROW()-13)/2),0)),IF(ISBLANK(OFFSET('9. METAS'!$Q$20,INT((ROW()-14)/2),0)),"",OFFSET('9. METAS'!$Q$20,INT((ROW()-14)/2),0)))</f>
        <v/>
      </c>
      <c r="K312" s="209" t="str">
        <f ca="1">IF(MOD(ROW()-13,2)=0,IF(ISBLANK(OFFSET('11. SEGUIMIENTO 2026'!$O$14,INT((ROW()-13)/2),0)),"",OFFSET('11. SEGUIMIENTO 2026'!$O$14,INT((ROW()-13)/2),0)),IF(ISBLANK(OFFSET('9. METAS'!$R$20,INT((ROW()-14)/2),0)),"",OFFSET('9. METAS'!$R$20,INT((ROW()-14)/2),0)))</f>
        <v/>
      </c>
      <c r="L312" s="209" t="str">
        <f ca="1">IF(MOD(ROW()-13,2)=0,IF(ISBLANK(OFFSET('11. SEGUIMIENTO 2026'!$P$14,INT((ROW()-13)/2),0)),"",OFFSET('11. SEGUIMIENTO 2026'!$P$14,INT((ROW()-13)/2),0)),IF(ISBLANK(OFFSET('9. METAS'!$S$20,INT((ROW()-14)/2),0)),"",OFFSET('9. METAS'!$S$20,INT((ROW()-14)/2),0)))</f>
        <v/>
      </c>
      <c r="M312" s="210" t="str">
        <f ca="1">IF(MOD(ROW()-13,2)=0,IF(ISBLANK(OFFSET('11. SEGUIMIENTO 2026'!$Q$14,INT((ROW()-13)/2),0)),"",OFFSET('11. SEGUIMIENTO 2026'!$Q$14,INT((ROW()-13)/2),0)),IF(ISBLANK(OFFSET('9. METAS'!$T$20,INT((ROW()-14)/2),0)),"",OFFSET('9. METAS'!$T$20,INT((ROW()-14)/2),0)))</f>
        <v/>
      </c>
      <c r="N312" s="1005"/>
      <c r="O312" s="1007"/>
      <c r="P312" s="1037"/>
    </row>
    <row r="313" spans="3:16" hidden="1">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29" t="str">
        <f ca="1">IF(ISBLANK(OFFSET('9. METAS'!$K$20,INT((ROW()-13)/2),0)),"",OFFSET('9. METAS'!$K$20,INT((ROW()-13)/2),0))</f>
        <v/>
      </c>
      <c r="I313" s="1031"/>
      <c r="J313" s="208" t="str">
        <f ca="1">IF(MOD(ROW()-13,2)=0,IF(ISBLANK(OFFSET('11. SEGUIMIENTO 2026'!$N$14,INT((ROW()-13)/2),0)),"",OFFSET('11. SEGUIMIENTO 2026'!$N$14,INT((ROW()-13)/2),0)),IF(ISBLANK(OFFSET('9. METAS'!$Q$20,INT((ROW()-14)/2),0)),"",OFFSET('9. METAS'!$Q$20,INT((ROW()-14)/2),0)))</f>
        <v/>
      </c>
      <c r="K313" s="209" t="str">
        <f ca="1">IF(MOD(ROW()-13,2)=0,IF(ISBLANK(OFFSET('11. SEGUIMIENTO 2026'!$O$14,INT((ROW()-13)/2),0)),"",OFFSET('11. SEGUIMIENTO 2026'!$O$14,INT((ROW()-13)/2),0)),IF(ISBLANK(OFFSET('9. METAS'!$R$20,INT((ROW()-14)/2),0)),"",OFFSET('9. METAS'!$R$20,INT((ROW()-14)/2),0)))</f>
        <v/>
      </c>
      <c r="L313" s="209" t="str">
        <f ca="1">IF(MOD(ROW()-13,2)=0,IF(ISBLANK(OFFSET('11. SEGUIMIENTO 2026'!$P$14,INT((ROW()-13)/2),0)),"",OFFSET('11. SEGUIMIENTO 2026'!$P$14,INT((ROW()-13)/2),0)),IF(ISBLANK(OFFSET('9. METAS'!$S$20,INT((ROW()-14)/2),0)),"",OFFSET('9. METAS'!$S$20,INT((ROW()-14)/2),0)))</f>
        <v/>
      </c>
      <c r="M313" s="210" t="str">
        <f ca="1">IF(MOD(ROW()-13,2)=0,IF(ISBLANK(OFFSET('11. SEGUIMIENTO 2026'!$Q$14,INT((ROW()-13)/2),0)),"",OFFSET('11. SEGUIMIENTO 2026'!$Q$14,INT((ROW()-13)/2),0)),IF(ISBLANK(OFFSET('9. METAS'!$T$20,INT((ROW()-14)/2),0)),"",OFFSET('9. METAS'!$T$20,INT((ROW()-14)/2),0)))</f>
        <v/>
      </c>
      <c r="N313" s="1004" t="str">
        <f t="shared" ref="N313" ca="1" si="296">IFERROR(J313/J314,"ND")</f>
        <v>ND</v>
      </c>
      <c r="O313" s="1006" t="str">
        <f t="shared" ref="O313" ca="1" si="297">IFERROR(((J313+K313+L313+M313)/H313),"ND")</f>
        <v>ND</v>
      </c>
      <c r="P313" s="1034"/>
    </row>
    <row r="314" spans="3:16" hidden="1">
      <c r="C314" s="983"/>
      <c r="D314" s="985"/>
      <c r="E314" s="985"/>
      <c r="F314" s="987"/>
      <c r="G314" s="989"/>
      <c r="H314" s="1029"/>
      <c r="I314" s="1036"/>
      <c r="J314" s="208" t="str">
        <f ca="1">IF(MOD(ROW()-13,2)=0,IF(ISBLANK(OFFSET('11. SEGUIMIENTO 2026'!$N$14,INT((ROW()-13)/2),0)),"",OFFSET('11. SEGUIMIENTO 2026'!$N$14,INT((ROW()-13)/2),0)),IF(ISBLANK(OFFSET('9. METAS'!$Q$20,INT((ROW()-14)/2),0)),"",OFFSET('9. METAS'!$Q$20,INT((ROW()-14)/2),0)))</f>
        <v/>
      </c>
      <c r="K314" s="209" t="str">
        <f ca="1">IF(MOD(ROW()-13,2)=0,IF(ISBLANK(OFFSET('11. SEGUIMIENTO 2026'!$O$14,INT((ROW()-13)/2),0)),"",OFFSET('11. SEGUIMIENTO 2026'!$O$14,INT((ROW()-13)/2),0)),IF(ISBLANK(OFFSET('9. METAS'!$R$20,INT((ROW()-14)/2),0)),"",OFFSET('9. METAS'!$R$20,INT((ROW()-14)/2),0)))</f>
        <v/>
      </c>
      <c r="L314" s="209" t="str">
        <f ca="1">IF(MOD(ROW()-13,2)=0,IF(ISBLANK(OFFSET('11. SEGUIMIENTO 2026'!$P$14,INT((ROW()-13)/2),0)),"",OFFSET('11. SEGUIMIENTO 2026'!$P$14,INT((ROW()-13)/2),0)),IF(ISBLANK(OFFSET('9. METAS'!$S$20,INT((ROW()-14)/2),0)),"",OFFSET('9. METAS'!$S$20,INT((ROW()-14)/2),0)))</f>
        <v/>
      </c>
      <c r="M314" s="210" t="str">
        <f ca="1">IF(MOD(ROW()-13,2)=0,IF(ISBLANK(OFFSET('11. SEGUIMIENTO 2026'!$Q$14,INT((ROW()-13)/2),0)),"",OFFSET('11. SEGUIMIENTO 2026'!$Q$14,INT((ROW()-13)/2),0)),IF(ISBLANK(OFFSET('9. METAS'!$T$20,INT((ROW()-14)/2),0)),"",OFFSET('9. METAS'!$T$20,INT((ROW()-14)/2),0)))</f>
        <v/>
      </c>
      <c r="N314" s="1005"/>
      <c r="O314" s="1007"/>
      <c r="P314" s="1037"/>
    </row>
    <row r="315" spans="3:16" hidden="1">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29" t="str">
        <f ca="1">IF(ISBLANK(OFFSET('9. METAS'!$K$20,INT((ROW()-13)/2),0)),"",OFFSET('9. METAS'!$K$20,INT((ROW()-13)/2),0))</f>
        <v/>
      </c>
      <c r="I315" s="1031"/>
      <c r="J315" s="208" t="str">
        <f ca="1">IF(MOD(ROW()-13,2)=0,IF(ISBLANK(OFFSET('11. SEGUIMIENTO 2026'!$N$14,INT((ROW()-13)/2),0)),"",OFFSET('11. SEGUIMIENTO 2026'!$N$14,INT((ROW()-13)/2),0)),IF(ISBLANK(OFFSET('9. METAS'!$Q$20,INT((ROW()-14)/2),0)),"",OFFSET('9. METAS'!$Q$20,INT((ROW()-14)/2),0)))</f>
        <v/>
      </c>
      <c r="K315" s="209" t="str">
        <f ca="1">IF(MOD(ROW()-13,2)=0,IF(ISBLANK(OFFSET('11. SEGUIMIENTO 2026'!$O$14,INT((ROW()-13)/2),0)),"",OFFSET('11. SEGUIMIENTO 2026'!$O$14,INT((ROW()-13)/2),0)),IF(ISBLANK(OFFSET('9. METAS'!$R$20,INT((ROW()-14)/2),0)),"",OFFSET('9. METAS'!$R$20,INT((ROW()-14)/2),0)))</f>
        <v/>
      </c>
      <c r="L315" s="209" t="str">
        <f ca="1">IF(MOD(ROW()-13,2)=0,IF(ISBLANK(OFFSET('11. SEGUIMIENTO 2026'!$P$14,INT((ROW()-13)/2),0)),"",OFFSET('11. SEGUIMIENTO 2026'!$P$14,INT((ROW()-13)/2),0)),IF(ISBLANK(OFFSET('9. METAS'!$S$20,INT((ROW()-14)/2),0)),"",OFFSET('9. METAS'!$S$20,INT((ROW()-14)/2),0)))</f>
        <v/>
      </c>
      <c r="M315" s="210" t="str">
        <f ca="1">IF(MOD(ROW()-13,2)=0,IF(ISBLANK(OFFSET('11. SEGUIMIENTO 2026'!$Q$14,INT((ROW()-13)/2),0)),"",OFFSET('11. SEGUIMIENTO 2026'!$Q$14,INT((ROW()-13)/2),0)),IF(ISBLANK(OFFSET('9. METAS'!$T$20,INT((ROW()-14)/2),0)),"",OFFSET('9. METAS'!$T$20,INT((ROW()-14)/2),0)))</f>
        <v/>
      </c>
      <c r="N315" s="1004" t="str">
        <f t="shared" ref="N315" ca="1" si="298">IFERROR(J315/J316,"ND")</f>
        <v>ND</v>
      </c>
      <c r="O315" s="1006" t="str">
        <f t="shared" ref="O315" ca="1" si="299">IFERROR(((J315+K315+L315+M315)/H315),"ND")</f>
        <v>ND</v>
      </c>
      <c r="P315" s="1034"/>
    </row>
    <row r="316" spans="3:16" hidden="1">
      <c r="C316" s="983"/>
      <c r="D316" s="985"/>
      <c r="E316" s="985"/>
      <c r="F316" s="987"/>
      <c r="G316" s="989"/>
      <c r="H316" s="1029"/>
      <c r="I316" s="1036"/>
      <c r="J316" s="208" t="str">
        <f ca="1">IF(MOD(ROW()-13,2)=0,IF(ISBLANK(OFFSET('11. SEGUIMIENTO 2026'!$N$14,INT((ROW()-13)/2),0)),"",OFFSET('11. SEGUIMIENTO 2026'!$N$14,INT((ROW()-13)/2),0)),IF(ISBLANK(OFFSET('9. METAS'!$Q$20,INT((ROW()-14)/2),0)),"",OFFSET('9. METAS'!$Q$20,INT((ROW()-14)/2),0)))</f>
        <v/>
      </c>
      <c r="K316" s="209" t="str">
        <f ca="1">IF(MOD(ROW()-13,2)=0,IF(ISBLANK(OFFSET('11. SEGUIMIENTO 2026'!$O$14,INT((ROW()-13)/2),0)),"",OFFSET('11. SEGUIMIENTO 2026'!$O$14,INT((ROW()-13)/2),0)),IF(ISBLANK(OFFSET('9. METAS'!$R$20,INT((ROW()-14)/2),0)),"",OFFSET('9. METAS'!$R$20,INT((ROW()-14)/2),0)))</f>
        <v/>
      </c>
      <c r="L316" s="209" t="str">
        <f ca="1">IF(MOD(ROW()-13,2)=0,IF(ISBLANK(OFFSET('11. SEGUIMIENTO 2026'!$P$14,INT((ROW()-13)/2),0)),"",OFFSET('11. SEGUIMIENTO 2026'!$P$14,INT((ROW()-13)/2),0)),IF(ISBLANK(OFFSET('9. METAS'!$S$20,INT((ROW()-14)/2),0)),"",OFFSET('9. METAS'!$S$20,INT((ROW()-14)/2),0)))</f>
        <v/>
      </c>
      <c r="M316" s="210" t="str">
        <f ca="1">IF(MOD(ROW()-13,2)=0,IF(ISBLANK(OFFSET('11. SEGUIMIENTO 2026'!$Q$14,INT((ROW()-13)/2),0)),"",OFFSET('11. SEGUIMIENTO 2026'!$Q$14,INT((ROW()-13)/2),0)),IF(ISBLANK(OFFSET('9. METAS'!$T$20,INT((ROW()-14)/2),0)),"",OFFSET('9. METAS'!$T$20,INT((ROW()-14)/2),0)))</f>
        <v/>
      </c>
      <c r="N316" s="1005"/>
      <c r="O316" s="1007"/>
      <c r="P316" s="1037"/>
    </row>
    <row r="317" spans="3:16" hidden="1">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29" t="str">
        <f ca="1">IF(ISBLANK(OFFSET('9. METAS'!$K$20,INT((ROW()-13)/2),0)),"",OFFSET('9. METAS'!$K$20,INT((ROW()-13)/2),0))</f>
        <v/>
      </c>
      <c r="I317" s="1031"/>
      <c r="J317" s="208" t="str">
        <f ca="1">IF(MOD(ROW()-13,2)=0,IF(ISBLANK(OFFSET('11. SEGUIMIENTO 2026'!$N$14,INT((ROW()-13)/2),0)),"",OFFSET('11. SEGUIMIENTO 2026'!$N$14,INT((ROW()-13)/2),0)),IF(ISBLANK(OFFSET('9. METAS'!$Q$20,INT((ROW()-14)/2),0)),"",OFFSET('9. METAS'!$Q$20,INT((ROW()-14)/2),0)))</f>
        <v/>
      </c>
      <c r="K317" s="209" t="str">
        <f ca="1">IF(MOD(ROW()-13,2)=0,IF(ISBLANK(OFFSET('11. SEGUIMIENTO 2026'!$O$14,INT((ROW()-13)/2),0)),"",OFFSET('11. SEGUIMIENTO 2026'!$O$14,INT((ROW()-13)/2),0)),IF(ISBLANK(OFFSET('9. METAS'!$R$20,INT((ROW()-14)/2),0)),"",OFFSET('9. METAS'!$R$20,INT((ROW()-14)/2),0)))</f>
        <v/>
      </c>
      <c r="L317" s="209" t="str">
        <f ca="1">IF(MOD(ROW()-13,2)=0,IF(ISBLANK(OFFSET('11. SEGUIMIENTO 2026'!$P$14,INT((ROW()-13)/2),0)),"",OFFSET('11. SEGUIMIENTO 2026'!$P$14,INT((ROW()-13)/2),0)),IF(ISBLANK(OFFSET('9. METAS'!$S$20,INT((ROW()-14)/2),0)),"",OFFSET('9. METAS'!$S$20,INT((ROW()-14)/2),0)))</f>
        <v/>
      </c>
      <c r="M317" s="210" t="str">
        <f ca="1">IF(MOD(ROW()-13,2)=0,IF(ISBLANK(OFFSET('11. SEGUIMIENTO 2026'!$Q$14,INT((ROW()-13)/2),0)),"",OFFSET('11. SEGUIMIENTO 2026'!$Q$14,INT((ROW()-13)/2),0)),IF(ISBLANK(OFFSET('9. METAS'!$T$20,INT((ROW()-14)/2),0)),"",OFFSET('9. METAS'!$T$20,INT((ROW()-14)/2),0)))</f>
        <v/>
      </c>
      <c r="N317" s="1004" t="str">
        <f t="shared" ref="N317" ca="1" si="300">IFERROR(J317/J318,"ND")</f>
        <v>ND</v>
      </c>
      <c r="O317" s="1006" t="str">
        <f t="shared" ref="O317" ca="1" si="301">IFERROR(((J317+K317+L317+M317)/H317),"ND")</f>
        <v>ND</v>
      </c>
      <c r="P317" s="1034"/>
    </row>
    <row r="318" spans="3:16" hidden="1">
      <c r="C318" s="983"/>
      <c r="D318" s="985"/>
      <c r="E318" s="985"/>
      <c r="F318" s="987"/>
      <c r="G318" s="989"/>
      <c r="H318" s="1029"/>
      <c r="I318" s="1036"/>
      <c r="J318" s="208" t="str">
        <f ca="1">IF(MOD(ROW()-13,2)=0,IF(ISBLANK(OFFSET('11. SEGUIMIENTO 2026'!$N$14,INT((ROW()-13)/2),0)),"",OFFSET('11. SEGUIMIENTO 2026'!$N$14,INT((ROW()-13)/2),0)),IF(ISBLANK(OFFSET('9. METAS'!$Q$20,INT((ROW()-14)/2),0)),"",OFFSET('9. METAS'!$Q$20,INT((ROW()-14)/2),0)))</f>
        <v/>
      </c>
      <c r="K318" s="209" t="str">
        <f ca="1">IF(MOD(ROW()-13,2)=0,IF(ISBLANK(OFFSET('11. SEGUIMIENTO 2026'!$O$14,INT((ROW()-13)/2),0)),"",OFFSET('11. SEGUIMIENTO 2026'!$O$14,INT((ROW()-13)/2),0)),IF(ISBLANK(OFFSET('9. METAS'!$R$20,INT((ROW()-14)/2),0)),"",OFFSET('9. METAS'!$R$20,INT((ROW()-14)/2),0)))</f>
        <v/>
      </c>
      <c r="L318" s="209" t="str">
        <f ca="1">IF(MOD(ROW()-13,2)=0,IF(ISBLANK(OFFSET('11. SEGUIMIENTO 2026'!$P$14,INT((ROW()-13)/2),0)),"",OFFSET('11. SEGUIMIENTO 2026'!$P$14,INT((ROW()-13)/2),0)),IF(ISBLANK(OFFSET('9. METAS'!$S$20,INT((ROW()-14)/2),0)),"",OFFSET('9. METAS'!$S$20,INT((ROW()-14)/2),0)))</f>
        <v/>
      </c>
      <c r="M318" s="210" t="str">
        <f ca="1">IF(MOD(ROW()-13,2)=0,IF(ISBLANK(OFFSET('11. SEGUIMIENTO 2026'!$Q$14,INT((ROW()-13)/2),0)),"",OFFSET('11. SEGUIMIENTO 2026'!$Q$14,INT((ROW()-13)/2),0)),IF(ISBLANK(OFFSET('9. METAS'!$T$20,INT((ROW()-14)/2),0)),"",OFFSET('9. METAS'!$T$20,INT((ROW()-14)/2),0)))</f>
        <v/>
      </c>
      <c r="N318" s="1005"/>
      <c r="O318" s="1007"/>
      <c r="P318" s="1037"/>
    </row>
    <row r="319" spans="3:16" hidden="1">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29" t="str">
        <f ca="1">IF(ISBLANK(OFFSET('9. METAS'!$K$20,INT((ROW()-13)/2),0)),"",OFFSET('9. METAS'!$K$20,INT((ROW()-13)/2),0))</f>
        <v/>
      </c>
      <c r="I319" s="1031"/>
      <c r="J319" s="208" t="str">
        <f ca="1">IF(MOD(ROW()-13,2)=0,IF(ISBLANK(OFFSET('11. SEGUIMIENTO 2026'!$N$14,INT((ROW()-13)/2),0)),"",OFFSET('11. SEGUIMIENTO 2026'!$N$14,INT((ROW()-13)/2),0)),IF(ISBLANK(OFFSET('9. METAS'!$Q$20,INT((ROW()-14)/2),0)),"",OFFSET('9. METAS'!$Q$20,INT((ROW()-14)/2),0)))</f>
        <v/>
      </c>
      <c r="K319" s="209" t="str">
        <f ca="1">IF(MOD(ROW()-13,2)=0,IF(ISBLANK(OFFSET('11. SEGUIMIENTO 2026'!$O$14,INT((ROW()-13)/2),0)),"",OFFSET('11. SEGUIMIENTO 2026'!$O$14,INT((ROW()-13)/2),0)),IF(ISBLANK(OFFSET('9. METAS'!$R$20,INT((ROW()-14)/2),0)),"",OFFSET('9. METAS'!$R$20,INT((ROW()-14)/2),0)))</f>
        <v/>
      </c>
      <c r="L319" s="209" t="str">
        <f ca="1">IF(MOD(ROW()-13,2)=0,IF(ISBLANK(OFFSET('11. SEGUIMIENTO 2026'!$P$14,INT((ROW()-13)/2),0)),"",OFFSET('11. SEGUIMIENTO 2026'!$P$14,INT((ROW()-13)/2),0)),IF(ISBLANK(OFFSET('9. METAS'!$S$20,INT((ROW()-14)/2),0)),"",OFFSET('9. METAS'!$S$20,INT((ROW()-14)/2),0)))</f>
        <v/>
      </c>
      <c r="M319" s="210" t="str">
        <f ca="1">IF(MOD(ROW()-13,2)=0,IF(ISBLANK(OFFSET('11. SEGUIMIENTO 2026'!$Q$14,INT((ROW()-13)/2),0)),"",OFFSET('11. SEGUIMIENTO 2026'!$Q$14,INT((ROW()-13)/2),0)),IF(ISBLANK(OFFSET('9. METAS'!$T$20,INT((ROW()-14)/2),0)),"",OFFSET('9. METAS'!$T$20,INT((ROW()-14)/2),0)))</f>
        <v/>
      </c>
      <c r="N319" s="1004" t="str">
        <f t="shared" ref="N319" ca="1" si="302">IFERROR(J319/J320,"ND")</f>
        <v>ND</v>
      </c>
      <c r="O319" s="1006" t="str">
        <f t="shared" ref="O319" ca="1" si="303">IFERROR(((J319+K319+L319+M319)/H319),"ND")</f>
        <v>ND</v>
      </c>
      <c r="P319" s="1034"/>
    </row>
    <row r="320" spans="3:16" hidden="1">
      <c r="C320" s="983"/>
      <c r="D320" s="985"/>
      <c r="E320" s="985"/>
      <c r="F320" s="987"/>
      <c r="G320" s="989"/>
      <c r="H320" s="1029"/>
      <c r="I320" s="1036"/>
      <c r="J320" s="208" t="str">
        <f ca="1">IF(MOD(ROW()-13,2)=0,IF(ISBLANK(OFFSET('11. SEGUIMIENTO 2026'!$N$14,INT((ROW()-13)/2),0)),"",OFFSET('11. SEGUIMIENTO 2026'!$N$14,INT((ROW()-13)/2),0)),IF(ISBLANK(OFFSET('9. METAS'!$Q$20,INT((ROW()-14)/2),0)),"",OFFSET('9. METAS'!$Q$20,INT((ROW()-14)/2),0)))</f>
        <v/>
      </c>
      <c r="K320" s="209" t="str">
        <f ca="1">IF(MOD(ROW()-13,2)=0,IF(ISBLANK(OFFSET('11. SEGUIMIENTO 2026'!$O$14,INT((ROW()-13)/2),0)),"",OFFSET('11. SEGUIMIENTO 2026'!$O$14,INT((ROW()-13)/2),0)),IF(ISBLANK(OFFSET('9. METAS'!$R$20,INT((ROW()-14)/2),0)),"",OFFSET('9. METAS'!$R$20,INT((ROW()-14)/2),0)))</f>
        <v/>
      </c>
      <c r="L320" s="209" t="str">
        <f ca="1">IF(MOD(ROW()-13,2)=0,IF(ISBLANK(OFFSET('11. SEGUIMIENTO 2026'!$P$14,INT((ROW()-13)/2),0)),"",OFFSET('11. SEGUIMIENTO 2026'!$P$14,INT((ROW()-13)/2),0)),IF(ISBLANK(OFFSET('9. METAS'!$S$20,INT((ROW()-14)/2),0)),"",OFFSET('9. METAS'!$S$20,INT((ROW()-14)/2),0)))</f>
        <v/>
      </c>
      <c r="M320" s="210" t="str">
        <f ca="1">IF(MOD(ROW()-13,2)=0,IF(ISBLANK(OFFSET('11. SEGUIMIENTO 2026'!$Q$14,INT((ROW()-13)/2),0)),"",OFFSET('11. SEGUIMIENTO 2026'!$Q$14,INT((ROW()-13)/2),0)),IF(ISBLANK(OFFSET('9. METAS'!$T$20,INT((ROW()-14)/2),0)),"",OFFSET('9. METAS'!$T$20,INT((ROW()-14)/2),0)))</f>
        <v/>
      </c>
      <c r="N320" s="1005"/>
      <c r="O320" s="1007"/>
      <c r="P320" s="1037"/>
    </row>
    <row r="321" spans="3:16" hidden="1">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29" t="str">
        <f ca="1">IF(ISBLANK(OFFSET('9. METAS'!$K$20,INT((ROW()-13)/2),0)),"",OFFSET('9. METAS'!$K$20,INT((ROW()-13)/2),0))</f>
        <v/>
      </c>
      <c r="I321" s="1031"/>
      <c r="J321" s="208" t="str">
        <f ca="1">IF(MOD(ROW()-13,2)=0,IF(ISBLANK(OFFSET('11. SEGUIMIENTO 2026'!$N$14,INT((ROW()-13)/2),0)),"",OFFSET('11. SEGUIMIENTO 2026'!$N$14,INT((ROW()-13)/2),0)),IF(ISBLANK(OFFSET('9. METAS'!$Q$20,INT((ROW()-14)/2),0)),"",OFFSET('9. METAS'!$Q$20,INT((ROW()-14)/2),0)))</f>
        <v/>
      </c>
      <c r="K321" s="209" t="str">
        <f ca="1">IF(MOD(ROW()-13,2)=0,IF(ISBLANK(OFFSET('11. SEGUIMIENTO 2026'!$O$14,INT((ROW()-13)/2),0)),"",OFFSET('11. SEGUIMIENTO 2026'!$O$14,INT((ROW()-13)/2),0)),IF(ISBLANK(OFFSET('9. METAS'!$R$20,INT((ROW()-14)/2),0)),"",OFFSET('9. METAS'!$R$20,INT((ROW()-14)/2),0)))</f>
        <v/>
      </c>
      <c r="L321" s="209" t="str">
        <f ca="1">IF(MOD(ROW()-13,2)=0,IF(ISBLANK(OFFSET('11. SEGUIMIENTO 2026'!$P$14,INT((ROW()-13)/2),0)),"",OFFSET('11. SEGUIMIENTO 2026'!$P$14,INT((ROW()-13)/2),0)),IF(ISBLANK(OFFSET('9. METAS'!$S$20,INT((ROW()-14)/2),0)),"",OFFSET('9. METAS'!$S$20,INT((ROW()-14)/2),0)))</f>
        <v/>
      </c>
      <c r="M321" s="210" t="str">
        <f ca="1">IF(MOD(ROW()-13,2)=0,IF(ISBLANK(OFFSET('11. SEGUIMIENTO 2026'!$Q$14,INT((ROW()-13)/2),0)),"",OFFSET('11. SEGUIMIENTO 2026'!$Q$14,INT((ROW()-13)/2),0)),IF(ISBLANK(OFFSET('9. METAS'!$T$20,INT((ROW()-14)/2),0)),"",OFFSET('9. METAS'!$T$20,INT((ROW()-14)/2),0)))</f>
        <v/>
      </c>
      <c r="N321" s="1004" t="str">
        <f t="shared" ref="N321" ca="1" si="304">IFERROR(J321/J322,"ND")</f>
        <v>ND</v>
      </c>
      <c r="O321" s="1006" t="str">
        <f t="shared" ref="O321" ca="1" si="305">IFERROR(((J321+K321+L321+M321)/H321),"ND")</f>
        <v>ND</v>
      </c>
      <c r="P321" s="1034"/>
    </row>
    <row r="322" spans="3:16" hidden="1">
      <c r="C322" s="983"/>
      <c r="D322" s="985"/>
      <c r="E322" s="985"/>
      <c r="F322" s="987"/>
      <c r="G322" s="989"/>
      <c r="H322" s="1029"/>
      <c r="I322" s="1036"/>
      <c r="J322" s="208" t="str">
        <f ca="1">IF(MOD(ROW()-13,2)=0,IF(ISBLANK(OFFSET('11. SEGUIMIENTO 2026'!$N$14,INT((ROW()-13)/2),0)),"",OFFSET('11. SEGUIMIENTO 2026'!$N$14,INT((ROW()-13)/2),0)),IF(ISBLANK(OFFSET('9. METAS'!$Q$20,INT((ROW()-14)/2),0)),"",OFFSET('9. METAS'!$Q$20,INT((ROW()-14)/2),0)))</f>
        <v/>
      </c>
      <c r="K322" s="209" t="str">
        <f ca="1">IF(MOD(ROW()-13,2)=0,IF(ISBLANK(OFFSET('11. SEGUIMIENTO 2026'!$O$14,INT((ROW()-13)/2),0)),"",OFFSET('11. SEGUIMIENTO 2026'!$O$14,INT((ROW()-13)/2),0)),IF(ISBLANK(OFFSET('9. METAS'!$R$20,INT((ROW()-14)/2),0)),"",OFFSET('9. METAS'!$R$20,INT((ROW()-14)/2),0)))</f>
        <v/>
      </c>
      <c r="L322" s="209" t="str">
        <f ca="1">IF(MOD(ROW()-13,2)=0,IF(ISBLANK(OFFSET('11. SEGUIMIENTO 2026'!$P$14,INT((ROW()-13)/2),0)),"",OFFSET('11. SEGUIMIENTO 2026'!$P$14,INT((ROW()-13)/2),0)),IF(ISBLANK(OFFSET('9. METAS'!$S$20,INT((ROW()-14)/2),0)),"",OFFSET('9. METAS'!$S$20,INT((ROW()-14)/2),0)))</f>
        <v/>
      </c>
      <c r="M322" s="210" t="str">
        <f ca="1">IF(MOD(ROW()-13,2)=0,IF(ISBLANK(OFFSET('11. SEGUIMIENTO 2026'!$Q$14,INT((ROW()-13)/2),0)),"",OFFSET('11. SEGUIMIENTO 2026'!$Q$14,INT((ROW()-13)/2),0)),IF(ISBLANK(OFFSET('9. METAS'!$T$20,INT((ROW()-14)/2),0)),"",OFFSET('9. METAS'!$T$20,INT((ROW()-14)/2),0)))</f>
        <v/>
      </c>
      <c r="N322" s="1005"/>
      <c r="O322" s="1007"/>
      <c r="P322" s="1037"/>
    </row>
    <row r="323" spans="3:16" hidden="1">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29" t="str">
        <f ca="1">IF(ISBLANK(OFFSET('9. METAS'!$K$20,INT((ROW()-13)/2),0)),"",OFFSET('9. METAS'!$K$20,INT((ROW()-13)/2),0))</f>
        <v/>
      </c>
      <c r="I323" s="1031"/>
      <c r="J323" s="208" t="str">
        <f ca="1">IF(MOD(ROW()-13,2)=0,IF(ISBLANK(OFFSET('11. SEGUIMIENTO 2026'!$N$14,INT((ROW()-13)/2),0)),"",OFFSET('11. SEGUIMIENTO 2026'!$N$14,INT((ROW()-13)/2),0)),IF(ISBLANK(OFFSET('9. METAS'!$Q$20,INT((ROW()-14)/2),0)),"",OFFSET('9. METAS'!$Q$20,INT((ROW()-14)/2),0)))</f>
        <v/>
      </c>
      <c r="K323" s="209" t="str">
        <f ca="1">IF(MOD(ROW()-13,2)=0,IF(ISBLANK(OFFSET('11. SEGUIMIENTO 2026'!$O$14,INT((ROW()-13)/2),0)),"",OFFSET('11. SEGUIMIENTO 2026'!$O$14,INT((ROW()-13)/2),0)),IF(ISBLANK(OFFSET('9. METAS'!$R$20,INT((ROW()-14)/2),0)),"",OFFSET('9. METAS'!$R$20,INT((ROW()-14)/2),0)))</f>
        <v/>
      </c>
      <c r="L323" s="209" t="str">
        <f ca="1">IF(MOD(ROW()-13,2)=0,IF(ISBLANK(OFFSET('11. SEGUIMIENTO 2026'!$P$14,INT((ROW()-13)/2),0)),"",OFFSET('11. SEGUIMIENTO 2026'!$P$14,INT((ROW()-13)/2),0)),IF(ISBLANK(OFFSET('9. METAS'!$S$20,INT((ROW()-14)/2),0)),"",OFFSET('9. METAS'!$S$20,INT((ROW()-14)/2),0)))</f>
        <v/>
      </c>
      <c r="M323" s="210" t="str">
        <f ca="1">IF(MOD(ROW()-13,2)=0,IF(ISBLANK(OFFSET('11. SEGUIMIENTO 2026'!$Q$14,INT((ROW()-13)/2),0)),"",OFFSET('11. SEGUIMIENTO 2026'!$Q$14,INT((ROW()-13)/2),0)),IF(ISBLANK(OFFSET('9. METAS'!$T$20,INT((ROW()-14)/2),0)),"",OFFSET('9. METAS'!$T$20,INT((ROW()-14)/2),0)))</f>
        <v/>
      </c>
      <c r="N323" s="1004" t="str">
        <f t="shared" ref="N323" ca="1" si="306">IFERROR(J323/J324,"ND")</f>
        <v>ND</v>
      </c>
      <c r="O323" s="1006" t="str">
        <f t="shared" ref="O323" ca="1" si="307">IFERROR(((J323+K323+L323+M323)/H323),"ND")</f>
        <v>ND</v>
      </c>
      <c r="P323" s="1034"/>
    </row>
    <row r="324" spans="3:16" hidden="1">
      <c r="C324" s="983"/>
      <c r="D324" s="985"/>
      <c r="E324" s="985"/>
      <c r="F324" s="987"/>
      <c r="G324" s="989"/>
      <c r="H324" s="1029"/>
      <c r="I324" s="1036"/>
      <c r="J324" s="208" t="str">
        <f ca="1">IF(MOD(ROW()-13,2)=0,IF(ISBLANK(OFFSET('11. SEGUIMIENTO 2026'!$N$14,INT((ROW()-13)/2),0)),"",OFFSET('11. SEGUIMIENTO 2026'!$N$14,INT((ROW()-13)/2),0)),IF(ISBLANK(OFFSET('9. METAS'!$Q$20,INT((ROW()-14)/2),0)),"",OFFSET('9. METAS'!$Q$20,INT((ROW()-14)/2),0)))</f>
        <v/>
      </c>
      <c r="K324" s="209" t="str">
        <f ca="1">IF(MOD(ROW()-13,2)=0,IF(ISBLANK(OFFSET('11. SEGUIMIENTO 2026'!$O$14,INT((ROW()-13)/2),0)),"",OFFSET('11. SEGUIMIENTO 2026'!$O$14,INT((ROW()-13)/2),0)),IF(ISBLANK(OFFSET('9. METAS'!$R$20,INT((ROW()-14)/2),0)),"",OFFSET('9. METAS'!$R$20,INT((ROW()-14)/2),0)))</f>
        <v/>
      </c>
      <c r="L324" s="209" t="str">
        <f ca="1">IF(MOD(ROW()-13,2)=0,IF(ISBLANK(OFFSET('11. SEGUIMIENTO 2026'!$P$14,INT((ROW()-13)/2),0)),"",OFFSET('11. SEGUIMIENTO 2026'!$P$14,INT((ROW()-13)/2),0)),IF(ISBLANK(OFFSET('9. METAS'!$S$20,INT((ROW()-14)/2),0)),"",OFFSET('9. METAS'!$S$20,INT((ROW()-14)/2),0)))</f>
        <v/>
      </c>
      <c r="M324" s="210" t="str">
        <f ca="1">IF(MOD(ROW()-13,2)=0,IF(ISBLANK(OFFSET('11. SEGUIMIENTO 2026'!$Q$14,INT((ROW()-13)/2),0)),"",OFFSET('11. SEGUIMIENTO 2026'!$Q$14,INT((ROW()-13)/2),0)),IF(ISBLANK(OFFSET('9. METAS'!$T$20,INT((ROW()-14)/2),0)),"",OFFSET('9. METAS'!$T$20,INT((ROW()-14)/2),0)))</f>
        <v/>
      </c>
      <c r="N324" s="1005"/>
      <c r="O324" s="1007"/>
      <c r="P324" s="1037"/>
    </row>
    <row r="325" spans="3:16" hidden="1">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29" t="str">
        <f ca="1">IF(ISBLANK(OFFSET('9. METAS'!$K$20,INT((ROW()-13)/2),0)),"",OFFSET('9. METAS'!$K$20,INT((ROW()-13)/2),0))</f>
        <v/>
      </c>
      <c r="I325" s="1031"/>
      <c r="J325" s="208" t="str">
        <f ca="1">IF(MOD(ROW()-13,2)=0,IF(ISBLANK(OFFSET('11. SEGUIMIENTO 2026'!$N$14,INT((ROW()-13)/2),0)),"",OFFSET('11. SEGUIMIENTO 2026'!$N$14,INT((ROW()-13)/2),0)),IF(ISBLANK(OFFSET('9. METAS'!$Q$20,INT((ROW()-14)/2),0)),"",OFFSET('9. METAS'!$Q$20,INT((ROW()-14)/2),0)))</f>
        <v/>
      </c>
      <c r="K325" s="209" t="str">
        <f ca="1">IF(MOD(ROW()-13,2)=0,IF(ISBLANK(OFFSET('11. SEGUIMIENTO 2026'!$O$14,INT((ROW()-13)/2),0)),"",OFFSET('11. SEGUIMIENTO 2026'!$O$14,INT((ROW()-13)/2),0)),IF(ISBLANK(OFFSET('9. METAS'!$R$20,INT((ROW()-14)/2),0)),"",OFFSET('9. METAS'!$R$20,INT((ROW()-14)/2),0)))</f>
        <v/>
      </c>
      <c r="L325" s="209" t="str">
        <f ca="1">IF(MOD(ROW()-13,2)=0,IF(ISBLANK(OFFSET('11. SEGUIMIENTO 2026'!$P$14,INT((ROW()-13)/2),0)),"",OFFSET('11. SEGUIMIENTO 2026'!$P$14,INT((ROW()-13)/2),0)),IF(ISBLANK(OFFSET('9. METAS'!$S$20,INT((ROW()-14)/2),0)),"",OFFSET('9. METAS'!$S$20,INT((ROW()-14)/2),0)))</f>
        <v/>
      </c>
      <c r="M325" s="210" t="str">
        <f ca="1">IF(MOD(ROW()-13,2)=0,IF(ISBLANK(OFFSET('11. SEGUIMIENTO 2026'!$Q$14,INT((ROW()-13)/2),0)),"",OFFSET('11. SEGUIMIENTO 2026'!$Q$14,INT((ROW()-13)/2),0)),IF(ISBLANK(OFFSET('9. METAS'!$T$20,INT((ROW()-14)/2),0)),"",OFFSET('9. METAS'!$T$20,INT((ROW()-14)/2),0)))</f>
        <v/>
      </c>
      <c r="N325" s="1004" t="str">
        <f t="shared" ref="N325" ca="1" si="308">IFERROR(J325/J326,"ND")</f>
        <v>ND</v>
      </c>
      <c r="O325" s="1006" t="str">
        <f t="shared" ref="O325" ca="1" si="309">IFERROR(((J325+K325+L325+M325)/H325),"ND")</f>
        <v>ND</v>
      </c>
      <c r="P325" s="1034"/>
    </row>
    <row r="326" spans="3:16" hidden="1">
      <c r="C326" s="983"/>
      <c r="D326" s="985"/>
      <c r="E326" s="985"/>
      <c r="F326" s="987"/>
      <c r="G326" s="989"/>
      <c r="H326" s="1029"/>
      <c r="I326" s="1036"/>
      <c r="J326" s="208" t="str">
        <f ca="1">IF(MOD(ROW()-13,2)=0,IF(ISBLANK(OFFSET('11. SEGUIMIENTO 2026'!$N$14,INT((ROW()-13)/2),0)),"",OFFSET('11. SEGUIMIENTO 2026'!$N$14,INT((ROW()-13)/2),0)),IF(ISBLANK(OFFSET('9. METAS'!$Q$20,INT((ROW()-14)/2),0)),"",OFFSET('9. METAS'!$Q$20,INT((ROW()-14)/2),0)))</f>
        <v/>
      </c>
      <c r="K326" s="209" t="str">
        <f ca="1">IF(MOD(ROW()-13,2)=0,IF(ISBLANK(OFFSET('11. SEGUIMIENTO 2026'!$O$14,INT((ROW()-13)/2),0)),"",OFFSET('11. SEGUIMIENTO 2026'!$O$14,INT((ROW()-13)/2),0)),IF(ISBLANK(OFFSET('9. METAS'!$R$20,INT((ROW()-14)/2),0)),"",OFFSET('9. METAS'!$R$20,INT((ROW()-14)/2),0)))</f>
        <v/>
      </c>
      <c r="L326" s="209" t="str">
        <f ca="1">IF(MOD(ROW()-13,2)=0,IF(ISBLANK(OFFSET('11. SEGUIMIENTO 2026'!$P$14,INT((ROW()-13)/2),0)),"",OFFSET('11. SEGUIMIENTO 2026'!$P$14,INT((ROW()-13)/2),0)),IF(ISBLANK(OFFSET('9. METAS'!$S$20,INT((ROW()-14)/2),0)),"",OFFSET('9. METAS'!$S$20,INT((ROW()-14)/2),0)))</f>
        <v/>
      </c>
      <c r="M326" s="210" t="str">
        <f ca="1">IF(MOD(ROW()-13,2)=0,IF(ISBLANK(OFFSET('11. SEGUIMIENTO 2026'!$Q$14,INT((ROW()-13)/2),0)),"",OFFSET('11. SEGUIMIENTO 2026'!$Q$14,INT((ROW()-13)/2),0)),IF(ISBLANK(OFFSET('9. METAS'!$T$20,INT((ROW()-14)/2),0)),"",OFFSET('9. METAS'!$T$20,INT((ROW()-14)/2),0)))</f>
        <v/>
      </c>
      <c r="N326" s="1005"/>
      <c r="O326" s="1007"/>
      <c r="P326" s="1037"/>
    </row>
    <row r="327" spans="3:16" hidden="1">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29" t="str">
        <f ca="1">IF(ISBLANK(OFFSET('9. METAS'!$K$20,INT((ROW()-13)/2),0)),"",OFFSET('9. METAS'!$K$20,INT((ROW()-13)/2),0))</f>
        <v/>
      </c>
      <c r="I327" s="1031"/>
      <c r="J327" s="208" t="str">
        <f ca="1">IF(MOD(ROW()-13,2)=0,IF(ISBLANK(OFFSET('11. SEGUIMIENTO 2026'!$N$14,INT((ROW()-13)/2),0)),"",OFFSET('11. SEGUIMIENTO 2026'!$N$14,INT((ROW()-13)/2),0)),IF(ISBLANK(OFFSET('9. METAS'!$Q$20,INT((ROW()-14)/2),0)),"",OFFSET('9. METAS'!$Q$20,INT((ROW()-14)/2),0)))</f>
        <v/>
      </c>
      <c r="K327" s="209" t="str">
        <f ca="1">IF(MOD(ROW()-13,2)=0,IF(ISBLANK(OFFSET('11. SEGUIMIENTO 2026'!$O$14,INT((ROW()-13)/2),0)),"",OFFSET('11. SEGUIMIENTO 2026'!$O$14,INT((ROW()-13)/2),0)),IF(ISBLANK(OFFSET('9. METAS'!$R$20,INT((ROW()-14)/2),0)),"",OFFSET('9. METAS'!$R$20,INT((ROW()-14)/2),0)))</f>
        <v/>
      </c>
      <c r="L327" s="209" t="str">
        <f ca="1">IF(MOD(ROW()-13,2)=0,IF(ISBLANK(OFFSET('11. SEGUIMIENTO 2026'!$P$14,INT((ROW()-13)/2),0)),"",OFFSET('11. SEGUIMIENTO 2026'!$P$14,INT((ROW()-13)/2),0)),IF(ISBLANK(OFFSET('9. METAS'!$S$20,INT((ROW()-14)/2),0)),"",OFFSET('9. METAS'!$S$20,INT((ROW()-14)/2),0)))</f>
        <v/>
      </c>
      <c r="M327" s="210" t="str">
        <f ca="1">IF(MOD(ROW()-13,2)=0,IF(ISBLANK(OFFSET('11. SEGUIMIENTO 2026'!$Q$14,INT((ROW()-13)/2),0)),"",OFFSET('11. SEGUIMIENTO 2026'!$Q$14,INT((ROW()-13)/2),0)),IF(ISBLANK(OFFSET('9. METAS'!$T$20,INT((ROW()-14)/2),0)),"",OFFSET('9. METAS'!$T$20,INT((ROW()-14)/2),0)))</f>
        <v/>
      </c>
      <c r="N327" s="1004" t="str">
        <f t="shared" ref="N327" ca="1" si="310">IFERROR(J327/J328,"ND")</f>
        <v>ND</v>
      </c>
      <c r="O327" s="1006" t="str">
        <f t="shared" ref="O327" ca="1" si="311">IFERROR(((J327+K327+L327+M327)/H327),"ND")</f>
        <v>ND</v>
      </c>
      <c r="P327" s="1034"/>
    </row>
    <row r="328" spans="3:16" hidden="1">
      <c r="C328" s="983"/>
      <c r="D328" s="985"/>
      <c r="E328" s="985"/>
      <c r="F328" s="987"/>
      <c r="G328" s="989"/>
      <c r="H328" s="1029"/>
      <c r="I328" s="1036"/>
      <c r="J328" s="208" t="str">
        <f ca="1">IF(MOD(ROW()-13,2)=0,IF(ISBLANK(OFFSET('11. SEGUIMIENTO 2026'!$N$14,INT((ROW()-13)/2),0)),"",OFFSET('11. SEGUIMIENTO 2026'!$N$14,INT((ROW()-13)/2),0)),IF(ISBLANK(OFFSET('9. METAS'!$Q$20,INT((ROW()-14)/2),0)),"",OFFSET('9. METAS'!$Q$20,INT((ROW()-14)/2),0)))</f>
        <v/>
      </c>
      <c r="K328" s="209" t="str">
        <f ca="1">IF(MOD(ROW()-13,2)=0,IF(ISBLANK(OFFSET('11. SEGUIMIENTO 2026'!$O$14,INT((ROW()-13)/2),0)),"",OFFSET('11. SEGUIMIENTO 2026'!$O$14,INT((ROW()-13)/2),0)),IF(ISBLANK(OFFSET('9. METAS'!$R$20,INT((ROW()-14)/2),0)),"",OFFSET('9. METAS'!$R$20,INT((ROW()-14)/2),0)))</f>
        <v/>
      </c>
      <c r="L328" s="209" t="str">
        <f ca="1">IF(MOD(ROW()-13,2)=0,IF(ISBLANK(OFFSET('11. SEGUIMIENTO 2026'!$P$14,INT((ROW()-13)/2),0)),"",OFFSET('11. SEGUIMIENTO 2026'!$P$14,INT((ROW()-13)/2),0)),IF(ISBLANK(OFFSET('9. METAS'!$S$20,INT((ROW()-14)/2),0)),"",OFFSET('9. METAS'!$S$20,INT((ROW()-14)/2),0)))</f>
        <v/>
      </c>
      <c r="M328" s="210" t="str">
        <f ca="1">IF(MOD(ROW()-13,2)=0,IF(ISBLANK(OFFSET('11. SEGUIMIENTO 2026'!$Q$14,INT((ROW()-13)/2),0)),"",OFFSET('11. SEGUIMIENTO 2026'!$Q$14,INT((ROW()-13)/2),0)),IF(ISBLANK(OFFSET('9. METAS'!$T$20,INT((ROW()-14)/2),0)),"",OFFSET('9. METAS'!$T$20,INT((ROW()-14)/2),0)))</f>
        <v/>
      </c>
      <c r="N328" s="1005"/>
      <c r="O328" s="1007"/>
      <c r="P328" s="1037"/>
    </row>
    <row r="329" spans="3:16" hidden="1">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29" t="str">
        <f ca="1">IF(ISBLANK(OFFSET('9. METAS'!$K$20,INT((ROW()-13)/2),0)),"",OFFSET('9. METAS'!$K$20,INT((ROW()-13)/2),0))</f>
        <v/>
      </c>
      <c r="I329" s="1031"/>
      <c r="J329" s="208" t="str">
        <f ca="1">IF(MOD(ROW()-13,2)=0,IF(ISBLANK(OFFSET('11. SEGUIMIENTO 2026'!$N$14,INT((ROW()-13)/2),0)),"",OFFSET('11. SEGUIMIENTO 2026'!$N$14,INT((ROW()-13)/2),0)),IF(ISBLANK(OFFSET('9. METAS'!$Q$20,INT((ROW()-14)/2),0)),"",OFFSET('9. METAS'!$Q$20,INT((ROW()-14)/2),0)))</f>
        <v/>
      </c>
      <c r="K329" s="209" t="str">
        <f ca="1">IF(MOD(ROW()-13,2)=0,IF(ISBLANK(OFFSET('11. SEGUIMIENTO 2026'!$O$14,INT((ROW()-13)/2),0)),"",OFFSET('11. SEGUIMIENTO 2026'!$O$14,INT((ROW()-13)/2),0)),IF(ISBLANK(OFFSET('9. METAS'!$R$20,INT((ROW()-14)/2),0)),"",OFFSET('9. METAS'!$R$20,INT((ROW()-14)/2),0)))</f>
        <v/>
      </c>
      <c r="L329" s="209" t="str">
        <f ca="1">IF(MOD(ROW()-13,2)=0,IF(ISBLANK(OFFSET('11. SEGUIMIENTO 2026'!$P$14,INT((ROW()-13)/2),0)),"",OFFSET('11. SEGUIMIENTO 2026'!$P$14,INT((ROW()-13)/2),0)),IF(ISBLANK(OFFSET('9. METAS'!$S$20,INT((ROW()-14)/2),0)),"",OFFSET('9. METAS'!$S$20,INT((ROW()-14)/2),0)))</f>
        <v/>
      </c>
      <c r="M329" s="210" t="str">
        <f ca="1">IF(MOD(ROW()-13,2)=0,IF(ISBLANK(OFFSET('11. SEGUIMIENTO 2026'!$Q$14,INT((ROW()-13)/2),0)),"",OFFSET('11. SEGUIMIENTO 2026'!$Q$14,INT((ROW()-13)/2),0)),IF(ISBLANK(OFFSET('9. METAS'!$T$20,INT((ROW()-14)/2),0)),"",OFFSET('9. METAS'!$T$20,INT((ROW()-14)/2),0)))</f>
        <v/>
      </c>
      <c r="N329" s="1004" t="str">
        <f t="shared" ref="N329" ca="1" si="312">IFERROR(J329/J330,"ND")</f>
        <v>ND</v>
      </c>
      <c r="O329" s="1006" t="str">
        <f t="shared" ref="O329" ca="1" si="313">IFERROR(((J329+K329+L329+M329)/H329),"ND")</f>
        <v>ND</v>
      </c>
      <c r="P329" s="1034"/>
    </row>
    <row r="330" spans="3:16" hidden="1">
      <c r="C330" s="983"/>
      <c r="D330" s="985"/>
      <c r="E330" s="985"/>
      <c r="F330" s="987"/>
      <c r="G330" s="989"/>
      <c r="H330" s="1029"/>
      <c r="I330" s="1036"/>
      <c r="J330" s="208" t="str">
        <f ca="1">IF(MOD(ROW()-13,2)=0,IF(ISBLANK(OFFSET('11. SEGUIMIENTO 2026'!$N$14,INT((ROW()-13)/2),0)),"",OFFSET('11. SEGUIMIENTO 2026'!$N$14,INT((ROW()-13)/2),0)),IF(ISBLANK(OFFSET('9. METAS'!$Q$20,INT((ROW()-14)/2),0)),"",OFFSET('9. METAS'!$Q$20,INT((ROW()-14)/2),0)))</f>
        <v/>
      </c>
      <c r="K330" s="209" t="str">
        <f ca="1">IF(MOD(ROW()-13,2)=0,IF(ISBLANK(OFFSET('11. SEGUIMIENTO 2026'!$O$14,INT((ROW()-13)/2),0)),"",OFFSET('11. SEGUIMIENTO 2026'!$O$14,INT((ROW()-13)/2),0)),IF(ISBLANK(OFFSET('9. METAS'!$R$20,INT((ROW()-14)/2),0)),"",OFFSET('9. METAS'!$R$20,INT((ROW()-14)/2),0)))</f>
        <v/>
      </c>
      <c r="L330" s="209" t="str">
        <f ca="1">IF(MOD(ROW()-13,2)=0,IF(ISBLANK(OFFSET('11. SEGUIMIENTO 2026'!$P$14,INT((ROW()-13)/2),0)),"",OFFSET('11. SEGUIMIENTO 2026'!$P$14,INT((ROW()-13)/2),0)),IF(ISBLANK(OFFSET('9. METAS'!$S$20,INT((ROW()-14)/2),0)),"",OFFSET('9. METAS'!$S$20,INT((ROW()-14)/2),0)))</f>
        <v/>
      </c>
      <c r="M330" s="210" t="str">
        <f ca="1">IF(MOD(ROW()-13,2)=0,IF(ISBLANK(OFFSET('11. SEGUIMIENTO 2026'!$Q$14,INT((ROW()-13)/2),0)),"",OFFSET('11. SEGUIMIENTO 2026'!$Q$14,INT((ROW()-13)/2),0)),IF(ISBLANK(OFFSET('9. METAS'!$T$20,INT((ROW()-14)/2),0)),"",OFFSET('9. METAS'!$T$20,INT((ROW()-14)/2),0)))</f>
        <v/>
      </c>
      <c r="N330" s="1005"/>
      <c r="O330" s="1007"/>
      <c r="P330" s="1037"/>
    </row>
    <row r="331" spans="3:16" hidden="1">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29" t="str">
        <f ca="1">IF(ISBLANK(OFFSET('9. METAS'!$K$20,INT((ROW()-13)/2),0)),"",OFFSET('9. METAS'!$K$20,INT((ROW()-13)/2),0))</f>
        <v/>
      </c>
      <c r="I331" s="1031"/>
      <c r="J331" s="208" t="str">
        <f ca="1">IF(MOD(ROW()-13,2)=0,IF(ISBLANK(OFFSET('11. SEGUIMIENTO 2026'!$N$14,INT((ROW()-13)/2),0)),"",OFFSET('11. SEGUIMIENTO 2026'!$N$14,INT((ROW()-13)/2),0)),IF(ISBLANK(OFFSET('9. METAS'!$Q$20,INT((ROW()-14)/2),0)),"",OFFSET('9. METAS'!$Q$20,INT((ROW()-14)/2),0)))</f>
        <v/>
      </c>
      <c r="K331" s="209" t="str">
        <f ca="1">IF(MOD(ROW()-13,2)=0,IF(ISBLANK(OFFSET('11. SEGUIMIENTO 2026'!$O$14,INT((ROW()-13)/2),0)),"",OFFSET('11. SEGUIMIENTO 2026'!$O$14,INT((ROW()-13)/2),0)),IF(ISBLANK(OFFSET('9. METAS'!$R$20,INT((ROW()-14)/2),0)),"",OFFSET('9. METAS'!$R$20,INT((ROW()-14)/2),0)))</f>
        <v/>
      </c>
      <c r="L331" s="209" t="str">
        <f ca="1">IF(MOD(ROW()-13,2)=0,IF(ISBLANK(OFFSET('11. SEGUIMIENTO 2026'!$P$14,INT((ROW()-13)/2),0)),"",OFFSET('11. SEGUIMIENTO 2026'!$P$14,INT((ROW()-13)/2),0)),IF(ISBLANK(OFFSET('9. METAS'!$S$20,INT((ROW()-14)/2),0)),"",OFFSET('9. METAS'!$S$20,INT((ROW()-14)/2),0)))</f>
        <v/>
      </c>
      <c r="M331" s="210" t="str">
        <f ca="1">IF(MOD(ROW()-13,2)=0,IF(ISBLANK(OFFSET('11. SEGUIMIENTO 2026'!$Q$14,INT((ROW()-13)/2),0)),"",OFFSET('11. SEGUIMIENTO 2026'!$Q$14,INT((ROW()-13)/2),0)),IF(ISBLANK(OFFSET('9. METAS'!$T$20,INT((ROW()-14)/2),0)),"",OFFSET('9. METAS'!$T$20,INT((ROW()-14)/2),0)))</f>
        <v/>
      </c>
      <c r="N331" s="1004" t="str">
        <f t="shared" ref="N331" ca="1" si="314">IFERROR(J331/J332,"ND")</f>
        <v>ND</v>
      </c>
      <c r="O331" s="1006" t="str">
        <f t="shared" ref="O331" ca="1" si="315">IFERROR(((J331+K331+L331+M331)/H331),"ND")</f>
        <v>ND</v>
      </c>
      <c r="P331" s="1034"/>
    </row>
    <row r="332" spans="3:16" hidden="1">
      <c r="C332" s="983"/>
      <c r="D332" s="985"/>
      <c r="E332" s="985"/>
      <c r="F332" s="987"/>
      <c r="G332" s="989"/>
      <c r="H332" s="1029"/>
      <c r="I332" s="1036"/>
      <c r="J332" s="208" t="str">
        <f ca="1">IF(MOD(ROW()-13,2)=0,IF(ISBLANK(OFFSET('11. SEGUIMIENTO 2026'!$N$14,INT((ROW()-13)/2),0)),"",OFFSET('11. SEGUIMIENTO 2026'!$N$14,INT((ROW()-13)/2),0)),IF(ISBLANK(OFFSET('9. METAS'!$Q$20,INT((ROW()-14)/2),0)),"",OFFSET('9. METAS'!$Q$20,INT((ROW()-14)/2),0)))</f>
        <v/>
      </c>
      <c r="K332" s="209" t="str">
        <f ca="1">IF(MOD(ROW()-13,2)=0,IF(ISBLANK(OFFSET('11. SEGUIMIENTO 2026'!$O$14,INT((ROW()-13)/2),0)),"",OFFSET('11. SEGUIMIENTO 2026'!$O$14,INT((ROW()-13)/2),0)),IF(ISBLANK(OFFSET('9. METAS'!$R$20,INT((ROW()-14)/2),0)),"",OFFSET('9. METAS'!$R$20,INT((ROW()-14)/2),0)))</f>
        <v/>
      </c>
      <c r="L332" s="209" t="str">
        <f ca="1">IF(MOD(ROW()-13,2)=0,IF(ISBLANK(OFFSET('11. SEGUIMIENTO 2026'!$P$14,INT((ROW()-13)/2),0)),"",OFFSET('11. SEGUIMIENTO 2026'!$P$14,INT((ROW()-13)/2),0)),IF(ISBLANK(OFFSET('9. METAS'!$S$20,INT((ROW()-14)/2),0)),"",OFFSET('9. METAS'!$S$20,INT((ROW()-14)/2),0)))</f>
        <v/>
      </c>
      <c r="M332" s="210" t="str">
        <f ca="1">IF(MOD(ROW()-13,2)=0,IF(ISBLANK(OFFSET('11. SEGUIMIENTO 2026'!$Q$14,INT((ROW()-13)/2),0)),"",OFFSET('11. SEGUIMIENTO 2026'!$Q$14,INT((ROW()-13)/2),0)),IF(ISBLANK(OFFSET('9. METAS'!$T$20,INT((ROW()-14)/2),0)),"",OFFSET('9. METAS'!$T$20,INT((ROW()-14)/2),0)))</f>
        <v/>
      </c>
      <c r="N332" s="1005"/>
      <c r="O332" s="1007"/>
      <c r="P332" s="1037"/>
    </row>
    <row r="333" spans="3:16" hidden="1">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29" t="str">
        <f ca="1">IF(ISBLANK(OFFSET('9. METAS'!$K$20,INT((ROW()-13)/2),0)),"",OFFSET('9. METAS'!$K$20,INT((ROW()-13)/2),0))</f>
        <v/>
      </c>
      <c r="I333" s="1031"/>
      <c r="J333" s="208" t="str">
        <f ca="1">IF(MOD(ROW()-13,2)=0,IF(ISBLANK(OFFSET('11. SEGUIMIENTO 2026'!$N$14,INT((ROW()-13)/2),0)),"",OFFSET('11. SEGUIMIENTO 2026'!$N$14,INT((ROW()-13)/2),0)),IF(ISBLANK(OFFSET('9. METAS'!$Q$20,INT((ROW()-14)/2),0)),"",OFFSET('9. METAS'!$Q$20,INT((ROW()-14)/2),0)))</f>
        <v/>
      </c>
      <c r="K333" s="209" t="str">
        <f ca="1">IF(MOD(ROW()-13,2)=0,IF(ISBLANK(OFFSET('11. SEGUIMIENTO 2026'!$O$14,INT((ROW()-13)/2),0)),"",OFFSET('11. SEGUIMIENTO 2026'!$O$14,INT((ROW()-13)/2),0)),IF(ISBLANK(OFFSET('9. METAS'!$R$20,INT((ROW()-14)/2),0)),"",OFFSET('9. METAS'!$R$20,INT((ROW()-14)/2),0)))</f>
        <v/>
      </c>
      <c r="L333" s="209" t="str">
        <f ca="1">IF(MOD(ROW()-13,2)=0,IF(ISBLANK(OFFSET('11. SEGUIMIENTO 2026'!$P$14,INT((ROW()-13)/2),0)),"",OFFSET('11. SEGUIMIENTO 2026'!$P$14,INT((ROW()-13)/2),0)),IF(ISBLANK(OFFSET('9. METAS'!$S$20,INT((ROW()-14)/2),0)),"",OFFSET('9. METAS'!$S$20,INT((ROW()-14)/2),0)))</f>
        <v/>
      </c>
      <c r="M333" s="210" t="str">
        <f ca="1">IF(MOD(ROW()-13,2)=0,IF(ISBLANK(OFFSET('11. SEGUIMIENTO 2026'!$Q$14,INT((ROW()-13)/2),0)),"",OFFSET('11. SEGUIMIENTO 2026'!$Q$14,INT((ROW()-13)/2),0)),IF(ISBLANK(OFFSET('9. METAS'!$T$20,INT((ROW()-14)/2),0)),"",OFFSET('9. METAS'!$T$20,INT((ROW()-14)/2),0)))</f>
        <v/>
      </c>
      <c r="N333" s="1004" t="str">
        <f t="shared" ref="N333" ca="1" si="316">IFERROR(J333/J334,"ND")</f>
        <v>ND</v>
      </c>
      <c r="O333" s="1006" t="str">
        <f t="shared" ref="O333" ca="1" si="317">IFERROR(((J333+K333+L333+M333)/H333),"ND")</f>
        <v>ND</v>
      </c>
      <c r="P333" s="1034"/>
    </row>
    <row r="334" spans="3:16" hidden="1">
      <c r="C334" s="983"/>
      <c r="D334" s="985"/>
      <c r="E334" s="985"/>
      <c r="F334" s="987"/>
      <c r="G334" s="989"/>
      <c r="H334" s="1029"/>
      <c r="I334" s="1036"/>
      <c r="J334" s="208" t="str">
        <f ca="1">IF(MOD(ROW()-13,2)=0,IF(ISBLANK(OFFSET('11. SEGUIMIENTO 2026'!$N$14,INT((ROW()-13)/2),0)),"",OFFSET('11. SEGUIMIENTO 2026'!$N$14,INT((ROW()-13)/2),0)),IF(ISBLANK(OFFSET('9. METAS'!$Q$20,INT((ROW()-14)/2),0)),"",OFFSET('9. METAS'!$Q$20,INT((ROW()-14)/2),0)))</f>
        <v/>
      </c>
      <c r="K334" s="209" t="str">
        <f ca="1">IF(MOD(ROW()-13,2)=0,IF(ISBLANK(OFFSET('11. SEGUIMIENTO 2026'!$O$14,INT((ROW()-13)/2),0)),"",OFFSET('11. SEGUIMIENTO 2026'!$O$14,INT((ROW()-13)/2),0)),IF(ISBLANK(OFFSET('9. METAS'!$R$20,INT((ROW()-14)/2),0)),"",OFFSET('9. METAS'!$R$20,INT((ROW()-14)/2),0)))</f>
        <v/>
      </c>
      <c r="L334" s="209" t="str">
        <f ca="1">IF(MOD(ROW()-13,2)=0,IF(ISBLANK(OFFSET('11. SEGUIMIENTO 2026'!$P$14,INT((ROW()-13)/2),0)),"",OFFSET('11. SEGUIMIENTO 2026'!$P$14,INT((ROW()-13)/2),0)),IF(ISBLANK(OFFSET('9. METAS'!$S$20,INT((ROW()-14)/2),0)),"",OFFSET('9. METAS'!$S$20,INT((ROW()-14)/2),0)))</f>
        <v/>
      </c>
      <c r="M334" s="210" t="str">
        <f ca="1">IF(MOD(ROW()-13,2)=0,IF(ISBLANK(OFFSET('11. SEGUIMIENTO 2026'!$Q$14,INT((ROW()-13)/2),0)),"",OFFSET('11. SEGUIMIENTO 2026'!$Q$14,INT((ROW()-13)/2),0)),IF(ISBLANK(OFFSET('9. METAS'!$T$20,INT((ROW()-14)/2),0)),"",OFFSET('9. METAS'!$T$20,INT((ROW()-14)/2),0)))</f>
        <v/>
      </c>
      <c r="N334" s="1005"/>
      <c r="O334" s="1007"/>
      <c r="P334" s="1037"/>
    </row>
    <row r="335" spans="3:16" hidden="1">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29" t="str">
        <f ca="1">IF(ISBLANK(OFFSET('9. METAS'!$K$20,INT((ROW()-13)/2),0)),"",OFFSET('9. METAS'!$K$20,INT((ROW()-13)/2),0))</f>
        <v/>
      </c>
      <c r="I335" s="1031"/>
      <c r="J335" s="208" t="str">
        <f ca="1">IF(MOD(ROW()-13,2)=0,IF(ISBLANK(OFFSET('11. SEGUIMIENTO 2026'!$N$14,INT((ROW()-13)/2),0)),"",OFFSET('11. SEGUIMIENTO 2026'!$N$14,INT((ROW()-13)/2),0)),IF(ISBLANK(OFFSET('9. METAS'!$Q$20,INT((ROW()-14)/2),0)),"",OFFSET('9. METAS'!$Q$20,INT((ROW()-14)/2),0)))</f>
        <v/>
      </c>
      <c r="K335" s="209" t="str">
        <f ca="1">IF(MOD(ROW()-13,2)=0,IF(ISBLANK(OFFSET('11. SEGUIMIENTO 2026'!$O$14,INT((ROW()-13)/2),0)),"",OFFSET('11. SEGUIMIENTO 2026'!$O$14,INT((ROW()-13)/2),0)),IF(ISBLANK(OFFSET('9. METAS'!$R$20,INT((ROW()-14)/2),0)),"",OFFSET('9. METAS'!$R$20,INT((ROW()-14)/2),0)))</f>
        <v/>
      </c>
      <c r="L335" s="209" t="str">
        <f ca="1">IF(MOD(ROW()-13,2)=0,IF(ISBLANK(OFFSET('11. SEGUIMIENTO 2026'!$P$14,INT((ROW()-13)/2),0)),"",OFFSET('11. SEGUIMIENTO 2026'!$P$14,INT((ROW()-13)/2),0)),IF(ISBLANK(OFFSET('9. METAS'!$S$20,INT((ROW()-14)/2),0)),"",OFFSET('9. METAS'!$S$20,INT((ROW()-14)/2),0)))</f>
        <v/>
      </c>
      <c r="M335" s="210" t="str">
        <f ca="1">IF(MOD(ROW()-13,2)=0,IF(ISBLANK(OFFSET('11. SEGUIMIENTO 2026'!$Q$14,INT((ROW()-13)/2),0)),"",OFFSET('11. SEGUIMIENTO 2026'!$Q$14,INT((ROW()-13)/2),0)),IF(ISBLANK(OFFSET('9. METAS'!$T$20,INT((ROW()-14)/2),0)),"",OFFSET('9. METAS'!$T$20,INT((ROW()-14)/2),0)))</f>
        <v/>
      </c>
      <c r="N335" s="1004" t="str">
        <f t="shared" ref="N335" ca="1" si="318">IFERROR(J335/J336,"ND")</f>
        <v>ND</v>
      </c>
      <c r="O335" s="1006" t="str">
        <f t="shared" ref="O335" ca="1" si="319">IFERROR(((J335+K335+L335+M335)/H335),"ND")</f>
        <v>ND</v>
      </c>
      <c r="P335" s="1034"/>
    </row>
    <row r="336" spans="3:16" hidden="1">
      <c r="C336" s="983"/>
      <c r="D336" s="985"/>
      <c r="E336" s="985"/>
      <c r="F336" s="987"/>
      <c r="G336" s="989"/>
      <c r="H336" s="1029"/>
      <c r="I336" s="1036"/>
      <c r="J336" s="208" t="str">
        <f ca="1">IF(MOD(ROW()-13,2)=0,IF(ISBLANK(OFFSET('11. SEGUIMIENTO 2026'!$N$14,INT((ROW()-13)/2),0)),"",OFFSET('11. SEGUIMIENTO 2026'!$N$14,INT((ROW()-13)/2),0)),IF(ISBLANK(OFFSET('9. METAS'!$Q$20,INT((ROW()-14)/2),0)),"",OFFSET('9. METAS'!$Q$20,INT((ROW()-14)/2),0)))</f>
        <v/>
      </c>
      <c r="K336" s="209" t="str">
        <f ca="1">IF(MOD(ROW()-13,2)=0,IF(ISBLANK(OFFSET('11. SEGUIMIENTO 2026'!$O$14,INT((ROW()-13)/2),0)),"",OFFSET('11. SEGUIMIENTO 2026'!$O$14,INT((ROW()-13)/2),0)),IF(ISBLANK(OFFSET('9. METAS'!$R$20,INT((ROW()-14)/2),0)),"",OFFSET('9. METAS'!$R$20,INT((ROW()-14)/2),0)))</f>
        <v/>
      </c>
      <c r="L336" s="209" t="str">
        <f ca="1">IF(MOD(ROW()-13,2)=0,IF(ISBLANK(OFFSET('11. SEGUIMIENTO 2026'!$P$14,INT((ROW()-13)/2),0)),"",OFFSET('11. SEGUIMIENTO 2026'!$P$14,INT((ROW()-13)/2),0)),IF(ISBLANK(OFFSET('9. METAS'!$S$20,INT((ROW()-14)/2),0)),"",OFFSET('9. METAS'!$S$20,INT((ROW()-14)/2),0)))</f>
        <v/>
      </c>
      <c r="M336" s="210" t="str">
        <f ca="1">IF(MOD(ROW()-13,2)=0,IF(ISBLANK(OFFSET('11. SEGUIMIENTO 2026'!$Q$14,INT((ROW()-13)/2),0)),"",OFFSET('11. SEGUIMIENTO 2026'!$Q$14,INT((ROW()-13)/2),0)),IF(ISBLANK(OFFSET('9. METAS'!$T$20,INT((ROW()-14)/2),0)),"",OFFSET('9. METAS'!$T$20,INT((ROW()-14)/2),0)))</f>
        <v/>
      </c>
      <c r="N336" s="1005"/>
      <c r="O336" s="1007"/>
      <c r="P336" s="1037"/>
    </row>
    <row r="337" spans="3:16" hidden="1">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29" t="str">
        <f ca="1">IF(ISBLANK(OFFSET('9. METAS'!$K$20,INT((ROW()-13)/2),0)),"",OFFSET('9. METAS'!$K$20,INT((ROW()-13)/2),0))</f>
        <v/>
      </c>
      <c r="I337" s="1031"/>
      <c r="J337" s="208" t="str">
        <f ca="1">IF(MOD(ROW()-13,2)=0,IF(ISBLANK(OFFSET('11. SEGUIMIENTO 2026'!$N$14,INT((ROW()-13)/2),0)),"",OFFSET('11. SEGUIMIENTO 2026'!$N$14,INT((ROW()-13)/2),0)),IF(ISBLANK(OFFSET('9. METAS'!$Q$20,INT((ROW()-14)/2),0)),"",OFFSET('9. METAS'!$Q$20,INT((ROW()-14)/2),0)))</f>
        <v/>
      </c>
      <c r="K337" s="209" t="str">
        <f ca="1">IF(MOD(ROW()-13,2)=0,IF(ISBLANK(OFFSET('11. SEGUIMIENTO 2026'!$O$14,INT((ROW()-13)/2),0)),"",OFFSET('11. SEGUIMIENTO 2026'!$O$14,INT((ROW()-13)/2),0)),IF(ISBLANK(OFFSET('9. METAS'!$R$20,INT((ROW()-14)/2),0)),"",OFFSET('9. METAS'!$R$20,INT((ROW()-14)/2),0)))</f>
        <v/>
      </c>
      <c r="L337" s="209" t="str">
        <f ca="1">IF(MOD(ROW()-13,2)=0,IF(ISBLANK(OFFSET('11. SEGUIMIENTO 2026'!$P$14,INT((ROW()-13)/2),0)),"",OFFSET('11. SEGUIMIENTO 2026'!$P$14,INT((ROW()-13)/2),0)),IF(ISBLANK(OFFSET('9. METAS'!$S$20,INT((ROW()-14)/2),0)),"",OFFSET('9. METAS'!$S$20,INT((ROW()-14)/2),0)))</f>
        <v/>
      </c>
      <c r="M337" s="210" t="str">
        <f ca="1">IF(MOD(ROW()-13,2)=0,IF(ISBLANK(OFFSET('11. SEGUIMIENTO 2026'!$Q$14,INT((ROW()-13)/2),0)),"",OFFSET('11. SEGUIMIENTO 2026'!$Q$14,INT((ROW()-13)/2),0)),IF(ISBLANK(OFFSET('9. METAS'!$T$20,INT((ROW()-14)/2),0)),"",OFFSET('9. METAS'!$T$20,INT((ROW()-14)/2),0)))</f>
        <v/>
      </c>
      <c r="N337" s="1004" t="str">
        <f t="shared" ref="N337" ca="1" si="320">IFERROR(J337/J338,"ND")</f>
        <v>ND</v>
      </c>
      <c r="O337" s="1006" t="str">
        <f t="shared" ref="O337" ca="1" si="321">IFERROR(((J337+K337+L337+M337)/H337),"ND")</f>
        <v>ND</v>
      </c>
      <c r="P337" s="1034"/>
    </row>
    <row r="338" spans="3:16" hidden="1">
      <c r="C338" s="983"/>
      <c r="D338" s="985"/>
      <c r="E338" s="985"/>
      <c r="F338" s="987"/>
      <c r="G338" s="989"/>
      <c r="H338" s="1029"/>
      <c r="I338" s="1036"/>
      <c r="J338" s="208" t="str">
        <f ca="1">IF(MOD(ROW()-13,2)=0,IF(ISBLANK(OFFSET('11. SEGUIMIENTO 2026'!$N$14,INT((ROW()-13)/2),0)),"",OFFSET('11. SEGUIMIENTO 2026'!$N$14,INT((ROW()-13)/2),0)),IF(ISBLANK(OFFSET('9. METAS'!$Q$20,INT((ROW()-14)/2),0)),"",OFFSET('9. METAS'!$Q$20,INT((ROW()-14)/2),0)))</f>
        <v/>
      </c>
      <c r="K338" s="209" t="str">
        <f ca="1">IF(MOD(ROW()-13,2)=0,IF(ISBLANK(OFFSET('11. SEGUIMIENTO 2026'!$O$14,INT((ROW()-13)/2),0)),"",OFFSET('11. SEGUIMIENTO 2026'!$O$14,INT((ROW()-13)/2),0)),IF(ISBLANK(OFFSET('9. METAS'!$R$20,INT((ROW()-14)/2),0)),"",OFFSET('9. METAS'!$R$20,INT((ROW()-14)/2),0)))</f>
        <v/>
      </c>
      <c r="L338" s="209" t="str">
        <f ca="1">IF(MOD(ROW()-13,2)=0,IF(ISBLANK(OFFSET('11. SEGUIMIENTO 2026'!$P$14,INT((ROW()-13)/2),0)),"",OFFSET('11. SEGUIMIENTO 2026'!$P$14,INT((ROW()-13)/2),0)),IF(ISBLANK(OFFSET('9. METAS'!$S$20,INT((ROW()-14)/2),0)),"",OFFSET('9. METAS'!$S$20,INT((ROW()-14)/2),0)))</f>
        <v/>
      </c>
      <c r="M338" s="210" t="str">
        <f ca="1">IF(MOD(ROW()-13,2)=0,IF(ISBLANK(OFFSET('11. SEGUIMIENTO 2026'!$Q$14,INT((ROW()-13)/2),0)),"",OFFSET('11. SEGUIMIENTO 2026'!$Q$14,INT((ROW()-13)/2),0)),IF(ISBLANK(OFFSET('9. METAS'!$T$20,INT((ROW()-14)/2),0)),"",OFFSET('9. METAS'!$T$20,INT((ROW()-14)/2),0)))</f>
        <v/>
      </c>
      <c r="N338" s="1005"/>
      <c r="O338" s="1007"/>
      <c r="P338" s="1037"/>
    </row>
    <row r="339" spans="3:16" hidden="1">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29" t="str">
        <f ca="1">IF(ISBLANK(OFFSET('9. METAS'!$K$20,INT((ROW()-13)/2),0)),"",OFFSET('9. METAS'!$K$20,INT((ROW()-13)/2),0))</f>
        <v/>
      </c>
      <c r="I339" s="1031"/>
      <c r="J339" s="208" t="str">
        <f ca="1">IF(MOD(ROW()-13,2)=0,IF(ISBLANK(OFFSET('11. SEGUIMIENTO 2026'!$N$14,INT((ROW()-13)/2),0)),"",OFFSET('11. SEGUIMIENTO 2026'!$N$14,INT((ROW()-13)/2),0)),IF(ISBLANK(OFFSET('9. METAS'!$Q$20,INT((ROW()-14)/2),0)),"",OFFSET('9. METAS'!$Q$20,INT((ROW()-14)/2),0)))</f>
        <v/>
      </c>
      <c r="K339" s="209" t="str">
        <f ca="1">IF(MOD(ROW()-13,2)=0,IF(ISBLANK(OFFSET('11. SEGUIMIENTO 2026'!$O$14,INT((ROW()-13)/2),0)),"",OFFSET('11. SEGUIMIENTO 2026'!$O$14,INT((ROW()-13)/2),0)),IF(ISBLANK(OFFSET('9. METAS'!$R$20,INT((ROW()-14)/2),0)),"",OFFSET('9. METAS'!$R$20,INT((ROW()-14)/2),0)))</f>
        <v/>
      </c>
      <c r="L339" s="209" t="str">
        <f ca="1">IF(MOD(ROW()-13,2)=0,IF(ISBLANK(OFFSET('11. SEGUIMIENTO 2026'!$P$14,INT((ROW()-13)/2),0)),"",OFFSET('11. SEGUIMIENTO 2026'!$P$14,INT((ROW()-13)/2),0)),IF(ISBLANK(OFFSET('9. METAS'!$S$20,INT((ROW()-14)/2),0)),"",OFFSET('9. METAS'!$S$20,INT((ROW()-14)/2),0)))</f>
        <v/>
      </c>
      <c r="M339" s="210" t="str">
        <f ca="1">IF(MOD(ROW()-13,2)=0,IF(ISBLANK(OFFSET('11. SEGUIMIENTO 2026'!$Q$14,INT((ROW()-13)/2),0)),"",OFFSET('11. SEGUIMIENTO 2026'!$Q$14,INT((ROW()-13)/2),0)),IF(ISBLANK(OFFSET('9. METAS'!$T$20,INT((ROW()-14)/2),0)),"",OFFSET('9. METAS'!$T$20,INT((ROW()-14)/2),0)))</f>
        <v/>
      </c>
      <c r="N339" s="1004" t="str">
        <f t="shared" ref="N339" ca="1" si="322">IFERROR(J339/J340,"ND")</f>
        <v>ND</v>
      </c>
      <c r="O339" s="1006" t="str">
        <f t="shared" ref="O339" ca="1" si="323">IFERROR(((J339+K339+L339+M339)/H339),"ND")</f>
        <v>ND</v>
      </c>
      <c r="P339" s="1034"/>
    </row>
    <row r="340" spans="3:16" hidden="1">
      <c r="C340" s="983"/>
      <c r="D340" s="985"/>
      <c r="E340" s="985"/>
      <c r="F340" s="987"/>
      <c r="G340" s="989"/>
      <c r="H340" s="1029"/>
      <c r="I340" s="1036"/>
      <c r="J340" s="208" t="str">
        <f ca="1">IF(MOD(ROW()-13,2)=0,IF(ISBLANK(OFFSET('11. SEGUIMIENTO 2026'!$N$14,INT((ROW()-13)/2),0)),"",OFFSET('11. SEGUIMIENTO 2026'!$N$14,INT((ROW()-13)/2),0)),IF(ISBLANK(OFFSET('9. METAS'!$Q$20,INT((ROW()-14)/2),0)),"",OFFSET('9. METAS'!$Q$20,INT((ROW()-14)/2),0)))</f>
        <v/>
      </c>
      <c r="K340" s="209" t="str">
        <f ca="1">IF(MOD(ROW()-13,2)=0,IF(ISBLANK(OFFSET('11. SEGUIMIENTO 2026'!$O$14,INT((ROW()-13)/2),0)),"",OFFSET('11. SEGUIMIENTO 2026'!$O$14,INT((ROW()-13)/2),0)),IF(ISBLANK(OFFSET('9. METAS'!$R$20,INT((ROW()-14)/2),0)),"",OFFSET('9. METAS'!$R$20,INT((ROW()-14)/2),0)))</f>
        <v/>
      </c>
      <c r="L340" s="209" t="str">
        <f ca="1">IF(MOD(ROW()-13,2)=0,IF(ISBLANK(OFFSET('11. SEGUIMIENTO 2026'!$P$14,INT((ROW()-13)/2),0)),"",OFFSET('11. SEGUIMIENTO 2026'!$P$14,INT((ROW()-13)/2),0)),IF(ISBLANK(OFFSET('9. METAS'!$S$20,INT((ROW()-14)/2),0)),"",OFFSET('9. METAS'!$S$20,INT((ROW()-14)/2),0)))</f>
        <v/>
      </c>
      <c r="M340" s="210" t="str">
        <f ca="1">IF(MOD(ROW()-13,2)=0,IF(ISBLANK(OFFSET('11. SEGUIMIENTO 2026'!$Q$14,INT((ROW()-13)/2),0)),"",OFFSET('11. SEGUIMIENTO 2026'!$Q$14,INT((ROW()-13)/2),0)),IF(ISBLANK(OFFSET('9. METAS'!$T$20,INT((ROW()-14)/2),0)),"",OFFSET('9. METAS'!$T$20,INT((ROW()-14)/2),0)))</f>
        <v/>
      </c>
      <c r="N340" s="1005"/>
      <c r="O340" s="1007"/>
      <c r="P340" s="1037"/>
    </row>
    <row r="341" spans="3:16" hidden="1">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29" t="str">
        <f ca="1">IF(ISBLANK(OFFSET('9. METAS'!$K$20,INT((ROW()-13)/2),0)),"",OFFSET('9. METAS'!$K$20,INT((ROW()-13)/2),0))</f>
        <v/>
      </c>
      <c r="I341" s="1031"/>
      <c r="J341" s="208" t="str">
        <f ca="1">IF(MOD(ROW()-13,2)=0,IF(ISBLANK(OFFSET('11. SEGUIMIENTO 2026'!$N$14,INT((ROW()-13)/2),0)),"",OFFSET('11. SEGUIMIENTO 2026'!$N$14,INT((ROW()-13)/2),0)),IF(ISBLANK(OFFSET('9. METAS'!$Q$20,INT((ROW()-14)/2),0)),"",OFFSET('9. METAS'!$Q$20,INT((ROW()-14)/2),0)))</f>
        <v/>
      </c>
      <c r="K341" s="209" t="str">
        <f ca="1">IF(MOD(ROW()-13,2)=0,IF(ISBLANK(OFFSET('11. SEGUIMIENTO 2026'!$O$14,INT((ROW()-13)/2),0)),"",OFFSET('11. SEGUIMIENTO 2026'!$O$14,INT((ROW()-13)/2),0)),IF(ISBLANK(OFFSET('9. METAS'!$R$20,INT((ROW()-14)/2),0)),"",OFFSET('9. METAS'!$R$20,INT((ROW()-14)/2),0)))</f>
        <v/>
      </c>
      <c r="L341" s="209" t="str">
        <f ca="1">IF(MOD(ROW()-13,2)=0,IF(ISBLANK(OFFSET('11. SEGUIMIENTO 2026'!$P$14,INT((ROW()-13)/2),0)),"",OFFSET('11. SEGUIMIENTO 2026'!$P$14,INT((ROW()-13)/2),0)),IF(ISBLANK(OFFSET('9. METAS'!$S$20,INT((ROW()-14)/2),0)),"",OFFSET('9. METAS'!$S$20,INT((ROW()-14)/2),0)))</f>
        <v/>
      </c>
      <c r="M341" s="210" t="str">
        <f ca="1">IF(MOD(ROW()-13,2)=0,IF(ISBLANK(OFFSET('11. SEGUIMIENTO 2026'!$Q$14,INT((ROW()-13)/2),0)),"",OFFSET('11. SEGUIMIENTO 2026'!$Q$14,INT((ROW()-13)/2),0)),IF(ISBLANK(OFFSET('9. METAS'!$T$20,INT((ROW()-14)/2),0)),"",OFFSET('9. METAS'!$T$20,INT((ROW()-14)/2),0)))</f>
        <v/>
      </c>
      <c r="N341" s="1004" t="str">
        <f t="shared" ref="N341" ca="1" si="324">IFERROR(J341/J342,"ND")</f>
        <v>ND</v>
      </c>
      <c r="O341" s="1006" t="str">
        <f t="shared" ref="O341" ca="1" si="325">IFERROR(((J341+K341+L341+M341)/H341),"ND")</f>
        <v>ND</v>
      </c>
      <c r="P341" s="1034"/>
    </row>
    <row r="342" spans="3:16" hidden="1">
      <c r="C342" s="983"/>
      <c r="D342" s="985"/>
      <c r="E342" s="985"/>
      <c r="F342" s="987"/>
      <c r="G342" s="989"/>
      <c r="H342" s="1029"/>
      <c r="I342" s="1036"/>
      <c r="J342" s="208" t="str">
        <f ca="1">IF(MOD(ROW()-13,2)=0,IF(ISBLANK(OFFSET('11. SEGUIMIENTO 2026'!$N$14,INT((ROW()-13)/2),0)),"",OFFSET('11. SEGUIMIENTO 2026'!$N$14,INT((ROW()-13)/2),0)),IF(ISBLANK(OFFSET('9. METAS'!$Q$20,INT((ROW()-14)/2),0)),"",OFFSET('9. METAS'!$Q$20,INT((ROW()-14)/2),0)))</f>
        <v/>
      </c>
      <c r="K342" s="209" t="str">
        <f ca="1">IF(MOD(ROW()-13,2)=0,IF(ISBLANK(OFFSET('11. SEGUIMIENTO 2026'!$O$14,INT((ROW()-13)/2),0)),"",OFFSET('11. SEGUIMIENTO 2026'!$O$14,INT((ROW()-13)/2),0)),IF(ISBLANK(OFFSET('9. METAS'!$R$20,INT((ROW()-14)/2),0)),"",OFFSET('9. METAS'!$R$20,INT((ROW()-14)/2),0)))</f>
        <v/>
      </c>
      <c r="L342" s="209" t="str">
        <f ca="1">IF(MOD(ROW()-13,2)=0,IF(ISBLANK(OFFSET('11. SEGUIMIENTO 2026'!$P$14,INT((ROW()-13)/2),0)),"",OFFSET('11. SEGUIMIENTO 2026'!$P$14,INT((ROW()-13)/2),0)),IF(ISBLANK(OFFSET('9. METAS'!$S$20,INT((ROW()-14)/2),0)),"",OFFSET('9. METAS'!$S$20,INT((ROW()-14)/2),0)))</f>
        <v/>
      </c>
      <c r="M342" s="210" t="str">
        <f ca="1">IF(MOD(ROW()-13,2)=0,IF(ISBLANK(OFFSET('11. SEGUIMIENTO 2026'!$Q$14,INT((ROW()-13)/2),0)),"",OFFSET('11. SEGUIMIENTO 2026'!$Q$14,INT((ROW()-13)/2),0)),IF(ISBLANK(OFFSET('9. METAS'!$T$20,INT((ROW()-14)/2),0)),"",OFFSET('9. METAS'!$T$20,INT((ROW()-14)/2),0)))</f>
        <v/>
      </c>
      <c r="N342" s="1005"/>
      <c r="O342" s="1007"/>
      <c r="P342" s="1037"/>
    </row>
    <row r="343" spans="3:16" hidden="1">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29" t="str">
        <f ca="1">IF(ISBLANK(OFFSET('9. METAS'!$K$20,INT((ROW()-13)/2),0)),"",OFFSET('9. METAS'!$K$20,INT((ROW()-13)/2),0))</f>
        <v/>
      </c>
      <c r="I343" s="1031"/>
      <c r="J343" s="208" t="str">
        <f ca="1">IF(MOD(ROW()-13,2)=0,IF(ISBLANK(OFFSET('11. SEGUIMIENTO 2026'!$N$14,INT((ROW()-13)/2),0)),"",OFFSET('11. SEGUIMIENTO 2026'!$N$14,INT((ROW()-13)/2),0)),IF(ISBLANK(OFFSET('9. METAS'!$Q$20,INT((ROW()-14)/2),0)),"",OFFSET('9. METAS'!$Q$20,INT((ROW()-14)/2),0)))</f>
        <v/>
      </c>
      <c r="K343" s="209" t="str">
        <f ca="1">IF(MOD(ROW()-13,2)=0,IF(ISBLANK(OFFSET('11. SEGUIMIENTO 2026'!$O$14,INT((ROW()-13)/2),0)),"",OFFSET('11. SEGUIMIENTO 2026'!$O$14,INT((ROW()-13)/2),0)),IF(ISBLANK(OFFSET('9. METAS'!$R$20,INT((ROW()-14)/2),0)),"",OFFSET('9. METAS'!$R$20,INT((ROW()-14)/2),0)))</f>
        <v/>
      </c>
      <c r="L343" s="209" t="str">
        <f ca="1">IF(MOD(ROW()-13,2)=0,IF(ISBLANK(OFFSET('11. SEGUIMIENTO 2026'!$P$14,INT((ROW()-13)/2),0)),"",OFFSET('11. SEGUIMIENTO 2026'!$P$14,INT((ROW()-13)/2),0)),IF(ISBLANK(OFFSET('9. METAS'!$S$20,INT((ROW()-14)/2),0)),"",OFFSET('9. METAS'!$S$20,INT((ROW()-14)/2),0)))</f>
        <v/>
      </c>
      <c r="M343" s="210" t="str">
        <f ca="1">IF(MOD(ROW()-13,2)=0,IF(ISBLANK(OFFSET('11. SEGUIMIENTO 2026'!$Q$14,INT((ROW()-13)/2),0)),"",OFFSET('11. SEGUIMIENTO 2026'!$Q$14,INT((ROW()-13)/2),0)),IF(ISBLANK(OFFSET('9. METAS'!$T$20,INT((ROW()-14)/2),0)),"",OFFSET('9. METAS'!$T$20,INT((ROW()-14)/2),0)))</f>
        <v/>
      </c>
      <c r="N343" s="1004" t="str">
        <f t="shared" ref="N343" ca="1" si="326">IFERROR(J343/J344,"ND")</f>
        <v>ND</v>
      </c>
      <c r="O343" s="1006" t="str">
        <f t="shared" ref="O343" ca="1" si="327">IFERROR(((J343+K343+L343+M343)/H343),"ND")</f>
        <v>ND</v>
      </c>
      <c r="P343" s="1034"/>
    </row>
    <row r="344" spans="3:16" hidden="1">
      <c r="C344" s="983"/>
      <c r="D344" s="985"/>
      <c r="E344" s="985"/>
      <c r="F344" s="987"/>
      <c r="G344" s="989"/>
      <c r="H344" s="1029"/>
      <c r="I344" s="1036"/>
      <c r="J344" s="208" t="str">
        <f ca="1">IF(MOD(ROW()-13,2)=0,IF(ISBLANK(OFFSET('11. SEGUIMIENTO 2026'!$N$14,INT((ROW()-13)/2),0)),"",OFFSET('11. SEGUIMIENTO 2026'!$N$14,INT((ROW()-13)/2),0)),IF(ISBLANK(OFFSET('9. METAS'!$Q$20,INT((ROW()-14)/2),0)),"",OFFSET('9. METAS'!$Q$20,INT((ROW()-14)/2),0)))</f>
        <v/>
      </c>
      <c r="K344" s="209" t="str">
        <f ca="1">IF(MOD(ROW()-13,2)=0,IF(ISBLANK(OFFSET('11. SEGUIMIENTO 2026'!$O$14,INT((ROW()-13)/2),0)),"",OFFSET('11. SEGUIMIENTO 2026'!$O$14,INT((ROW()-13)/2),0)),IF(ISBLANK(OFFSET('9. METAS'!$R$20,INT((ROW()-14)/2),0)),"",OFFSET('9. METAS'!$R$20,INT((ROW()-14)/2),0)))</f>
        <v/>
      </c>
      <c r="L344" s="209" t="str">
        <f ca="1">IF(MOD(ROW()-13,2)=0,IF(ISBLANK(OFFSET('11. SEGUIMIENTO 2026'!$P$14,INT((ROW()-13)/2),0)),"",OFFSET('11. SEGUIMIENTO 2026'!$P$14,INT((ROW()-13)/2),0)),IF(ISBLANK(OFFSET('9. METAS'!$S$20,INT((ROW()-14)/2),0)),"",OFFSET('9. METAS'!$S$20,INT((ROW()-14)/2),0)))</f>
        <v/>
      </c>
      <c r="M344" s="210" t="str">
        <f ca="1">IF(MOD(ROW()-13,2)=0,IF(ISBLANK(OFFSET('11. SEGUIMIENTO 2026'!$Q$14,INT((ROW()-13)/2),0)),"",OFFSET('11. SEGUIMIENTO 2026'!$Q$14,INT((ROW()-13)/2),0)),IF(ISBLANK(OFFSET('9. METAS'!$T$20,INT((ROW()-14)/2),0)),"",OFFSET('9. METAS'!$T$20,INT((ROW()-14)/2),0)))</f>
        <v/>
      </c>
      <c r="N344" s="1005"/>
      <c r="O344" s="1007"/>
      <c r="P344" s="1037"/>
    </row>
    <row r="345" spans="3:16" hidden="1">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29" t="str">
        <f ca="1">IF(ISBLANK(OFFSET('9. METAS'!$K$20,INT((ROW()-13)/2),0)),"",OFFSET('9. METAS'!$K$20,INT((ROW()-13)/2),0))</f>
        <v/>
      </c>
      <c r="I345" s="1031"/>
      <c r="J345" s="208" t="str">
        <f ca="1">IF(MOD(ROW()-13,2)=0,IF(ISBLANK(OFFSET('11. SEGUIMIENTO 2026'!$N$14,INT((ROW()-13)/2),0)),"",OFFSET('11. SEGUIMIENTO 2026'!$N$14,INT((ROW()-13)/2),0)),IF(ISBLANK(OFFSET('9. METAS'!$Q$20,INT((ROW()-14)/2),0)),"",OFFSET('9. METAS'!$Q$20,INT((ROW()-14)/2),0)))</f>
        <v/>
      </c>
      <c r="K345" s="209" t="str">
        <f ca="1">IF(MOD(ROW()-13,2)=0,IF(ISBLANK(OFFSET('11. SEGUIMIENTO 2026'!$O$14,INT((ROW()-13)/2),0)),"",OFFSET('11. SEGUIMIENTO 2026'!$O$14,INT((ROW()-13)/2),0)),IF(ISBLANK(OFFSET('9. METAS'!$R$20,INT((ROW()-14)/2),0)),"",OFFSET('9. METAS'!$R$20,INT((ROW()-14)/2),0)))</f>
        <v/>
      </c>
      <c r="L345" s="209" t="str">
        <f ca="1">IF(MOD(ROW()-13,2)=0,IF(ISBLANK(OFFSET('11. SEGUIMIENTO 2026'!$P$14,INT((ROW()-13)/2),0)),"",OFFSET('11. SEGUIMIENTO 2026'!$P$14,INT((ROW()-13)/2),0)),IF(ISBLANK(OFFSET('9. METAS'!$S$20,INT((ROW()-14)/2),0)),"",OFFSET('9. METAS'!$S$20,INT((ROW()-14)/2),0)))</f>
        <v/>
      </c>
      <c r="M345" s="210" t="str">
        <f ca="1">IF(MOD(ROW()-13,2)=0,IF(ISBLANK(OFFSET('11. SEGUIMIENTO 2026'!$Q$14,INT((ROW()-13)/2),0)),"",OFFSET('11. SEGUIMIENTO 2026'!$Q$14,INT((ROW()-13)/2),0)),IF(ISBLANK(OFFSET('9. METAS'!$T$20,INT((ROW()-14)/2),0)),"",OFFSET('9. METAS'!$T$20,INT((ROW()-14)/2),0)))</f>
        <v/>
      </c>
      <c r="N345" s="1004" t="str">
        <f t="shared" ref="N345" ca="1" si="328">IFERROR(J345/J346,"ND")</f>
        <v>ND</v>
      </c>
      <c r="O345" s="1006" t="str">
        <f t="shared" ref="O345" ca="1" si="329">IFERROR(((J345+K345+L345+M345)/H345),"ND")</f>
        <v>ND</v>
      </c>
      <c r="P345" s="1034"/>
    </row>
    <row r="346" spans="3:16" hidden="1">
      <c r="C346" s="983"/>
      <c r="D346" s="985"/>
      <c r="E346" s="985"/>
      <c r="F346" s="987"/>
      <c r="G346" s="989"/>
      <c r="H346" s="1029"/>
      <c r="I346" s="1036"/>
      <c r="J346" s="208" t="str">
        <f ca="1">IF(MOD(ROW()-13,2)=0,IF(ISBLANK(OFFSET('11. SEGUIMIENTO 2026'!$N$14,INT((ROW()-13)/2),0)),"",OFFSET('11. SEGUIMIENTO 2026'!$N$14,INT((ROW()-13)/2),0)),IF(ISBLANK(OFFSET('9. METAS'!$Q$20,INT((ROW()-14)/2),0)),"",OFFSET('9. METAS'!$Q$20,INT((ROW()-14)/2),0)))</f>
        <v/>
      </c>
      <c r="K346" s="209" t="str">
        <f ca="1">IF(MOD(ROW()-13,2)=0,IF(ISBLANK(OFFSET('11. SEGUIMIENTO 2026'!$O$14,INT((ROW()-13)/2),0)),"",OFFSET('11. SEGUIMIENTO 2026'!$O$14,INT((ROW()-13)/2),0)),IF(ISBLANK(OFFSET('9. METAS'!$R$20,INT((ROW()-14)/2),0)),"",OFFSET('9. METAS'!$R$20,INT((ROW()-14)/2),0)))</f>
        <v/>
      </c>
      <c r="L346" s="209" t="str">
        <f ca="1">IF(MOD(ROW()-13,2)=0,IF(ISBLANK(OFFSET('11. SEGUIMIENTO 2026'!$P$14,INT((ROW()-13)/2),0)),"",OFFSET('11. SEGUIMIENTO 2026'!$P$14,INT((ROW()-13)/2),0)),IF(ISBLANK(OFFSET('9. METAS'!$S$20,INT((ROW()-14)/2),0)),"",OFFSET('9. METAS'!$S$20,INT((ROW()-14)/2),0)))</f>
        <v/>
      </c>
      <c r="M346" s="210" t="str">
        <f ca="1">IF(MOD(ROW()-13,2)=0,IF(ISBLANK(OFFSET('11. SEGUIMIENTO 2026'!$Q$14,INT((ROW()-13)/2),0)),"",OFFSET('11. SEGUIMIENTO 2026'!$Q$14,INT((ROW()-13)/2),0)),IF(ISBLANK(OFFSET('9. METAS'!$T$20,INT((ROW()-14)/2),0)),"",OFFSET('9. METAS'!$T$20,INT((ROW()-14)/2),0)))</f>
        <v/>
      </c>
      <c r="N346" s="1005"/>
      <c r="O346" s="1007"/>
      <c r="P346" s="1037"/>
    </row>
    <row r="347" spans="3:16" hidden="1">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29" t="str">
        <f ca="1">IF(ISBLANK(OFFSET('9. METAS'!$K$20,INT((ROW()-13)/2),0)),"",OFFSET('9. METAS'!$K$20,INT((ROW()-13)/2),0))</f>
        <v/>
      </c>
      <c r="I347" s="1031"/>
      <c r="J347" s="208" t="str">
        <f ca="1">IF(MOD(ROW()-13,2)=0,IF(ISBLANK(OFFSET('11. SEGUIMIENTO 2026'!$N$14,INT((ROW()-13)/2),0)),"",OFFSET('11. SEGUIMIENTO 2026'!$N$14,INT((ROW()-13)/2),0)),IF(ISBLANK(OFFSET('9. METAS'!$Q$20,INT((ROW()-14)/2),0)),"",OFFSET('9. METAS'!$Q$20,INT((ROW()-14)/2),0)))</f>
        <v/>
      </c>
      <c r="K347" s="209" t="str">
        <f ca="1">IF(MOD(ROW()-13,2)=0,IF(ISBLANK(OFFSET('11. SEGUIMIENTO 2026'!$O$14,INT((ROW()-13)/2),0)),"",OFFSET('11. SEGUIMIENTO 2026'!$O$14,INT((ROW()-13)/2),0)),IF(ISBLANK(OFFSET('9. METAS'!$R$20,INT((ROW()-14)/2),0)),"",OFFSET('9. METAS'!$R$20,INT((ROW()-14)/2),0)))</f>
        <v/>
      </c>
      <c r="L347" s="209" t="str">
        <f ca="1">IF(MOD(ROW()-13,2)=0,IF(ISBLANK(OFFSET('11. SEGUIMIENTO 2026'!$P$14,INT((ROW()-13)/2),0)),"",OFFSET('11. SEGUIMIENTO 2026'!$P$14,INT((ROW()-13)/2),0)),IF(ISBLANK(OFFSET('9. METAS'!$S$20,INT((ROW()-14)/2),0)),"",OFFSET('9. METAS'!$S$20,INT((ROW()-14)/2),0)))</f>
        <v/>
      </c>
      <c r="M347" s="210" t="str">
        <f ca="1">IF(MOD(ROW()-13,2)=0,IF(ISBLANK(OFFSET('11. SEGUIMIENTO 2026'!$Q$14,INT((ROW()-13)/2),0)),"",OFFSET('11. SEGUIMIENTO 2026'!$Q$14,INT((ROW()-13)/2),0)),IF(ISBLANK(OFFSET('9. METAS'!$T$20,INT((ROW()-14)/2),0)),"",OFFSET('9. METAS'!$T$20,INT((ROW()-14)/2),0)))</f>
        <v/>
      </c>
      <c r="N347" s="1004" t="str">
        <f t="shared" ref="N347" ca="1" si="330">IFERROR(J347/J348,"ND")</f>
        <v>ND</v>
      </c>
      <c r="O347" s="1006" t="str">
        <f t="shared" ref="O347" ca="1" si="331">IFERROR(((J347+K347+L347+M347)/H347),"ND")</f>
        <v>ND</v>
      </c>
      <c r="P347" s="1034"/>
    </row>
    <row r="348" spans="3:16" hidden="1">
      <c r="C348" s="983"/>
      <c r="D348" s="985"/>
      <c r="E348" s="985"/>
      <c r="F348" s="987"/>
      <c r="G348" s="989"/>
      <c r="H348" s="1029"/>
      <c r="I348" s="1036"/>
      <c r="J348" s="208" t="str">
        <f ca="1">IF(MOD(ROW()-13,2)=0,IF(ISBLANK(OFFSET('11. SEGUIMIENTO 2026'!$N$14,INT((ROW()-13)/2),0)),"",OFFSET('11. SEGUIMIENTO 2026'!$N$14,INT((ROW()-13)/2),0)),IF(ISBLANK(OFFSET('9. METAS'!$Q$20,INT((ROW()-14)/2),0)),"",OFFSET('9. METAS'!$Q$20,INT((ROW()-14)/2),0)))</f>
        <v/>
      </c>
      <c r="K348" s="209" t="str">
        <f ca="1">IF(MOD(ROW()-13,2)=0,IF(ISBLANK(OFFSET('11. SEGUIMIENTO 2026'!$O$14,INT((ROW()-13)/2),0)),"",OFFSET('11. SEGUIMIENTO 2026'!$O$14,INT((ROW()-13)/2),0)),IF(ISBLANK(OFFSET('9. METAS'!$R$20,INT((ROW()-14)/2),0)),"",OFFSET('9. METAS'!$R$20,INT((ROW()-14)/2),0)))</f>
        <v/>
      </c>
      <c r="L348" s="209" t="str">
        <f ca="1">IF(MOD(ROW()-13,2)=0,IF(ISBLANK(OFFSET('11. SEGUIMIENTO 2026'!$P$14,INT((ROW()-13)/2),0)),"",OFFSET('11. SEGUIMIENTO 2026'!$P$14,INT((ROW()-13)/2),0)),IF(ISBLANK(OFFSET('9. METAS'!$S$20,INT((ROW()-14)/2),0)),"",OFFSET('9. METAS'!$S$20,INT((ROW()-14)/2),0)))</f>
        <v/>
      </c>
      <c r="M348" s="210" t="str">
        <f ca="1">IF(MOD(ROW()-13,2)=0,IF(ISBLANK(OFFSET('11. SEGUIMIENTO 2026'!$Q$14,INT((ROW()-13)/2),0)),"",OFFSET('11. SEGUIMIENTO 2026'!$Q$14,INT((ROW()-13)/2),0)),IF(ISBLANK(OFFSET('9. METAS'!$T$20,INT((ROW()-14)/2),0)),"",OFFSET('9. METAS'!$T$20,INT((ROW()-14)/2),0)))</f>
        <v/>
      </c>
      <c r="N348" s="1005"/>
      <c r="O348" s="1007"/>
      <c r="P348" s="1037"/>
    </row>
    <row r="349" spans="3:16" hidden="1">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29" t="str">
        <f ca="1">IF(ISBLANK(OFFSET('9. METAS'!$K$20,INT((ROW()-13)/2),0)),"",OFFSET('9. METAS'!$K$20,INT((ROW()-13)/2),0))</f>
        <v/>
      </c>
      <c r="I349" s="1031"/>
      <c r="J349" s="208" t="str">
        <f ca="1">IF(MOD(ROW()-13,2)=0,IF(ISBLANK(OFFSET('11. SEGUIMIENTO 2026'!$N$14,INT((ROW()-13)/2),0)),"",OFFSET('11. SEGUIMIENTO 2026'!$N$14,INT((ROW()-13)/2),0)),IF(ISBLANK(OFFSET('9. METAS'!$Q$20,INT((ROW()-14)/2),0)),"",OFFSET('9. METAS'!$Q$20,INT((ROW()-14)/2),0)))</f>
        <v/>
      </c>
      <c r="K349" s="209" t="str">
        <f ca="1">IF(MOD(ROW()-13,2)=0,IF(ISBLANK(OFFSET('11. SEGUIMIENTO 2026'!$O$14,INT((ROW()-13)/2),0)),"",OFFSET('11. SEGUIMIENTO 2026'!$O$14,INT((ROW()-13)/2),0)),IF(ISBLANK(OFFSET('9. METAS'!$R$20,INT((ROW()-14)/2),0)),"",OFFSET('9. METAS'!$R$20,INT((ROW()-14)/2),0)))</f>
        <v/>
      </c>
      <c r="L349" s="209" t="str">
        <f ca="1">IF(MOD(ROW()-13,2)=0,IF(ISBLANK(OFFSET('11. SEGUIMIENTO 2026'!$P$14,INT((ROW()-13)/2),0)),"",OFFSET('11. SEGUIMIENTO 2026'!$P$14,INT((ROW()-13)/2),0)),IF(ISBLANK(OFFSET('9. METAS'!$S$20,INT((ROW()-14)/2),0)),"",OFFSET('9. METAS'!$S$20,INT((ROW()-14)/2),0)))</f>
        <v/>
      </c>
      <c r="M349" s="210" t="str">
        <f ca="1">IF(MOD(ROW()-13,2)=0,IF(ISBLANK(OFFSET('11. SEGUIMIENTO 2026'!$Q$14,INT((ROW()-13)/2),0)),"",OFFSET('11. SEGUIMIENTO 2026'!$Q$14,INT((ROW()-13)/2),0)),IF(ISBLANK(OFFSET('9. METAS'!$T$20,INT((ROW()-14)/2),0)),"",OFFSET('9. METAS'!$T$20,INT((ROW()-14)/2),0)))</f>
        <v/>
      </c>
      <c r="N349" s="1004" t="str">
        <f t="shared" ref="N349" ca="1" si="332">IFERROR(J349/J350,"ND")</f>
        <v>ND</v>
      </c>
      <c r="O349" s="1006" t="str">
        <f t="shared" ref="O349" ca="1" si="333">IFERROR(((J349+K349+L349+M349)/H349),"ND")</f>
        <v>ND</v>
      </c>
      <c r="P349" s="1034"/>
    </row>
    <row r="350" spans="3:16" hidden="1">
      <c r="C350" s="983"/>
      <c r="D350" s="985"/>
      <c r="E350" s="985"/>
      <c r="F350" s="987"/>
      <c r="G350" s="989"/>
      <c r="H350" s="1029"/>
      <c r="I350" s="1036"/>
      <c r="J350" s="208" t="str">
        <f ca="1">IF(MOD(ROW()-13,2)=0,IF(ISBLANK(OFFSET('11. SEGUIMIENTO 2026'!$N$14,INT((ROW()-13)/2),0)),"",OFFSET('11. SEGUIMIENTO 2026'!$N$14,INT((ROW()-13)/2),0)),IF(ISBLANK(OFFSET('9. METAS'!$Q$20,INT((ROW()-14)/2),0)),"",OFFSET('9. METAS'!$Q$20,INT((ROW()-14)/2),0)))</f>
        <v/>
      </c>
      <c r="K350" s="209" t="str">
        <f ca="1">IF(MOD(ROW()-13,2)=0,IF(ISBLANK(OFFSET('11. SEGUIMIENTO 2026'!$O$14,INT((ROW()-13)/2),0)),"",OFFSET('11. SEGUIMIENTO 2026'!$O$14,INT((ROW()-13)/2),0)),IF(ISBLANK(OFFSET('9. METAS'!$R$20,INT((ROW()-14)/2),0)),"",OFFSET('9. METAS'!$R$20,INT((ROW()-14)/2),0)))</f>
        <v/>
      </c>
      <c r="L350" s="209" t="str">
        <f ca="1">IF(MOD(ROW()-13,2)=0,IF(ISBLANK(OFFSET('11. SEGUIMIENTO 2026'!$P$14,INT((ROW()-13)/2),0)),"",OFFSET('11. SEGUIMIENTO 2026'!$P$14,INT((ROW()-13)/2),0)),IF(ISBLANK(OFFSET('9. METAS'!$S$20,INT((ROW()-14)/2),0)),"",OFFSET('9. METAS'!$S$20,INT((ROW()-14)/2),0)))</f>
        <v/>
      </c>
      <c r="M350" s="210" t="str">
        <f ca="1">IF(MOD(ROW()-13,2)=0,IF(ISBLANK(OFFSET('11. SEGUIMIENTO 2026'!$Q$14,INT((ROW()-13)/2),0)),"",OFFSET('11. SEGUIMIENTO 2026'!$Q$14,INT((ROW()-13)/2),0)),IF(ISBLANK(OFFSET('9. METAS'!$T$20,INT((ROW()-14)/2),0)),"",OFFSET('9. METAS'!$T$20,INT((ROW()-14)/2),0)))</f>
        <v/>
      </c>
      <c r="N350" s="1005"/>
      <c r="O350" s="1007"/>
      <c r="P350" s="1037"/>
    </row>
    <row r="351" spans="3:16" hidden="1">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29" t="str">
        <f ca="1">IF(ISBLANK(OFFSET('9. METAS'!$K$20,INT((ROW()-13)/2),0)),"",OFFSET('9. METAS'!$K$20,INT((ROW()-13)/2),0))</f>
        <v/>
      </c>
      <c r="I351" s="1031"/>
      <c r="J351" s="208" t="str">
        <f ca="1">IF(MOD(ROW()-13,2)=0,IF(ISBLANK(OFFSET('11. SEGUIMIENTO 2026'!$N$14,INT((ROW()-13)/2),0)),"",OFFSET('11. SEGUIMIENTO 2026'!$N$14,INT((ROW()-13)/2),0)),IF(ISBLANK(OFFSET('9. METAS'!$Q$20,INT((ROW()-14)/2),0)),"",OFFSET('9. METAS'!$Q$20,INT((ROW()-14)/2),0)))</f>
        <v/>
      </c>
      <c r="K351" s="209" t="str">
        <f ca="1">IF(MOD(ROW()-13,2)=0,IF(ISBLANK(OFFSET('11. SEGUIMIENTO 2026'!$O$14,INT((ROW()-13)/2),0)),"",OFFSET('11. SEGUIMIENTO 2026'!$O$14,INT((ROW()-13)/2),0)),IF(ISBLANK(OFFSET('9. METAS'!$R$20,INT((ROW()-14)/2),0)),"",OFFSET('9. METAS'!$R$20,INT((ROW()-14)/2),0)))</f>
        <v/>
      </c>
      <c r="L351" s="209" t="str">
        <f ca="1">IF(MOD(ROW()-13,2)=0,IF(ISBLANK(OFFSET('11. SEGUIMIENTO 2026'!$P$14,INT((ROW()-13)/2),0)),"",OFFSET('11. SEGUIMIENTO 2026'!$P$14,INT((ROW()-13)/2),0)),IF(ISBLANK(OFFSET('9. METAS'!$S$20,INT((ROW()-14)/2),0)),"",OFFSET('9. METAS'!$S$20,INT((ROW()-14)/2),0)))</f>
        <v/>
      </c>
      <c r="M351" s="210" t="str">
        <f ca="1">IF(MOD(ROW()-13,2)=0,IF(ISBLANK(OFFSET('11. SEGUIMIENTO 2026'!$Q$14,INT((ROW()-13)/2),0)),"",OFFSET('11. SEGUIMIENTO 2026'!$Q$14,INT((ROW()-13)/2),0)),IF(ISBLANK(OFFSET('9. METAS'!$T$20,INT((ROW()-14)/2),0)),"",OFFSET('9. METAS'!$T$20,INT((ROW()-14)/2),0)))</f>
        <v/>
      </c>
      <c r="N351" s="1004" t="str">
        <f t="shared" ref="N351" ca="1" si="334">IFERROR(J351/J352,"ND")</f>
        <v>ND</v>
      </c>
      <c r="O351" s="1006" t="str">
        <f t="shared" ref="O351" ca="1" si="335">IFERROR(((J351+K351+L351+M351)/H351),"ND")</f>
        <v>ND</v>
      </c>
      <c r="P351" s="1034"/>
    </row>
    <row r="352" spans="3:16" hidden="1">
      <c r="C352" s="983"/>
      <c r="D352" s="985"/>
      <c r="E352" s="985"/>
      <c r="F352" s="987"/>
      <c r="G352" s="989"/>
      <c r="H352" s="1029"/>
      <c r="I352" s="1036"/>
      <c r="J352" s="208" t="str">
        <f ca="1">IF(MOD(ROW()-13,2)=0,IF(ISBLANK(OFFSET('11. SEGUIMIENTO 2026'!$N$14,INT((ROW()-13)/2),0)),"",OFFSET('11. SEGUIMIENTO 2026'!$N$14,INT((ROW()-13)/2),0)),IF(ISBLANK(OFFSET('9. METAS'!$Q$20,INT((ROW()-14)/2),0)),"",OFFSET('9. METAS'!$Q$20,INT((ROW()-14)/2),0)))</f>
        <v/>
      </c>
      <c r="K352" s="209" t="str">
        <f ca="1">IF(MOD(ROW()-13,2)=0,IF(ISBLANK(OFFSET('11. SEGUIMIENTO 2026'!$O$14,INT((ROW()-13)/2),0)),"",OFFSET('11. SEGUIMIENTO 2026'!$O$14,INT((ROW()-13)/2),0)),IF(ISBLANK(OFFSET('9. METAS'!$R$20,INT((ROW()-14)/2),0)),"",OFFSET('9. METAS'!$R$20,INT((ROW()-14)/2),0)))</f>
        <v/>
      </c>
      <c r="L352" s="209" t="str">
        <f ca="1">IF(MOD(ROW()-13,2)=0,IF(ISBLANK(OFFSET('11. SEGUIMIENTO 2026'!$P$14,INT((ROW()-13)/2),0)),"",OFFSET('11. SEGUIMIENTO 2026'!$P$14,INT((ROW()-13)/2),0)),IF(ISBLANK(OFFSET('9. METAS'!$S$20,INT((ROW()-14)/2),0)),"",OFFSET('9. METAS'!$S$20,INT((ROW()-14)/2),0)))</f>
        <v/>
      </c>
      <c r="M352" s="210" t="str">
        <f ca="1">IF(MOD(ROW()-13,2)=0,IF(ISBLANK(OFFSET('11. SEGUIMIENTO 2026'!$Q$14,INT((ROW()-13)/2),0)),"",OFFSET('11. SEGUIMIENTO 2026'!$Q$14,INT((ROW()-13)/2),0)),IF(ISBLANK(OFFSET('9. METAS'!$T$20,INT((ROW()-14)/2),0)),"",OFFSET('9. METAS'!$T$20,INT((ROW()-14)/2),0)))</f>
        <v/>
      </c>
      <c r="N352" s="1005"/>
      <c r="O352" s="1007"/>
      <c r="P352" s="1037"/>
    </row>
    <row r="353" spans="3:16" hidden="1">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29" t="str">
        <f ca="1">IF(ISBLANK(OFFSET('9. METAS'!$K$20,INT((ROW()-13)/2),0)),"",OFFSET('9. METAS'!$K$20,INT((ROW()-13)/2),0))</f>
        <v/>
      </c>
      <c r="I353" s="1031"/>
      <c r="J353" s="208" t="str">
        <f ca="1">IF(MOD(ROW()-13,2)=0,IF(ISBLANK(OFFSET('11. SEGUIMIENTO 2026'!$N$14,INT((ROW()-13)/2),0)),"",OFFSET('11. SEGUIMIENTO 2026'!$N$14,INT((ROW()-13)/2),0)),IF(ISBLANK(OFFSET('9. METAS'!$Q$20,INT((ROW()-14)/2),0)),"",OFFSET('9. METAS'!$Q$20,INT((ROW()-14)/2),0)))</f>
        <v/>
      </c>
      <c r="K353" s="209" t="str">
        <f ca="1">IF(MOD(ROW()-13,2)=0,IF(ISBLANK(OFFSET('11. SEGUIMIENTO 2026'!$O$14,INT((ROW()-13)/2),0)),"",OFFSET('11. SEGUIMIENTO 2026'!$O$14,INT((ROW()-13)/2),0)),IF(ISBLANK(OFFSET('9. METAS'!$R$20,INT((ROW()-14)/2),0)),"",OFFSET('9. METAS'!$R$20,INT((ROW()-14)/2),0)))</f>
        <v/>
      </c>
      <c r="L353" s="209" t="str">
        <f ca="1">IF(MOD(ROW()-13,2)=0,IF(ISBLANK(OFFSET('11. SEGUIMIENTO 2026'!$P$14,INT((ROW()-13)/2),0)),"",OFFSET('11. SEGUIMIENTO 2026'!$P$14,INT((ROW()-13)/2),0)),IF(ISBLANK(OFFSET('9. METAS'!$S$20,INT((ROW()-14)/2),0)),"",OFFSET('9. METAS'!$S$20,INT((ROW()-14)/2),0)))</f>
        <v/>
      </c>
      <c r="M353" s="210" t="str">
        <f ca="1">IF(MOD(ROW()-13,2)=0,IF(ISBLANK(OFFSET('11. SEGUIMIENTO 2026'!$Q$14,INT((ROW()-13)/2),0)),"",OFFSET('11. SEGUIMIENTO 2026'!$Q$14,INT((ROW()-13)/2),0)),IF(ISBLANK(OFFSET('9. METAS'!$T$20,INT((ROW()-14)/2),0)),"",OFFSET('9. METAS'!$T$20,INT((ROW()-14)/2),0)))</f>
        <v/>
      </c>
      <c r="N353" s="1004" t="str">
        <f t="shared" ref="N353" ca="1" si="336">IFERROR(J353/J354,"ND")</f>
        <v>ND</v>
      </c>
      <c r="O353" s="1006" t="str">
        <f t="shared" ref="O353" ca="1" si="337">IFERROR(((J353+K353+L353+M353)/H353),"ND")</f>
        <v>ND</v>
      </c>
      <c r="P353" s="1034"/>
    </row>
    <row r="354" spans="3:16" hidden="1">
      <c r="C354" s="983"/>
      <c r="D354" s="985"/>
      <c r="E354" s="985"/>
      <c r="F354" s="987"/>
      <c r="G354" s="989"/>
      <c r="H354" s="1029"/>
      <c r="I354" s="1036"/>
      <c r="J354" s="208" t="str">
        <f ca="1">IF(MOD(ROW()-13,2)=0,IF(ISBLANK(OFFSET('11. SEGUIMIENTO 2026'!$N$14,INT((ROW()-13)/2),0)),"",OFFSET('11. SEGUIMIENTO 2026'!$N$14,INT((ROW()-13)/2),0)),IF(ISBLANK(OFFSET('9. METAS'!$Q$20,INT((ROW()-14)/2),0)),"",OFFSET('9. METAS'!$Q$20,INT((ROW()-14)/2),0)))</f>
        <v/>
      </c>
      <c r="K354" s="209" t="str">
        <f ca="1">IF(MOD(ROW()-13,2)=0,IF(ISBLANK(OFFSET('11. SEGUIMIENTO 2026'!$O$14,INT((ROW()-13)/2),0)),"",OFFSET('11. SEGUIMIENTO 2026'!$O$14,INT((ROW()-13)/2),0)),IF(ISBLANK(OFFSET('9. METAS'!$R$20,INT((ROW()-14)/2),0)),"",OFFSET('9. METAS'!$R$20,INT((ROW()-14)/2),0)))</f>
        <v/>
      </c>
      <c r="L354" s="209" t="str">
        <f ca="1">IF(MOD(ROW()-13,2)=0,IF(ISBLANK(OFFSET('11. SEGUIMIENTO 2026'!$P$14,INT((ROW()-13)/2),0)),"",OFFSET('11. SEGUIMIENTO 2026'!$P$14,INT((ROW()-13)/2),0)),IF(ISBLANK(OFFSET('9. METAS'!$S$20,INT((ROW()-14)/2),0)),"",OFFSET('9. METAS'!$S$20,INT((ROW()-14)/2),0)))</f>
        <v/>
      </c>
      <c r="M354" s="210" t="str">
        <f ca="1">IF(MOD(ROW()-13,2)=0,IF(ISBLANK(OFFSET('11. SEGUIMIENTO 2026'!$Q$14,INT((ROW()-13)/2),0)),"",OFFSET('11. SEGUIMIENTO 2026'!$Q$14,INT((ROW()-13)/2),0)),IF(ISBLANK(OFFSET('9. METAS'!$T$20,INT((ROW()-14)/2),0)),"",OFFSET('9. METAS'!$T$20,INT((ROW()-14)/2),0)))</f>
        <v/>
      </c>
      <c r="N354" s="1005"/>
      <c r="O354" s="1007"/>
      <c r="P354" s="1037"/>
    </row>
    <row r="355" spans="3:16" hidden="1">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29" t="str">
        <f ca="1">IF(ISBLANK(OFFSET('9. METAS'!$K$20,INT((ROW()-13)/2),0)),"",OFFSET('9. METAS'!$K$20,INT((ROW()-13)/2),0))</f>
        <v/>
      </c>
      <c r="I355" s="1031"/>
      <c r="J355" s="208" t="str">
        <f ca="1">IF(MOD(ROW()-13,2)=0,IF(ISBLANK(OFFSET('11. SEGUIMIENTO 2026'!$N$14,INT((ROW()-13)/2),0)),"",OFFSET('11. SEGUIMIENTO 2026'!$N$14,INT((ROW()-13)/2),0)),IF(ISBLANK(OFFSET('9. METAS'!$Q$20,INT((ROW()-14)/2),0)),"",OFFSET('9. METAS'!$Q$20,INT((ROW()-14)/2),0)))</f>
        <v/>
      </c>
      <c r="K355" s="209" t="str">
        <f ca="1">IF(MOD(ROW()-13,2)=0,IF(ISBLANK(OFFSET('11. SEGUIMIENTO 2026'!$O$14,INT((ROW()-13)/2),0)),"",OFFSET('11. SEGUIMIENTO 2026'!$O$14,INT((ROW()-13)/2),0)),IF(ISBLANK(OFFSET('9. METAS'!$R$20,INT((ROW()-14)/2),0)),"",OFFSET('9. METAS'!$R$20,INT((ROW()-14)/2),0)))</f>
        <v/>
      </c>
      <c r="L355" s="209" t="str">
        <f ca="1">IF(MOD(ROW()-13,2)=0,IF(ISBLANK(OFFSET('11. SEGUIMIENTO 2026'!$P$14,INT((ROW()-13)/2),0)),"",OFFSET('11. SEGUIMIENTO 2026'!$P$14,INT((ROW()-13)/2),0)),IF(ISBLANK(OFFSET('9. METAS'!$S$20,INT((ROW()-14)/2),0)),"",OFFSET('9. METAS'!$S$20,INT((ROW()-14)/2),0)))</f>
        <v/>
      </c>
      <c r="M355" s="210" t="str">
        <f ca="1">IF(MOD(ROW()-13,2)=0,IF(ISBLANK(OFFSET('11. SEGUIMIENTO 2026'!$Q$14,INT((ROW()-13)/2),0)),"",OFFSET('11. SEGUIMIENTO 2026'!$Q$14,INT((ROW()-13)/2),0)),IF(ISBLANK(OFFSET('9. METAS'!$T$20,INT((ROW()-14)/2),0)),"",OFFSET('9. METAS'!$T$20,INT((ROW()-14)/2),0)))</f>
        <v/>
      </c>
      <c r="N355" s="1004" t="str">
        <f t="shared" ref="N355" ca="1" si="338">IFERROR(J355/J356,"ND")</f>
        <v>ND</v>
      </c>
      <c r="O355" s="1006" t="str">
        <f t="shared" ref="O355" ca="1" si="339">IFERROR(((J355+K355+L355+M355)/H355),"ND")</f>
        <v>ND</v>
      </c>
      <c r="P355" s="1034"/>
    </row>
    <row r="356" spans="3:16" hidden="1">
      <c r="C356" s="983"/>
      <c r="D356" s="985"/>
      <c r="E356" s="985"/>
      <c r="F356" s="987"/>
      <c r="G356" s="989"/>
      <c r="H356" s="1029"/>
      <c r="I356" s="1036"/>
      <c r="J356" s="208" t="str">
        <f ca="1">IF(MOD(ROW()-13,2)=0,IF(ISBLANK(OFFSET('11. SEGUIMIENTO 2026'!$N$14,INT((ROW()-13)/2),0)),"",OFFSET('11. SEGUIMIENTO 2026'!$N$14,INT((ROW()-13)/2),0)),IF(ISBLANK(OFFSET('9. METAS'!$Q$20,INT((ROW()-14)/2),0)),"",OFFSET('9. METAS'!$Q$20,INT((ROW()-14)/2),0)))</f>
        <v/>
      </c>
      <c r="K356" s="209" t="str">
        <f ca="1">IF(MOD(ROW()-13,2)=0,IF(ISBLANK(OFFSET('11. SEGUIMIENTO 2026'!$O$14,INT((ROW()-13)/2),0)),"",OFFSET('11. SEGUIMIENTO 2026'!$O$14,INT((ROW()-13)/2),0)),IF(ISBLANK(OFFSET('9. METAS'!$R$20,INT((ROW()-14)/2),0)),"",OFFSET('9. METAS'!$R$20,INT((ROW()-14)/2),0)))</f>
        <v/>
      </c>
      <c r="L356" s="209" t="str">
        <f ca="1">IF(MOD(ROW()-13,2)=0,IF(ISBLANK(OFFSET('11. SEGUIMIENTO 2026'!$P$14,INT((ROW()-13)/2),0)),"",OFFSET('11. SEGUIMIENTO 2026'!$P$14,INT((ROW()-13)/2),0)),IF(ISBLANK(OFFSET('9. METAS'!$S$20,INT((ROW()-14)/2),0)),"",OFFSET('9. METAS'!$S$20,INT((ROW()-14)/2),0)))</f>
        <v/>
      </c>
      <c r="M356" s="210" t="str">
        <f ca="1">IF(MOD(ROW()-13,2)=0,IF(ISBLANK(OFFSET('11. SEGUIMIENTO 2026'!$Q$14,INT((ROW()-13)/2),0)),"",OFFSET('11. SEGUIMIENTO 2026'!$Q$14,INT((ROW()-13)/2),0)),IF(ISBLANK(OFFSET('9. METAS'!$T$20,INT((ROW()-14)/2),0)),"",OFFSET('9. METAS'!$T$20,INT((ROW()-14)/2),0)))</f>
        <v/>
      </c>
      <c r="N356" s="1005"/>
      <c r="O356" s="1007"/>
      <c r="P356" s="1037"/>
    </row>
    <row r="357" spans="3:16" hidden="1">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29" t="str">
        <f ca="1">IF(ISBLANK(OFFSET('9. METAS'!$K$20,INT((ROW()-13)/2),0)),"",OFFSET('9. METAS'!$K$20,INT((ROW()-13)/2),0))</f>
        <v/>
      </c>
      <c r="I357" s="1031"/>
      <c r="J357" s="208" t="str">
        <f ca="1">IF(MOD(ROW()-13,2)=0,IF(ISBLANK(OFFSET('11. SEGUIMIENTO 2026'!$N$14,INT((ROW()-13)/2),0)),"",OFFSET('11. SEGUIMIENTO 2026'!$N$14,INT((ROW()-13)/2),0)),IF(ISBLANK(OFFSET('9. METAS'!$Q$20,INT((ROW()-14)/2),0)),"",OFFSET('9. METAS'!$Q$20,INT((ROW()-14)/2),0)))</f>
        <v/>
      </c>
      <c r="K357" s="209" t="str">
        <f ca="1">IF(MOD(ROW()-13,2)=0,IF(ISBLANK(OFFSET('11. SEGUIMIENTO 2026'!$O$14,INT((ROW()-13)/2),0)),"",OFFSET('11. SEGUIMIENTO 2026'!$O$14,INT((ROW()-13)/2),0)),IF(ISBLANK(OFFSET('9. METAS'!$R$20,INT((ROW()-14)/2),0)),"",OFFSET('9. METAS'!$R$20,INT((ROW()-14)/2),0)))</f>
        <v/>
      </c>
      <c r="L357" s="209" t="str">
        <f ca="1">IF(MOD(ROW()-13,2)=0,IF(ISBLANK(OFFSET('11. SEGUIMIENTO 2026'!$P$14,INT((ROW()-13)/2),0)),"",OFFSET('11. SEGUIMIENTO 2026'!$P$14,INT((ROW()-13)/2),0)),IF(ISBLANK(OFFSET('9. METAS'!$S$20,INT((ROW()-14)/2),0)),"",OFFSET('9. METAS'!$S$20,INT((ROW()-14)/2),0)))</f>
        <v/>
      </c>
      <c r="M357" s="210" t="str">
        <f ca="1">IF(MOD(ROW()-13,2)=0,IF(ISBLANK(OFFSET('11. SEGUIMIENTO 2026'!$Q$14,INT((ROW()-13)/2),0)),"",OFFSET('11. SEGUIMIENTO 2026'!$Q$14,INT((ROW()-13)/2),0)),IF(ISBLANK(OFFSET('9. METAS'!$T$20,INT((ROW()-14)/2),0)),"",OFFSET('9. METAS'!$T$20,INT((ROW()-14)/2),0)))</f>
        <v/>
      </c>
      <c r="N357" s="1004" t="str">
        <f t="shared" ref="N357" ca="1" si="340">IFERROR(J357/J358,"ND")</f>
        <v>ND</v>
      </c>
      <c r="O357" s="1006" t="str">
        <f t="shared" ref="O357" ca="1" si="341">IFERROR(((J357+K357+L357+M357)/H357),"ND")</f>
        <v>ND</v>
      </c>
      <c r="P357" s="1034"/>
    </row>
    <row r="358" spans="3:16" hidden="1">
      <c r="C358" s="983"/>
      <c r="D358" s="985"/>
      <c r="E358" s="985"/>
      <c r="F358" s="987"/>
      <c r="G358" s="989"/>
      <c r="H358" s="1029"/>
      <c r="I358" s="1036"/>
      <c r="J358" s="208" t="str">
        <f ca="1">IF(MOD(ROW()-13,2)=0,IF(ISBLANK(OFFSET('11. SEGUIMIENTO 2026'!$N$14,INT((ROW()-13)/2),0)),"",OFFSET('11. SEGUIMIENTO 2026'!$N$14,INT((ROW()-13)/2),0)),IF(ISBLANK(OFFSET('9. METAS'!$Q$20,INT((ROW()-14)/2),0)),"",OFFSET('9. METAS'!$Q$20,INT((ROW()-14)/2),0)))</f>
        <v/>
      </c>
      <c r="K358" s="209" t="str">
        <f ca="1">IF(MOD(ROW()-13,2)=0,IF(ISBLANK(OFFSET('11. SEGUIMIENTO 2026'!$O$14,INT((ROW()-13)/2),0)),"",OFFSET('11. SEGUIMIENTO 2026'!$O$14,INT((ROW()-13)/2),0)),IF(ISBLANK(OFFSET('9. METAS'!$R$20,INT((ROW()-14)/2),0)),"",OFFSET('9. METAS'!$R$20,INT((ROW()-14)/2),0)))</f>
        <v/>
      </c>
      <c r="L358" s="209" t="str">
        <f ca="1">IF(MOD(ROW()-13,2)=0,IF(ISBLANK(OFFSET('11. SEGUIMIENTO 2026'!$P$14,INT((ROW()-13)/2),0)),"",OFFSET('11. SEGUIMIENTO 2026'!$P$14,INT((ROW()-13)/2),0)),IF(ISBLANK(OFFSET('9. METAS'!$S$20,INT((ROW()-14)/2),0)),"",OFFSET('9. METAS'!$S$20,INT((ROW()-14)/2),0)))</f>
        <v/>
      </c>
      <c r="M358" s="210" t="str">
        <f ca="1">IF(MOD(ROW()-13,2)=0,IF(ISBLANK(OFFSET('11. SEGUIMIENTO 2026'!$Q$14,INT((ROW()-13)/2),0)),"",OFFSET('11. SEGUIMIENTO 2026'!$Q$14,INT((ROW()-13)/2),0)),IF(ISBLANK(OFFSET('9. METAS'!$T$20,INT((ROW()-14)/2),0)),"",OFFSET('9. METAS'!$T$20,INT((ROW()-14)/2),0)))</f>
        <v/>
      </c>
      <c r="N358" s="1005"/>
      <c r="O358" s="1007"/>
      <c r="P358" s="1037"/>
    </row>
    <row r="359" spans="3:16" hidden="1">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29" t="str">
        <f ca="1">IF(ISBLANK(OFFSET('9. METAS'!$K$20,INT((ROW()-13)/2),0)),"",OFFSET('9. METAS'!$K$20,INT((ROW()-13)/2),0))</f>
        <v/>
      </c>
      <c r="I359" s="1031"/>
      <c r="J359" s="208" t="str">
        <f ca="1">IF(MOD(ROW()-13,2)=0,IF(ISBLANK(OFFSET('11. SEGUIMIENTO 2026'!$N$14,INT((ROW()-13)/2),0)),"",OFFSET('11. SEGUIMIENTO 2026'!$N$14,INT((ROW()-13)/2),0)),IF(ISBLANK(OFFSET('9. METAS'!$Q$20,INT((ROW()-14)/2),0)),"",OFFSET('9. METAS'!$Q$20,INT((ROW()-14)/2),0)))</f>
        <v/>
      </c>
      <c r="K359" s="209" t="str">
        <f ca="1">IF(MOD(ROW()-13,2)=0,IF(ISBLANK(OFFSET('11. SEGUIMIENTO 2026'!$O$14,INT((ROW()-13)/2),0)),"",OFFSET('11. SEGUIMIENTO 2026'!$O$14,INT((ROW()-13)/2),0)),IF(ISBLANK(OFFSET('9. METAS'!$R$20,INT((ROW()-14)/2),0)),"",OFFSET('9. METAS'!$R$20,INT((ROW()-14)/2),0)))</f>
        <v/>
      </c>
      <c r="L359" s="209" t="str">
        <f ca="1">IF(MOD(ROW()-13,2)=0,IF(ISBLANK(OFFSET('11. SEGUIMIENTO 2026'!$P$14,INT((ROW()-13)/2),0)),"",OFFSET('11. SEGUIMIENTO 2026'!$P$14,INT((ROW()-13)/2),0)),IF(ISBLANK(OFFSET('9. METAS'!$S$20,INT((ROW()-14)/2),0)),"",OFFSET('9. METAS'!$S$20,INT((ROW()-14)/2),0)))</f>
        <v/>
      </c>
      <c r="M359" s="210" t="str">
        <f ca="1">IF(MOD(ROW()-13,2)=0,IF(ISBLANK(OFFSET('11. SEGUIMIENTO 2026'!$Q$14,INT((ROW()-13)/2),0)),"",OFFSET('11. SEGUIMIENTO 2026'!$Q$14,INT((ROW()-13)/2),0)),IF(ISBLANK(OFFSET('9. METAS'!$T$20,INT((ROW()-14)/2),0)),"",OFFSET('9. METAS'!$T$20,INT((ROW()-14)/2),0)))</f>
        <v/>
      </c>
      <c r="N359" s="1004" t="str">
        <f t="shared" ref="N359" ca="1" si="342">IFERROR(J359/J360,"ND")</f>
        <v>ND</v>
      </c>
      <c r="O359" s="1006" t="str">
        <f t="shared" ref="O359" ca="1" si="343">IFERROR(((J359+K359+L359+M359)/H359),"ND")</f>
        <v>ND</v>
      </c>
      <c r="P359" s="1034"/>
    </row>
    <row r="360" spans="3:16" hidden="1">
      <c r="C360" s="983"/>
      <c r="D360" s="985"/>
      <c r="E360" s="985"/>
      <c r="F360" s="987"/>
      <c r="G360" s="989"/>
      <c r="H360" s="1029"/>
      <c r="I360" s="1036"/>
      <c r="J360" s="208" t="str">
        <f ca="1">IF(MOD(ROW()-13,2)=0,IF(ISBLANK(OFFSET('11. SEGUIMIENTO 2026'!$N$14,INT((ROW()-13)/2),0)),"",OFFSET('11. SEGUIMIENTO 2026'!$N$14,INT((ROW()-13)/2),0)),IF(ISBLANK(OFFSET('9. METAS'!$Q$20,INT((ROW()-14)/2),0)),"",OFFSET('9. METAS'!$Q$20,INT((ROW()-14)/2),0)))</f>
        <v/>
      </c>
      <c r="K360" s="209" t="str">
        <f ca="1">IF(MOD(ROW()-13,2)=0,IF(ISBLANK(OFFSET('11. SEGUIMIENTO 2026'!$O$14,INT((ROW()-13)/2),0)),"",OFFSET('11. SEGUIMIENTO 2026'!$O$14,INT((ROW()-13)/2),0)),IF(ISBLANK(OFFSET('9. METAS'!$R$20,INT((ROW()-14)/2),0)),"",OFFSET('9. METAS'!$R$20,INT((ROW()-14)/2),0)))</f>
        <v/>
      </c>
      <c r="L360" s="209" t="str">
        <f ca="1">IF(MOD(ROW()-13,2)=0,IF(ISBLANK(OFFSET('11. SEGUIMIENTO 2026'!$P$14,INT((ROW()-13)/2),0)),"",OFFSET('11. SEGUIMIENTO 2026'!$P$14,INT((ROW()-13)/2),0)),IF(ISBLANK(OFFSET('9. METAS'!$S$20,INT((ROW()-14)/2),0)),"",OFFSET('9. METAS'!$S$20,INT((ROW()-14)/2),0)))</f>
        <v/>
      </c>
      <c r="M360" s="210" t="str">
        <f ca="1">IF(MOD(ROW()-13,2)=0,IF(ISBLANK(OFFSET('11. SEGUIMIENTO 2026'!$Q$14,INT((ROW()-13)/2),0)),"",OFFSET('11. SEGUIMIENTO 2026'!$Q$14,INT((ROW()-13)/2),0)),IF(ISBLANK(OFFSET('9. METAS'!$T$20,INT((ROW()-14)/2),0)),"",OFFSET('9. METAS'!$T$20,INT((ROW()-14)/2),0)))</f>
        <v/>
      </c>
      <c r="N360" s="1005"/>
      <c r="O360" s="1007"/>
      <c r="P360" s="1037"/>
    </row>
    <row r="361" spans="3:16" hidden="1">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29" t="str">
        <f ca="1">IF(ISBLANK(OFFSET('9. METAS'!$K$20,INT((ROW()-13)/2),0)),"",OFFSET('9. METAS'!$K$20,INT((ROW()-13)/2),0))</f>
        <v/>
      </c>
      <c r="I361" s="1031"/>
      <c r="J361" s="208" t="str">
        <f ca="1">IF(MOD(ROW()-13,2)=0,IF(ISBLANK(OFFSET('11. SEGUIMIENTO 2026'!$N$14,INT((ROW()-13)/2),0)),"",OFFSET('11. SEGUIMIENTO 2026'!$N$14,INT((ROW()-13)/2),0)),IF(ISBLANK(OFFSET('9. METAS'!$Q$20,INT((ROW()-14)/2),0)),"",OFFSET('9. METAS'!$Q$20,INT((ROW()-14)/2),0)))</f>
        <v/>
      </c>
      <c r="K361" s="209" t="str">
        <f ca="1">IF(MOD(ROW()-13,2)=0,IF(ISBLANK(OFFSET('11. SEGUIMIENTO 2026'!$O$14,INT((ROW()-13)/2),0)),"",OFFSET('11. SEGUIMIENTO 2026'!$O$14,INT((ROW()-13)/2),0)),IF(ISBLANK(OFFSET('9. METAS'!$R$20,INT((ROW()-14)/2),0)),"",OFFSET('9. METAS'!$R$20,INT((ROW()-14)/2),0)))</f>
        <v/>
      </c>
      <c r="L361" s="209" t="str">
        <f ca="1">IF(MOD(ROW()-13,2)=0,IF(ISBLANK(OFFSET('11. SEGUIMIENTO 2026'!$P$14,INT((ROW()-13)/2),0)),"",OFFSET('11. SEGUIMIENTO 2026'!$P$14,INT((ROW()-13)/2),0)),IF(ISBLANK(OFFSET('9. METAS'!$S$20,INT((ROW()-14)/2),0)),"",OFFSET('9. METAS'!$S$20,INT((ROW()-14)/2),0)))</f>
        <v/>
      </c>
      <c r="M361" s="210" t="str">
        <f ca="1">IF(MOD(ROW()-13,2)=0,IF(ISBLANK(OFFSET('11. SEGUIMIENTO 2026'!$Q$14,INT((ROW()-13)/2),0)),"",OFFSET('11. SEGUIMIENTO 2026'!$Q$14,INT((ROW()-13)/2),0)),IF(ISBLANK(OFFSET('9. METAS'!$T$20,INT((ROW()-14)/2),0)),"",OFFSET('9. METAS'!$T$20,INT((ROW()-14)/2),0)))</f>
        <v/>
      </c>
      <c r="N361" s="1004" t="str">
        <f t="shared" ref="N361" ca="1" si="344">IFERROR(J361/J362,"ND")</f>
        <v>ND</v>
      </c>
      <c r="O361" s="1006" t="str">
        <f t="shared" ref="O361" ca="1" si="345">IFERROR(((J361+K361+L361+M361)/H361),"ND")</f>
        <v>ND</v>
      </c>
      <c r="P361" s="1034"/>
    </row>
    <row r="362" spans="3:16" hidden="1">
      <c r="C362" s="983"/>
      <c r="D362" s="985"/>
      <c r="E362" s="985"/>
      <c r="F362" s="987"/>
      <c r="G362" s="989"/>
      <c r="H362" s="1029"/>
      <c r="I362" s="1036"/>
      <c r="J362" s="208" t="str">
        <f ca="1">IF(MOD(ROW()-13,2)=0,IF(ISBLANK(OFFSET('11. SEGUIMIENTO 2026'!$N$14,INT((ROW()-13)/2),0)),"",OFFSET('11. SEGUIMIENTO 2026'!$N$14,INT((ROW()-13)/2),0)),IF(ISBLANK(OFFSET('9. METAS'!$Q$20,INT((ROW()-14)/2),0)),"",OFFSET('9. METAS'!$Q$20,INT((ROW()-14)/2),0)))</f>
        <v/>
      </c>
      <c r="K362" s="209" t="str">
        <f ca="1">IF(MOD(ROW()-13,2)=0,IF(ISBLANK(OFFSET('11. SEGUIMIENTO 2026'!$O$14,INT((ROW()-13)/2),0)),"",OFFSET('11. SEGUIMIENTO 2026'!$O$14,INT((ROW()-13)/2),0)),IF(ISBLANK(OFFSET('9. METAS'!$R$20,INT((ROW()-14)/2),0)),"",OFFSET('9. METAS'!$R$20,INT((ROW()-14)/2),0)))</f>
        <v/>
      </c>
      <c r="L362" s="209" t="str">
        <f ca="1">IF(MOD(ROW()-13,2)=0,IF(ISBLANK(OFFSET('11. SEGUIMIENTO 2026'!$P$14,INT((ROW()-13)/2),0)),"",OFFSET('11. SEGUIMIENTO 2026'!$P$14,INT((ROW()-13)/2),0)),IF(ISBLANK(OFFSET('9. METAS'!$S$20,INT((ROW()-14)/2),0)),"",OFFSET('9. METAS'!$S$20,INT((ROW()-14)/2),0)))</f>
        <v/>
      </c>
      <c r="M362" s="210" t="str">
        <f ca="1">IF(MOD(ROW()-13,2)=0,IF(ISBLANK(OFFSET('11. SEGUIMIENTO 2026'!$Q$14,INT((ROW()-13)/2),0)),"",OFFSET('11. SEGUIMIENTO 2026'!$Q$14,INT((ROW()-13)/2),0)),IF(ISBLANK(OFFSET('9. METAS'!$T$20,INT((ROW()-14)/2),0)),"",OFFSET('9. METAS'!$T$20,INT((ROW()-14)/2),0)))</f>
        <v/>
      </c>
      <c r="N362" s="1005"/>
      <c r="O362" s="1007"/>
      <c r="P362" s="1037"/>
    </row>
    <row r="363" spans="3:16" hidden="1">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29" t="str">
        <f ca="1">IF(ISBLANK(OFFSET('9. METAS'!$K$20,INT((ROW()-13)/2),0)),"",OFFSET('9. METAS'!$K$20,INT((ROW()-13)/2),0))</f>
        <v/>
      </c>
      <c r="I363" s="1031"/>
      <c r="J363" s="208" t="str">
        <f ca="1">IF(MOD(ROW()-13,2)=0,IF(ISBLANK(OFFSET('11. SEGUIMIENTO 2026'!$N$14,INT((ROW()-13)/2),0)),"",OFFSET('11. SEGUIMIENTO 2026'!$N$14,INT((ROW()-13)/2),0)),IF(ISBLANK(OFFSET('9. METAS'!$Q$20,INT((ROW()-14)/2),0)),"",OFFSET('9. METAS'!$Q$20,INT((ROW()-14)/2),0)))</f>
        <v/>
      </c>
      <c r="K363" s="209" t="str">
        <f ca="1">IF(MOD(ROW()-13,2)=0,IF(ISBLANK(OFFSET('11. SEGUIMIENTO 2026'!$O$14,INT((ROW()-13)/2),0)),"",OFFSET('11. SEGUIMIENTO 2026'!$O$14,INT((ROW()-13)/2),0)),IF(ISBLANK(OFFSET('9. METAS'!$R$20,INT((ROW()-14)/2),0)),"",OFFSET('9. METAS'!$R$20,INT((ROW()-14)/2),0)))</f>
        <v/>
      </c>
      <c r="L363" s="209" t="str">
        <f ca="1">IF(MOD(ROW()-13,2)=0,IF(ISBLANK(OFFSET('11. SEGUIMIENTO 2026'!$P$14,INT((ROW()-13)/2),0)),"",OFFSET('11. SEGUIMIENTO 2026'!$P$14,INT((ROW()-13)/2),0)),IF(ISBLANK(OFFSET('9. METAS'!$S$20,INT((ROW()-14)/2),0)),"",OFFSET('9. METAS'!$S$20,INT((ROW()-14)/2),0)))</f>
        <v/>
      </c>
      <c r="M363" s="210" t="str">
        <f ca="1">IF(MOD(ROW()-13,2)=0,IF(ISBLANK(OFFSET('11. SEGUIMIENTO 2026'!$Q$14,INT((ROW()-13)/2),0)),"",OFFSET('11. SEGUIMIENTO 2026'!$Q$14,INT((ROW()-13)/2),0)),IF(ISBLANK(OFFSET('9. METAS'!$T$20,INT((ROW()-14)/2),0)),"",OFFSET('9. METAS'!$T$20,INT((ROW()-14)/2),0)))</f>
        <v/>
      </c>
      <c r="N363" s="1004" t="str">
        <f t="shared" ref="N363" ca="1" si="346">IFERROR(J363/J364,"ND")</f>
        <v>ND</v>
      </c>
      <c r="O363" s="1006" t="str">
        <f t="shared" ref="O363" ca="1" si="347">IFERROR(((J363+K363+L363+M363)/H363),"ND")</f>
        <v>ND</v>
      </c>
      <c r="P363" s="1034"/>
    </row>
    <row r="364" spans="3:16" hidden="1">
      <c r="C364" s="983"/>
      <c r="D364" s="985"/>
      <c r="E364" s="985"/>
      <c r="F364" s="987"/>
      <c r="G364" s="989"/>
      <c r="H364" s="1029"/>
      <c r="I364" s="1036"/>
      <c r="J364" s="208" t="str">
        <f ca="1">IF(MOD(ROW()-13,2)=0,IF(ISBLANK(OFFSET('11. SEGUIMIENTO 2026'!$N$14,INT((ROW()-13)/2),0)),"",OFFSET('11. SEGUIMIENTO 2026'!$N$14,INT((ROW()-13)/2),0)),IF(ISBLANK(OFFSET('9. METAS'!$Q$20,INT((ROW()-14)/2),0)),"",OFFSET('9. METAS'!$Q$20,INT((ROW()-14)/2),0)))</f>
        <v/>
      </c>
      <c r="K364" s="209" t="str">
        <f ca="1">IF(MOD(ROW()-13,2)=0,IF(ISBLANK(OFFSET('11. SEGUIMIENTO 2026'!$O$14,INT((ROW()-13)/2),0)),"",OFFSET('11. SEGUIMIENTO 2026'!$O$14,INT((ROW()-13)/2),0)),IF(ISBLANK(OFFSET('9. METAS'!$R$20,INT((ROW()-14)/2),0)),"",OFFSET('9. METAS'!$R$20,INT((ROW()-14)/2),0)))</f>
        <v/>
      </c>
      <c r="L364" s="209" t="str">
        <f ca="1">IF(MOD(ROW()-13,2)=0,IF(ISBLANK(OFFSET('11. SEGUIMIENTO 2026'!$P$14,INT((ROW()-13)/2),0)),"",OFFSET('11. SEGUIMIENTO 2026'!$P$14,INT((ROW()-13)/2),0)),IF(ISBLANK(OFFSET('9. METAS'!$S$20,INT((ROW()-14)/2),0)),"",OFFSET('9. METAS'!$S$20,INT((ROW()-14)/2),0)))</f>
        <v/>
      </c>
      <c r="M364" s="210" t="str">
        <f ca="1">IF(MOD(ROW()-13,2)=0,IF(ISBLANK(OFFSET('11. SEGUIMIENTO 2026'!$Q$14,INT((ROW()-13)/2),0)),"",OFFSET('11. SEGUIMIENTO 2026'!$Q$14,INT((ROW()-13)/2),0)),IF(ISBLANK(OFFSET('9. METAS'!$T$20,INT((ROW()-14)/2),0)),"",OFFSET('9. METAS'!$T$20,INT((ROW()-14)/2),0)))</f>
        <v/>
      </c>
      <c r="N364" s="1005"/>
      <c r="O364" s="1007"/>
      <c r="P364" s="1037"/>
    </row>
    <row r="365" spans="3:16" hidden="1">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29" t="str">
        <f ca="1">IF(ISBLANK(OFFSET('9. METAS'!$K$20,INT((ROW()-13)/2),0)),"",OFFSET('9. METAS'!$K$20,INT((ROW()-13)/2),0))</f>
        <v/>
      </c>
      <c r="I365" s="1031"/>
      <c r="J365" s="208" t="str">
        <f ca="1">IF(MOD(ROW()-13,2)=0,IF(ISBLANK(OFFSET('11. SEGUIMIENTO 2026'!$N$14,INT((ROW()-13)/2),0)),"",OFFSET('11. SEGUIMIENTO 2026'!$N$14,INT((ROW()-13)/2),0)),IF(ISBLANK(OFFSET('9. METAS'!$Q$20,INT((ROW()-14)/2),0)),"",OFFSET('9. METAS'!$Q$20,INT((ROW()-14)/2),0)))</f>
        <v/>
      </c>
      <c r="K365" s="209" t="str">
        <f ca="1">IF(MOD(ROW()-13,2)=0,IF(ISBLANK(OFFSET('11. SEGUIMIENTO 2026'!$O$14,INT((ROW()-13)/2),0)),"",OFFSET('11. SEGUIMIENTO 2026'!$O$14,INT((ROW()-13)/2),0)),IF(ISBLANK(OFFSET('9. METAS'!$R$20,INT((ROW()-14)/2),0)),"",OFFSET('9. METAS'!$R$20,INT((ROW()-14)/2),0)))</f>
        <v/>
      </c>
      <c r="L365" s="209" t="str">
        <f ca="1">IF(MOD(ROW()-13,2)=0,IF(ISBLANK(OFFSET('11. SEGUIMIENTO 2026'!$P$14,INT((ROW()-13)/2),0)),"",OFFSET('11. SEGUIMIENTO 2026'!$P$14,INT((ROW()-13)/2),0)),IF(ISBLANK(OFFSET('9. METAS'!$S$20,INT((ROW()-14)/2),0)),"",OFFSET('9. METAS'!$S$20,INT((ROW()-14)/2),0)))</f>
        <v/>
      </c>
      <c r="M365" s="210" t="str">
        <f ca="1">IF(MOD(ROW()-13,2)=0,IF(ISBLANK(OFFSET('11. SEGUIMIENTO 2026'!$Q$14,INT((ROW()-13)/2),0)),"",OFFSET('11. SEGUIMIENTO 2026'!$Q$14,INT((ROW()-13)/2),0)),IF(ISBLANK(OFFSET('9. METAS'!$T$20,INT((ROW()-14)/2),0)),"",OFFSET('9. METAS'!$T$20,INT((ROW()-14)/2),0)))</f>
        <v/>
      </c>
      <c r="N365" s="1004" t="str">
        <f t="shared" ref="N365" ca="1" si="348">IFERROR(J365/J366,"ND")</f>
        <v>ND</v>
      </c>
      <c r="O365" s="1006" t="str">
        <f t="shared" ref="O365" ca="1" si="349">IFERROR(((J365+K365+L365+M365)/H365),"ND")</f>
        <v>ND</v>
      </c>
      <c r="P365" s="1034"/>
    </row>
    <row r="366" spans="3:16" hidden="1">
      <c r="C366" s="983"/>
      <c r="D366" s="985"/>
      <c r="E366" s="985"/>
      <c r="F366" s="987"/>
      <c r="G366" s="989"/>
      <c r="H366" s="1029"/>
      <c r="I366" s="1036"/>
      <c r="J366" s="208" t="str">
        <f ca="1">IF(MOD(ROW()-13,2)=0,IF(ISBLANK(OFFSET('11. SEGUIMIENTO 2026'!$N$14,INT((ROW()-13)/2),0)),"",OFFSET('11. SEGUIMIENTO 2026'!$N$14,INT((ROW()-13)/2),0)),IF(ISBLANK(OFFSET('9. METAS'!$Q$20,INT((ROW()-14)/2),0)),"",OFFSET('9. METAS'!$Q$20,INT((ROW()-14)/2),0)))</f>
        <v/>
      </c>
      <c r="K366" s="209" t="str">
        <f ca="1">IF(MOD(ROW()-13,2)=0,IF(ISBLANK(OFFSET('11. SEGUIMIENTO 2026'!$O$14,INT((ROW()-13)/2),0)),"",OFFSET('11. SEGUIMIENTO 2026'!$O$14,INT((ROW()-13)/2),0)),IF(ISBLANK(OFFSET('9. METAS'!$R$20,INT((ROW()-14)/2),0)),"",OFFSET('9. METAS'!$R$20,INT((ROW()-14)/2),0)))</f>
        <v/>
      </c>
      <c r="L366" s="209" t="str">
        <f ca="1">IF(MOD(ROW()-13,2)=0,IF(ISBLANK(OFFSET('11. SEGUIMIENTO 2026'!$P$14,INT((ROW()-13)/2),0)),"",OFFSET('11. SEGUIMIENTO 2026'!$P$14,INT((ROW()-13)/2),0)),IF(ISBLANK(OFFSET('9. METAS'!$S$20,INT((ROW()-14)/2),0)),"",OFFSET('9. METAS'!$S$20,INT((ROW()-14)/2),0)))</f>
        <v/>
      </c>
      <c r="M366" s="210" t="str">
        <f ca="1">IF(MOD(ROW()-13,2)=0,IF(ISBLANK(OFFSET('11. SEGUIMIENTO 2026'!$Q$14,INT((ROW()-13)/2),0)),"",OFFSET('11. SEGUIMIENTO 2026'!$Q$14,INT((ROW()-13)/2),0)),IF(ISBLANK(OFFSET('9. METAS'!$T$20,INT((ROW()-14)/2),0)),"",OFFSET('9. METAS'!$T$20,INT((ROW()-14)/2),0)))</f>
        <v/>
      </c>
      <c r="N366" s="1005"/>
      <c r="O366" s="1007"/>
      <c r="P366" s="1037"/>
    </row>
    <row r="367" spans="3:16" hidden="1">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29" t="str">
        <f ca="1">IF(ISBLANK(OFFSET('9. METAS'!$K$20,INT((ROW()-13)/2),0)),"",OFFSET('9. METAS'!$K$20,INT((ROW()-13)/2),0))</f>
        <v/>
      </c>
      <c r="I367" s="1031"/>
      <c r="J367" s="208" t="str">
        <f ca="1">IF(MOD(ROW()-13,2)=0,IF(ISBLANK(OFFSET('11. SEGUIMIENTO 2026'!$N$14,INT((ROW()-13)/2),0)),"",OFFSET('11. SEGUIMIENTO 2026'!$N$14,INT((ROW()-13)/2),0)),IF(ISBLANK(OFFSET('9. METAS'!$Q$20,INT((ROW()-14)/2),0)),"",OFFSET('9. METAS'!$Q$20,INT((ROW()-14)/2),0)))</f>
        <v/>
      </c>
      <c r="K367" s="209" t="str">
        <f ca="1">IF(MOD(ROW()-13,2)=0,IF(ISBLANK(OFFSET('11. SEGUIMIENTO 2026'!$O$14,INT((ROW()-13)/2),0)),"",OFFSET('11. SEGUIMIENTO 2026'!$O$14,INT((ROW()-13)/2),0)),IF(ISBLANK(OFFSET('9. METAS'!$R$20,INT((ROW()-14)/2),0)),"",OFFSET('9. METAS'!$R$20,INT((ROW()-14)/2),0)))</f>
        <v/>
      </c>
      <c r="L367" s="209" t="str">
        <f ca="1">IF(MOD(ROW()-13,2)=0,IF(ISBLANK(OFFSET('11. SEGUIMIENTO 2026'!$P$14,INT((ROW()-13)/2),0)),"",OFFSET('11. SEGUIMIENTO 2026'!$P$14,INT((ROW()-13)/2),0)),IF(ISBLANK(OFFSET('9. METAS'!$S$20,INT((ROW()-14)/2),0)),"",OFFSET('9. METAS'!$S$20,INT((ROW()-14)/2),0)))</f>
        <v/>
      </c>
      <c r="M367" s="210" t="str">
        <f ca="1">IF(MOD(ROW()-13,2)=0,IF(ISBLANK(OFFSET('11. SEGUIMIENTO 2026'!$Q$14,INT((ROW()-13)/2),0)),"",OFFSET('11. SEGUIMIENTO 2026'!$Q$14,INT((ROW()-13)/2),0)),IF(ISBLANK(OFFSET('9. METAS'!$T$20,INT((ROW()-14)/2),0)),"",OFFSET('9. METAS'!$T$20,INT((ROW()-14)/2),0)))</f>
        <v/>
      </c>
      <c r="N367" s="1004" t="str">
        <f t="shared" ref="N367" ca="1" si="350">IFERROR(J367/J368,"ND")</f>
        <v>ND</v>
      </c>
      <c r="O367" s="1006" t="str">
        <f t="shared" ref="O367" ca="1" si="351">IFERROR(((J367+K367+L367+M367)/H367),"ND")</f>
        <v>ND</v>
      </c>
      <c r="P367" s="1034"/>
    </row>
    <row r="368" spans="3:16" hidden="1">
      <c r="C368" s="983"/>
      <c r="D368" s="985"/>
      <c r="E368" s="985"/>
      <c r="F368" s="987"/>
      <c r="G368" s="989"/>
      <c r="H368" s="1029"/>
      <c r="I368" s="1036"/>
      <c r="J368" s="208" t="str">
        <f ca="1">IF(MOD(ROW()-13,2)=0,IF(ISBLANK(OFFSET('11. SEGUIMIENTO 2026'!$N$14,INT((ROW()-13)/2),0)),"",OFFSET('11. SEGUIMIENTO 2026'!$N$14,INT((ROW()-13)/2),0)),IF(ISBLANK(OFFSET('9. METAS'!$Q$20,INT((ROW()-14)/2),0)),"",OFFSET('9. METAS'!$Q$20,INT((ROW()-14)/2),0)))</f>
        <v/>
      </c>
      <c r="K368" s="209" t="str">
        <f ca="1">IF(MOD(ROW()-13,2)=0,IF(ISBLANK(OFFSET('11. SEGUIMIENTO 2026'!$O$14,INT((ROW()-13)/2),0)),"",OFFSET('11. SEGUIMIENTO 2026'!$O$14,INT((ROW()-13)/2),0)),IF(ISBLANK(OFFSET('9. METAS'!$R$20,INT((ROW()-14)/2),0)),"",OFFSET('9. METAS'!$R$20,INT((ROW()-14)/2),0)))</f>
        <v/>
      </c>
      <c r="L368" s="209" t="str">
        <f ca="1">IF(MOD(ROW()-13,2)=0,IF(ISBLANK(OFFSET('11. SEGUIMIENTO 2026'!$P$14,INT((ROW()-13)/2),0)),"",OFFSET('11. SEGUIMIENTO 2026'!$P$14,INT((ROW()-13)/2),0)),IF(ISBLANK(OFFSET('9. METAS'!$S$20,INT((ROW()-14)/2),0)),"",OFFSET('9. METAS'!$S$20,INT((ROW()-14)/2),0)))</f>
        <v/>
      </c>
      <c r="M368" s="210" t="str">
        <f ca="1">IF(MOD(ROW()-13,2)=0,IF(ISBLANK(OFFSET('11. SEGUIMIENTO 2026'!$Q$14,INT((ROW()-13)/2),0)),"",OFFSET('11. SEGUIMIENTO 2026'!$Q$14,INT((ROW()-13)/2),0)),IF(ISBLANK(OFFSET('9. METAS'!$T$20,INT((ROW()-14)/2),0)),"",OFFSET('9. METAS'!$T$20,INT((ROW()-14)/2),0)))</f>
        <v/>
      </c>
      <c r="N368" s="1005"/>
      <c r="O368" s="1007"/>
      <c r="P368" s="1037"/>
    </row>
    <row r="369" spans="3:16" hidden="1">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29" t="str">
        <f ca="1">IF(ISBLANK(OFFSET('9. METAS'!$K$20,INT((ROW()-13)/2),0)),"",OFFSET('9. METAS'!$K$20,INT((ROW()-13)/2),0))</f>
        <v/>
      </c>
      <c r="I369" s="1031"/>
      <c r="J369" s="208" t="str">
        <f ca="1">IF(MOD(ROW()-13,2)=0,IF(ISBLANK(OFFSET('11. SEGUIMIENTO 2026'!$N$14,INT((ROW()-13)/2),0)),"",OFFSET('11. SEGUIMIENTO 2026'!$N$14,INT((ROW()-13)/2),0)),IF(ISBLANK(OFFSET('9. METAS'!$Q$20,INT((ROW()-14)/2),0)),"",OFFSET('9. METAS'!$Q$20,INT((ROW()-14)/2),0)))</f>
        <v/>
      </c>
      <c r="K369" s="209" t="str">
        <f ca="1">IF(MOD(ROW()-13,2)=0,IF(ISBLANK(OFFSET('11. SEGUIMIENTO 2026'!$O$14,INT((ROW()-13)/2),0)),"",OFFSET('11. SEGUIMIENTO 2026'!$O$14,INT((ROW()-13)/2),0)),IF(ISBLANK(OFFSET('9. METAS'!$R$20,INT((ROW()-14)/2),0)),"",OFFSET('9. METAS'!$R$20,INT((ROW()-14)/2),0)))</f>
        <v/>
      </c>
      <c r="L369" s="209" t="str">
        <f ca="1">IF(MOD(ROW()-13,2)=0,IF(ISBLANK(OFFSET('11. SEGUIMIENTO 2026'!$P$14,INT((ROW()-13)/2),0)),"",OFFSET('11. SEGUIMIENTO 2026'!$P$14,INT((ROW()-13)/2),0)),IF(ISBLANK(OFFSET('9. METAS'!$S$20,INT((ROW()-14)/2),0)),"",OFFSET('9. METAS'!$S$20,INT((ROW()-14)/2),0)))</f>
        <v/>
      </c>
      <c r="M369" s="210" t="str">
        <f ca="1">IF(MOD(ROW()-13,2)=0,IF(ISBLANK(OFFSET('11. SEGUIMIENTO 2026'!$Q$14,INT((ROW()-13)/2),0)),"",OFFSET('11. SEGUIMIENTO 2026'!$Q$14,INT((ROW()-13)/2),0)),IF(ISBLANK(OFFSET('9. METAS'!$T$20,INT((ROW()-14)/2),0)),"",OFFSET('9. METAS'!$T$20,INT((ROW()-14)/2),0)))</f>
        <v/>
      </c>
      <c r="N369" s="1004" t="str">
        <f t="shared" ref="N369" ca="1" si="352">IFERROR(J369/J370,"ND")</f>
        <v>ND</v>
      </c>
      <c r="O369" s="1006" t="str">
        <f t="shared" ref="O369" ca="1" si="353">IFERROR(((J369+K369+L369+M369)/H369),"ND")</f>
        <v>ND</v>
      </c>
      <c r="P369" s="1034"/>
    </row>
    <row r="370" spans="3:16" hidden="1">
      <c r="C370" s="983"/>
      <c r="D370" s="985"/>
      <c r="E370" s="985"/>
      <c r="F370" s="987"/>
      <c r="G370" s="989"/>
      <c r="H370" s="1029"/>
      <c r="I370" s="1036"/>
      <c r="J370" s="208" t="str">
        <f ca="1">IF(MOD(ROW()-13,2)=0,IF(ISBLANK(OFFSET('11. SEGUIMIENTO 2026'!$N$14,INT((ROW()-13)/2),0)),"",OFFSET('11. SEGUIMIENTO 2026'!$N$14,INT((ROW()-13)/2),0)),IF(ISBLANK(OFFSET('9. METAS'!$Q$20,INT((ROW()-14)/2),0)),"",OFFSET('9. METAS'!$Q$20,INT((ROW()-14)/2),0)))</f>
        <v/>
      </c>
      <c r="K370" s="209" t="str">
        <f ca="1">IF(MOD(ROW()-13,2)=0,IF(ISBLANK(OFFSET('11. SEGUIMIENTO 2026'!$O$14,INT((ROW()-13)/2),0)),"",OFFSET('11. SEGUIMIENTO 2026'!$O$14,INT((ROW()-13)/2),0)),IF(ISBLANK(OFFSET('9. METAS'!$R$20,INT((ROW()-14)/2),0)),"",OFFSET('9. METAS'!$R$20,INT((ROW()-14)/2),0)))</f>
        <v/>
      </c>
      <c r="L370" s="209" t="str">
        <f ca="1">IF(MOD(ROW()-13,2)=0,IF(ISBLANK(OFFSET('11. SEGUIMIENTO 2026'!$P$14,INT((ROW()-13)/2),0)),"",OFFSET('11. SEGUIMIENTO 2026'!$P$14,INT((ROW()-13)/2),0)),IF(ISBLANK(OFFSET('9. METAS'!$S$20,INT((ROW()-14)/2),0)),"",OFFSET('9. METAS'!$S$20,INT((ROW()-14)/2),0)))</f>
        <v/>
      </c>
      <c r="M370" s="210" t="str">
        <f ca="1">IF(MOD(ROW()-13,2)=0,IF(ISBLANK(OFFSET('11. SEGUIMIENTO 2026'!$Q$14,INT((ROW()-13)/2),0)),"",OFFSET('11. SEGUIMIENTO 2026'!$Q$14,INT((ROW()-13)/2),0)),IF(ISBLANK(OFFSET('9. METAS'!$T$20,INT((ROW()-14)/2),0)),"",OFFSET('9. METAS'!$T$20,INT((ROW()-14)/2),0)))</f>
        <v/>
      </c>
      <c r="N370" s="1005"/>
      <c r="O370" s="1007"/>
      <c r="P370" s="1037"/>
    </row>
    <row r="371" spans="3:16" hidden="1">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29" t="str">
        <f ca="1">IF(ISBLANK(OFFSET('9. METAS'!$K$20,INT((ROW()-13)/2),0)),"",OFFSET('9. METAS'!$K$20,INT((ROW()-13)/2),0))</f>
        <v/>
      </c>
      <c r="I371" s="1031"/>
      <c r="J371" s="208" t="str">
        <f ca="1">IF(MOD(ROW()-13,2)=0,IF(ISBLANK(OFFSET('11. SEGUIMIENTO 2026'!$N$14,INT((ROW()-13)/2),0)),"",OFFSET('11. SEGUIMIENTO 2026'!$N$14,INT((ROW()-13)/2),0)),IF(ISBLANK(OFFSET('9. METAS'!$Q$20,INT((ROW()-14)/2),0)),"",OFFSET('9. METAS'!$Q$20,INT((ROW()-14)/2),0)))</f>
        <v/>
      </c>
      <c r="K371" s="209" t="str">
        <f ca="1">IF(MOD(ROW()-13,2)=0,IF(ISBLANK(OFFSET('11. SEGUIMIENTO 2026'!$O$14,INT((ROW()-13)/2),0)),"",OFFSET('11. SEGUIMIENTO 2026'!$O$14,INT((ROW()-13)/2),0)),IF(ISBLANK(OFFSET('9. METAS'!$R$20,INT((ROW()-14)/2),0)),"",OFFSET('9. METAS'!$R$20,INT((ROW()-14)/2),0)))</f>
        <v/>
      </c>
      <c r="L371" s="209" t="str">
        <f ca="1">IF(MOD(ROW()-13,2)=0,IF(ISBLANK(OFFSET('11. SEGUIMIENTO 2026'!$P$14,INT((ROW()-13)/2),0)),"",OFFSET('11. SEGUIMIENTO 2026'!$P$14,INT((ROW()-13)/2),0)),IF(ISBLANK(OFFSET('9. METAS'!$S$20,INT((ROW()-14)/2),0)),"",OFFSET('9. METAS'!$S$20,INT((ROW()-14)/2),0)))</f>
        <v/>
      </c>
      <c r="M371" s="210" t="str">
        <f ca="1">IF(MOD(ROW()-13,2)=0,IF(ISBLANK(OFFSET('11. SEGUIMIENTO 2026'!$Q$14,INT((ROW()-13)/2),0)),"",OFFSET('11. SEGUIMIENTO 2026'!$Q$14,INT((ROW()-13)/2),0)),IF(ISBLANK(OFFSET('9. METAS'!$T$20,INT((ROW()-14)/2),0)),"",OFFSET('9. METAS'!$T$20,INT((ROW()-14)/2),0)))</f>
        <v/>
      </c>
      <c r="N371" s="1004" t="str">
        <f t="shared" ref="N371" ca="1" si="354">IFERROR(J371/J372,"ND")</f>
        <v>ND</v>
      </c>
      <c r="O371" s="1006" t="str">
        <f t="shared" ref="O371" ca="1" si="355">IFERROR(((J371+K371+L371+M371)/H371),"ND")</f>
        <v>ND</v>
      </c>
      <c r="P371" s="1034"/>
    </row>
    <row r="372" spans="3:16" hidden="1">
      <c r="C372" s="983"/>
      <c r="D372" s="985"/>
      <c r="E372" s="985"/>
      <c r="F372" s="987"/>
      <c r="G372" s="989"/>
      <c r="H372" s="1029"/>
      <c r="I372" s="1036"/>
      <c r="J372" s="208" t="str">
        <f ca="1">IF(MOD(ROW()-13,2)=0,IF(ISBLANK(OFFSET('11. SEGUIMIENTO 2026'!$N$14,INT((ROW()-13)/2),0)),"",OFFSET('11. SEGUIMIENTO 2026'!$N$14,INT((ROW()-13)/2),0)),IF(ISBLANK(OFFSET('9. METAS'!$Q$20,INT((ROW()-14)/2),0)),"",OFFSET('9. METAS'!$Q$20,INT((ROW()-14)/2),0)))</f>
        <v/>
      </c>
      <c r="K372" s="209" t="str">
        <f ca="1">IF(MOD(ROW()-13,2)=0,IF(ISBLANK(OFFSET('11. SEGUIMIENTO 2026'!$O$14,INT((ROW()-13)/2),0)),"",OFFSET('11. SEGUIMIENTO 2026'!$O$14,INT((ROW()-13)/2),0)),IF(ISBLANK(OFFSET('9. METAS'!$R$20,INT((ROW()-14)/2),0)),"",OFFSET('9. METAS'!$R$20,INT((ROW()-14)/2),0)))</f>
        <v/>
      </c>
      <c r="L372" s="209" t="str">
        <f ca="1">IF(MOD(ROW()-13,2)=0,IF(ISBLANK(OFFSET('11. SEGUIMIENTO 2026'!$P$14,INT((ROW()-13)/2),0)),"",OFFSET('11. SEGUIMIENTO 2026'!$P$14,INT((ROW()-13)/2),0)),IF(ISBLANK(OFFSET('9. METAS'!$S$20,INT((ROW()-14)/2),0)),"",OFFSET('9. METAS'!$S$20,INT((ROW()-14)/2),0)))</f>
        <v/>
      </c>
      <c r="M372" s="210" t="str">
        <f ca="1">IF(MOD(ROW()-13,2)=0,IF(ISBLANK(OFFSET('11. SEGUIMIENTO 2026'!$Q$14,INT((ROW()-13)/2),0)),"",OFFSET('11. SEGUIMIENTO 2026'!$Q$14,INT((ROW()-13)/2),0)),IF(ISBLANK(OFFSET('9. METAS'!$T$20,INT((ROW()-14)/2),0)),"",OFFSET('9. METAS'!$T$20,INT((ROW()-14)/2),0)))</f>
        <v/>
      </c>
      <c r="N372" s="1005"/>
      <c r="O372" s="1007"/>
      <c r="P372" s="1037"/>
    </row>
    <row r="373" spans="3:16" hidden="1">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29" t="str">
        <f ca="1">IF(ISBLANK(OFFSET('9. METAS'!$K$20,INT((ROW()-13)/2),0)),"",OFFSET('9. METAS'!$K$20,INT((ROW()-13)/2),0))</f>
        <v/>
      </c>
      <c r="I373" s="1031"/>
      <c r="J373" s="208" t="str">
        <f ca="1">IF(MOD(ROW()-13,2)=0,IF(ISBLANK(OFFSET('11. SEGUIMIENTO 2026'!$N$14,INT((ROW()-13)/2),0)),"",OFFSET('11. SEGUIMIENTO 2026'!$N$14,INT((ROW()-13)/2),0)),IF(ISBLANK(OFFSET('9. METAS'!$Q$20,INT((ROW()-14)/2),0)),"",OFFSET('9. METAS'!$Q$20,INT((ROW()-14)/2),0)))</f>
        <v/>
      </c>
      <c r="K373" s="209" t="str">
        <f ca="1">IF(MOD(ROW()-13,2)=0,IF(ISBLANK(OFFSET('11. SEGUIMIENTO 2026'!$O$14,INT((ROW()-13)/2),0)),"",OFFSET('11. SEGUIMIENTO 2026'!$O$14,INT((ROW()-13)/2),0)),IF(ISBLANK(OFFSET('9. METAS'!$R$20,INT((ROW()-14)/2),0)),"",OFFSET('9. METAS'!$R$20,INT((ROW()-14)/2),0)))</f>
        <v/>
      </c>
      <c r="L373" s="209" t="str">
        <f ca="1">IF(MOD(ROW()-13,2)=0,IF(ISBLANK(OFFSET('11. SEGUIMIENTO 2026'!$P$14,INT((ROW()-13)/2),0)),"",OFFSET('11. SEGUIMIENTO 2026'!$P$14,INT((ROW()-13)/2),0)),IF(ISBLANK(OFFSET('9. METAS'!$S$20,INT((ROW()-14)/2),0)),"",OFFSET('9. METAS'!$S$20,INT((ROW()-14)/2),0)))</f>
        <v/>
      </c>
      <c r="M373" s="210" t="str">
        <f ca="1">IF(MOD(ROW()-13,2)=0,IF(ISBLANK(OFFSET('11. SEGUIMIENTO 2026'!$Q$14,INT((ROW()-13)/2),0)),"",OFFSET('11. SEGUIMIENTO 2026'!$Q$14,INT((ROW()-13)/2),0)),IF(ISBLANK(OFFSET('9. METAS'!$T$20,INT((ROW()-14)/2),0)),"",OFFSET('9. METAS'!$T$20,INT((ROW()-14)/2),0)))</f>
        <v/>
      </c>
      <c r="N373" s="1004" t="str">
        <f t="shared" ref="N373" ca="1" si="356">IFERROR(J373/J374,"ND")</f>
        <v>ND</v>
      </c>
      <c r="O373" s="1006" t="str">
        <f t="shared" ref="O373" ca="1" si="357">IFERROR(((J373+K373+L373+M373)/H373),"ND")</f>
        <v>ND</v>
      </c>
      <c r="P373" s="1034"/>
    </row>
    <row r="374" spans="3:16" hidden="1">
      <c r="C374" s="983"/>
      <c r="D374" s="985"/>
      <c r="E374" s="985"/>
      <c r="F374" s="987"/>
      <c r="G374" s="989"/>
      <c r="H374" s="1029"/>
      <c r="I374" s="1036"/>
      <c r="J374" s="208" t="str">
        <f ca="1">IF(MOD(ROW()-13,2)=0,IF(ISBLANK(OFFSET('11. SEGUIMIENTO 2026'!$N$14,INT((ROW()-13)/2),0)),"",OFFSET('11. SEGUIMIENTO 2026'!$N$14,INT((ROW()-13)/2),0)),IF(ISBLANK(OFFSET('9. METAS'!$Q$20,INT((ROW()-14)/2),0)),"",OFFSET('9. METAS'!$Q$20,INT((ROW()-14)/2),0)))</f>
        <v/>
      </c>
      <c r="K374" s="209" t="str">
        <f ca="1">IF(MOD(ROW()-13,2)=0,IF(ISBLANK(OFFSET('11. SEGUIMIENTO 2026'!$O$14,INT((ROW()-13)/2),0)),"",OFFSET('11. SEGUIMIENTO 2026'!$O$14,INT((ROW()-13)/2),0)),IF(ISBLANK(OFFSET('9. METAS'!$R$20,INT((ROW()-14)/2),0)),"",OFFSET('9. METAS'!$R$20,INT((ROW()-14)/2),0)))</f>
        <v/>
      </c>
      <c r="L374" s="209" t="str">
        <f ca="1">IF(MOD(ROW()-13,2)=0,IF(ISBLANK(OFFSET('11. SEGUIMIENTO 2026'!$P$14,INT((ROW()-13)/2),0)),"",OFFSET('11. SEGUIMIENTO 2026'!$P$14,INT((ROW()-13)/2),0)),IF(ISBLANK(OFFSET('9. METAS'!$S$20,INT((ROW()-14)/2),0)),"",OFFSET('9. METAS'!$S$20,INT((ROW()-14)/2),0)))</f>
        <v/>
      </c>
      <c r="M374" s="210" t="str">
        <f ca="1">IF(MOD(ROW()-13,2)=0,IF(ISBLANK(OFFSET('11. SEGUIMIENTO 2026'!$Q$14,INT((ROW()-13)/2),0)),"",OFFSET('11. SEGUIMIENTO 2026'!$Q$14,INT((ROW()-13)/2),0)),IF(ISBLANK(OFFSET('9. METAS'!$T$20,INT((ROW()-14)/2),0)),"",OFFSET('9. METAS'!$T$20,INT((ROW()-14)/2),0)))</f>
        <v/>
      </c>
      <c r="N374" s="1005"/>
      <c r="O374" s="1007"/>
      <c r="P374" s="1037"/>
    </row>
    <row r="375" spans="3:16" hidden="1">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29" t="str">
        <f ca="1">IF(ISBLANK(OFFSET('9. METAS'!$K$20,INT((ROW()-13)/2),0)),"",OFFSET('9. METAS'!$K$20,INT((ROW()-13)/2),0))</f>
        <v/>
      </c>
      <c r="I375" s="1031"/>
      <c r="J375" s="208" t="str">
        <f ca="1">IF(MOD(ROW()-13,2)=0,IF(ISBLANK(OFFSET('11. SEGUIMIENTO 2026'!$N$14,INT((ROW()-13)/2),0)),"",OFFSET('11. SEGUIMIENTO 2026'!$N$14,INT((ROW()-13)/2),0)),IF(ISBLANK(OFFSET('9. METAS'!$Q$20,INT((ROW()-14)/2),0)),"",OFFSET('9. METAS'!$Q$20,INT((ROW()-14)/2),0)))</f>
        <v/>
      </c>
      <c r="K375" s="209" t="str">
        <f ca="1">IF(MOD(ROW()-13,2)=0,IF(ISBLANK(OFFSET('11. SEGUIMIENTO 2026'!$O$14,INT((ROW()-13)/2),0)),"",OFFSET('11. SEGUIMIENTO 2026'!$O$14,INT((ROW()-13)/2),0)),IF(ISBLANK(OFFSET('9. METAS'!$R$20,INT((ROW()-14)/2),0)),"",OFFSET('9. METAS'!$R$20,INT((ROW()-14)/2),0)))</f>
        <v/>
      </c>
      <c r="L375" s="209" t="str">
        <f ca="1">IF(MOD(ROW()-13,2)=0,IF(ISBLANK(OFFSET('11. SEGUIMIENTO 2026'!$P$14,INT((ROW()-13)/2),0)),"",OFFSET('11. SEGUIMIENTO 2026'!$P$14,INT((ROW()-13)/2),0)),IF(ISBLANK(OFFSET('9. METAS'!$S$20,INT((ROW()-14)/2),0)),"",OFFSET('9. METAS'!$S$20,INT((ROW()-14)/2),0)))</f>
        <v/>
      </c>
      <c r="M375" s="210" t="str">
        <f ca="1">IF(MOD(ROW()-13,2)=0,IF(ISBLANK(OFFSET('11. SEGUIMIENTO 2026'!$Q$14,INT((ROW()-13)/2),0)),"",OFFSET('11. SEGUIMIENTO 2026'!$Q$14,INT((ROW()-13)/2),0)),IF(ISBLANK(OFFSET('9. METAS'!$T$20,INT((ROW()-14)/2),0)),"",OFFSET('9. METAS'!$T$20,INT((ROW()-14)/2),0)))</f>
        <v/>
      </c>
      <c r="N375" s="1004" t="str">
        <f t="shared" ref="N375" ca="1" si="358">IFERROR(J375/J376,"ND")</f>
        <v>ND</v>
      </c>
      <c r="O375" s="1006" t="str">
        <f t="shared" ref="O375" ca="1" si="359">IFERROR(((J375+K375+L375+M375)/H375),"ND")</f>
        <v>ND</v>
      </c>
      <c r="P375" s="1034"/>
    </row>
    <row r="376" spans="3:16" hidden="1">
      <c r="C376" s="983"/>
      <c r="D376" s="985"/>
      <c r="E376" s="985"/>
      <c r="F376" s="987"/>
      <c r="G376" s="989"/>
      <c r="H376" s="1029"/>
      <c r="I376" s="1036"/>
      <c r="J376" s="208" t="str">
        <f ca="1">IF(MOD(ROW()-13,2)=0,IF(ISBLANK(OFFSET('11. SEGUIMIENTO 2026'!$N$14,INT((ROW()-13)/2),0)),"",OFFSET('11. SEGUIMIENTO 2026'!$N$14,INT((ROW()-13)/2),0)),IF(ISBLANK(OFFSET('9. METAS'!$Q$20,INT((ROW()-14)/2),0)),"",OFFSET('9. METAS'!$Q$20,INT((ROW()-14)/2),0)))</f>
        <v/>
      </c>
      <c r="K376" s="209" t="str">
        <f ca="1">IF(MOD(ROW()-13,2)=0,IF(ISBLANK(OFFSET('11. SEGUIMIENTO 2026'!$O$14,INT((ROW()-13)/2),0)),"",OFFSET('11. SEGUIMIENTO 2026'!$O$14,INT((ROW()-13)/2),0)),IF(ISBLANK(OFFSET('9. METAS'!$R$20,INT((ROW()-14)/2),0)),"",OFFSET('9. METAS'!$R$20,INT((ROW()-14)/2),0)))</f>
        <v/>
      </c>
      <c r="L376" s="209" t="str">
        <f ca="1">IF(MOD(ROW()-13,2)=0,IF(ISBLANK(OFFSET('11. SEGUIMIENTO 2026'!$P$14,INT((ROW()-13)/2),0)),"",OFFSET('11. SEGUIMIENTO 2026'!$P$14,INT((ROW()-13)/2),0)),IF(ISBLANK(OFFSET('9. METAS'!$S$20,INT((ROW()-14)/2),0)),"",OFFSET('9. METAS'!$S$20,INT((ROW()-14)/2),0)))</f>
        <v/>
      </c>
      <c r="M376" s="210" t="str">
        <f ca="1">IF(MOD(ROW()-13,2)=0,IF(ISBLANK(OFFSET('11. SEGUIMIENTO 2026'!$Q$14,INT((ROW()-13)/2),0)),"",OFFSET('11. SEGUIMIENTO 2026'!$Q$14,INT((ROW()-13)/2),0)),IF(ISBLANK(OFFSET('9. METAS'!$T$20,INT((ROW()-14)/2),0)),"",OFFSET('9. METAS'!$T$20,INT((ROW()-14)/2),0)))</f>
        <v/>
      </c>
      <c r="N376" s="1005"/>
      <c r="O376" s="1007"/>
      <c r="P376" s="1037"/>
    </row>
    <row r="377" spans="3:16" hidden="1">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29" t="str">
        <f ca="1">IF(ISBLANK(OFFSET('9. METAS'!$K$20,INT((ROW()-13)/2),0)),"",OFFSET('9. METAS'!$K$20,INT((ROW()-13)/2),0))</f>
        <v/>
      </c>
      <c r="I377" s="1031"/>
      <c r="J377" s="208" t="str">
        <f ca="1">IF(MOD(ROW()-13,2)=0,IF(ISBLANK(OFFSET('11. SEGUIMIENTO 2026'!$N$14,INT((ROW()-13)/2),0)),"",OFFSET('11. SEGUIMIENTO 2026'!$N$14,INT((ROW()-13)/2),0)),IF(ISBLANK(OFFSET('9. METAS'!$Q$20,INT((ROW()-14)/2),0)),"",OFFSET('9. METAS'!$Q$20,INT((ROW()-14)/2),0)))</f>
        <v/>
      </c>
      <c r="K377" s="209" t="str">
        <f ca="1">IF(MOD(ROW()-13,2)=0,IF(ISBLANK(OFFSET('11. SEGUIMIENTO 2026'!$O$14,INT((ROW()-13)/2),0)),"",OFFSET('11. SEGUIMIENTO 2026'!$O$14,INT((ROW()-13)/2),0)),IF(ISBLANK(OFFSET('9. METAS'!$R$20,INT((ROW()-14)/2),0)),"",OFFSET('9. METAS'!$R$20,INT((ROW()-14)/2),0)))</f>
        <v/>
      </c>
      <c r="L377" s="209" t="str">
        <f ca="1">IF(MOD(ROW()-13,2)=0,IF(ISBLANK(OFFSET('11. SEGUIMIENTO 2026'!$P$14,INT((ROW()-13)/2),0)),"",OFFSET('11. SEGUIMIENTO 2026'!$P$14,INT((ROW()-13)/2),0)),IF(ISBLANK(OFFSET('9. METAS'!$S$20,INT((ROW()-14)/2),0)),"",OFFSET('9. METAS'!$S$20,INT((ROW()-14)/2),0)))</f>
        <v/>
      </c>
      <c r="M377" s="210" t="str">
        <f ca="1">IF(MOD(ROW()-13,2)=0,IF(ISBLANK(OFFSET('11. SEGUIMIENTO 2026'!$Q$14,INT((ROW()-13)/2),0)),"",OFFSET('11. SEGUIMIENTO 2026'!$Q$14,INT((ROW()-13)/2),0)),IF(ISBLANK(OFFSET('9. METAS'!$T$20,INT((ROW()-14)/2),0)),"",OFFSET('9. METAS'!$T$20,INT((ROW()-14)/2),0)))</f>
        <v/>
      </c>
      <c r="N377" s="1004" t="str">
        <f t="shared" ref="N377" ca="1" si="360">IFERROR(J377/J378,"ND")</f>
        <v>ND</v>
      </c>
      <c r="O377" s="1006" t="str">
        <f t="shared" ref="O377" ca="1" si="361">IFERROR(((J377+K377+L377+M377)/H377),"ND")</f>
        <v>ND</v>
      </c>
      <c r="P377" s="1034"/>
    </row>
    <row r="378" spans="3:16" hidden="1">
      <c r="C378" s="983"/>
      <c r="D378" s="985"/>
      <c r="E378" s="985"/>
      <c r="F378" s="987"/>
      <c r="G378" s="989"/>
      <c r="H378" s="1029"/>
      <c r="I378" s="1036"/>
      <c r="J378" s="208" t="str">
        <f ca="1">IF(MOD(ROW()-13,2)=0,IF(ISBLANK(OFFSET('11. SEGUIMIENTO 2026'!$N$14,INT((ROW()-13)/2),0)),"",OFFSET('11. SEGUIMIENTO 2026'!$N$14,INT((ROW()-13)/2),0)),IF(ISBLANK(OFFSET('9. METAS'!$Q$20,INT((ROW()-14)/2),0)),"",OFFSET('9. METAS'!$Q$20,INT((ROW()-14)/2),0)))</f>
        <v/>
      </c>
      <c r="K378" s="209" t="str">
        <f ca="1">IF(MOD(ROW()-13,2)=0,IF(ISBLANK(OFFSET('11. SEGUIMIENTO 2026'!$O$14,INT((ROW()-13)/2),0)),"",OFFSET('11. SEGUIMIENTO 2026'!$O$14,INT((ROW()-13)/2),0)),IF(ISBLANK(OFFSET('9. METAS'!$R$20,INT((ROW()-14)/2),0)),"",OFFSET('9. METAS'!$R$20,INT((ROW()-14)/2),0)))</f>
        <v/>
      </c>
      <c r="L378" s="209" t="str">
        <f ca="1">IF(MOD(ROW()-13,2)=0,IF(ISBLANK(OFFSET('11. SEGUIMIENTO 2026'!$P$14,INT((ROW()-13)/2),0)),"",OFFSET('11. SEGUIMIENTO 2026'!$P$14,INT((ROW()-13)/2),0)),IF(ISBLANK(OFFSET('9. METAS'!$S$20,INT((ROW()-14)/2),0)),"",OFFSET('9. METAS'!$S$20,INT((ROW()-14)/2),0)))</f>
        <v/>
      </c>
      <c r="M378" s="210" t="str">
        <f ca="1">IF(MOD(ROW()-13,2)=0,IF(ISBLANK(OFFSET('11. SEGUIMIENTO 2026'!$Q$14,INT((ROW()-13)/2),0)),"",OFFSET('11. SEGUIMIENTO 2026'!$Q$14,INT((ROW()-13)/2),0)),IF(ISBLANK(OFFSET('9. METAS'!$T$20,INT((ROW()-14)/2),0)),"",OFFSET('9. METAS'!$T$20,INT((ROW()-14)/2),0)))</f>
        <v/>
      </c>
      <c r="N378" s="1005"/>
      <c r="O378" s="1007"/>
      <c r="P378" s="1037"/>
    </row>
    <row r="379" spans="3:16" hidden="1">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29" t="str">
        <f ca="1">IF(ISBLANK(OFFSET('9. METAS'!$K$20,INT((ROW()-13)/2),0)),"",OFFSET('9. METAS'!$K$20,INT((ROW()-13)/2),0))</f>
        <v/>
      </c>
      <c r="I379" s="1031"/>
      <c r="J379" s="208" t="str">
        <f ca="1">IF(MOD(ROW()-13,2)=0,IF(ISBLANK(OFFSET('11. SEGUIMIENTO 2026'!$N$14,INT((ROW()-13)/2),0)),"",OFFSET('11. SEGUIMIENTO 2026'!$N$14,INT((ROW()-13)/2),0)),IF(ISBLANK(OFFSET('9. METAS'!$Q$20,INT((ROW()-14)/2),0)),"",OFFSET('9. METAS'!$Q$20,INT((ROW()-14)/2),0)))</f>
        <v/>
      </c>
      <c r="K379" s="209" t="str">
        <f ca="1">IF(MOD(ROW()-13,2)=0,IF(ISBLANK(OFFSET('11. SEGUIMIENTO 2026'!$O$14,INT((ROW()-13)/2),0)),"",OFFSET('11. SEGUIMIENTO 2026'!$O$14,INT((ROW()-13)/2),0)),IF(ISBLANK(OFFSET('9. METAS'!$R$20,INT((ROW()-14)/2),0)),"",OFFSET('9. METAS'!$R$20,INT((ROW()-14)/2),0)))</f>
        <v/>
      </c>
      <c r="L379" s="209" t="str">
        <f ca="1">IF(MOD(ROW()-13,2)=0,IF(ISBLANK(OFFSET('11. SEGUIMIENTO 2026'!$P$14,INT((ROW()-13)/2),0)),"",OFFSET('11. SEGUIMIENTO 2026'!$P$14,INT((ROW()-13)/2),0)),IF(ISBLANK(OFFSET('9. METAS'!$S$20,INT((ROW()-14)/2),0)),"",OFFSET('9. METAS'!$S$20,INT((ROW()-14)/2),0)))</f>
        <v/>
      </c>
      <c r="M379" s="210" t="str">
        <f ca="1">IF(MOD(ROW()-13,2)=0,IF(ISBLANK(OFFSET('11. SEGUIMIENTO 2026'!$Q$14,INT((ROW()-13)/2),0)),"",OFFSET('11. SEGUIMIENTO 2026'!$Q$14,INT((ROW()-13)/2),0)),IF(ISBLANK(OFFSET('9. METAS'!$T$20,INT((ROW()-14)/2),0)),"",OFFSET('9. METAS'!$T$20,INT((ROW()-14)/2),0)))</f>
        <v/>
      </c>
      <c r="N379" s="1004" t="str">
        <f t="shared" ref="N379" ca="1" si="362">IFERROR(J379/J380,"ND")</f>
        <v>ND</v>
      </c>
      <c r="O379" s="1006" t="str">
        <f t="shared" ref="O379" ca="1" si="363">IFERROR(((J379+K379+L379+M379)/H379),"ND")</f>
        <v>ND</v>
      </c>
      <c r="P379" s="1034"/>
    </row>
    <row r="380" spans="3:16" hidden="1">
      <c r="C380" s="983"/>
      <c r="D380" s="985"/>
      <c r="E380" s="985"/>
      <c r="F380" s="987"/>
      <c r="G380" s="989"/>
      <c r="H380" s="1029"/>
      <c r="I380" s="1036"/>
      <c r="J380" s="208" t="str">
        <f ca="1">IF(MOD(ROW()-13,2)=0,IF(ISBLANK(OFFSET('11. SEGUIMIENTO 2026'!$N$14,INT((ROW()-13)/2),0)),"",OFFSET('11. SEGUIMIENTO 2026'!$N$14,INT((ROW()-13)/2),0)),IF(ISBLANK(OFFSET('9. METAS'!$Q$20,INT((ROW()-14)/2),0)),"",OFFSET('9. METAS'!$Q$20,INT((ROW()-14)/2),0)))</f>
        <v/>
      </c>
      <c r="K380" s="209" t="str">
        <f ca="1">IF(MOD(ROW()-13,2)=0,IF(ISBLANK(OFFSET('11. SEGUIMIENTO 2026'!$O$14,INT((ROW()-13)/2),0)),"",OFFSET('11. SEGUIMIENTO 2026'!$O$14,INT((ROW()-13)/2),0)),IF(ISBLANK(OFFSET('9. METAS'!$R$20,INT((ROW()-14)/2),0)),"",OFFSET('9. METAS'!$R$20,INT((ROW()-14)/2),0)))</f>
        <v/>
      </c>
      <c r="L380" s="209" t="str">
        <f ca="1">IF(MOD(ROW()-13,2)=0,IF(ISBLANK(OFFSET('11. SEGUIMIENTO 2026'!$P$14,INT((ROW()-13)/2),0)),"",OFFSET('11. SEGUIMIENTO 2026'!$P$14,INT((ROW()-13)/2),0)),IF(ISBLANK(OFFSET('9. METAS'!$S$20,INT((ROW()-14)/2),0)),"",OFFSET('9. METAS'!$S$20,INT((ROW()-14)/2),0)))</f>
        <v/>
      </c>
      <c r="M380" s="210" t="str">
        <f ca="1">IF(MOD(ROW()-13,2)=0,IF(ISBLANK(OFFSET('11. SEGUIMIENTO 2026'!$Q$14,INT((ROW()-13)/2),0)),"",OFFSET('11. SEGUIMIENTO 2026'!$Q$14,INT((ROW()-13)/2),0)),IF(ISBLANK(OFFSET('9. METAS'!$T$20,INT((ROW()-14)/2),0)),"",OFFSET('9. METAS'!$T$20,INT((ROW()-14)/2),0)))</f>
        <v/>
      </c>
      <c r="N380" s="1005"/>
      <c r="O380" s="1007"/>
      <c r="P380" s="1037"/>
    </row>
    <row r="381" spans="3:16" hidden="1">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29" t="str">
        <f ca="1">IF(ISBLANK(OFFSET('9. METAS'!$K$20,INT((ROW()-13)/2),0)),"",OFFSET('9. METAS'!$K$20,INT((ROW()-13)/2),0))</f>
        <v/>
      </c>
      <c r="I381" s="1031"/>
      <c r="J381" s="208" t="str">
        <f ca="1">IF(MOD(ROW()-13,2)=0,IF(ISBLANK(OFFSET('11. SEGUIMIENTO 2026'!$N$14,INT((ROW()-13)/2),0)),"",OFFSET('11. SEGUIMIENTO 2026'!$N$14,INT((ROW()-13)/2),0)),IF(ISBLANK(OFFSET('9. METAS'!$Q$20,INT((ROW()-14)/2),0)),"",OFFSET('9. METAS'!$Q$20,INT((ROW()-14)/2),0)))</f>
        <v/>
      </c>
      <c r="K381" s="209" t="str">
        <f ca="1">IF(MOD(ROW()-13,2)=0,IF(ISBLANK(OFFSET('11. SEGUIMIENTO 2026'!$O$14,INT((ROW()-13)/2),0)),"",OFFSET('11. SEGUIMIENTO 2026'!$O$14,INT((ROW()-13)/2),0)),IF(ISBLANK(OFFSET('9. METAS'!$R$20,INT((ROW()-14)/2),0)),"",OFFSET('9. METAS'!$R$20,INT((ROW()-14)/2),0)))</f>
        <v/>
      </c>
      <c r="L381" s="209" t="str">
        <f ca="1">IF(MOD(ROW()-13,2)=0,IF(ISBLANK(OFFSET('11. SEGUIMIENTO 2026'!$P$14,INT((ROW()-13)/2),0)),"",OFFSET('11. SEGUIMIENTO 2026'!$P$14,INT((ROW()-13)/2),0)),IF(ISBLANK(OFFSET('9. METAS'!$S$20,INT((ROW()-14)/2),0)),"",OFFSET('9. METAS'!$S$20,INT((ROW()-14)/2),0)))</f>
        <v/>
      </c>
      <c r="M381" s="210" t="str">
        <f ca="1">IF(MOD(ROW()-13,2)=0,IF(ISBLANK(OFFSET('11. SEGUIMIENTO 2026'!$Q$14,INT((ROW()-13)/2),0)),"",OFFSET('11. SEGUIMIENTO 2026'!$Q$14,INT((ROW()-13)/2),0)),IF(ISBLANK(OFFSET('9. METAS'!$T$20,INT((ROW()-14)/2),0)),"",OFFSET('9. METAS'!$T$20,INT((ROW()-14)/2),0)))</f>
        <v/>
      </c>
      <c r="N381" s="1004" t="str">
        <f t="shared" ref="N381" ca="1" si="364">IFERROR(J381/J382,"ND")</f>
        <v>ND</v>
      </c>
      <c r="O381" s="1006" t="str">
        <f t="shared" ref="O381" ca="1" si="365">IFERROR(((J381+K381+L381+M381)/H381),"ND")</f>
        <v>ND</v>
      </c>
      <c r="P381" s="1034"/>
    </row>
    <row r="382" spans="3:16" hidden="1">
      <c r="C382" s="983"/>
      <c r="D382" s="985"/>
      <c r="E382" s="985"/>
      <c r="F382" s="987"/>
      <c r="G382" s="989"/>
      <c r="H382" s="1029"/>
      <c r="I382" s="1036"/>
      <c r="J382" s="208" t="str">
        <f ca="1">IF(MOD(ROW()-13,2)=0,IF(ISBLANK(OFFSET('11. SEGUIMIENTO 2026'!$N$14,INT((ROW()-13)/2),0)),"",OFFSET('11. SEGUIMIENTO 2026'!$N$14,INT((ROW()-13)/2),0)),IF(ISBLANK(OFFSET('9. METAS'!$Q$20,INT((ROW()-14)/2),0)),"",OFFSET('9. METAS'!$Q$20,INT((ROW()-14)/2),0)))</f>
        <v/>
      </c>
      <c r="K382" s="209" t="str">
        <f ca="1">IF(MOD(ROW()-13,2)=0,IF(ISBLANK(OFFSET('11. SEGUIMIENTO 2026'!$O$14,INT((ROW()-13)/2),0)),"",OFFSET('11. SEGUIMIENTO 2026'!$O$14,INT((ROW()-13)/2),0)),IF(ISBLANK(OFFSET('9. METAS'!$R$20,INT((ROW()-14)/2),0)),"",OFFSET('9. METAS'!$R$20,INT((ROW()-14)/2),0)))</f>
        <v/>
      </c>
      <c r="L382" s="209" t="str">
        <f ca="1">IF(MOD(ROW()-13,2)=0,IF(ISBLANK(OFFSET('11. SEGUIMIENTO 2026'!$P$14,INT((ROW()-13)/2),0)),"",OFFSET('11. SEGUIMIENTO 2026'!$P$14,INT((ROW()-13)/2),0)),IF(ISBLANK(OFFSET('9. METAS'!$S$20,INT((ROW()-14)/2),0)),"",OFFSET('9. METAS'!$S$20,INT((ROW()-14)/2),0)))</f>
        <v/>
      </c>
      <c r="M382" s="210" t="str">
        <f ca="1">IF(MOD(ROW()-13,2)=0,IF(ISBLANK(OFFSET('11. SEGUIMIENTO 2026'!$Q$14,INT((ROW()-13)/2),0)),"",OFFSET('11. SEGUIMIENTO 2026'!$Q$14,INT((ROW()-13)/2),0)),IF(ISBLANK(OFFSET('9. METAS'!$T$20,INT((ROW()-14)/2),0)),"",OFFSET('9. METAS'!$T$20,INT((ROW()-14)/2),0)))</f>
        <v/>
      </c>
      <c r="N382" s="1005"/>
      <c r="O382" s="1007"/>
      <c r="P382" s="1037"/>
    </row>
    <row r="383" spans="3:16" hidden="1">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29" t="str">
        <f ca="1">IF(ISBLANK(OFFSET('9. METAS'!$K$20,INT((ROW()-13)/2),0)),"",OFFSET('9. METAS'!$K$20,INT((ROW()-13)/2),0))</f>
        <v/>
      </c>
      <c r="I383" s="1031"/>
      <c r="J383" s="208" t="str">
        <f ca="1">IF(MOD(ROW()-13,2)=0,IF(ISBLANK(OFFSET('11. SEGUIMIENTO 2026'!$N$14,INT((ROW()-13)/2),0)),"",OFFSET('11. SEGUIMIENTO 2026'!$N$14,INT((ROW()-13)/2),0)),IF(ISBLANK(OFFSET('9. METAS'!$Q$20,INT((ROW()-14)/2),0)),"",OFFSET('9. METAS'!$Q$20,INT((ROW()-14)/2),0)))</f>
        <v/>
      </c>
      <c r="K383" s="209" t="str">
        <f ca="1">IF(MOD(ROW()-13,2)=0,IF(ISBLANK(OFFSET('11. SEGUIMIENTO 2026'!$O$14,INT((ROW()-13)/2),0)),"",OFFSET('11. SEGUIMIENTO 2026'!$O$14,INT((ROW()-13)/2),0)),IF(ISBLANK(OFFSET('9. METAS'!$R$20,INT((ROW()-14)/2),0)),"",OFFSET('9. METAS'!$R$20,INT((ROW()-14)/2),0)))</f>
        <v/>
      </c>
      <c r="L383" s="209" t="str">
        <f ca="1">IF(MOD(ROW()-13,2)=0,IF(ISBLANK(OFFSET('11. SEGUIMIENTO 2026'!$P$14,INT((ROW()-13)/2),0)),"",OFFSET('11. SEGUIMIENTO 2026'!$P$14,INT((ROW()-13)/2),0)),IF(ISBLANK(OFFSET('9. METAS'!$S$20,INT((ROW()-14)/2),0)),"",OFFSET('9. METAS'!$S$20,INT((ROW()-14)/2),0)))</f>
        <v/>
      </c>
      <c r="M383" s="210" t="str">
        <f ca="1">IF(MOD(ROW()-13,2)=0,IF(ISBLANK(OFFSET('11. SEGUIMIENTO 2026'!$Q$14,INT((ROW()-13)/2),0)),"",OFFSET('11. SEGUIMIENTO 2026'!$Q$14,INT((ROW()-13)/2),0)),IF(ISBLANK(OFFSET('9. METAS'!$T$20,INT((ROW()-14)/2),0)),"",OFFSET('9. METAS'!$T$20,INT((ROW()-14)/2),0)))</f>
        <v/>
      </c>
      <c r="N383" s="1004" t="str">
        <f t="shared" ref="N383" ca="1" si="366">IFERROR(J383/J384,"ND")</f>
        <v>ND</v>
      </c>
      <c r="O383" s="1006" t="str">
        <f t="shared" ref="O383" ca="1" si="367">IFERROR(((J383+K383+L383+M383)/H383),"ND")</f>
        <v>ND</v>
      </c>
      <c r="P383" s="1034"/>
    </row>
    <row r="384" spans="3:16" hidden="1">
      <c r="C384" s="983"/>
      <c r="D384" s="985"/>
      <c r="E384" s="985"/>
      <c r="F384" s="987"/>
      <c r="G384" s="989"/>
      <c r="H384" s="1029"/>
      <c r="I384" s="1036"/>
      <c r="J384" s="208" t="str">
        <f ca="1">IF(MOD(ROW()-13,2)=0,IF(ISBLANK(OFFSET('11. SEGUIMIENTO 2026'!$N$14,INT((ROW()-13)/2),0)),"",OFFSET('11. SEGUIMIENTO 2026'!$N$14,INT((ROW()-13)/2),0)),IF(ISBLANK(OFFSET('9. METAS'!$Q$20,INT((ROW()-14)/2),0)),"",OFFSET('9. METAS'!$Q$20,INT((ROW()-14)/2),0)))</f>
        <v/>
      </c>
      <c r="K384" s="209" t="str">
        <f ca="1">IF(MOD(ROW()-13,2)=0,IF(ISBLANK(OFFSET('11. SEGUIMIENTO 2026'!$O$14,INT((ROW()-13)/2),0)),"",OFFSET('11. SEGUIMIENTO 2026'!$O$14,INT((ROW()-13)/2),0)),IF(ISBLANK(OFFSET('9. METAS'!$R$20,INT((ROW()-14)/2),0)),"",OFFSET('9. METAS'!$R$20,INT((ROW()-14)/2),0)))</f>
        <v/>
      </c>
      <c r="L384" s="209" t="str">
        <f ca="1">IF(MOD(ROW()-13,2)=0,IF(ISBLANK(OFFSET('11. SEGUIMIENTO 2026'!$P$14,INT((ROW()-13)/2),0)),"",OFFSET('11. SEGUIMIENTO 2026'!$P$14,INT((ROW()-13)/2),0)),IF(ISBLANK(OFFSET('9. METAS'!$S$20,INT((ROW()-14)/2),0)),"",OFFSET('9. METAS'!$S$20,INT((ROW()-14)/2),0)))</f>
        <v/>
      </c>
      <c r="M384" s="210" t="str">
        <f ca="1">IF(MOD(ROW()-13,2)=0,IF(ISBLANK(OFFSET('11. SEGUIMIENTO 2026'!$Q$14,INT((ROW()-13)/2),0)),"",OFFSET('11. SEGUIMIENTO 2026'!$Q$14,INT((ROW()-13)/2),0)),IF(ISBLANK(OFFSET('9. METAS'!$T$20,INT((ROW()-14)/2),0)),"",OFFSET('9. METAS'!$T$20,INT((ROW()-14)/2),0)))</f>
        <v/>
      </c>
      <c r="N384" s="1005"/>
      <c r="O384" s="1007"/>
      <c r="P384" s="1037"/>
    </row>
    <row r="385" spans="3:16" hidden="1">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29" t="str">
        <f ca="1">IF(ISBLANK(OFFSET('9. METAS'!$K$20,INT((ROW()-13)/2),0)),"",OFFSET('9. METAS'!$K$20,INT((ROW()-13)/2),0))</f>
        <v/>
      </c>
      <c r="I385" s="1031"/>
      <c r="J385" s="208" t="str">
        <f ca="1">IF(MOD(ROW()-13,2)=0,IF(ISBLANK(OFFSET('11. SEGUIMIENTO 2026'!$N$14,INT((ROW()-13)/2),0)),"",OFFSET('11. SEGUIMIENTO 2026'!$N$14,INT((ROW()-13)/2),0)),IF(ISBLANK(OFFSET('9. METAS'!$Q$20,INT((ROW()-14)/2),0)),"",OFFSET('9. METAS'!$Q$20,INT((ROW()-14)/2),0)))</f>
        <v/>
      </c>
      <c r="K385" s="209" t="str">
        <f ca="1">IF(MOD(ROW()-13,2)=0,IF(ISBLANK(OFFSET('11. SEGUIMIENTO 2026'!$O$14,INT((ROW()-13)/2),0)),"",OFFSET('11. SEGUIMIENTO 2026'!$O$14,INT((ROW()-13)/2),0)),IF(ISBLANK(OFFSET('9. METAS'!$R$20,INT((ROW()-14)/2),0)),"",OFFSET('9. METAS'!$R$20,INT((ROW()-14)/2),0)))</f>
        <v/>
      </c>
      <c r="L385" s="209" t="str">
        <f ca="1">IF(MOD(ROW()-13,2)=0,IF(ISBLANK(OFFSET('11. SEGUIMIENTO 2026'!$P$14,INT((ROW()-13)/2),0)),"",OFFSET('11. SEGUIMIENTO 2026'!$P$14,INT((ROW()-13)/2),0)),IF(ISBLANK(OFFSET('9. METAS'!$S$20,INT((ROW()-14)/2),0)),"",OFFSET('9. METAS'!$S$20,INT((ROW()-14)/2),0)))</f>
        <v/>
      </c>
      <c r="M385" s="210" t="str">
        <f ca="1">IF(MOD(ROW()-13,2)=0,IF(ISBLANK(OFFSET('11. SEGUIMIENTO 2026'!$Q$14,INT((ROW()-13)/2),0)),"",OFFSET('11. SEGUIMIENTO 2026'!$Q$14,INT((ROW()-13)/2),0)),IF(ISBLANK(OFFSET('9. METAS'!$T$20,INT((ROW()-14)/2),0)),"",OFFSET('9. METAS'!$T$20,INT((ROW()-14)/2),0)))</f>
        <v/>
      </c>
      <c r="N385" s="1004" t="str">
        <f t="shared" ref="N385" ca="1" si="368">IFERROR(J385/J386,"ND")</f>
        <v>ND</v>
      </c>
      <c r="O385" s="1006" t="str">
        <f t="shared" ref="O385" ca="1" si="369">IFERROR(((J385+K385+L385+M385)/H385),"ND")</f>
        <v>ND</v>
      </c>
      <c r="P385" s="1034"/>
    </row>
    <row r="386" spans="3:16" hidden="1">
      <c r="C386" s="983"/>
      <c r="D386" s="985"/>
      <c r="E386" s="985"/>
      <c r="F386" s="987"/>
      <c r="G386" s="989"/>
      <c r="H386" s="1029"/>
      <c r="I386" s="1036"/>
      <c r="J386" s="208" t="str">
        <f ca="1">IF(MOD(ROW()-13,2)=0,IF(ISBLANK(OFFSET('11. SEGUIMIENTO 2026'!$N$14,INT((ROW()-13)/2),0)),"",OFFSET('11. SEGUIMIENTO 2026'!$N$14,INT((ROW()-13)/2),0)),IF(ISBLANK(OFFSET('9. METAS'!$Q$20,INT((ROW()-14)/2),0)),"",OFFSET('9. METAS'!$Q$20,INT((ROW()-14)/2),0)))</f>
        <v/>
      </c>
      <c r="K386" s="209" t="str">
        <f ca="1">IF(MOD(ROW()-13,2)=0,IF(ISBLANK(OFFSET('11. SEGUIMIENTO 2026'!$O$14,INT((ROW()-13)/2),0)),"",OFFSET('11. SEGUIMIENTO 2026'!$O$14,INT((ROW()-13)/2),0)),IF(ISBLANK(OFFSET('9. METAS'!$R$20,INT((ROW()-14)/2),0)),"",OFFSET('9. METAS'!$R$20,INT((ROW()-14)/2),0)))</f>
        <v/>
      </c>
      <c r="L386" s="209" t="str">
        <f ca="1">IF(MOD(ROW()-13,2)=0,IF(ISBLANK(OFFSET('11. SEGUIMIENTO 2026'!$P$14,INT((ROW()-13)/2),0)),"",OFFSET('11. SEGUIMIENTO 2026'!$P$14,INT((ROW()-13)/2),0)),IF(ISBLANK(OFFSET('9. METAS'!$S$20,INT((ROW()-14)/2),0)),"",OFFSET('9. METAS'!$S$20,INT((ROW()-14)/2),0)))</f>
        <v/>
      </c>
      <c r="M386" s="210" t="str">
        <f ca="1">IF(MOD(ROW()-13,2)=0,IF(ISBLANK(OFFSET('11. SEGUIMIENTO 2026'!$Q$14,INT((ROW()-13)/2),0)),"",OFFSET('11. SEGUIMIENTO 2026'!$Q$14,INT((ROW()-13)/2),0)),IF(ISBLANK(OFFSET('9. METAS'!$T$20,INT((ROW()-14)/2),0)),"",OFFSET('9. METAS'!$T$20,INT((ROW()-14)/2),0)))</f>
        <v/>
      </c>
      <c r="N386" s="1005"/>
      <c r="O386" s="1007"/>
      <c r="P386" s="1037"/>
    </row>
    <row r="387" spans="3:16" hidden="1">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29" t="str">
        <f ca="1">IF(ISBLANK(OFFSET('9. METAS'!$K$20,INT((ROW()-13)/2),0)),"",OFFSET('9. METAS'!$K$20,INT((ROW()-13)/2),0))</f>
        <v/>
      </c>
      <c r="I387" s="1031"/>
      <c r="J387" s="208" t="str">
        <f ca="1">IF(MOD(ROW()-13,2)=0,IF(ISBLANK(OFFSET('11. SEGUIMIENTO 2026'!$N$14,INT((ROW()-13)/2),0)),"",OFFSET('11. SEGUIMIENTO 2026'!$N$14,INT((ROW()-13)/2),0)),IF(ISBLANK(OFFSET('9. METAS'!$Q$20,INT((ROW()-14)/2),0)),"",OFFSET('9. METAS'!$Q$20,INT((ROW()-14)/2),0)))</f>
        <v/>
      </c>
      <c r="K387" s="209" t="str">
        <f ca="1">IF(MOD(ROW()-13,2)=0,IF(ISBLANK(OFFSET('11. SEGUIMIENTO 2026'!$O$14,INT((ROW()-13)/2),0)),"",OFFSET('11. SEGUIMIENTO 2026'!$O$14,INT((ROW()-13)/2),0)),IF(ISBLANK(OFFSET('9. METAS'!$R$20,INT((ROW()-14)/2),0)),"",OFFSET('9. METAS'!$R$20,INT((ROW()-14)/2),0)))</f>
        <v/>
      </c>
      <c r="L387" s="209" t="str">
        <f ca="1">IF(MOD(ROW()-13,2)=0,IF(ISBLANK(OFFSET('11. SEGUIMIENTO 2026'!$P$14,INT((ROW()-13)/2),0)),"",OFFSET('11. SEGUIMIENTO 2026'!$P$14,INT((ROW()-13)/2),0)),IF(ISBLANK(OFFSET('9. METAS'!$S$20,INT((ROW()-14)/2),0)),"",OFFSET('9. METAS'!$S$20,INT((ROW()-14)/2),0)))</f>
        <v/>
      </c>
      <c r="M387" s="210" t="str">
        <f ca="1">IF(MOD(ROW()-13,2)=0,IF(ISBLANK(OFFSET('11. SEGUIMIENTO 2026'!$Q$14,INT((ROW()-13)/2),0)),"",OFFSET('11. SEGUIMIENTO 2026'!$Q$14,INT((ROW()-13)/2),0)),IF(ISBLANK(OFFSET('9. METAS'!$T$20,INT((ROW()-14)/2),0)),"",OFFSET('9. METAS'!$T$20,INT((ROW()-14)/2),0)))</f>
        <v/>
      </c>
      <c r="N387" s="1004" t="str">
        <f t="shared" ref="N387" ca="1" si="370">IFERROR(J387/J388,"ND")</f>
        <v>ND</v>
      </c>
      <c r="O387" s="1006" t="str">
        <f t="shared" ref="O387" ca="1" si="371">IFERROR(((J387+K387+L387+M387)/H387),"ND")</f>
        <v>ND</v>
      </c>
      <c r="P387" s="1034"/>
    </row>
    <row r="388" spans="3:16" hidden="1">
      <c r="C388" s="983"/>
      <c r="D388" s="985"/>
      <c r="E388" s="985"/>
      <c r="F388" s="987"/>
      <c r="G388" s="989"/>
      <c r="H388" s="1029"/>
      <c r="I388" s="1036"/>
      <c r="J388" s="208" t="str">
        <f ca="1">IF(MOD(ROW()-13,2)=0,IF(ISBLANK(OFFSET('11. SEGUIMIENTO 2026'!$N$14,INT((ROW()-13)/2),0)),"",OFFSET('11. SEGUIMIENTO 2026'!$N$14,INT((ROW()-13)/2),0)),IF(ISBLANK(OFFSET('9. METAS'!$Q$20,INT((ROW()-14)/2),0)),"",OFFSET('9. METAS'!$Q$20,INT((ROW()-14)/2),0)))</f>
        <v/>
      </c>
      <c r="K388" s="209" t="str">
        <f ca="1">IF(MOD(ROW()-13,2)=0,IF(ISBLANK(OFFSET('11. SEGUIMIENTO 2026'!$O$14,INT((ROW()-13)/2),0)),"",OFFSET('11. SEGUIMIENTO 2026'!$O$14,INT((ROW()-13)/2),0)),IF(ISBLANK(OFFSET('9. METAS'!$R$20,INT((ROW()-14)/2),0)),"",OFFSET('9. METAS'!$R$20,INT((ROW()-14)/2),0)))</f>
        <v/>
      </c>
      <c r="L388" s="209" t="str">
        <f ca="1">IF(MOD(ROW()-13,2)=0,IF(ISBLANK(OFFSET('11. SEGUIMIENTO 2026'!$P$14,INT((ROW()-13)/2),0)),"",OFFSET('11. SEGUIMIENTO 2026'!$P$14,INT((ROW()-13)/2),0)),IF(ISBLANK(OFFSET('9. METAS'!$S$20,INT((ROW()-14)/2),0)),"",OFFSET('9. METAS'!$S$20,INT((ROW()-14)/2),0)))</f>
        <v/>
      </c>
      <c r="M388" s="210" t="str">
        <f ca="1">IF(MOD(ROW()-13,2)=0,IF(ISBLANK(OFFSET('11. SEGUIMIENTO 2026'!$Q$14,INT((ROW()-13)/2),0)),"",OFFSET('11. SEGUIMIENTO 2026'!$Q$14,INT((ROW()-13)/2),0)),IF(ISBLANK(OFFSET('9. METAS'!$T$20,INT((ROW()-14)/2),0)),"",OFFSET('9. METAS'!$T$20,INT((ROW()-14)/2),0)))</f>
        <v/>
      </c>
      <c r="N388" s="1005"/>
      <c r="O388" s="1007"/>
      <c r="P388" s="1037"/>
    </row>
    <row r="389" spans="3:16" hidden="1">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29" t="str">
        <f ca="1">IF(ISBLANK(OFFSET('9. METAS'!$K$20,INT((ROW()-13)/2),0)),"",OFFSET('9. METAS'!$K$20,INT((ROW()-13)/2),0))</f>
        <v/>
      </c>
      <c r="I389" s="1031"/>
      <c r="J389" s="208" t="str">
        <f ca="1">IF(MOD(ROW()-13,2)=0,IF(ISBLANK(OFFSET('11. SEGUIMIENTO 2026'!$N$14,INT((ROW()-13)/2),0)),"",OFFSET('11. SEGUIMIENTO 2026'!$N$14,INT((ROW()-13)/2),0)),IF(ISBLANK(OFFSET('9. METAS'!$Q$20,INT((ROW()-14)/2),0)),"",OFFSET('9. METAS'!$Q$20,INT((ROW()-14)/2),0)))</f>
        <v/>
      </c>
      <c r="K389" s="209" t="str">
        <f ca="1">IF(MOD(ROW()-13,2)=0,IF(ISBLANK(OFFSET('11. SEGUIMIENTO 2026'!$O$14,INT((ROW()-13)/2),0)),"",OFFSET('11. SEGUIMIENTO 2026'!$O$14,INT((ROW()-13)/2),0)),IF(ISBLANK(OFFSET('9. METAS'!$R$20,INT((ROW()-14)/2),0)),"",OFFSET('9. METAS'!$R$20,INT((ROW()-14)/2),0)))</f>
        <v/>
      </c>
      <c r="L389" s="209" t="str">
        <f ca="1">IF(MOD(ROW()-13,2)=0,IF(ISBLANK(OFFSET('11. SEGUIMIENTO 2026'!$P$14,INT((ROW()-13)/2),0)),"",OFFSET('11. SEGUIMIENTO 2026'!$P$14,INT((ROW()-13)/2),0)),IF(ISBLANK(OFFSET('9. METAS'!$S$20,INT((ROW()-14)/2),0)),"",OFFSET('9. METAS'!$S$20,INT((ROW()-14)/2),0)))</f>
        <v/>
      </c>
      <c r="M389" s="210" t="str">
        <f ca="1">IF(MOD(ROW()-13,2)=0,IF(ISBLANK(OFFSET('11. SEGUIMIENTO 2026'!$Q$14,INT((ROW()-13)/2),0)),"",OFFSET('11. SEGUIMIENTO 2026'!$Q$14,INT((ROW()-13)/2),0)),IF(ISBLANK(OFFSET('9. METAS'!$T$20,INT((ROW()-14)/2),0)),"",OFFSET('9. METAS'!$T$20,INT((ROW()-14)/2),0)))</f>
        <v/>
      </c>
      <c r="N389" s="1004" t="str">
        <f t="shared" ref="N389" ca="1" si="372">IFERROR(J389/J390,"ND")</f>
        <v>ND</v>
      </c>
      <c r="O389" s="1006" t="str">
        <f t="shared" ref="O389" ca="1" si="373">IFERROR(((J389+K389+L389+M389)/H389),"ND")</f>
        <v>ND</v>
      </c>
      <c r="P389" s="1034"/>
    </row>
    <row r="390" spans="3:16" hidden="1">
      <c r="C390" s="983"/>
      <c r="D390" s="985"/>
      <c r="E390" s="985"/>
      <c r="F390" s="987"/>
      <c r="G390" s="989"/>
      <c r="H390" s="1029"/>
      <c r="I390" s="1036"/>
      <c r="J390" s="208" t="str">
        <f ca="1">IF(MOD(ROW()-13,2)=0,IF(ISBLANK(OFFSET('11. SEGUIMIENTO 2026'!$N$14,INT((ROW()-13)/2),0)),"",OFFSET('11. SEGUIMIENTO 2026'!$N$14,INT((ROW()-13)/2),0)),IF(ISBLANK(OFFSET('9. METAS'!$Q$20,INT((ROW()-14)/2),0)),"",OFFSET('9. METAS'!$Q$20,INT((ROW()-14)/2),0)))</f>
        <v/>
      </c>
      <c r="K390" s="209" t="str">
        <f ca="1">IF(MOD(ROW()-13,2)=0,IF(ISBLANK(OFFSET('11. SEGUIMIENTO 2026'!$O$14,INT((ROW()-13)/2),0)),"",OFFSET('11. SEGUIMIENTO 2026'!$O$14,INT((ROW()-13)/2),0)),IF(ISBLANK(OFFSET('9. METAS'!$R$20,INT((ROW()-14)/2),0)),"",OFFSET('9. METAS'!$R$20,INT((ROW()-14)/2),0)))</f>
        <v/>
      </c>
      <c r="L390" s="209" t="str">
        <f ca="1">IF(MOD(ROW()-13,2)=0,IF(ISBLANK(OFFSET('11. SEGUIMIENTO 2026'!$P$14,INT((ROW()-13)/2),0)),"",OFFSET('11. SEGUIMIENTO 2026'!$P$14,INT((ROW()-13)/2),0)),IF(ISBLANK(OFFSET('9. METAS'!$S$20,INT((ROW()-14)/2),0)),"",OFFSET('9. METAS'!$S$20,INT((ROW()-14)/2),0)))</f>
        <v/>
      </c>
      <c r="M390" s="210" t="str">
        <f ca="1">IF(MOD(ROW()-13,2)=0,IF(ISBLANK(OFFSET('11. SEGUIMIENTO 2026'!$Q$14,INT((ROW()-13)/2),0)),"",OFFSET('11. SEGUIMIENTO 2026'!$Q$14,INT((ROW()-13)/2),0)),IF(ISBLANK(OFFSET('9. METAS'!$T$20,INT((ROW()-14)/2),0)),"",OFFSET('9. METAS'!$T$20,INT((ROW()-14)/2),0)))</f>
        <v/>
      </c>
      <c r="N390" s="1005"/>
      <c r="O390" s="1007"/>
      <c r="P390" s="1037"/>
    </row>
    <row r="391" spans="3:16" hidden="1">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29" t="str">
        <f ca="1">IF(ISBLANK(OFFSET('9. METAS'!$K$20,INT((ROW()-13)/2),0)),"",OFFSET('9. METAS'!$K$20,INT((ROW()-13)/2),0))</f>
        <v/>
      </c>
      <c r="I391" s="1031"/>
      <c r="J391" s="208" t="str">
        <f ca="1">IF(MOD(ROW()-13,2)=0,IF(ISBLANK(OFFSET('11. SEGUIMIENTO 2026'!$N$14,INT((ROW()-13)/2),0)),"",OFFSET('11. SEGUIMIENTO 2026'!$N$14,INT((ROW()-13)/2),0)),IF(ISBLANK(OFFSET('9. METAS'!$Q$20,INT((ROW()-14)/2),0)),"",OFFSET('9. METAS'!$Q$20,INT((ROW()-14)/2),0)))</f>
        <v/>
      </c>
      <c r="K391" s="209" t="str">
        <f ca="1">IF(MOD(ROW()-13,2)=0,IF(ISBLANK(OFFSET('11. SEGUIMIENTO 2026'!$O$14,INT((ROW()-13)/2),0)),"",OFFSET('11. SEGUIMIENTO 2026'!$O$14,INT((ROW()-13)/2),0)),IF(ISBLANK(OFFSET('9. METAS'!$R$20,INT((ROW()-14)/2),0)),"",OFFSET('9. METAS'!$R$20,INT((ROW()-14)/2),0)))</f>
        <v/>
      </c>
      <c r="L391" s="209" t="str">
        <f ca="1">IF(MOD(ROW()-13,2)=0,IF(ISBLANK(OFFSET('11. SEGUIMIENTO 2026'!$P$14,INT((ROW()-13)/2),0)),"",OFFSET('11. SEGUIMIENTO 2026'!$P$14,INT((ROW()-13)/2),0)),IF(ISBLANK(OFFSET('9. METAS'!$S$20,INT((ROW()-14)/2),0)),"",OFFSET('9. METAS'!$S$20,INT((ROW()-14)/2),0)))</f>
        <v/>
      </c>
      <c r="M391" s="210" t="str">
        <f ca="1">IF(MOD(ROW()-13,2)=0,IF(ISBLANK(OFFSET('11. SEGUIMIENTO 2026'!$Q$14,INT((ROW()-13)/2),0)),"",OFFSET('11. SEGUIMIENTO 2026'!$Q$14,INT((ROW()-13)/2),0)),IF(ISBLANK(OFFSET('9. METAS'!$T$20,INT((ROW()-14)/2),0)),"",OFFSET('9. METAS'!$T$20,INT((ROW()-14)/2),0)))</f>
        <v/>
      </c>
      <c r="N391" s="1004" t="str">
        <f t="shared" ref="N391" ca="1" si="374">IFERROR(J391/J392,"ND")</f>
        <v>ND</v>
      </c>
      <c r="O391" s="1006" t="str">
        <f t="shared" ref="O391" ca="1" si="375">IFERROR(((J391+K391+L391+M391)/H391),"ND")</f>
        <v>ND</v>
      </c>
      <c r="P391" s="1034"/>
    </row>
    <row r="392" spans="3:16" hidden="1">
      <c r="C392" s="983"/>
      <c r="D392" s="985"/>
      <c r="E392" s="985"/>
      <c r="F392" s="987"/>
      <c r="G392" s="989"/>
      <c r="H392" s="1029"/>
      <c r="I392" s="1036"/>
      <c r="J392" s="208" t="str">
        <f ca="1">IF(MOD(ROW()-13,2)=0,IF(ISBLANK(OFFSET('11. SEGUIMIENTO 2026'!$N$14,INT((ROW()-13)/2),0)),"",OFFSET('11. SEGUIMIENTO 2026'!$N$14,INT((ROW()-13)/2),0)),IF(ISBLANK(OFFSET('9. METAS'!$Q$20,INT((ROW()-14)/2),0)),"",OFFSET('9. METAS'!$Q$20,INT((ROW()-14)/2),0)))</f>
        <v/>
      </c>
      <c r="K392" s="209" t="str">
        <f ca="1">IF(MOD(ROW()-13,2)=0,IF(ISBLANK(OFFSET('11. SEGUIMIENTO 2026'!$O$14,INT((ROW()-13)/2),0)),"",OFFSET('11. SEGUIMIENTO 2026'!$O$14,INT((ROW()-13)/2),0)),IF(ISBLANK(OFFSET('9. METAS'!$R$20,INT((ROW()-14)/2),0)),"",OFFSET('9. METAS'!$R$20,INT((ROW()-14)/2),0)))</f>
        <v/>
      </c>
      <c r="L392" s="209" t="str">
        <f ca="1">IF(MOD(ROW()-13,2)=0,IF(ISBLANK(OFFSET('11. SEGUIMIENTO 2026'!$P$14,INT((ROW()-13)/2),0)),"",OFFSET('11. SEGUIMIENTO 2026'!$P$14,INT((ROW()-13)/2),0)),IF(ISBLANK(OFFSET('9. METAS'!$S$20,INT((ROW()-14)/2),0)),"",OFFSET('9. METAS'!$S$20,INT((ROW()-14)/2),0)))</f>
        <v/>
      </c>
      <c r="M392" s="210" t="str">
        <f ca="1">IF(MOD(ROW()-13,2)=0,IF(ISBLANK(OFFSET('11. SEGUIMIENTO 2026'!$Q$14,INT((ROW()-13)/2),0)),"",OFFSET('11. SEGUIMIENTO 2026'!$Q$14,INT((ROW()-13)/2),0)),IF(ISBLANK(OFFSET('9. METAS'!$T$20,INT((ROW()-14)/2),0)),"",OFFSET('9. METAS'!$T$20,INT((ROW()-14)/2),0)))</f>
        <v/>
      </c>
      <c r="N392" s="1005"/>
      <c r="O392" s="1007"/>
      <c r="P392" s="1037"/>
    </row>
    <row r="393" spans="3:16" hidden="1">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29" t="str">
        <f ca="1">IF(ISBLANK(OFFSET('9. METAS'!$K$20,INT((ROW()-13)/2),0)),"",OFFSET('9. METAS'!$K$20,INT((ROW()-13)/2),0))</f>
        <v/>
      </c>
      <c r="I393" s="1031"/>
      <c r="J393" s="208" t="str">
        <f ca="1">IF(MOD(ROW()-13,2)=0,IF(ISBLANK(OFFSET('11. SEGUIMIENTO 2026'!$N$14,INT((ROW()-13)/2),0)),"",OFFSET('11. SEGUIMIENTO 2026'!$N$14,INT((ROW()-13)/2),0)),IF(ISBLANK(OFFSET('9. METAS'!$Q$20,INT((ROW()-14)/2),0)),"",OFFSET('9. METAS'!$Q$20,INT((ROW()-14)/2),0)))</f>
        <v/>
      </c>
      <c r="K393" s="209" t="str">
        <f ca="1">IF(MOD(ROW()-13,2)=0,IF(ISBLANK(OFFSET('11. SEGUIMIENTO 2026'!$O$14,INT((ROW()-13)/2),0)),"",OFFSET('11. SEGUIMIENTO 2026'!$O$14,INT((ROW()-13)/2),0)),IF(ISBLANK(OFFSET('9. METAS'!$R$20,INT((ROW()-14)/2),0)),"",OFFSET('9. METAS'!$R$20,INT((ROW()-14)/2),0)))</f>
        <v/>
      </c>
      <c r="L393" s="209" t="str">
        <f ca="1">IF(MOD(ROW()-13,2)=0,IF(ISBLANK(OFFSET('11. SEGUIMIENTO 2026'!$P$14,INT((ROW()-13)/2),0)),"",OFFSET('11. SEGUIMIENTO 2026'!$P$14,INT((ROW()-13)/2),0)),IF(ISBLANK(OFFSET('9. METAS'!$S$20,INT((ROW()-14)/2),0)),"",OFFSET('9. METAS'!$S$20,INT((ROW()-14)/2),0)))</f>
        <v/>
      </c>
      <c r="M393" s="210" t="str">
        <f ca="1">IF(MOD(ROW()-13,2)=0,IF(ISBLANK(OFFSET('11. SEGUIMIENTO 2026'!$Q$14,INT((ROW()-13)/2),0)),"",OFFSET('11. SEGUIMIENTO 2026'!$Q$14,INT((ROW()-13)/2),0)),IF(ISBLANK(OFFSET('9. METAS'!$T$20,INT((ROW()-14)/2),0)),"",OFFSET('9. METAS'!$T$20,INT((ROW()-14)/2),0)))</f>
        <v/>
      </c>
      <c r="N393" s="1004" t="str">
        <f t="shared" ref="N393" ca="1" si="376">IFERROR(J393/J394,"ND")</f>
        <v>ND</v>
      </c>
      <c r="O393" s="1006" t="str">
        <f t="shared" ref="O393" ca="1" si="377">IFERROR(((J393+K393+L393+M393)/H393),"ND")</f>
        <v>ND</v>
      </c>
      <c r="P393" s="1034"/>
    </row>
    <row r="394" spans="3:16" hidden="1">
      <c r="C394" s="983"/>
      <c r="D394" s="985"/>
      <c r="E394" s="985"/>
      <c r="F394" s="987"/>
      <c r="G394" s="989"/>
      <c r="H394" s="1029"/>
      <c r="I394" s="1036"/>
      <c r="J394" s="208" t="str">
        <f ca="1">IF(MOD(ROW()-13,2)=0,IF(ISBLANK(OFFSET('11. SEGUIMIENTO 2026'!$N$14,INT((ROW()-13)/2),0)),"",OFFSET('11. SEGUIMIENTO 2026'!$N$14,INT((ROW()-13)/2),0)),IF(ISBLANK(OFFSET('9. METAS'!$Q$20,INT((ROW()-14)/2),0)),"",OFFSET('9. METAS'!$Q$20,INT((ROW()-14)/2),0)))</f>
        <v/>
      </c>
      <c r="K394" s="209" t="str">
        <f ca="1">IF(MOD(ROW()-13,2)=0,IF(ISBLANK(OFFSET('11. SEGUIMIENTO 2026'!$O$14,INT((ROW()-13)/2),0)),"",OFFSET('11. SEGUIMIENTO 2026'!$O$14,INT((ROW()-13)/2),0)),IF(ISBLANK(OFFSET('9. METAS'!$R$20,INT((ROW()-14)/2),0)),"",OFFSET('9. METAS'!$R$20,INT((ROW()-14)/2),0)))</f>
        <v/>
      </c>
      <c r="L394" s="209" t="str">
        <f ca="1">IF(MOD(ROW()-13,2)=0,IF(ISBLANK(OFFSET('11. SEGUIMIENTO 2026'!$P$14,INT((ROW()-13)/2),0)),"",OFFSET('11. SEGUIMIENTO 2026'!$P$14,INT((ROW()-13)/2),0)),IF(ISBLANK(OFFSET('9. METAS'!$S$20,INT((ROW()-14)/2),0)),"",OFFSET('9. METAS'!$S$20,INT((ROW()-14)/2),0)))</f>
        <v/>
      </c>
      <c r="M394" s="210" t="str">
        <f ca="1">IF(MOD(ROW()-13,2)=0,IF(ISBLANK(OFFSET('11. SEGUIMIENTO 2026'!$Q$14,INT((ROW()-13)/2),0)),"",OFFSET('11. SEGUIMIENTO 2026'!$Q$14,INT((ROW()-13)/2),0)),IF(ISBLANK(OFFSET('9. METAS'!$T$20,INT((ROW()-14)/2),0)),"",OFFSET('9. METAS'!$T$20,INT((ROW()-14)/2),0)))</f>
        <v/>
      </c>
      <c r="N394" s="1005"/>
      <c r="O394" s="1007"/>
      <c r="P394" s="1037"/>
    </row>
    <row r="395" spans="3:16" hidden="1">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29" t="str">
        <f ca="1">IF(ISBLANK(OFFSET('9. METAS'!$K$20,INT((ROW()-13)/2),0)),"",OFFSET('9. METAS'!$K$20,INT((ROW()-13)/2),0))</f>
        <v/>
      </c>
      <c r="I395" s="1031"/>
      <c r="J395" s="208" t="str">
        <f ca="1">IF(MOD(ROW()-13,2)=0,IF(ISBLANK(OFFSET('11. SEGUIMIENTO 2026'!$N$14,INT((ROW()-13)/2),0)),"",OFFSET('11. SEGUIMIENTO 2026'!$N$14,INT((ROW()-13)/2),0)),IF(ISBLANK(OFFSET('9. METAS'!$Q$20,INT((ROW()-14)/2),0)),"",OFFSET('9. METAS'!$Q$20,INT((ROW()-14)/2),0)))</f>
        <v/>
      </c>
      <c r="K395" s="209" t="str">
        <f ca="1">IF(MOD(ROW()-13,2)=0,IF(ISBLANK(OFFSET('11. SEGUIMIENTO 2026'!$O$14,INT((ROW()-13)/2),0)),"",OFFSET('11. SEGUIMIENTO 2026'!$O$14,INT((ROW()-13)/2),0)),IF(ISBLANK(OFFSET('9. METAS'!$R$20,INT((ROW()-14)/2),0)),"",OFFSET('9. METAS'!$R$20,INT((ROW()-14)/2),0)))</f>
        <v/>
      </c>
      <c r="L395" s="209" t="str">
        <f ca="1">IF(MOD(ROW()-13,2)=0,IF(ISBLANK(OFFSET('11. SEGUIMIENTO 2026'!$P$14,INT((ROW()-13)/2),0)),"",OFFSET('11. SEGUIMIENTO 2026'!$P$14,INT((ROW()-13)/2),0)),IF(ISBLANK(OFFSET('9. METAS'!$S$20,INT((ROW()-14)/2),0)),"",OFFSET('9. METAS'!$S$20,INT((ROW()-14)/2),0)))</f>
        <v/>
      </c>
      <c r="M395" s="210" t="str">
        <f ca="1">IF(MOD(ROW()-13,2)=0,IF(ISBLANK(OFFSET('11. SEGUIMIENTO 2026'!$Q$14,INT((ROW()-13)/2),0)),"",OFFSET('11. SEGUIMIENTO 2026'!$Q$14,INT((ROW()-13)/2),0)),IF(ISBLANK(OFFSET('9. METAS'!$T$20,INT((ROW()-14)/2),0)),"",OFFSET('9. METAS'!$T$20,INT((ROW()-14)/2),0)))</f>
        <v/>
      </c>
      <c r="N395" s="1004" t="str">
        <f t="shared" ref="N395" ca="1" si="378">IFERROR(J395/J396,"ND")</f>
        <v>ND</v>
      </c>
      <c r="O395" s="1006" t="str">
        <f t="shared" ref="O395" ca="1" si="379">IFERROR(((J395+K395+L395+M395)/H395),"ND")</f>
        <v>ND</v>
      </c>
      <c r="P395" s="1034"/>
    </row>
    <row r="396" spans="3:16" hidden="1">
      <c r="C396" s="983"/>
      <c r="D396" s="985"/>
      <c r="E396" s="985"/>
      <c r="F396" s="987"/>
      <c r="G396" s="989"/>
      <c r="H396" s="1029"/>
      <c r="I396" s="1036"/>
      <c r="J396" s="208" t="str">
        <f ca="1">IF(MOD(ROW()-13,2)=0,IF(ISBLANK(OFFSET('11. SEGUIMIENTO 2026'!$N$14,INT((ROW()-13)/2),0)),"",OFFSET('11. SEGUIMIENTO 2026'!$N$14,INT((ROW()-13)/2),0)),IF(ISBLANK(OFFSET('9. METAS'!$Q$20,INT((ROW()-14)/2),0)),"",OFFSET('9. METAS'!$Q$20,INT((ROW()-14)/2),0)))</f>
        <v/>
      </c>
      <c r="K396" s="209" t="str">
        <f ca="1">IF(MOD(ROW()-13,2)=0,IF(ISBLANK(OFFSET('11. SEGUIMIENTO 2026'!$O$14,INT((ROW()-13)/2),0)),"",OFFSET('11. SEGUIMIENTO 2026'!$O$14,INT((ROW()-13)/2),0)),IF(ISBLANK(OFFSET('9. METAS'!$R$20,INT((ROW()-14)/2),0)),"",OFFSET('9. METAS'!$R$20,INT((ROW()-14)/2),0)))</f>
        <v/>
      </c>
      <c r="L396" s="209" t="str">
        <f ca="1">IF(MOD(ROW()-13,2)=0,IF(ISBLANK(OFFSET('11. SEGUIMIENTO 2026'!$P$14,INT((ROW()-13)/2),0)),"",OFFSET('11. SEGUIMIENTO 2026'!$P$14,INT((ROW()-13)/2),0)),IF(ISBLANK(OFFSET('9. METAS'!$S$20,INT((ROW()-14)/2),0)),"",OFFSET('9. METAS'!$S$20,INT((ROW()-14)/2),0)))</f>
        <v/>
      </c>
      <c r="M396" s="210" t="str">
        <f ca="1">IF(MOD(ROW()-13,2)=0,IF(ISBLANK(OFFSET('11. SEGUIMIENTO 2026'!$Q$14,INT((ROW()-13)/2),0)),"",OFFSET('11. SEGUIMIENTO 2026'!$Q$14,INT((ROW()-13)/2),0)),IF(ISBLANK(OFFSET('9. METAS'!$T$20,INT((ROW()-14)/2),0)),"",OFFSET('9. METAS'!$T$20,INT((ROW()-14)/2),0)))</f>
        <v/>
      </c>
      <c r="N396" s="1005"/>
      <c r="O396" s="1007"/>
      <c r="P396" s="1037"/>
    </row>
    <row r="397" spans="3:16" hidden="1">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29" t="str">
        <f ca="1">IF(ISBLANK(OFFSET('9. METAS'!$K$20,INT((ROW()-13)/2),0)),"",OFFSET('9. METAS'!$K$20,INT((ROW()-13)/2),0))</f>
        <v/>
      </c>
      <c r="I397" s="1031"/>
      <c r="J397" s="208" t="str">
        <f ca="1">IF(MOD(ROW()-13,2)=0,IF(ISBLANK(OFFSET('11. SEGUIMIENTO 2026'!$N$14,INT((ROW()-13)/2),0)),"",OFFSET('11. SEGUIMIENTO 2026'!$N$14,INT((ROW()-13)/2),0)),IF(ISBLANK(OFFSET('9. METAS'!$Q$20,INT((ROW()-14)/2),0)),"",OFFSET('9. METAS'!$Q$20,INT((ROW()-14)/2),0)))</f>
        <v/>
      </c>
      <c r="K397" s="209" t="str">
        <f ca="1">IF(MOD(ROW()-13,2)=0,IF(ISBLANK(OFFSET('11. SEGUIMIENTO 2026'!$O$14,INT((ROW()-13)/2),0)),"",OFFSET('11. SEGUIMIENTO 2026'!$O$14,INT((ROW()-13)/2),0)),IF(ISBLANK(OFFSET('9. METAS'!$R$20,INT((ROW()-14)/2),0)),"",OFFSET('9. METAS'!$R$20,INT((ROW()-14)/2),0)))</f>
        <v/>
      </c>
      <c r="L397" s="209" t="str">
        <f ca="1">IF(MOD(ROW()-13,2)=0,IF(ISBLANK(OFFSET('11. SEGUIMIENTO 2026'!$P$14,INT((ROW()-13)/2),0)),"",OFFSET('11. SEGUIMIENTO 2026'!$P$14,INT((ROW()-13)/2),0)),IF(ISBLANK(OFFSET('9. METAS'!$S$20,INT((ROW()-14)/2),0)),"",OFFSET('9. METAS'!$S$20,INT((ROW()-14)/2),0)))</f>
        <v/>
      </c>
      <c r="M397" s="210" t="str">
        <f ca="1">IF(MOD(ROW()-13,2)=0,IF(ISBLANK(OFFSET('11. SEGUIMIENTO 2026'!$Q$14,INT((ROW()-13)/2),0)),"",OFFSET('11. SEGUIMIENTO 2026'!$Q$14,INT((ROW()-13)/2),0)),IF(ISBLANK(OFFSET('9. METAS'!$T$20,INT((ROW()-14)/2),0)),"",OFFSET('9. METAS'!$T$20,INT((ROW()-14)/2),0)))</f>
        <v/>
      </c>
      <c r="N397" s="1004" t="str">
        <f t="shared" ref="N397" ca="1" si="380">IFERROR(J397/J398,"ND")</f>
        <v>ND</v>
      </c>
      <c r="O397" s="1006" t="str">
        <f t="shared" ref="O397" ca="1" si="381">IFERROR(((J397+K397+L397+M397)/H397),"ND")</f>
        <v>ND</v>
      </c>
      <c r="P397" s="1034"/>
    </row>
    <row r="398" spans="3:16" hidden="1">
      <c r="C398" s="983"/>
      <c r="D398" s="985"/>
      <c r="E398" s="985"/>
      <c r="F398" s="987"/>
      <c r="G398" s="989"/>
      <c r="H398" s="1029"/>
      <c r="I398" s="1036"/>
      <c r="J398" s="208" t="str">
        <f ca="1">IF(MOD(ROW()-13,2)=0,IF(ISBLANK(OFFSET('11. SEGUIMIENTO 2026'!$N$14,INT((ROW()-13)/2),0)),"",OFFSET('11. SEGUIMIENTO 2026'!$N$14,INT((ROW()-13)/2),0)),IF(ISBLANK(OFFSET('9. METAS'!$Q$20,INT((ROW()-14)/2),0)),"",OFFSET('9. METAS'!$Q$20,INT((ROW()-14)/2),0)))</f>
        <v/>
      </c>
      <c r="K398" s="209" t="str">
        <f ca="1">IF(MOD(ROW()-13,2)=0,IF(ISBLANK(OFFSET('11. SEGUIMIENTO 2026'!$O$14,INT((ROW()-13)/2),0)),"",OFFSET('11. SEGUIMIENTO 2026'!$O$14,INT((ROW()-13)/2),0)),IF(ISBLANK(OFFSET('9. METAS'!$R$20,INT((ROW()-14)/2),0)),"",OFFSET('9. METAS'!$R$20,INT((ROW()-14)/2),0)))</f>
        <v/>
      </c>
      <c r="L398" s="209" t="str">
        <f ca="1">IF(MOD(ROW()-13,2)=0,IF(ISBLANK(OFFSET('11. SEGUIMIENTO 2026'!$P$14,INT((ROW()-13)/2),0)),"",OFFSET('11. SEGUIMIENTO 2026'!$P$14,INT((ROW()-13)/2),0)),IF(ISBLANK(OFFSET('9. METAS'!$S$20,INT((ROW()-14)/2),0)),"",OFFSET('9. METAS'!$S$20,INT((ROW()-14)/2),0)))</f>
        <v/>
      </c>
      <c r="M398" s="210" t="str">
        <f ca="1">IF(MOD(ROW()-13,2)=0,IF(ISBLANK(OFFSET('11. SEGUIMIENTO 2026'!$Q$14,INT((ROW()-13)/2),0)),"",OFFSET('11. SEGUIMIENTO 2026'!$Q$14,INT((ROW()-13)/2),0)),IF(ISBLANK(OFFSET('9. METAS'!$T$20,INT((ROW()-14)/2),0)),"",OFFSET('9. METAS'!$T$20,INT((ROW()-14)/2),0)))</f>
        <v/>
      </c>
      <c r="N398" s="1005"/>
      <c r="O398" s="1007"/>
      <c r="P398" s="1037"/>
    </row>
    <row r="399" spans="3:16" hidden="1">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29" t="str">
        <f ca="1">IF(ISBLANK(OFFSET('9. METAS'!$K$20,INT((ROW()-13)/2),0)),"",OFFSET('9. METAS'!$K$20,INT((ROW()-13)/2),0))</f>
        <v/>
      </c>
      <c r="I399" s="1031"/>
      <c r="J399" s="208" t="str">
        <f ca="1">IF(MOD(ROW()-13,2)=0,IF(ISBLANK(OFFSET('11. SEGUIMIENTO 2026'!$N$14,INT((ROW()-13)/2),0)),"",OFFSET('11. SEGUIMIENTO 2026'!$N$14,INT((ROW()-13)/2),0)),IF(ISBLANK(OFFSET('9. METAS'!$Q$20,INT((ROW()-14)/2),0)),"",OFFSET('9. METAS'!$Q$20,INT((ROW()-14)/2),0)))</f>
        <v/>
      </c>
      <c r="K399" s="209" t="str">
        <f ca="1">IF(MOD(ROW()-13,2)=0,IF(ISBLANK(OFFSET('11. SEGUIMIENTO 2026'!$O$14,INT((ROW()-13)/2),0)),"",OFFSET('11. SEGUIMIENTO 2026'!$O$14,INT((ROW()-13)/2),0)),IF(ISBLANK(OFFSET('9. METAS'!$R$20,INT((ROW()-14)/2),0)),"",OFFSET('9. METAS'!$R$20,INT((ROW()-14)/2),0)))</f>
        <v/>
      </c>
      <c r="L399" s="209" t="str">
        <f ca="1">IF(MOD(ROW()-13,2)=0,IF(ISBLANK(OFFSET('11. SEGUIMIENTO 2026'!$P$14,INT((ROW()-13)/2),0)),"",OFFSET('11. SEGUIMIENTO 2026'!$P$14,INT((ROW()-13)/2),0)),IF(ISBLANK(OFFSET('9. METAS'!$S$20,INT((ROW()-14)/2),0)),"",OFFSET('9. METAS'!$S$20,INT((ROW()-14)/2),0)))</f>
        <v/>
      </c>
      <c r="M399" s="210" t="str">
        <f ca="1">IF(MOD(ROW()-13,2)=0,IF(ISBLANK(OFFSET('11. SEGUIMIENTO 2026'!$Q$14,INT((ROW()-13)/2),0)),"",OFFSET('11. SEGUIMIENTO 2026'!$Q$14,INT((ROW()-13)/2),0)),IF(ISBLANK(OFFSET('9. METAS'!$T$20,INT((ROW()-14)/2),0)),"",OFFSET('9. METAS'!$T$20,INT((ROW()-14)/2),0)))</f>
        <v/>
      </c>
      <c r="N399" s="1004" t="str">
        <f t="shared" ref="N399" ca="1" si="382">IFERROR(J399/J400,"ND")</f>
        <v>ND</v>
      </c>
      <c r="O399" s="1006" t="str">
        <f t="shared" ref="O399" ca="1" si="383">IFERROR(((J399+K399+L399+M399)/H399),"ND")</f>
        <v>ND</v>
      </c>
      <c r="P399" s="1034"/>
    </row>
    <row r="400" spans="3:16" hidden="1">
      <c r="C400" s="983"/>
      <c r="D400" s="985"/>
      <c r="E400" s="985"/>
      <c r="F400" s="987"/>
      <c r="G400" s="989"/>
      <c r="H400" s="1029"/>
      <c r="I400" s="1036"/>
      <c r="J400" s="208" t="str">
        <f ca="1">IF(MOD(ROW()-13,2)=0,IF(ISBLANK(OFFSET('11. SEGUIMIENTO 2026'!$N$14,INT((ROW()-13)/2),0)),"",OFFSET('11. SEGUIMIENTO 2026'!$N$14,INT((ROW()-13)/2),0)),IF(ISBLANK(OFFSET('9. METAS'!$Q$20,INT((ROW()-14)/2),0)),"",OFFSET('9. METAS'!$Q$20,INT((ROW()-14)/2),0)))</f>
        <v/>
      </c>
      <c r="K400" s="209" t="str">
        <f ca="1">IF(MOD(ROW()-13,2)=0,IF(ISBLANK(OFFSET('11. SEGUIMIENTO 2026'!$O$14,INT((ROW()-13)/2),0)),"",OFFSET('11. SEGUIMIENTO 2026'!$O$14,INT((ROW()-13)/2),0)),IF(ISBLANK(OFFSET('9. METAS'!$R$20,INT((ROW()-14)/2),0)),"",OFFSET('9. METAS'!$R$20,INT((ROW()-14)/2),0)))</f>
        <v/>
      </c>
      <c r="L400" s="209" t="str">
        <f ca="1">IF(MOD(ROW()-13,2)=0,IF(ISBLANK(OFFSET('11. SEGUIMIENTO 2026'!$P$14,INT((ROW()-13)/2),0)),"",OFFSET('11. SEGUIMIENTO 2026'!$P$14,INT((ROW()-13)/2),0)),IF(ISBLANK(OFFSET('9. METAS'!$S$20,INT((ROW()-14)/2),0)),"",OFFSET('9. METAS'!$S$20,INT((ROW()-14)/2),0)))</f>
        <v/>
      </c>
      <c r="M400" s="210" t="str">
        <f ca="1">IF(MOD(ROW()-13,2)=0,IF(ISBLANK(OFFSET('11. SEGUIMIENTO 2026'!$Q$14,INT((ROW()-13)/2),0)),"",OFFSET('11. SEGUIMIENTO 2026'!$Q$14,INT((ROW()-13)/2),0)),IF(ISBLANK(OFFSET('9. METAS'!$T$20,INT((ROW()-14)/2),0)),"",OFFSET('9. METAS'!$T$20,INT((ROW()-14)/2),0)))</f>
        <v/>
      </c>
      <c r="N400" s="1005"/>
      <c r="O400" s="1007"/>
      <c r="P400" s="1037"/>
    </row>
    <row r="401" spans="3:16" hidden="1">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29" t="str">
        <f ca="1">IF(ISBLANK(OFFSET('9. METAS'!$K$20,INT((ROW()-13)/2),0)),"",OFFSET('9. METAS'!$K$20,INT((ROW()-13)/2),0))</f>
        <v/>
      </c>
      <c r="I401" s="1031"/>
      <c r="J401" s="208" t="str">
        <f ca="1">IF(MOD(ROW()-13,2)=0,IF(ISBLANK(OFFSET('11. SEGUIMIENTO 2026'!$N$14,INT((ROW()-13)/2),0)),"",OFFSET('11. SEGUIMIENTO 2026'!$N$14,INT((ROW()-13)/2),0)),IF(ISBLANK(OFFSET('9. METAS'!$Q$20,INT((ROW()-14)/2),0)),"",OFFSET('9. METAS'!$Q$20,INT((ROW()-14)/2),0)))</f>
        <v/>
      </c>
      <c r="K401" s="209" t="str">
        <f ca="1">IF(MOD(ROW()-13,2)=0,IF(ISBLANK(OFFSET('11. SEGUIMIENTO 2026'!$O$14,INT((ROW()-13)/2),0)),"",OFFSET('11. SEGUIMIENTO 2026'!$O$14,INT((ROW()-13)/2),0)),IF(ISBLANK(OFFSET('9. METAS'!$R$20,INT((ROW()-14)/2),0)),"",OFFSET('9. METAS'!$R$20,INT((ROW()-14)/2),0)))</f>
        <v/>
      </c>
      <c r="L401" s="209" t="str">
        <f ca="1">IF(MOD(ROW()-13,2)=0,IF(ISBLANK(OFFSET('11. SEGUIMIENTO 2026'!$P$14,INT((ROW()-13)/2),0)),"",OFFSET('11. SEGUIMIENTO 2026'!$P$14,INT((ROW()-13)/2),0)),IF(ISBLANK(OFFSET('9. METAS'!$S$20,INT((ROW()-14)/2),0)),"",OFFSET('9. METAS'!$S$20,INT((ROW()-14)/2),0)))</f>
        <v/>
      </c>
      <c r="M401" s="210" t="str">
        <f ca="1">IF(MOD(ROW()-13,2)=0,IF(ISBLANK(OFFSET('11. SEGUIMIENTO 2026'!$Q$14,INT((ROW()-13)/2),0)),"",OFFSET('11. SEGUIMIENTO 2026'!$Q$14,INT((ROW()-13)/2),0)),IF(ISBLANK(OFFSET('9. METAS'!$T$20,INT((ROW()-14)/2),0)),"",OFFSET('9. METAS'!$T$20,INT((ROW()-14)/2),0)))</f>
        <v/>
      </c>
      <c r="N401" s="1004" t="str">
        <f t="shared" ref="N401" ca="1" si="384">IFERROR(J401/J402,"ND")</f>
        <v>ND</v>
      </c>
      <c r="O401" s="1006" t="str">
        <f t="shared" ref="O401" ca="1" si="385">IFERROR(((J401+K401+L401+M401)/H401),"ND")</f>
        <v>ND</v>
      </c>
      <c r="P401" s="1034"/>
    </row>
    <row r="402" spans="3:16" hidden="1">
      <c r="C402" s="983"/>
      <c r="D402" s="985"/>
      <c r="E402" s="985"/>
      <c r="F402" s="987"/>
      <c r="G402" s="989"/>
      <c r="H402" s="1029"/>
      <c r="I402" s="1036"/>
      <c r="J402" s="208" t="str">
        <f ca="1">IF(MOD(ROW()-13,2)=0,IF(ISBLANK(OFFSET('11. SEGUIMIENTO 2026'!$N$14,INT((ROW()-13)/2),0)),"",OFFSET('11. SEGUIMIENTO 2026'!$N$14,INT((ROW()-13)/2),0)),IF(ISBLANK(OFFSET('9. METAS'!$Q$20,INT((ROW()-14)/2),0)),"",OFFSET('9. METAS'!$Q$20,INT((ROW()-14)/2),0)))</f>
        <v/>
      </c>
      <c r="K402" s="209" t="str">
        <f ca="1">IF(MOD(ROW()-13,2)=0,IF(ISBLANK(OFFSET('11. SEGUIMIENTO 2026'!$O$14,INT((ROW()-13)/2),0)),"",OFFSET('11. SEGUIMIENTO 2026'!$O$14,INT((ROW()-13)/2),0)),IF(ISBLANK(OFFSET('9. METAS'!$R$20,INT((ROW()-14)/2),0)),"",OFFSET('9. METAS'!$R$20,INT((ROW()-14)/2),0)))</f>
        <v/>
      </c>
      <c r="L402" s="209" t="str">
        <f ca="1">IF(MOD(ROW()-13,2)=0,IF(ISBLANK(OFFSET('11. SEGUIMIENTO 2026'!$P$14,INT((ROW()-13)/2),0)),"",OFFSET('11. SEGUIMIENTO 2026'!$P$14,INT((ROW()-13)/2),0)),IF(ISBLANK(OFFSET('9. METAS'!$S$20,INT((ROW()-14)/2),0)),"",OFFSET('9. METAS'!$S$20,INT((ROW()-14)/2),0)))</f>
        <v/>
      </c>
      <c r="M402" s="210" t="str">
        <f ca="1">IF(MOD(ROW()-13,2)=0,IF(ISBLANK(OFFSET('11. SEGUIMIENTO 2026'!$Q$14,INT((ROW()-13)/2),0)),"",OFFSET('11. SEGUIMIENTO 2026'!$Q$14,INT((ROW()-13)/2),0)),IF(ISBLANK(OFFSET('9. METAS'!$T$20,INT((ROW()-14)/2),0)),"",OFFSET('9. METAS'!$T$20,INT((ROW()-14)/2),0)))</f>
        <v/>
      </c>
      <c r="N402" s="1005"/>
      <c r="O402" s="1007"/>
      <c r="P402" s="1037"/>
    </row>
    <row r="403" spans="3:16" hidden="1">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29" t="str">
        <f ca="1">IF(ISBLANK(OFFSET('9. METAS'!$K$20,INT((ROW()-13)/2),0)),"",OFFSET('9. METAS'!$K$20,INT((ROW()-13)/2),0))</f>
        <v/>
      </c>
      <c r="I403" s="1031"/>
      <c r="J403" s="208" t="str">
        <f ca="1">IF(MOD(ROW()-13,2)=0,IF(ISBLANK(OFFSET('11. SEGUIMIENTO 2026'!$N$14,INT((ROW()-13)/2),0)),"",OFFSET('11. SEGUIMIENTO 2026'!$N$14,INT((ROW()-13)/2),0)),IF(ISBLANK(OFFSET('9. METAS'!$Q$20,INT((ROW()-14)/2),0)),"",OFFSET('9. METAS'!$Q$20,INT((ROW()-14)/2),0)))</f>
        <v/>
      </c>
      <c r="K403" s="209" t="str">
        <f ca="1">IF(MOD(ROW()-13,2)=0,IF(ISBLANK(OFFSET('11. SEGUIMIENTO 2026'!$O$14,INT((ROW()-13)/2),0)),"",OFFSET('11. SEGUIMIENTO 2026'!$O$14,INT((ROW()-13)/2),0)),IF(ISBLANK(OFFSET('9. METAS'!$R$20,INT((ROW()-14)/2),0)),"",OFFSET('9. METAS'!$R$20,INT((ROW()-14)/2),0)))</f>
        <v/>
      </c>
      <c r="L403" s="209" t="str">
        <f ca="1">IF(MOD(ROW()-13,2)=0,IF(ISBLANK(OFFSET('11. SEGUIMIENTO 2026'!$P$14,INT((ROW()-13)/2),0)),"",OFFSET('11. SEGUIMIENTO 2026'!$P$14,INT((ROW()-13)/2),0)),IF(ISBLANK(OFFSET('9. METAS'!$S$20,INT((ROW()-14)/2),0)),"",OFFSET('9. METAS'!$S$20,INT((ROW()-14)/2),0)))</f>
        <v/>
      </c>
      <c r="M403" s="210" t="str">
        <f ca="1">IF(MOD(ROW()-13,2)=0,IF(ISBLANK(OFFSET('11. SEGUIMIENTO 2026'!$Q$14,INT((ROW()-13)/2),0)),"",OFFSET('11. SEGUIMIENTO 2026'!$Q$14,INT((ROW()-13)/2),0)),IF(ISBLANK(OFFSET('9. METAS'!$T$20,INT((ROW()-14)/2),0)),"",OFFSET('9. METAS'!$T$20,INT((ROW()-14)/2),0)))</f>
        <v/>
      </c>
      <c r="N403" s="1004" t="str">
        <f t="shared" ref="N403" ca="1" si="386">IFERROR(J403/J404,"ND")</f>
        <v>ND</v>
      </c>
      <c r="O403" s="1006" t="str">
        <f t="shared" ref="O403" ca="1" si="387">IFERROR(((J403+K403+L403+M403)/H403),"ND")</f>
        <v>ND</v>
      </c>
      <c r="P403" s="1034"/>
    </row>
    <row r="404" spans="3:16" hidden="1">
      <c r="C404" s="983"/>
      <c r="D404" s="985"/>
      <c r="E404" s="985"/>
      <c r="F404" s="987"/>
      <c r="G404" s="989"/>
      <c r="H404" s="1029"/>
      <c r="I404" s="1036"/>
      <c r="J404" s="208" t="str">
        <f ca="1">IF(MOD(ROW()-13,2)=0,IF(ISBLANK(OFFSET('11. SEGUIMIENTO 2026'!$N$14,INT((ROW()-13)/2),0)),"",OFFSET('11. SEGUIMIENTO 2026'!$N$14,INT((ROW()-13)/2),0)),IF(ISBLANK(OFFSET('9. METAS'!$Q$20,INT((ROW()-14)/2),0)),"",OFFSET('9. METAS'!$Q$20,INT((ROW()-14)/2),0)))</f>
        <v/>
      </c>
      <c r="K404" s="209" t="str">
        <f ca="1">IF(MOD(ROW()-13,2)=0,IF(ISBLANK(OFFSET('11. SEGUIMIENTO 2026'!$O$14,INT((ROW()-13)/2),0)),"",OFFSET('11. SEGUIMIENTO 2026'!$O$14,INT((ROW()-13)/2),0)),IF(ISBLANK(OFFSET('9. METAS'!$R$20,INT((ROW()-14)/2),0)),"",OFFSET('9. METAS'!$R$20,INT((ROW()-14)/2),0)))</f>
        <v/>
      </c>
      <c r="L404" s="209" t="str">
        <f ca="1">IF(MOD(ROW()-13,2)=0,IF(ISBLANK(OFFSET('11. SEGUIMIENTO 2026'!$P$14,INT((ROW()-13)/2),0)),"",OFFSET('11. SEGUIMIENTO 2026'!$P$14,INT((ROW()-13)/2),0)),IF(ISBLANK(OFFSET('9. METAS'!$S$20,INT((ROW()-14)/2),0)),"",OFFSET('9. METAS'!$S$20,INT((ROW()-14)/2),0)))</f>
        <v/>
      </c>
      <c r="M404" s="210" t="str">
        <f ca="1">IF(MOD(ROW()-13,2)=0,IF(ISBLANK(OFFSET('11. SEGUIMIENTO 2026'!$Q$14,INT((ROW()-13)/2),0)),"",OFFSET('11. SEGUIMIENTO 2026'!$Q$14,INT((ROW()-13)/2),0)),IF(ISBLANK(OFFSET('9. METAS'!$T$20,INT((ROW()-14)/2),0)),"",OFFSET('9. METAS'!$T$20,INT((ROW()-14)/2),0)))</f>
        <v/>
      </c>
      <c r="N404" s="1005"/>
      <c r="O404" s="1007"/>
      <c r="P404" s="1037"/>
    </row>
    <row r="405" spans="3:16" hidden="1">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29" t="str">
        <f ca="1">IF(ISBLANK(OFFSET('9. METAS'!$K$20,INT((ROW()-13)/2),0)),"",OFFSET('9. METAS'!$K$20,INT((ROW()-13)/2),0))</f>
        <v/>
      </c>
      <c r="I405" s="1031"/>
      <c r="J405" s="208" t="str">
        <f ca="1">IF(MOD(ROW()-13,2)=0,IF(ISBLANK(OFFSET('11. SEGUIMIENTO 2026'!$N$14,INT((ROW()-13)/2),0)),"",OFFSET('11. SEGUIMIENTO 2026'!$N$14,INT((ROW()-13)/2),0)),IF(ISBLANK(OFFSET('9. METAS'!$Q$20,INT((ROW()-14)/2),0)),"",OFFSET('9. METAS'!$Q$20,INT((ROW()-14)/2),0)))</f>
        <v/>
      </c>
      <c r="K405" s="209" t="str">
        <f ca="1">IF(MOD(ROW()-13,2)=0,IF(ISBLANK(OFFSET('11. SEGUIMIENTO 2026'!$O$14,INT((ROW()-13)/2),0)),"",OFFSET('11. SEGUIMIENTO 2026'!$O$14,INT((ROW()-13)/2),0)),IF(ISBLANK(OFFSET('9. METAS'!$R$20,INT((ROW()-14)/2),0)),"",OFFSET('9. METAS'!$R$20,INT((ROW()-14)/2),0)))</f>
        <v/>
      </c>
      <c r="L405" s="209" t="str">
        <f ca="1">IF(MOD(ROW()-13,2)=0,IF(ISBLANK(OFFSET('11. SEGUIMIENTO 2026'!$P$14,INT((ROW()-13)/2),0)),"",OFFSET('11. SEGUIMIENTO 2026'!$P$14,INT((ROW()-13)/2),0)),IF(ISBLANK(OFFSET('9. METAS'!$S$20,INT((ROW()-14)/2),0)),"",OFFSET('9. METAS'!$S$20,INT((ROW()-14)/2),0)))</f>
        <v/>
      </c>
      <c r="M405" s="210" t="str">
        <f ca="1">IF(MOD(ROW()-13,2)=0,IF(ISBLANK(OFFSET('11. SEGUIMIENTO 2026'!$Q$14,INT((ROW()-13)/2),0)),"",OFFSET('11. SEGUIMIENTO 2026'!$Q$14,INT((ROW()-13)/2),0)),IF(ISBLANK(OFFSET('9. METAS'!$T$20,INT((ROW()-14)/2),0)),"",OFFSET('9. METAS'!$T$20,INT((ROW()-14)/2),0)))</f>
        <v/>
      </c>
      <c r="N405" s="1004" t="str">
        <f t="shared" ref="N405" ca="1" si="388">IFERROR(J405/J406,"ND")</f>
        <v>ND</v>
      </c>
      <c r="O405" s="1006" t="str">
        <f t="shared" ref="O405" ca="1" si="389">IFERROR(((J405+K405+L405+M405)/H405),"ND")</f>
        <v>ND</v>
      </c>
      <c r="P405" s="1034"/>
    </row>
    <row r="406" spans="3:16" hidden="1">
      <c r="C406" s="983"/>
      <c r="D406" s="985"/>
      <c r="E406" s="985"/>
      <c r="F406" s="987"/>
      <c r="G406" s="989"/>
      <c r="H406" s="1029"/>
      <c r="I406" s="1036"/>
      <c r="J406" s="208" t="str">
        <f ca="1">IF(MOD(ROW()-13,2)=0,IF(ISBLANK(OFFSET('11. SEGUIMIENTO 2026'!$N$14,INT((ROW()-13)/2),0)),"",OFFSET('11. SEGUIMIENTO 2026'!$N$14,INT((ROW()-13)/2),0)),IF(ISBLANK(OFFSET('9. METAS'!$Q$20,INT((ROW()-14)/2),0)),"",OFFSET('9. METAS'!$Q$20,INT((ROW()-14)/2),0)))</f>
        <v/>
      </c>
      <c r="K406" s="209" t="str">
        <f ca="1">IF(MOD(ROW()-13,2)=0,IF(ISBLANK(OFFSET('11. SEGUIMIENTO 2026'!$O$14,INT((ROW()-13)/2),0)),"",OFFSET('11. SEGUIMIENTO 2026'!$O$14,INT((ROW()-13)/2),0)),IF(ISBLANK(OFFSET('9. METAS'!$R$20,INT((ROW()-14)/2),0)),"",OFFSET('9. METAS'!$R$20,INT((ROW()-14)/2),0)))</f>
        <v/>
      </c>
      <c r="L406" s="209" t="str">
        <f ca="1">IF(MOD(ROW()-13,2)=0,IF(ISBLANK(OFFSET('11. SEGUIMIENTO 2026'!$P$14,INT((ROW()-13)/2),0)),"",OFFSET('11. SEGUIMIENTO 2026'!$P$14,INT((ROW()-13)/2),0)),IF(ISBLANK(OFFSET('9. METAS'!$S$20,INT((ROW()-14)/2),0)),"",OFFSET('9. METAS'!$S$20,INT((ROW()-14)/2),0)))</f>
        <v/>
      </c>
      <c r="M406" s="210" t="str">
        <f ca="1">IF(MOD(ROW()-13,2)=0,IF(ISBLANK(OFFSET('11. SEGUIMIENTO 2026'!$Q$14,INT((ROW()-13)/2),0)),"",OFFSET('11. SEGUIMIENTO 2026'!$Q$14,INT((ROW()-13)/2),0)),IF(ISBLANK(OFFSET('9. METAS'!$T$20,INT((ROW()-14)/2),0)),"",OFFSET('9. METAS'!$T$20,INT((ROW()-14)/2),0)))</f>
        <v/>
      </c>
      <c r="N406" s="1005"/>
      <c r="O406" s="1007"/>
      <c r="P406" s="1037"/>
    </row>
    <row r="407" spans="3:16" hidden="1">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29" t="str">
        <f ca="1">IF(ISBLANK(OFFSET('9. METAS'!$K$20,INT((ROW()-13)/2),0)),"",OFFSET('9. METAS'!$K$20,INT((ROW()-13)/2),0))</f>
        <v/>
      </c>
      <c r="I407" s="1031"/>
      <c r="J407" s="208" t="str">
        <f ca="1">IF(MOD(ROW()-13,2)=0,IF(ISBLANK(OFFSET('11. SEGUIMIENTO 2026'!$N$14,INT((ROW()-13)/2),0)),"",OFFSET('11. SEGUIMIENTO 2026'!$N$14,INT((ROW()-13)/2),0)),IF(ISBLANK(OFFSET('9. METAS'!$Q$20,INT((ROW()-14)/2),0)),"",OFFSET('9. METAS'!$Q$20,INT((ROW()-14)/2),0)))</f>
        <v/>
      </c>
      <c r="K407" s="209" t="str">
        <f ca="1">IF(MOD(ROW()-13,2)=0,IF(ISBLANK(OFFSET('11. SEGUIMIENTO 2026'!$O$14,INT((ROW()-13)/2),0)),"",OFFSET('11. SEGUIMIENTO 2026'!$O$14,INT((ROW()-13)/2),0)),IF(ISBLANK(OFFSET('9. METAS'!$R$20,INT((ROW()-14)/2),0)),"",OFFSET('9. METAS'!$R$20,INT((ROW()-14)/2),0)))</f>
        <v/>
      </c>
      <c r="L407" s="209" t="str">
        <f ca="1">IF(MOD(ROW()-13,2)=0,IF(ISBLANK(OFFSET('11. SEGUIMIENTO 2026'!$P$14,INT((ROW()-13)/2),0)),"",OFFSET('11. SEGUIMIENTO 2026'!$P$14,INT((ROW()-13)/2),0)),IF(ISBLANK(OFFSET('9. METAS'!$S$20,INT((ROW()-14)/2),0)),"",OFFSET('9. METAS'!$S$20,INT((ROW()-14)/2),0)))</f>
        <v/>
      </c>
      <c r="M407" s="210" t="str">
        <f ca="1">IF(MOD(ROW()-13,2)=0,IF(ISBLANK(OFFSET('11. SEGUIMIENTO 2026'!$Q$14,INT((ROW()-13)/2),0)),"",OFFSET('11. SEGUIMIENTO 2026'!$Q$14,INT((ROW()-13)/2),0)),IF(ISBLANK(OFFSET('9. METAS'!$T$20,INT((ROW()-14)/2),0)),"",OFFSET('9. METAS'!$T$20,INT((ROW()-14)/2),0)))</f>
        <v/>
      </c>
      <c r="N407" s="1004" t="str">
        <f t="shared" ref="N407" ca="1" si="390">IFERROR(J407/J408,"ND")</f>
        <v>ND</v>
      </c>
      <c r="O407" s="1006" t="str">
        <f t="shared" ref="O407" ca="1" si="391">IFERROR(((J407+K407+L407+M407)/H407),"ND")</f>
        <v>ND</v>
      </c>
      <c r="P407" s="1034"/>
    </row>
    <row r="408" spans="3:16" hidden="1">
      <c r="C408" s="983"/>
      <c r="D408" s="985"/>
      <c r="E408" s="985"/>
      <c r="F408" s="987"/>
      <c r="G408" s="989"/>
      <c r="H408" s="1029"/>
      <c r="I408" s="1036"/>
      <c r="J408" s="208" t="str">
        <f ca="1">IF(MOD(ROW()-13,2)=0,IF(ISBLANK(OFFSET('11. SEGUIMIENTO 2026'!$N$14,INT((ROW()-13)/2),0)),"",OFFSET('11. SEGUIMIENTO 2026'!$N$14,INT((ROW()-13)/2),0)),IF(ISBLANK(OFFSET('9. METAS'!$Q$20,INT((ROW()-14)/2),0)),"",OFFSET('9. METAS'!$Q$20,INT((ROW()-14)/2),0)))</f>
        <v/>
      </c>
      <c r="K408" s="209" t="str">
        <f ca="1">IF(MOD(ROW()-13,2)=0,IF(ISBLANK(OFFSET('11. SEGUIMIENTO 2026'!$O$14,INT((ROW()-13)/2),0)),"",OFFSET('11. SEGUIMIENTO 2026'!$O$14,INT((ROW()-13)/2),0)),IF(ISBLANK(OFFSET('9. METAS'!$R$20,INT((ROW()-14)/2),0)),"",OFFSET('9. METAS'!$R$20,INT((ROW()-14)/2),0)))</f>
        <v/>
      </c>
      <c r="L408" s="209" t="str">
        <f ca="1">IF(MOD(ROW()-13,2)=0,IF(ISBLANK(OFFSET('11. SEGUIMIENTO 2026'!$P$14,INT((ROW()-13)/2),0)),"",OFFSET('11. SEGUIMIENTO 2026'!$P$14,INT((ROW()-13)/2),0)),IF(ISBLANK(OFFSET('9. METAS'!$S$20,INT((ROW()-14)/2),0)),"",OFFSET('9. METAS'!$S$20,INT((ROW()-14)/2),0)))</f>
        <v/>
      </c>
      <c r="M408" s="210" t="str">
        <f ca="1">IF(MOD(ROW()-13,2)=0,IF(ISBLANK(OFFSET('11. SEGUIMIENTO 2026'!$Q$14,INT((ROW()-13)/2),0)),"",OFFSET('11. SEGUIMIENTO 2026'!$Q$14,INT((ROW()-13)/2),0)),IF(ISBLANK(OFFSET('9. METAS'!$T$20,INT((ROW()-14)/2),0)),"",OFFSET('9. METAS'!$T$20,INT((ROW()-14)/2),0)))</f>
        <v/>
      </c>
      <c r="N408" s="1005"/>
      <c r="O408" s="1007"/>
      <c r="P408" s="1037"/>
    </row>
    <row r="409" spans="3:16" hidden="1">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29" t="str">
        <f ca="1">IF(ISBLANK(OFFSET('9. METAS'!$K$20,INT((ROW()-13)/2),0)),"",OFFSET('9. METAS'!$K$20,INT((ROW()-13)/2),0))</f>
        <v/>
      </c>
      <c r="I409" s="1031"/>
      <c r="J409" s="208" t="str">
        <f ca="1">IF(MOD(ROW()-13,2)=0,IF(ISBLANK(OFFSET('11. SEGUIMIENTO 2026'!$N$14,INT((ROW()-13)/2),0)),"",OFFSET('11. SEGUIMIENTO 2026'!$N$14,INT((ROW()-13)/2),0)),IF(ISBLANK(OFFSET('9. METAS'!$Q$20,INT((ROW()-14)/2),0)),"",OFFSET('9. METAS'!$Q$20,INT((ROW()-14)/2),0)))</f>
        <v/>
      </c>
      <c r="K409" s="209" t="str">
        <f ca="1">IF(MOD(ROW()-13,2)=0,IF(ISBLANK(OFFSET('11. SEGUIMIENTO 2026'!$O$14,INT((ROW()-13)/2),0)),"",OFFSET('11. SEGUIMIENTO 2026'!$O$14,INT((ROW()-13)/2),0)),IF(ISBLANK(OFFSET('9. METAS'!$R$20,INT((ROW()-14)/2),0)),"",OFFSET('9. METAS'!$R$20,INT((ROW()-14)/2),0)))</f>
        <v/>
      </c>
      <c r="L409" s="209" t="str">
        <f ca="1">IF(MOD(ROW()-13,2)=0,IF(ISBLANK(OFFSET('11. SEGUIMIENTO 2026'!$P$14,INT((ROW()-13)/2),0)),"",OFFSET('11. SEGUIMIENTO 2026'!$P$14,INT((ROW()-13)/2),0)),IF(ISBLANK(OFFSET('9. METAS'!$S$20,INT((ROW()-14)/2),0)),"",OFFSET('9. METAS'!$S$20,INT((ROW()-14)/2),0)))</f>
        <v/>
      </c>
      <c r="M409" s="210" t="str">
        <f ca="1">IF(MOD(ROW()-13,2)=0,IF(ISBLANK(OFFSET('11. SEGUIMIENTO 2026'!$Q$14,INT((ROW()-13)/2),0)),"",OFFSET('11. SEGUIMIENTO 2026'!$Q$14,INT((ROW()-13)/2),0)),IF(ISBLANK(OFFSET('9. METAS'!$T$20,INT((ROW()-14)/2),0)),"",OFFSET('9. METAS'!$T$20,INT((ROW()-14)/2),0)))</f>
        <v/>
      </c>
      <c r="N409" s="1004" t="str">
        <f t="shared" ref="N409" ca="1" si="392">IFERROR(J409/J410,"ND")</f>
        <v>ND</v>
      </c>
      <c r="O409" s="1006" t="str">
        <f t="shared" ref="O409" ca="1" si="393">IFERROR(((J409+K409+L409+M409)/H409),"ND")</f>
        <v>ND</v>
      </c>
      <c r="P409" s="1034"/>
    </row>
    <row r="410" spans="3:16" hidden="1">
      <c r="C410" s="983"/>
      <c r="D410" s="985"/>
      <c r="E410" s="985"/>
      <c r="F410" s="987"/>
      <c r="G410" s="989"/>
      <c r="H410" s="1029"/>
      <c r="I410" s="1036"/>
      <c r="J410" s="208" t="str">
        <f ca="1">IF(MOD(ROW()-13,2)=0,IF(ISBLANK(OFFSET('11. SEGUIMIENTO 2026'!$N$14,INT((ROW()-13)/2),0)),"",OFFSET('11. SEGUIMIENTO 2026'!$N$14,INT((ROW()-13)/2),0)),IF(ISBLANK(OFFSET('9. METAS'!$Q$20,INT((ROW()-14)/2),0)),"",OFFSET('9. METAS'!$Q$20,INT((ROW()-14)/2),0)))</f>
        <v/>
      </c>
      <c r="K410" s="209" t="str">
        <f ca="1">IF(MOD(ROW()-13,2)=0,IF(ISBLANK(OFFSET('11. SEGUIMIENTO 2026'!$O$14,INT((ROW()-13)/2),0)),"",OFFSET('11. SEGUIMIENTO 2026'!$O$14,INT((ROW()-13)/2),0)),IF(ISBLANK(OFFSET('9. METAS'!$R$20,INT((ROW()-14)/2),0)),"",OFFSET('9. METAS'!$R$20,INT((ROW()-14)/2),0)))</f>
        <v/>
      </c>
      <c r="L410" s="209" t="str">
        <f ca="1">IF(MOD(ROW()-13,2)=0,IF(ISBLANK(OFFSET('11. SEGUIMIENTO 2026'!$P$14,INT((ROW()-13)/2),0)),"",OFFSET('11. SEGUIMIENTO 2026'!$P$14,INT((ROW()-13)/2),0)),IF(ISBLANK(OFFSET('9. METAS'!$S$20,INT((ROW()-14)/2),0)),"",OFFSET('9. METAS'!$S$20,INT((ROW()-14)/2),0)))</f>
        <v/>
      </c>
      <c r="M410" s="210" t="str">
        <f ca="1">IF(MOD(ROW()-13,2)=0,IF(ISBLANK(OFFSET('11. SEGUIMIENTO 2026'!$Q$14,INT((ROW()-13)/2),0)),"",OFFSET('11. SEGUIMIENTO 2026'!$Q$14,INT((ROW()-13)/2),0)),IF(ISBLANK(OFFSET('9. METAS'!$T$20,INT((ROW()-14)/2),0)),"",OFFSET('9. METAS'!$T$20,INT((ROW()-14)/2),0)))</f>
        <v/>
      </c>
      <c r="N410" s="1005"/>
      <c r="O410" s="1007"/>
      <c r="P410" s="1037"/>
    </row>
    <row r="411" spans="3:16" hidden="1">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29" t="str">
        <f ca="1">IF(ISBLANK(OFFSET('9. METAS'!$K$20,INT((ROW()-13)/2),0)),"",OFFSET('9. METAS'!$K$20,INT((ROW()-13)/2),0))</f>
        <v/>
      </c>
      <c r="I411" s="1031"/>
      <c r="J411" s="208" t="str">
        <f ca="1">IF(MOD(ROW()-13,2)=0,IF(ISBLANK(OFFSET('11. SEGUIMIENTO 2026'!$N$14,INT((ROW()-13)/2),0)),"",OFFSET('11. SEGUIMIENTO 2026'!$N$14,INT((ROW()-13)/2),0)),IF(ISBLANK(OFFSET('9. METAS'!$Q$20,INT((ROW()-14)/2),0)),"",OFFSET('9. METAS'!$Q$20,INT((ROW()-14)/2),0)))</f>
        <v/>
      </c>
      <c r="K411" s="209" t="str">
        <f ca="1">IF(MOD(ROW()-13,2)=0,IF(ISBLANK(OFFSET('11. SEGUIMIENTO 2026'!$O$14,INT((ROW()-13)/2),0)),"",OFFSET('11. SEGUIMIENTO 2026'!$O$14,INT((ROW()-13)/2),0)),IF(ISBLANK(OFFSET('9. METAS'!$R$20,INT((ROW()-14)/2),0)),"",OFFSET('9. METAS'!$R$20,INT((ROW()-14)/2),0)))</f>
        <v/>
      </c>
      <c r="L411" s="209" t="str">
        <f ca="1">IF(MOD(ROW()-13,2)=0,IF(ISBLANK(OFFSET('11. SEGUIMIENTO 2026'!$P$14,INT((ROW()-13)/2),0)),"",OFFSET('11. SEGUIMIENTO 2026'!$P$14,INT((ROW()-13)/2),0)),IF(ISBLANK(OFFSET('9. METAS'!$S$20,INT((ROW()-14)/2),0)),"",OFFSET('9. METAS'!$S$20,INT((ROW()-14)/2),0)))</f>
        <v/>
      </c>
      <c r="M411" s="210" t="str">
        <f ca="1">IF(MOD(ROW()-13,2)=0,IF(ISBLANK(OFFSET('11. SEGUIMIENTO 2026'!$Q$14,INT((ROW()-13)/2),0)),"",OFFSET('11. SEGUIMIENTO 2026'!$Q$14,INT((ROW()-13)/2),0)),IF(ISBLANK(OFFSET('9. METAS'!$T$20,INT((ROW()-14)/2),0)),"",OFFSET('9. METAS'!$T$20,INT((ROW()-14)/2),0)))</f>
        <v/>
      </c>
      <c r="N411" s="1004" t="str">
        <f t="shared" ref="N411" ca="1" si="394">IFERROR(J411/J412,"ND")</f>
        <v>ND</v>
      </c>
      <c r="O411" s="1006" t="str">
        <f t="shared" ref="O411" ca="1" si="395">IFERROR(((J411+K411+L411+M411)/H411),"ND")</f>
        <v>ND</v>
      </c>
      <c r="P411" s="1034"/>
    </row>
    <row r="412" spans="3:16" hidden="1">
      <c r="C412" s="983"/>
      <c r="D412" s="985"/>
      <c r="E412" s="985"/>
      <c r="F412" s="987"/>
      <c r="G412" s="989"/>
      <c r="H412" s="1029"/>
      <c r="I412" s="1036"/>
      <c r="J412" s="208" t="str">
        <f ca="1">IF(MOD(ROW()-13,2)=0,IF(ISBLANK(OFFSET('11. SEGUIMIENTO 2026'!$N$14,INT((ROW()-13)/2),0)),"",OFFSET('11. SEGUIMIENTO 2026'!$N$14,INT((ROW()-13)/2),0)),IF(ISBLANK(OFFSET('9. METAS'!$Q$20,INT((ROW()-14)/2),0)),"",OFFSET('9. METAS'!$Q$20,INT((ROW()-14)/2),0)))</f>
        <v/>
      </c>
      <c r="K412" s="209" t="str">
        <f ca="1">IF(MOD(ROW()-13,2)=0,IF(ISBLANK(OFFSET('11. SEGUIMIENTO 2026'!$O$14,INT((ROW()-13)/2),0)),"",OFFSET('11. SEGUIMIENTO 2026'!$O$14,INT((ROW()-13)/2),0)),IF(ISBLANK(OFFSET('9. METAS'!$R$20,INT((ROW()-14)/2),0)),"",OFFSET('9. METAS'!$R$20,INT((ROW()-14)/2),0)))</f>
        <v/>
      </c>
      <c r="L412" s="209" t="str">
        <f ca="1">IF(MOD(ROW()-13,2)=0,IF(ISBLANK(OFFSET('11. SEGUIMIENTO 2026'!$P$14,INT((ROW()-13)/2),0)),"",OFFSET('11. SEGUIMIENTO 2026'!$P$14,INT((ROW()-13)/2),0)),IF(ISBLANK(OFFSET('9. METAS'!$S$20,INT((ROW()-14)/2),0)),"",OFFSET('9. METAS'!$S$20,INT((ROW()-14)/2),0)))</f>
        <v/>
      </c>
      <c r="M412" s="210" t="str">
        <f ca="1">IF(MOD(ROW()-13,2)=0,IF(ISBLANK(OFFSET('11. SEGUIMIENTO 2026'!$Q$14,INT((ROW()-13)/2),0)),"",OFFSET('11. SEGUIMIENTO 2026'!$Q$14,INT((ROW()-13)/2),0)),IF(ISBLANK(OFFSET('9. METAS'!$T$20,INT((ROW()-14)/2),0)),"",OFFSET('9. METAS'!$T$20,INT((ROW()-14)/2),0)))</f>
        <v/>
      </c>
      <c r="N412" s="1005"/>
      <c r="O412" s="1007"/>
      <c r="P412" s="1037"/>
    </row>
    <row r="413" spans="3:16" hidden="1">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29" t="str">
        <f ca="1">IF(ISBLANK(OFFSET('9. METAS'!$K$20,INT((ROW()-13)/2),0)),"",OFFSET('9. METAS'!$K$20,INT((ROW()-13)/2),0))</f>
        <v/>
      </c>
      <c r="I413" s="1031"/>
      <c r="J413" s="208" t="str">
        <f ca="1">IF(MOD(ROW()-13,2)=0,IF(ISBLANK(OFFSET('11. SEGUIMIENTO 2026'!$N$14,INT((ROW()-13)/2),0)),"",OFFSET('11. SEGUIMIENTO 2026'!$N$14,INT((ROW()-13)/2),0)),IF(ISBLANK(OFFSET('9. METAS'!$Q$20,INT((ROW()-14)/2),0)),"",OFFSET('9. METAS'!$Q$20,INT((ROW()-14)/2),0)))</f>
        <v/>
      </c>
      <c r="K413" s="209" t="str">
        <f ca="1">IF(MOD(ROW()-13,2)=0,IF(ISBLANK(OFFSET('11. SEGUIMIENTO 2026'!$O$14,INT((ROW()-13)/2),0)),"",OFFSET('11. SEGUIMIENTO 2026'!$O$14,INT((ROW()-13)/2),0)),IF(ISBLANK(OFFSET('9. METAS'!$R$20,INT((ROW()-14)/2),0)),"",OFFSET('9. METAS'!$R$20,INT((ROW()-14)/2),0)))</f>
        <v/>
      </c>
      <c r="L413" s="209" t="str">
        <f ca="1">IF(MOD(ROW()-13,2)=0,IF(ISBLANK(OFFSET('11. SEGUIMIENTO 2026'!$P$14,INT((ROW()-13)/2),0)),"",OFFSET('11. SEGUIMIENTO 2026'!$P$14,INT((ROW()-13)/2),0)),IF(ISBLANK(OFFSET('9. METAS'!$S$20,INT((ROW()-14)/2),0)),"",OFFSET('9. METAS'!$S$20,INT((ROW()-14)/2),0)))</f>
        <v/>
      </c>
      <c r="M413" s="210" t="str">
        <f ca="1">IF(MOD(ROW()-13,2)=0,IF(ISBLANK(OFFSET('11. SEGUIMIENTO 2026'!$Q$14,INT((ROW()-13)/2),0)),"",OFFSET('11. SEGUIMIENTO 2026'!$Q$14,INT((ROW()-13)/2),0)),IF(ISBLANK(OFFSET('9. METAS'!$T$20,INT((ROW()-14)/2),0)),"",OFFSET('9. METAS'!$T$20,INT((ROW()-14)/2),0)))</f>
        <v/>
      </c>
      <c r="N413" s="1004" t="str">
        <f t="shared" ref="N413" ca="1" si="396">IFERROR(J413/J414,"ND")</f>
        <v>ND</v>
      </c>
      <c r="O413" s="1006" t="str">
        <f t="shared" ref="O413" ca="1" si="397">IFERROR(((J413+K413+L413+M413)/H413),"ND")</f>
        <v>ND</v>
      </c>
      <c r="P413" s="1034"/>
    </row>
    <row r="414" spans="3:16" hidden="1">
      <c r="C414" s="983"/>
      <c r="D414" s="985"/>
      <c r="E414" s="985"/>
      <c r="F414" s="987"/>
      <c r="G414" s="989"/>
      <c r="H414" s="1029"/>
      <c r="I414" s="1036"/>
      <c r="J414" s="208" t="str">
        <f ca="1">IF(MOD(ROW()-13,2)=0,IF(ISBLANK(OFFSET('11. SEGUIMIENTO 2026'!$N$14,INT((ROW()-13)/2),0)),"",OFFSET('11. SEGUIMIENTO 2026'!$N$14,INT((ROW()-13)/2),0)),IF(ISBLANK(OFFSET('9. METAS'!$Q$20,INT((ROW()-14)/2),0)),"",OFFSET('9. METAS'!$Q$20,INT((ROW()-14)/2),0)))</f>
        <v/>
      </c>
      <c r="K414" s="209" t="str">
        <f ca="1">IF(MOD(ROW()-13,2)=0,IF(ISBLANK(OFFSET('11. SEGUIMIENTO 2026'!$O$14,INT((ROW()-13)/2),0)),"",OFFSET('11. SEGUIMIENTO 2026'!$O$14,INT((ROW()-13)/2),0)),IF(ISBLANK(OFFSET('9. METAS'!$R$20,INT((ROW()-14)/2),0)),"",OFFSET('9. METAS'!$R$20,INT((ROW()-14)/2),0)))</f>
        <v/>
      </c>
      <c r="L414" s="209" t="str">
        <f ca="1">IF(MOD(ROW()-13,2)=0,IF(ISBLANK(OFFSET('11. SEGUIMIENTO 2026'!$P$14,INT((ROW()-13)/2),0)),"",OFFSET('11. SEGUIMIENTO 2026'!$P$14,INT((ROW()-13)/2),0)),IF(ISBLANK(OFFSET('9. METAS'!$S$20,INT((ROW()-14)/2),0)),"",OFFSET('9. METAS'!$S$20,INT((ROW()-14)/2),0)))</f>
        <v/>
      </c>
      <c r="M414" s="210" t="str">
        <f ca="1">IF(MOD(ROW()-13,2)=0,IF(ISBLANK(OFFSET('11. SEGUIMIENTO 2026'!$Q$14,INT((ROW()-13)/2),0)),"",OFFSET('11. SEGUIMIENTO 2026'!$Q$14,INT((ROW()-13)/2),0)),IF(ISBLANK(OFFSET('9. METAS'!$T$20,INT((ROW()-14)/2),0)),"",OFFSET('9. METAS'!$T$20,INT((ROW()-14)/2),0)))</f>
        <v/>
      </c>
      <c r="N414" s="1005"/>
      <c r="O414" s="1007"/>
      <c r="P414" s="1037"/>
    </row>
    <row r="415" spans="3:16" hidden="1">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29" t="str">
        <f ca="1">IF(ISBLANK(OFFSET('9. METAS'!$K$20,INT((ROW()-13)/2),0)),"",OFFSET('9. METAS'!$K$20,INT((ROW()-13)/2),0))</f>
        <v/>
      </c>
      <c r="I415" s="1031"/>
      <c r="J415" s="208" t="str">
        <f ca="1">IF(MOD(ROW()-13,2)=0,IF(ISBLANK(OFFSET('11. SEGUIMIENTO 2026'!$N$14,INT((ROW()-13)/2),0)),"",OFFSET('11. SEGUIMIENTO 2026'!$N$14,INT((ROW()-13)/2),0)),IF(ISBLANK(OFFSET('9. METAS'!$Q$20,INT((ROW()-14)/2),0)),"",OFFSET('9. METAS'!$Q$20,INT((ROW()-14)/2),0)))</f>
        <v/>
      </c>
      <c r="K415" s="209" t="str">
        <f ca="1">IF(MOD(ROW()-13,2)=0,IF(ISBLANK(OFFSET('11. SEGUIMIENTO 2026'!$O$14,INT((ROW()-13)/2),0)),"",OFFSET('11. SEGUIMIENTO 2026'!$O$14,INT((ROW()-13)/2),0)),IF(ISBLANK(OFFSET('9. METAS'!$R$20,INT((ROW()-14)/2),0)),"",OFFSET('9. METAS'!$R$20,INT((ROW()-14)/2),0)))</f>
        <v/>
      </c>
      <c r="L415" s="209" t="str">
        <f ca="1">IF(MOD(ROW()-13,2)=0,IF(ISBLANK(OFFSET('11. SEGUIMIENTO 2026'!$P$14,INT((ROW()-13)/2),0)),"",OFFSET('11. SEGUIMIENTO 2026'!$P$14,INT((ROW()-13)/2),0)),IF(ISBLANK(OFFSET('9. METAS'!$S$20,INT((ROW()-14)/2),0)),"",OFFSET('9. METAS'!$S$20,INT((ROW()-14)/2),0)))</f>
        <v/>
      </c>
      <c r="M415" s="210" t="str">
        <f ca="1">IF(MOD(ROW()-13,2)=0,IF(ISBLANK(OFFSET('11. SEGUIMIENTO 2026'!$Q$14,INT((ROW()-13)/2),0)),"",OFFSET('11. SEGUIMIENTO 2026'!$Q$14,INT((ROW()-13)/2),0)),IF(ISBLANK(OFFSET('9. METAS'!$T$20,INT((ROW()-14)/2),0)),"",OFFSET('9. METAS'!$T$20,INT((ROW()-14)/2),0)))</f>
        <v/>
      </c>
      <c r="N415" s="1004" t="str">
        <f t="shared" ref="N415" ca="1" si="398">IFERROR(J415/J416,"ND")</f>
        <v>ND</v>
      </c>
      <c r="O415" s="1006" t="str">
        <f t="shared" ref="O415" ca="1" si="399">IFERROR(((J415+K415+L415+M415)/H415),"ND")</f>
        <v>ND</v>
      </c>
      <c r="P415" s="1034"/>
    </row>
    <row r="416" spans="3:16" hidden="1">
      <c r="C416" s="983"/>
      <c r="D416" s="985"/>
      <c r="E416" s="985"/>
      <c r="F416" s="987"/>
      <c r="G416" s="989"/>
      <c r="H416" s="1029"/>
      <c r="I416" s="1036"/>
      <c r="J416" s="208" t="str">
        <f ca="1">IF(MOD(ROW()-13,2)=0,IF(ISBLANK(OFFSET('11. SEGUIMIENTO 2026'!$N$14,INT((ROW()-13)/2),0)),"",OFFSET('11. SEGUIMIENTO 2026'!$N$14,INT((ROW()-13)/2),0)),IF(ISBLANK(OFFSET('9. METAS'!$Q$20,INT((ROW()-14)/2),0)),"",OFFSET('9. METAS'!$Q$20,INT((ROW()-14)/2),0)))</f>
        <v/>
      </c>
      <c r="K416" s="209" t="str">
        <f ca="1">IF(MOD(ROW()-13,2)=0,IF(ISBLANK(OFFSET('11. SEGUIMIENTO 2026'!$O$14,INT((ROW()-13)/2),0)),"",OFFSET('11. SEGUIMIENTO 2026'!$O$14,INT((ROW()-13)/2),0)),IF(ISBLANK(OFFSET('9. METAS'!$R$20,INT((ROW()-14)/2),0)),"",OFFSET('9. METAS'!$R$20,INT((ROW()-14)/2),0)))</f>
        <v/>
      </c>
      <c r="L416" s="209" t="str">
        <f ca="1">IF(MOD(ROW()-13,2)=0,IF(ISBLANK(OFFSET('11. SEGUIMIENTO 2026'!$P$14,INT((ROW()-13)/2),0)),"",OFFSET('11. SEGUIMIENTO 2026'!$P$14,INT((ROW()-13)/2),0)),IF(ISBLANK(OFFSET('9. METAS'!$S$20,INT((ROW()-14)/2),0)),"",OFFSET('9. METAS'!$S$20,INT((ROW()-14)/2),0)))</f>
        <v/>
      </c>
      <c r="M416" s="210" t="str">
        <f ca="1">IF(MOD(ROW()-13,2)=0,IF(ISBLANK(OFFSET('11. SEGUIMIENTO 2026'!$Q$14,INT((ROW()-13)/2),0)),"",OFFSET('11. SEGUIMIENTO 2026'!$Q$14,INT((ROW()-13)/2),0)),IF(ISBLANK(OFFSET('9. METAS'!$T$20,INT((ROW()-14)/2),0)),"",OFFSET('9. METAS'!$T$20,INT((ROW()-14)/2),0)))</f>
        <v/>
      </c>
      <c r="N416" s="1005"/>
      <c r="O416" s="1007"/>
      <c r="P416" s="1037"/>
    </row>
    <row r="417" spans="3:16" hidden="1">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29" t="str">
        <f ca="1">IF(ISBLANK(OFFSET('9. METAS'!$K$20,INT((ROW()-13)/2),0)),"",OFFSET('9. METAS'!$K$20,INT((ROW()-13)/2),0))</f>
        <v/>
      </c>
      <c r="I417" s="1031"/>
      <c r="J417" s="208" t="str">
        <f ca="1">IF(MOD(ROW()-13,2)=0,IF(ISBLANK(OFFSET('11. SEGUIMIENTO 2026'!$N$14,INT((ROW()-13)/2),0)),"",OFFSET('11. SEGUIMIENTO 2026'!$N$14,INT((ROW()-13)/2),0)),IF(ISBLANK(OFFSET('9. METAS'!$Q$20,INT((ROW()-14)/2),0)),"",OFFSET('9. METAS'!$Q$20,INT((ROW()-14)/2),0)))</f>
        <v/>
      </c>
      <c r="K417" s="209" t="str">
        <f ca="1">IF(MOD(ROW()-13,2)=0,IF(ISBLANK(OFFSET('11. SEGUIMIENTO 2026'!$O$14,INT((ROW()-13)/2),0)),"",OFFSET('11. SEGUIMIENTO 2026'!$O$14,INT((ROW()-13)/2),0)),IF(ISBLANK(OFFSET('9. METAS'!$R$20,INT((ROW()-14)/2),0)),"",OFFSET('9. METAS'!$R$20,INT((ROW()-14)/2),0)))</f>
        <v/>
      </c>
      <c r="L417" s="209" t="str">
        <f ca="1">IF(MOD(ROW()-13,2)=0,IF(ISBLANK(OFFSET('11. SEGUIMIENTO 2026'!$P$14,INT((ROW()-13)/2),0)),"",OFFSET('11. SEGUIMIENTO 2026'!$P$14,INT((ROW()-13)/2),0)),IF(ISBLANK(OFFSET('9. METAS'!$S$20,INT((ROW()-14)/2),0)),"",OFFSET('9. METAS'!$S$20,INT((ROW()-14)/2),0)))</f>
        <v/>
      </c>
      <c r="M417" s="210" t="str">
        <f ca="1">IF(MOD(ROW()-13,2)=0,IF(ISBLANK(OFFSET('11. SEGUIMIENTO 2026'!$Q$14,INT((ROW()-13)/2),0)),"",OFFSET('11. SEGUIMIENTO 2026'!$Q$14,INT((ROW()-13)/2),0)),IF(ISBLANK(OFFSET('9. METAS'!$T$20,INT((ROW()-14)/2),0)),"",OFFSET('9. METAS'!$T$20,INT((ROW()-14)/2),0)))</f>
        <v/>
      </c>
      <c r="N417" s="1004" t="str">
        <f t="shared" ref="N417" ca="1" si="400">IFERROR(J417/J418,"ND")</f>
        <v>ND</v>
      </c>
      <c r="O417" s="1006" t="str">
        <f t="shared" ref="O417" ca="1" si="401">IFERROR(((J417+K417+L417+M417)/H417),"ND")</f>
        <v>ND</v>
      </c>
      <c r="P417" s="1034"/>
    </row>
    <row r="418" spans="3:16" hidden="1">
      <c r="C418" s="983"/>
      <c r="D418" s="985"/>
      <c r="E418" s="985"/>
      <c r="F418" s="987"/>
      <c r="G418" s="989"/>
      <c r="H418" s="1029"/>
      <c r="I418" s="1036"/>
      <c r="J418" s="208" t="str">
        <f ca="1">IF(MOD(ROW()-13,2)=0,IF(ISBLANK(OFFSET('11. SEGUIMIENTO 2026'!$N$14,INT((ROW()-13)/2),0)),"",OFFSET('11. SEGUIMIENTO 2026'!$N$14,INT((ROW()-13)/2),0)),IF(ISBLANK(OFFSET('9. METAS'!$Q$20,INT((ROW()-14)/2),0)),"",OFFSET('9. METAS'!$Q$20,INT((ROW()-14)/2),0)))</f>
        <v/>
      </c>
      <c r="K418" s="209" t="str">
        <f ca="1">IF(MOD(ROW()-13,2)=0,IF(ISBLANK(OFFSET('11. SEGUIMIENTO 2026'!$O$14,INT((ROW()-13)/2),0)),"",OFFSET('11. SEGUIMIENTO 2026'!$O$14,INT((ROW()-13)/2),0)),IF(ISBLANK(OFFSET('9. METAS'!$R$20,INT((ROW()-14)/2),0)),"",OFFSET('9. METAS'!$R$20,INT((ROW()-14)/2),0)))</f>
        <v/>
      </c>
      <c r="L418" s="209" t="str">
        <f ca="1">IF(MOD(ROW()-13,2)=0,IF(ISBLANK(OFFSET('11. SEGUIMIENTO 2026'!$P$14,INT((ROW()-13)/2),0)),"",OFFSET('11. SEGUIMIENTO 2026'!$P$14,INT((ROW()-13)/2),0)),IF(ISBLANK(OFFSET('9. METAS'!$S$20,INT((ROW()-14)/2),0)),"",OFFSET('9. METAS'!$S$20,INT((ROW()-14)/2),0)))</f>
        <v/>
      </c>
      <c r="M418" s="210" t="str">
        <f ca="1">IF(MOD(ROW()-13,2)=0,IF(ISBLANK(OFFSET('11. SEGUIMIENTO 2026'!$Q$14,INT((ROW()-13)/2),0)),"",OFFSET('11. SEGUIMIENTO 2026'!$Q$14,INT((ROW()-13)/2),0)),IF(ISBLANK(OFFSET('9. METAS'!$T$20,INT((ROW()-14)/2),0)),"",OFFSET('9. METAS'!$T$20,INT((ROW()-14)/2),0)))</f>
        <v/>
      </c>
      <c r="N418" s="1005"/>
      <c r="O418" s="1007"/>
      <c r="P418" s="1037"/>
    </row>
    <row r="419" spans="3:16" hidden="1">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29" t="str">
        <f ca="1">IF(ISBLANK(OFFSET('9. METAS'!$K$20,INT((ROW()-13)/2),0)),"",OFFSET('9. METAS'!$K$20,INT((ROW()-13)/2),0))</f>
        <v/>
      </c>
      <c r="I419" s="1031"/>
      <c r="J419" s="208" t="str">
        <f ca="1">IF(MOD(ROW()-13,2)=0,IF(ISBLANK(OFFSET('11. SEGUIMIENTO 2026'!$N$14,INT((ROW()-13)/2),0)),"",OFFSET('11. SEGUIMIENTO 2026'!$N$14,INT((ROW()-13)/2),0)),IF(ISBLANK(OFFSET('9. METAS'!$Q$20,INT((ROW()-14)/2),0)),"",OFFSET('9. METAS'!$Q$20,INT((ROW()-14)/2),0)))</f>
        <v/>
      </c>
      <c r="K419" s="209" t="str">
        <f ca="1">IF(MOD(ROW()-13,2)=0,IF(ISBLANK(OFFSET('11. SEGUIMIENTO 2026'!$O$14,INT((ROW()-13)/2),0)),"",OFFSET('11. SEGUIMIENTO 2026'!$O$14,INT((ROW()-13)/2),0)),IF(ISBLANK(OFFSET('9. METAS'!$R$20,INT((ROW()-14)/2),0)),"",OFFSET('9. METAS'!$R$20,INT((ROW()-14)/2),0)))</f>
        <v/>
      </c>
      <c r="L419" s="209" t="str">
        <f ca="1">IF(MOD(ROW()-13,2)=0,IF(ISBLANK(OFFSET('11. SEGUIMIENTO 2026'!$P$14,INT((ROW()-13)/2),0)),"",OFFSET('11. SEGUIMIENTO 2026'!$P$14,INT((ROW()-13)/2),0)),IF(ISBLANK(OFFSET('9. METAS'!$S$20,INT((ROW()-14)/2),0)),"",OFFSET('9. METAS'!$S$20,INT((ROW()-14)/2),0)))</f>
        <v/>
      </c>
      <c r="M419" s="210" t="str">
        <f ca="1">IF(MOD(ROW()-13,2)=0,IF(ISBLANK(OFFSET('11. SEGUIMIENTO 2026'!$Q$14,INT((ROW()-13)/2),0)),"",OFFSET('11. SEGUIMIENTO 2026'!$Q$14,INT((ROW()-13)/2),0)),IF(ISBLANK(OFFSET('9. METAS'!$T$20,INT((ROW()-14)/2),0)),"",OFFSET('9. METAS'!$T$20,INT((ROW()-14)/2),0)))</f>
        <v/>
      </c>
      <c r="N419" s="1004" t="str">
        <f t="shared" ref="N419" ca="1" si="402">IFERROR(J419/J420,"ND")</f>
        <v>ND</v>
      </c>
      <c r="O419" s="1006" t="str">
        <f t="shared" ref="O419" ca="1" si="403">IFERROR(((J419+K419+L419+M419)/H419),"ND")</f>
        <v>ND</v>
      </c>
      <c r="P419" s="1034"/>
    </row>
    <row r="420" spans="3:16" hidden="1">
      <c r="C420" s="983"/>
      <c r="D420" s="985"/>
      <c r="E420" s="985"/>
      <c r="F420" s="987"/>
      <c r="G420" s="989"/>
      <c r="H420" s="1029"/>
      <c r="I420" s="1036"/>
      <c r="J420" s="208" t="str">
        <f ca="1">IF(MOD(ROW()-13,2)=0,IF(ISBLANK(OFFSET('11. SEGUIMIENTO 2026'!$N$14,INT((ROW()-13)/2),0)),"",OFFSET('11. SEGUIMIENTO 2026'!$N$14,INT((ROW()-13)/2),0)),IF(ISBLANK(OFFSET('9. METAS'!$Q$20,INT((ROW()-14)/2),0)),"",OFFSET('9. METAS'!$Q$20,INT((ROW()-14)/2),0)))</f>
        <v/>
      </c>
      <c r="K420" s="209" t="str">
        <f ca="1">IF(MOD(ROW()-13,2)=0,IF(ISBLANK(OFFSET('11. SEGUIMIENTO 2026'!$O$14,INT((ROW()-13)/2),0)),"",OFFSET('11. SEGUIMIENTO 2026'!$O$14,INT((ROW()-13)/2),0)),IF(ISBLANK(OFFSET('9. METAS'!$R$20,INT((ROW()-14)/2),0)),"",OFFSET('9. METAS'!$R$20,INT((ROW()-14)/2),0)))</f>
        <v/>
      </c>
      <c r="L420" s="209" t="str">
        <f ca="1">IF(MOD(ROW()-13,2)=0,IF(ISBLANK(OFFSET('11. SEGUIMIENTO 2026'!$P$14,INT((ROW()-13)/2),0)),"",OFFSET('11. SEGUIMIENTO 2026'!$P$14,INT((ROW()-13)/2),0)),IF(ISBLANK(OFFSET('9. METAS'!$S$20,INT((ROW()-14)/2),0)),"",OFFSET('9. METAS'!$S$20,INT((ROW()-14)/2),0)))</f>
        <v/>
      </c>
      <c r="M420" s="210" t="str">
        <f ca="1">IF(MOD(ROW()-13,2)=0,IF(ISBLANK(OFFSET('11. SEGUIMIENTO 2026'!$Q$14,INT((ROW()-13)/2),0)),"",OFFSET('11. SEGUIMIENTO 2026'!$Q$14,INT((ROW()-13)/2),0)),IF(ISBLANK(OFFSET('9. METAS'!$T$20,INT((ROW()-14)/2),0)),"",OFFSET('9. METAS'!$T$20,INT((ROW()-14)/2),0)))</f>
        <v/>
      </c>
      <c r="N420" s="1005"/>
      <c r="O420" s="1007"/>
      <c r="P420" s="1037"/>
    </row>
    <row r="421" spans="3:16" hidden="1">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29" t="str">
        <f ca="1">IF(ISBLANK(OFFSET('9. METAS'!$K$20,INT((ROW()-13)/2),0)),"",OFFSET('9. METAS'!$K$20,INT((ROW()-13)/2),0))</f>
        <v/>
      </c>
      <c r="I421" s="1031"/>
      <c r="J421" s="208" t="str">
        <f ca="1">IF(MOD(ROW()-13,2)=0,IF(ISBLANK(OFFSET('11. SEGUIMIENTO 2026'!$N$14,INT((ROW()-13)/2),0)),"",OFFSET('11. SEGUIMIENTO 2026'!$N$14,INT((ROW()-13)/2),0)),IF(ISBLANK(OFFSET('9. METAS'!$Q$20,INT((ROW()-14)/2),0)),"",OFFSET('9. METAS'!$Q$20,INT((ROW()-14)/2),0)))</f>
        <v/>
      </c>
      <c r="K421" s="209" t="str">
        <f ca="1">IF(MOD(ROW()-13,2)=0,IF(ISBLANK(OFFSET('11. SEGUIMIENTO 2026'!$O$14,INT((ROW()-13)/2),0)),"",OFFSET('11. SEGUIMIENTO 2026'!$O$14,INT((ROW()-13)/2),0)),IF(ISBLANK(OFFSET('9. METAS'!$R$20,INT((ROW()-14)/2),0)),"",OFFSET('9. METAS'!$R$20,INT((ROW()-14)/2),0)))</f>
        <v/>
      </c>
      <c r="L421" s="209" t="str">
        <f ca="1">IF(MOD(ROW()-13,2)=0,IF(ISBLANK(OFFSET('11. SEGUIMIENTO 2026'!$P$14,INT((ROW()-13)/2),0)),"",OFFSET('11. SEGUIMIENTO 2026'!$P$14,INT((ROW()-13)/2),0)),IF(ISBLANK(OFFSET('9. METAS'!$S$20,INT((ROW()-14)/2),0)),"",OFFSET('9. METAS'!$S$20,INT((ROW()-14)/2),0)))</f>
        <v/>
      </c>
      <c r="M421" s="210" t="str">
        <f ca="1">IF(MOD(ROW()-13,2)=0,IF(ISBLANK(OFFSET('11. SEGUIMIENTO 2026'!$Q$14,INT((ROW()-13)/2),0)),"",OFFSET('11. SEGUIMIENTO 2026'!$Q$14,INT((ROW()-13)/2),0)),IF(ISBLANK(OFFSET('9. METAS'!$T$20,INT((ROW()-14)/2),0)),"",OFFSET('9. METAS'!$T$20,INT((ROW()-14)/2),0)))</f>
        <v/>
      </c>
      <c r="N421" s="1004" t="str">
        <f t="shared" ref="N421" ca="1" si="404">IFERROR(J421/J422,"ND")</f>
        <v>ND</v>
      </c>
      <c r="O421" s="1006" t="str">
        <f t="shared" ref="O421" ca="1" si="405">IFERROR(((J421+K421+L421+M421)/H421),"ND")</f>
        <v>ND</v>
      </c>
      <c r="P421" s="1034"/>
    </row>
    <row r="422" spans="3:16" hidden="1">
      <c r="C422" s="983"/>
      <c r="D422" s="985"/>
      <c r="E422" s="985"/>
      <c r="F422" s="987"/>
      <c r="G422" s="989"/>
      <c r="H422" s="1029"/>
      <c r="I422" s="1036"/>
      <c r="J422" s="208" t="str">
        <f ca="1">IF(MOD(ROW()-13,2)=0,IF(ISBLANK(OFFSET('11. SEGUIMIENTO 2026'!$N$14,INT((ROW()-13)/2),0)),"",OFFSET('11. SEGUIMIENTO 2026'!$N$14,INT((ROW()-13)/2),0)),IF(ISBLANK(OFFSET('9. METAS'!$Q$20,INT((ROW()-14)/2),0)),"",OFFSET('9. METAS'!$Q$20,INT((ROW()-14)/2),0)))</f>
        <v/>
      </c>
      <c r="K422" s="209" t="str">
        <f ca="1">IF(MOD(ROW()-13,2)=0,IF(ISBLANK(OFFSET('11. SEGUIMIENTO 2026'!$O$14,INT((ROW()-13)/2),0)),"",OFFSET('11. SEGUIMIENTO 2026'!$O$14,INT((ROW()-13)/2),0)),IF(ISBLANK(OFFSET('9. METAS'!$R$20,INT((ROW()-14)/2),0)),"",OFFSET('9. METAS'!$R$20,INT((ROW()-14)/2),0)))</f>
        <v/>
      </c>
      <c r="L422" s="209" t="str">
        <f ca="1">IF(MOD(ROW()-13,2)=0,IF(ISBLANK(OFFSET('11. SEGUIMIENTO 2026'!$P$14,INT((ROW()-13)/2),0)),"",OFFSET('11. SEGUIMIENTO 2026'!$P$14,INT((ROW()-13)/2),0)),IF(ISBLANK(OFFSET('9. METAS'!$S$20,INT((ROW()-14)/2),0)),"",OFFSET('9. METAS'!$S$20,INT((ROW()-14)/2),0)))</f>
        <v/>
      </c>
      <c r="M422" s="210" t="str">
        <f ca="1">IF(MOD(ROW()-13,2)=0,IF(ISBLANK(OFFSET('11. SEGUIMIENTO 2026'!$Q$14,INT((ROW()-13)/2),0)),"",OFFSET('11. SEGUIMIENTO 2026'!$Q$14,INT((ROW()-13)/2),0)),IF(ISBLANK(OFFSET('9. METAS'!$T$20,INT((ROW()-14)/2),0)),"",OFFSET('9. METAS'!$T$20,INT((ROW()-14)/2),0)))</f>
        <v/>
      </c>
      <c r="N422" s="1005"/>
      <c r="O422" s="1007"/>
      <c r="P422" s="1037"/>
    </row>
    <row r="423" spans="3:16" hidden="1">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29" t="str">
        <f ca="1">IF(ISBLANK(OFFSET('9. METAS'!$K$20,INT((ROW()-13)/2),0)),"",OFFSET('9. METAS'!$K$20,INT((ROW()-13)/2),0))</f>
        <v/>
      </c>
      <c r="I423" s="1031"/>
      <c r="J423" s="208" t="str">
        <f ca="1">IF(MOD(ROW()-13,2)=0,IF(ISBLANK(OFFSET('11. SEGUIMIENTO 2026'!$N$14,INT((ROW()-13)/2),0)),"",OFFSET('11. SEGUIMIENTO 2026'!$N$14,INT((ROW()-13)/2),0)),IF(ISBLANK(OFFSET('9. METAS'!$Q$20,INT((ROW()-14)/2),0)),"",OFFSET('9. METAS'!$Q$20,INT((ROW()-14)/2),0)))</f>
        <v/>
      </c>
      <c r="K423" s="209" t="str">
        <f ca="1">IF(MOD(ROW()-13,2)=0,IF(ISBLANK(OFFSET('11. SEGUIMIENTO 2026'!$O$14,INT((ROW()-13)/2),0)),"",OFFSET('11. SEGUIMIENTO 2026'!$O$14,INT((ROW()-13)/2),0)),IF(ISBLANK(OFFSET('9. METAS'!$R$20,INT((ROW()-14)/2),0)),"",OFFSET('9. METAS'!$R$20,INT((ROW()-14)/2),0)))</f>
        <v/>
      </c>
      <c r="L423" s="209" t="str">
        <f ca="1">IF(MOD(ROW()-13,2)=0,IF(ISBLANK(OFFSET('11. SEGUIMIENTO 2026'!$P$14,INT((ROW()-13)/2),0)),"",OFFSET('11. SEGUIMIENTO 2026'!$P$14,INT((ROW()-13)/2),0)),IF(ISBLANK(OFFSET('9. METAS'!$S$20,INT((ROW()-14)/2),0)),"",OFFSET('9. METAS'!$S$20,INT((ROW()-14)/2),0)))</f>
        <v/>
      </c>
      <c r="M423" s="210" t="str">
        <f ca="1">IF(MOD(ROW()-13,2)=0,IF(ISBLANK(OFFSET('11. SEGUIMIENTO 2026'!$Q$14,INT((ROW()-13)/2),0)),"",OFFSET('11. SEGUIMIENTO 2026'!$Q$14,INT((ROW()-13)/2),0)),IF(ISBLANK(OFFSET('9. METAS'!$T$20,INT((ROW()-14)/2),0)),"",OFFSET('9. METAS'!$T$20,INT((ROW()-14)/2),0)))</f>
        <v/>
      </c>
      <c r="N423" s="1004" t="str">
        <f t="shared" ref="N423" ca="1" si="406">IFERROR(J423/J424,"ND")</f>
        <v>ND</v>
      </c>
      <c r="O423" s="1006" t="str">
        <f t="shared" ref="O423" ca="1" si="407">IFERROR(((J423+K423+L423+M423)/H423),"ND")</f>
        <v>ND</v>
      </c>
      <c r="P423" s="1034"/>
    </row>
    <row r="424" spans="3:16" hidden="1">
      <c r="C424" s="983"/>
      <c r="D424" s="985"/>
      <c r="E424" s="985"/>
      <c r="F424" s="987"/>
      <c r="G424" s="989"/>
      <c r="H424" s="1029"/>
      <c r="I424" s="1036"/>
      <c r="J424" s="208" t="str">
        <f ca="1">IF(MOD(ROW()-13,2)=0,IF(ISBLANK(OFFSET('11. SEGUIMIENTO 2026'!$N$14,INT((ROW()-13)/2),0)),"",OFFSET('11. SEGUIMIENTO 2026'!$N$14,INT((ROW()-13)/2),0)),IF(ISBLANK(OFFSET('9. METAS'!$Q$20,INT((ROW()-14)/2),0)),"",OFFSET('9. METAS'!$Q$20,INT((ROW()-14)/2),0)))</f>
        <v/>
      </c>
      <c r="K424" s="209" t="str">
        <f ca="1">IF(MOD(ROW()-13,2)=0,IF(ISBLANK(OFFSET('11. SEGUIMIENTO 2026'!$O$14,INT((ROW()-13)/2),0)),"",OFFSET('11. SEGUIMIENTO 2026'!$O$14,INT((ROW()-13)/2),0)),IF(ISBLANK(OFFSET('9. METAS'!$R$20,INT((ROW()-14)/2),0)),"",OFFSET('9. METAS'!$R$20,INT((ROW()-14)/2),0)))</f>
        <v/>
      </c>
      <c r="L424" s="209" t="str">
        <f ca="1">IF(MOD(ROW()-13,2)=0,IF(ISBLANK(OFFSET('11. SEGUIMIENTO 2026'!$P$14,INT((ROW()-13)/2),0)),"",OFFSET('11. SEGUIMIENTO 2026'!$P$14,INT((ROW()-13)/2),0)),IF(ISBLANK(OFFSET('9. METAS'!$S$20,INT((ROW()-14)/2),0)),"",OFFSET('9. METAS'!$S$20,INT((ROW()-14)/2),0)))</f>
        <v/>
      </c>
      <c r="M424" s="210" t="str">
        <f ca="1">IF(MOD(ROW()-13,2)=0,IF(ISBLANK(OFFSET('11. SEGUIMIENTO 2026'!$Q$14,INT((ROW()-13)/2),0)),"",OFFSET('11. SEGUIMIENTO 2026'!$Q$14,INT((ROW()-13)/2),0)),IF(ISBLANK(OFFSET('9. METAS'!$T$20,INT((ROW()-14)/2),0)),"",OFFSET('9. METAS'!$T$20,INT((ROW()-14)/2),0)))</f>
        <v/>
      </c>
      <c r="N424" s="1005"/>
      <c r="O424" s="1007"/>
      <c r="P424" s="1037"/>
    </row>
    <row r="425" spans="3:16" hidden="1">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29" t="str">
        <f ca="1">IF(ISBLANK(OFFSET('9. METAS'!$K$20,INT((ROW()-13)/2),0)),"",OFFSET('9. METAS'!$K$20,INT((ROW()-13)/2),0))</f>
        <v/>
      </c>
      <c r="I425" s="1031"/>
      <c r="J425" s="208" t="str">
        <f ca="1">IF(MOD(ROW()-13,2)=0,IF(ISBLANK(OFFSET('11. SEGUIMIENTO 2026'!$N$14,INT((ROW()-13)/2),0)),"",OFFSET('11. SEGUIMIENTO 2026'!$N$14,INT((ROW()-13)/2),0)),IF(ISBLANK(OFFSET('9. METAS'!$Q$20,INT((ROW()-14)/2),0)),"",OFFSET('9. METAS'!$Q$20,INT((ROW()-14)/2),0)))</f>
        <v/>
      </c>
      <c r="K425" s="209" t="str">
        <f ca="1">IF(MOD(ROW()-13,2)=0,IF(ISBLANK(OFFSET('11. SEGUIMIENTO 2026'!$O$14,INT((ROW()-13)/2),0)),"",OFFSET('11. SEGUIMIENTO 2026'!$O$14,INT((ROW()-13)/2),0)),IF(ISBLANK(OFFSET('9. METAS'!$R$20,INT((ROW()-14)/2),0)),"",OFFSET('9. METAS'!$R$20,INT((ROW()-14)/2),0)))</f>
        <v/>
      </c>
      <c r="L425" s="209" t="str">
        <f ca="1">IF(MOD(ROW()-13,2)=0,IF(ISBLANK(OFFSET('11. SEGUIMIENTO 2026'!$P$14,INT((ROW()-13)/2),0)),"",OFFSET('11. SEGUIMIENTO 2026'!$P$14,INT((ROW()-13)/2),0)),IF(ISBLANK(OFFSET('9. METAS'!$S$20,INT((ROW()-14)/2),0)),"",OFFSET('9. METAS'!$S$20,INT((ROW()-14)/2),0)))</f>
        <v/>
      </c>
      <c r="M425" s="210" t="str">
        <f ca="1">IF(MOD(ROW()-13,2)=0,IF(ISBLANK(OFFSET('11. SEGUIMIENTO 2026'!$Q$14,INT((ROW()-13)/2),0)),"",OFFSET('11. SEGUIMIENTO 2026'!$Q$14,INT((ROW()-13)/2),0)),IF(ISBLANK(OFFSET('9. METAS'!$T$20,INT((ROW()-14)/2),0)),"",OFFSET('9. METAS'!$T$20,INT((ROW()-14)/2),0)))</f>
        <v/>
      </c>
      <c r="N425" s="1004" t="str">
        <f t="shared" ref="N425" ca="1" si="408">IFERROR(J425/J426,"ND")</f>
        <v>ND</v>
      </c>
      <c r="O425" s="1006" t="str">
        <f t="shared" ref="O425" ca="1" si="409">IFERROR(((J425+K425+L425+M425)/H425),"ND")</f>
        <v>ND</v>
      </c>
      <c r="P425" s="1034"/>
    </row>
    <row r="426" spans="3:16" hidden="1">
      <c r="C426" s="983"/>
      <c r="D426" s="985"/>
      <c r="E426" s="985"/>
      <c r="F426" s="987"/>
      <c r="G426" s="989"/>
      <c r="H426" s="1029"/>
      <c r="I426" s="1036"/>
      <c r="J426" s="208" t="str">
        <f ca="1">IF(MOD(ROW()-13,2)=0,IF(ISBLANK(OFFSET('11. SEGUIMIENTO 2026'!$N$14,INT((ROW()-13)/2),0)),"",OFFSET('11. SEGUIMIENTO 2026'!$N$14,INT((ROW()-13)/2),0)),IF(ISBLANK(OFFSET('9. METAS'!$Q$20,INT((ROW()-14)/2),0)),"",OFFSET('9. METAS'!$Q$20,INT((ROW()-14)/2),0)))</f>
        <v/>
      </c>
      <c r="K426" s="209" t="str">
        <f ca="1">IF(MOD(ROW()-13,2)=0,IF(ISBLANK(OFFSET('11. SEGUIMIENTO 2026'!$O$14,INT((ROW()-13)/2),0)),"",OFFSET('11. SEGUIMIENTO 2026'!$O$14,INT((ROW()-13)/2),0)),IF(ISBLANK(OFFSET('9. METAS'!$R$20,INT((ROW()-14)/2),0)),"",OFFSET('9. METAS'!$R$20,INT((ROW()-14)/2),0)))</f>
        <v/>
      </c>
      <c r="L426" s="209" t="str">
        <f ca="1">IF(MOD(ROW()-13,2)=0,IF(ISBLANK(OFFSET('11. SEGUIMIENTO 2026'!$P$14,INT((ROW()-13)/2),0)),"",OFFSET('11. SEGUIMIENTO 2026'!$P$14,INT((ROW()-13)/2),0)),IF(ISBLANK(OFFSET('9. METAS'!$S$20,INT((ROW()-14)/2),0)),"",OFFSET('9. METAS'!$S$20,INT((ROW()-14)/2),0)))</f>
        <v/>
      </c>
      <c r="M426" s="210" t="str">
        <f ca="1">IF(MOD(ROW()-13,2)=0,IF(ISBLANK(OFFSET('11. SEGUIMIENTO 2026'!$Q$14,INT((ROW()-13)/2),0)),"",OFFSET('11. SEGUIMIENTO 2026'!$Q$14,INT((ROW()-13)/2),0)),IF(ISBLANK(OFFSET('9. METAS'!$T$20,INT((ROW()-14)/2),0)),"",OFFSET('9. METAS'!$T$20,INT((ROW()-14)/2),0)))</f>
        <v/>
      </c>
      <c r="N426" s="1005"/>
      <c r="O426" s="1007"/>
      <c r="P426" s="1037"/>
    </row>
    <row r="427" spans="3:16" hidden="1">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29" t="str">
        <f ca="1">IF(ISBLANK(OFFSET('9. METAS'!$K$20,INT((ROW()-13)/2),0)),"",OFFSET('9. METAS'!$K$20,INT((ROW()-13)/2),0))</f>
        <v/>
      </c>
      <c r="I427" s="1031"/>
      <c r="J427" s="208" t="str">
        <f ca="1">IF(MOD(ROW()-13,2)=0,IF(ISBLANK(OFFSET('11. SEGUIMIENTO 2026'!$N$14,INT((ROW()-13)/2),0)),"",OFFSET('11. SEGUIMIENTO 2026'!$N$14,INT((ROW()-13)/2),0)),IF(ISBLANK(OFFSET('9. METAS'!$Q$20,INT((ROW()-14)/2),0)),"",OFFSET('9. METAS'!$Q$20,INT((ROW()-14)/2),0)))</f>
        <v/>
      </c>
      <c r="K427" s="209" t="str">
        <f ca="1">IF(MOD(ROW()-13,2)=0,IF(ISBLANK(OFFSET('11. SEGUIMIENTO 2026'!$O$14,INT((ROW()-13)/2),0)),"",OFFSET('11. SEGUIMIENTO 2026'!$O$14,INT((ROW()-13)/2),0)),IF(ISBLANK(OFFSET('9. METAS'!$R$20,INT((ROW()-14)/2),0)),"",OFFSET('9. METAS'!$R$20,INT((ROW()-14)/2),0)))</f>
        <v/>
      </c>
      <c r="L427" s="209" t="str">
        <f ca="1">IF(MOD(ROW()-13,2)=0,IF(ISBLANK(OFFSET('11. SEGUIMIENTO 2026'!$P$14,INT((ROW()-13)/2),0)),"",OFFSET('11. SEGUIMIENTO 2026'!$P$14,INT((ROW()-13)/2),0)),IF(ISBLANK(OFFSET('9. METAS'!$S$20,INT((ROW()-14)/2),0)),"",OFFSET('9. METAS'!$S$20,INT((ROW()-14)/2),0)))</f>
        <v/>
      </c>
      <c r="M427" s="210" t="str">
        <f ca="1">IF(MOD(ROW()-13,2)=0,IF(ISBLANK(OFFSET('11. SEGUIMIENTO 2026'!$Q$14,INT((ROW()-13)/2),0)),"",OFFSET('11. SEGUIMIENTO 2026'!$Q$14,INT((ROW()-13)/2),0)),IF(ISBLANK(OFFSET('9. METAS'!$T$20,INT((ROW()-14)/2),0)),"",OFFSET('9. METAS'!$T$20,INT((ROW()-14)/2),0)))</f>
        <v/>
      </c>
      <c r="N427" s="1004" t="str">
        <f t="shared" ref="N427" ca="1" si="410">IFERROR(J427/J428,"ND")</f>
        <v>ND</v>
      </c>
      <c r="O427" s="1006" t="str">
        <f t="shared" ref="O427" ca="1" si="411">IFERROR(((J427+K427+L427+M427)/H427),"ND")</f>
        <v>ND</v>
      </c>
      <c r="P427" s="1034"/>
    </row>
    <row r="428" spans="3:16" hidden="1">
      <c r="C428" s="983"/>
      <c r="D428" s="985"/>
      <c r="E428" s="985"/>
      <c r="F428" s="987"/>
      <c r="G428" s="989"/>
      <c r="H428" s="1029"/>
      <c r="I428" s="1036"/>
      <c r="J428" s="208" t="str">
        <f ca="1">IF(MOD(ROW()-13,2)=0,IF(ISBLANK(OFFSET('11. SEGUIMIENTO 2026'!$N$14,INT((ROW()-13)/2),0)),"",OFFSET('11. SEGUIMIENTO 2026'!$N$14,INT((ROW()-13)/2),0)),IF(ISBLANK(OFFSET('9. METAS'!$Q$20,INT((ROW()-14)/2),0)),"",OFFSET('9. METAS'!$Q$20,INT((ROW()-14)/2),0)))</f>
        <v/>
      </c>
      <c r="K428" s="209" t="str">
        <f ca="1">IF(MOD(ROW()-13,2)=0,IF(ISBLANK(OFFSET('11. SEGUIMIENTO 2026'!$O$14,INT((ROW()-13)/2),0)),"",OFFSET('11. SEGUIMIENTO 2026'!$O$14,INT((ROW()-13)/2),0)),IF(ISBLANK(OFFSET('9. METAS'!$R$20,INT((ROW()-14)/2),0)),"",OFFSET('9. METAS'!$R$20,INT((ROW()-14)/2),0)))</f>
        <v/>
      </c>
      <c r="L428" s="209" t="str">
        <f ca="1">IF(MOD(ROW()-13,2)=0,IF(ISBLANK(OFFSET('11. SEGUIMIENTO 2026'!$P$14,INT((ROW()-13)/2),0)),"",OFFSET('11. SEGUIMIENTO 2026'!$P$14,INT((ROW()-13)/2),0)),IF(ISBLANK(OFFSET('9. METAS'!$S$20,INT((ROW()-14)/2),0)),"",OFFSET('9. METAS'!$S$20,INT((ROW()-14)/2),0)))</f>
        <v/>
      </c>
      <c r="M428" s="210" t="str">
        <f ca="1">IF(MOD(ROW()-13,2)=0,IF(ISBLANK(OFFSET('11. SEGUIMIENTO 2026'!$Q$14,INT((ROW()-13)/2),0)),"",OFFSET('11. SEGUIMIENTO 2026'!$Q$14,INT((ROW()-13)/2),0)),IF(ISBLANK(OFFSET('9. METAS'!$T$20,INT((ROW()-14)/2),0)),"",OFFSET('9. METAS'!$T$20,INT((ROW()-14)/2),0)))</f>
        <v/>
      </c>
      <c r="N428" s="1005"/>
      <c r="O428" s="1007"/>
      <c r="P428" s="1037"/>
    </row>
    <row r="429" spans="3:16" hidden="1">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29" t="str">
        <f ca="1">IF(ISBLANK(OFFSET('9. METAS'!$K$20,INT((ROW()-13)/2),0)),"",OFFSET('9. METAS'!$K$20,INT((ROW()-13)/2),0))</f>
        <v/>
      </c>
      <c r="I429" s="1031"/>
      <c r="J429" s="208" t="str">
        <f ca="1">IF(MOD(ROW()-13,2)=0,IF(ISBLANK(OFFSET('11. SEGUIMIENTO 2026'!$N$14,INT((ROW()-13)/2),0)),"",OFFSET('11. SEGUIMIENTO 2026'!$N$14,INT((ROW()-13)/2),0)),IF(ISBLANK(OFFSET('9. METAS'!$Q$20,INT((ROW()-14)/2),0)),"",OFFSET('9. METAS'!$Q$20,INT((ROW()-14)/2),0)))</f>
        <v/>
      </c>
      <c r="K429" s="209" t="str">
        <f ca="1">IF(MOD(ROW()-13,2)=0,IF(ISBLANK(OFFSET('11. SEGUIMIENTO 2026'!$O$14,INT((ROW()-13)/2),0)),"",OFFSET('11. SEGUIMIENTO 2026'!$O$14,INT((ROW()-13)/2),0)),IF(ISBLANK(OFFSET('9. METAS'!$R$20,INT((ROW()-14)/2),0)),"",OFFSET('9. METAS'!$R$20,INT((ROW()-14)/2),0)))</f>
        <v/>
      </c>
      <c r="L429" s="209" t="str">
        <f ca="1">IF(MOD(ROW()-13,2)=0,IF(ISBLANK(OFFSET('11. SEGUIMIENTO 2026'!$P$14,INT((ROW()-13)/2),0)),"",OFFSET('11. SEGUIMIENTO 2026'!$P$14,INT((ROW()-13)/2),0)),IF(ISBLANK(OFFSET('9. METAS'!$S$20,INT((ROW()-14)/2),0)),"",OFFSET('9. METAS'!$S$20,INT((ROW()-14)/2),0)))</f>
        <v/>
      </c>
      <c r="M429" s="210" t="str">
        <f ca="1">IF(MOD(ROW()-13,2)=0,IF(ISBLANK(OFFSET('11. SEGUIMIENTO 2026'!$Q$14,INT((ROW()-13)/2),0)),"",OFFSET('11. SEGUIMIENTO 2026'!$Q$14,INT((ROW()-13)/2),0)),IF(ISBLANK(OFFSET('9. METAS'!$T$20,INT((ROW()-14)/2),0)),"",OFFSET('9. METAS'!$T$20,INT((ROW()-14)/2),0)))</f>
        <v/>
      </c>
      <c r="N429" s="1004" t="str">
        <f t="shared" ref="N429" ca="1" si="412">IFERROR(J429/J430,"ND")</f>
        <v>ND</v>
      </c>
      <c r="O429" s="1006" t="str">
        <f t="shared" ref="O429" ca="1" si="413">IFERROR(((J429+K429+L429+M429)/H429),"ND")</f>
        <v>ND</v>
      </c>
      <c r="P429" s="1034"/>
    </row>
    <row r="430" spans="3:16" hidden="1">
      <c r="C430" s="983"/>
      <c r="D430" s="985"/>
      <c r="E430" s="985"/>
      <c r="F430" s="987"/>
      <c r="G430" s="989"/>
      <c r="H430" s="1029"/>
      <c r="I430" s="1036"/>
      <c r="J430" s="208" t="str">
        <f ca="1">IF(MOD(ROW()-13,2)=0,IF(ISBLANK(OFFSET('11. SEGUIMIENTO 2026'!$N$14,INT((ROW()-13)/2),0)),"",OFFSET('11. SEGUIMIENTO 2026'!$N$14,INT((ROW()-13)/2),0)),IF(ISBLANK(OFFSET('9. METAS'!$Q$20,INT((ROW()-14)/2),0)),"",OFFSET('9. METAS'!$Q$20,INT((ROW()-14)/2),0)))</f>
        <v/>
      </c>
      <c r="K430" s="209" t="str">
        <f ca="1">IF(MOD(ROW()-13,2)=0,IF(ISBLANK(OFFSET('11. SEGUIMIENTO 2026'!$O$14,INT((ROW()-13)/2),0)),"",OFFSET('11. SEGUIMIENTO 2026'!$O$14,INT((ROW()-13)/2),0)),IF(ISBLANK(OFFSET('9. METAS'!$R$20,INT((ROW()-14)/2),0)),"",OFFSET('9. METAS'!$R$20,INT((ROW()-14)/2),0)))</f>
        <v/>
      </c>
      <c r="L430" s="209" t="str">
        <f ca="1">IF(MOD(ROW()-13,2)=0,IF(ISBLANK(OFFSET('11. SEGUIMIENTO 2026'!$P$14,INT((ROW()-13)/2),0)),"",OFFSET('11. SEGUIMIENTO 2026'!$P$14,INT((ROW()-13)/2),0)),IF(ISBLANK(OFFSET('9. METAS'!$S$20,INT((ROW()-14)/2),0)),"",OFFSET('9. METAS'!$S$20,INT((ROW()-14)/2),0)))</f>
        <v/>
      </c>
      <c r="M430" s="210" t="str">
        <f ca="1">IF(MOD(ROW()-13,2)=0,IF(ISBLANK(OFFSET('11. SEGUIMIENTO 2026'!$Q$14,INT((ROW()-13)/2),0)),"",OFFSET('11. SEGUIMIENTO 2026'!$Q$14,INT((ROW()-13)/2),0)),IF(ISBLANK(OFFSET('9. METAS'!$T$20,INT((ROW()-14)/2),0)),"",OFFSET('9. METAS'!$T$20,INT((ROW()-14)/2),0)))</f>
        <v/>
      </c>
      <c r="N430" s="1005"/>
      <c r="O430" s="1007"/>
      <c r="P430" s="1037"/>
    </row>
    <row r="431" spans="3:16" hidden="1">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29" t="str">
        <f ca="1">IF(ISBLANK(OFFSET('9. METAS'!$K$20,INT((ROW()-13)/2),0)),"",OFFSET('9. METAS'!$K$20,INT((ROW()-13)/2),0))</f>
        <v/>
      </c>
      <c r="I431" s="1031"/>
      <c r="J431" s="208" t="str">
        <f ca="1">IF(MOD(ROW()-13,2)=0,IF(ISBLANK(OFFSET('11. SEGUIMIENTO 2026'!$N$14,INT((ROW()-13)/2),0)),"",OFFSET('11. SEGUIMIENTO 2026'!$N$14,INT((ROW()-13)/2),0)),IF(ISBLANK(OFFSET('9. METAS'!$Q$20,INT((ROW()-14)/2),0)),"",OFFSET('9. METAS'!$Q$20,INT((ROW()-14)/2),0)))</f>
        <v/>
      </c>
      <c r="K431" s="209" t="str">
        <f ca="1">IF(MOD(ROW()-13,2)=0,IF(ISBLANK(OFFSET('11. SEGUIMIENTO 2026'!$O$14,INT((ROW()-13)/2),0)),"",OFFSET('11. SEGUIMIENTO 2026'!$O$14,INT((ROW()-13)/2),0)),IF(ISBLANK(OFFSET('9. METAS'!$R$20,INT((ROW()-14)/2),0)),"",OFFSET('9. METAS'!$R$20,INT((ROW()-14)/2),0)))</f>
        <v/>
      </c>
      <c r="L431" s="209" t="str">
        <f ca="1">IF(MOD(ROW()-13,2)=0,IF(ISBLANK(OFFSET('11. SEGUIMIENTO 2026'!$P$14,INT((ROW()-13)/2),0)),"",OFFSET('11. SEGUIMIENTO 2026'!$P$14,INT((ROW()-13)/2),0)),IF(ISBLANK(OFFSET('9. METAS'!$S$20,INT((ROW()-14)/2),0)),"",OFFSET('9. METAS'!$S$20,INT((ROW()-14)/2),0)))</f>
        <v/>
      </c>
      <c r="M431" s="210" t="str">
        <f ca="1">IF(MOD(ROW()-13,2)=0,IF(ISBLANK(OFFSET('11. SEGUIMIENTO 2026'!$Q$14,INT((ROW()-13)/2),0)),"",OFFSET('11. SEGUIMIENTO 2026'!$Q$14,INT((ROW()-13)/2),0)),IF(ISBLANK(OFFSET('9. METAS'!$T$20,INT((ROW()-14)/2),0)),"",OFFSET('9. METAS'!$T$20,INT((ROW()-14)/2),0)))</f>
        <v/>
      </c>
      <c r="N431" s="1004" t="str">
        <f t="shared" ref="N431" ca="1" si="414">IFERROR(J431/J432,"ND")</f>
        <v>ND</v>
      </c>
      <c r="O431" s="1006" t="str">
        <f t="shared" ref="O431" ca="1" si="415">IFERROR(((J431+K431+L431+M431)/H431),"ND")</f>
        <v>ND</v>
      </c>
      <c r="P431" s="1034"/>
    </row>
    <row r="432" spans="3:16" hidden="1">
      <c r="C432" s="983"/>
      <c r="D432" s="985"/>
      <c r="E432" s="985"/>
      <c r="F432" s="987"/>
      <c r="G432" s="989"/>
      <c r="H432" s="1029"/>
      <c r="I432" s="1036"/>
      <c r="J432" s="208" t="str">
        <f ca="1">IF(MOD(ROW()-13,2)=0,IF(ISBLANK(OFFSET('11. SEGUIMIENTO 2026'!$N$14,INT((ROW()-13)/2),0)),"",OFFSET('11. SEGUIMIENTO 2026'!$N$14,INT((ROW()-13)/2),0)),IF(ISBLANK(OFFSET('9. METAS'!$Q$20,INT((ROW()-14)/2),0)),"",OFFSET('9. METAS'!$Q$20,INT((ROW()-14)/2),0)))</f>
        <v/>
      </c>
      <c r="K432" s="209" t="str">
        <f ca="1">IF(MOD(ROW()-13,2)=0,IF(ISBLANK(OFFSET('11. SEGUIMIENTO 2026'!$O$14,INT((ROW()-13)/2),0)),"",OFFSET('11. SEGUIMIENTO 2026'!$O$14,INT((ROW()-13)/2),0)),IF(ISBLANK(OFFSET('9. METAS'!$R$20,INT((ROW()-14)/2),0)),"",OFFSET('9. METAS'!$R$20,INT((ROW()-14)/2),0)))</f>
        <v/>
      </c>
      <c r="L432" s="209" t="str">
        <f ca="1">IF(MOD(ROW()-13,2)=0,IF(ISBLANK(OFFSET('11. SEGUIMIENTO 2026'!$P$14,INT((ROW()-13)/2),0)),"",OFFSET('11. SEGUIMIENTO 2026'!$P$14,INT((ROW()-13)/2),0)),IF(ISBLANK(OFFSET('9. METAS'!$S$20,INT((ROW()-14)/2),0)),"",OFFSET('9. METAS'!$S$20,INT((ROW()-14)/2),0)))</f>
        <v/>
      </c>
      <c r="M432" s="210" t="str">
        <f ca="1">IF(MOD(ROW()-13,2)=0,IF(ISBLANK(OFFSET('11. SEGUIMIENTO 2026'!$Q$14,INT((ROW()-13)/2),0)),"",OFFSET('11. SEGUIMIENTO 2026'!$Q$14,INT((ROW()-13)/2),0)),IF(ISBLANK(OFFSET('9. METAS'!$T$20,INT((ROW()-14)/2),0)),"",OFFSET('9. METAS'!$T$20,INT((ROW()-14)/2),0)))</f>
        <v/>
      </c>
      <c r="N432" s="1005"/>
      <c r="O432" s="1007"/>
      <c r="P432" s="1037"/>
    </row>
    <row r="433" spans="3:16" hidden="1">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29" t="str">
        <f ca="1">IF(ISBLANK(OFFSET('9. METAS'!$K$20,INT((ROW()-13)/2),0)),"",OFFSET('9. METAS'!$K$20,INT((ROW()-13)/2),0))</f>
        <v/>
      </c>
      <c r="I433" s="1031"/>
      <c r="J433" s="208" t="str">
        <f ca="1">IF(MOD(ROW()-13,2)=0,IF(ISBLANK(OFFSET('11. SEGUIMIENTO 2026'!$N$14,INT((ROW()-13)/2),0)),"",OFFSET('11. SEGUIMIENTO 2026'!$N$14,INT((ROW()-13)/2),0)),IF(ISBLANK(OFFSET('9. METAS'!$Q$20,INT((ROW()-14)/2),0)),"",OFFSET('9. METAS'!$Q$20,INT((ROW()-14)/2),0)))</f>
        <v/>
      </c>
      <c r="K433" s="209" t="str">
        <f ca="1">IF(MOD(ROW()-13,2)=0,IF(ISBLANK(OFFSET('11. SEGUIMIENTO 2026'!$O$14,INT((ROW()-13)/2),0)),"",OFFSET('11. SEGUIMIENTO 2026'!$O$14,INT((ROW()-13)/2),0)),IF(ISBLANK(OFFSET('9. METAS'!$R$20,INT((ROW()-14)/2),0)),"",OFFSET('9. METAS'!$R$20,INT((ROW()-14)/2),0)))</f>
        <v/>
      </c>
      <c r="L433" s="209" t="str">
        <f ca="1">IF(MOD(ROW()-13,2)=0,IF(ISBLANK(OFFSET('11. SEGUIMIENTO 2026'!$P$14,INT((ROW()-13)/2),0)),"",OFFSET('11. SEGUIMIENTO 2026'!$P$14,INT((ROW()-13)/2),0)),IF(ISBLANK(OFFSET('9. METAS'!$S$20,INT((ROW()-14)/2),0)),"",OFFSET('9. METAS'!$S$20,INT((ROW()-14)/2),0)))</f>
        <v/>
      </c>
      <c r="M433" s="210" t="str">
        <f ca="1">IF(MOD(ROW()-13,2)=0,IF(ISBLANK(OFFSET('11. SEGUIMIENTO 2026'!$Q$14,INT((ROW()-13)/2),0)),"",OFFSET('11. SEGUIMIENTO 2026'!$Q$14,INT((ROW()-13)/2),0)),IF(ISBLANK(OFFSET('9. METAS'!$T$20,INT((ROW()-14)/2),0)),"",OFFSET('9. METAS'!$T$20,INT((ROW()-14)/2),0)))</f>
        <v/>
      </c>
      <c r="N433" s="1004" t="str">
        <f t="shared" ref="N433" ca="1" si="416">IFERROR(J433/J434,"ND")</f>
        <v>ND</v>
      </c>
      <c r="O433" s="1006" t="str">
        <f t="shared" ref="O433" ca="1" si="417">IFERROR(((J433+K433+L433+M433)/H433),"ND")</f>
        <v>ND</v>
      </c>
      <c r="P433" s="1034"/>
    </row>
    <row r="434" spans="3:16" hidden="1">
      <c r="C434" s="983"/>
      <c r="D434" s="985"/>
      <c r="E434" s="985"/>
      <c r="F434" s="987"/>
      <c r="G434" s="989"/>
      <c r="H434" s="1029"/>
      <c r="I434" s="1036"/>
      <c r="J434" s="208" t="str">
        <f ca="1">IF(MOD(ROW()-13,2)=0,IF(ISBLANK(OFFSET('11. SEGUIMIENTO 2026'!$N$14,INT((ROW()-13)/2),0)),"",OFFSET('11. SEGUIMIENTO 2026'!$N$14,INT((ROW()-13)/2),0)),IF(ISBLANK(OFFSET('9. METAS'!$Q$20,INT((ROW()-14)/2),0)),"",OFFSET('9. METAS'!$Q$20,INT((ROW()-14)/2),0)))</f>
        <v/>
      </c>
      <c r="K434" s="209" t="str">
        <f ca="1">IF(MOD(ROW()-13,2)=0,IF(ISBLANK(OFFSET('11. SEGUIMIENTO 2026'!$O$14,INT((ROW()-13)/2),0)),"",OFFSET('11. SEGUIMIENTO 2026'!$O$14,INT((ROW()-13)/2),0)),IF(ISBLANK(OFFSET('9. METAS'!$R$20,INT((ROW()-14)/2),0)),"",OFFSET('9. METAS'!$R$20,INT((ROW()-14)/2),0)))</f>
        <v/>
      </c>
      <c r="L434" s="209" t="str">
        <f ca="1">IF(MOD(ROW()-13,2)=0,IF(ISBLANK(OFFSET('11. SEGUIMIENTO 2026'!$P$14,INT((ROW()-13)/2),0)),"",OFFSET('11. SEGUIMIENTO 2026'!$P$14,INT((ROW()-13)/2),0)),IF(ISBLANK(OFFSET('9. METAS'!$S$20,INT((ROW()-14)/2),0)),"",OFFSET('9. METAS'!$S$20,INT((ROW()-14)/2),0)))</f>
        <v/>
      </c>
      <c r="M434" s="210" t="str">
        <f ca="1">IF(MOD(ROW()-13,2)=0,IF(ISBLANK(OFFSET('11. SEGUIMIENTO 2026'!$Q$14,INT((ROW()-13)/2),0)),"",OFFSET('11. SEGUIMIENTO 2026'!$Q$14,INT((ROW()-13)/2),0)),IF(ISBLANK(OFFSET('9. METAS'!$T$20,INT((ROW()-14)/2),0)),"",OFFSET('9. METAS'!$T$20,INT((ROW()-14)/2),0)))</f>
        <v/>
      </c>
      <c r="N434" s="1005"/>
      <c r="O434" s="1007"/>
      <c r="P434" s="1037"/>
    </row>
    <row r="435" spans="3:16" hidden="1">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29" t="str">
        <f ca="1">IF(ISBLANK(OFFSET('9. METAS'!$K$20,INT((ROW()-13)/2),0)),"",OFFSET('9. METAS'!$K$20,INT((ROW()-13)/2),0))</f>
        <v/>
      </c>
      <c r="I435" s="1031"/>
      <c r="J435" s="208" t="str">
        <f ca="1">IF(MOD(ROW()-13,2)=0,IF(ISBLANK(OFFSET('11. SEGUIMIENTO 2026'!$N$14,INT((ROW()-13)/2),0)),"",OFFSET('11. SEGUIMIENTO 2026'!$N$14,INT((ROW()-13)/2),0)),IF(ISBLANK(OFFSET('9. METAS'!$Q$20,INT((ROW()-14)/2),0)),"",OFFSET('9. METAS'!$Q$20,INT((ROW()-14)/2),0)))</f>
        <v/>
      </c>
      <c r="K435" s="209" t="str">
        <f ca="1">IF(MOD(ROW()-13,2)=0,IF(ISBLANK(OFFSET('11. SEGUIMIENTO 2026'!$O$14,INT((ROW()-13)/2),0)),"",OFFSET('11. SEGUIMIENTO 2026'!$O$14,INT((ROW()-13)/2),0)),IF(ISBLANK(OFFSET('9. METAS'!$R$20,INT((ROW()-14)/2),0)),"",OFFSET('9. METAS'!$R$20,INT((ROW()-14)/2),0)))</f>
        <v/>
      </c>
      <c r="L435" s="209" t="str">
        <f ca="1">IF(MOD(ROW()-13,2)=0,IF(ISBLANK(OFFSET('11. SEGUIMIENTO 2026'!$P$14,INT((ROW()-13)/2),0)),"",OFFSET('11. SEGUIMIENTO 2026'!$P$14,INT((ROW()-13)/2),0)),IF(ISBLANK(OFFSET('9. METAS'!$S$20,INT((ROW()-14)/2),0)),"",OFFSET('9. METAS'!$S$20,INT((ROW()-14)/2),0)))</f>
        <v/>
      </c>
      <c r="M435" s="210" t="str">
        <f ca="1">IF(MOD(ROW()-13,2)=0,IF(ISBLANK(OFFSET('11. SEGUIMIENTO 2026'!$Q$14,INT((ROW()-13)/2),0)),"",OFFSET('11. SEGUIMIENTO 2026'!$Q$14,INT((ROW()-13)/2),0)),IF(ISBLANK(OFFSET('9. METAS'!$T$20,INT((ROW()-14)/2),0)),"",OFFSET('9. METAS'!$T$20,INT((ROW()-14)/2),0)))</f>
        <v/>
      </c>
      <c r="N435" s="1004" t="str">
        <f t="shared" ref="N435" ca="1" si="418">IFERROR(J435/J436,"ND")</f>
        <v>ND</v>
      </c>
      <c r="O435" s="1006" t="str">
        <f t="shared" ref="O435" ca="1" si="419">IFERROR(((J435+K435+L435+M435)/H435),"ND")</f>
        <v>ND</v>
      </c>
      <c r="P435" s="1034"/>
    </row>
    <row r="436" spans="3:16" hidden="1">
      <c r="C436" s="983"/>
      <c r="D436" s="985"/>
      <c r="E436" s="985"/>
      <c r="F436" s="987"/>
      <c r="G436" s="989"/>
      <c r="H436" s="1029"/>
      <c r="I436" s="1036"/>
      <c r="J436" s="208" t="str">
        <f ca="1">IF(MOD(ROW()-13,2)=0,IF(ISBLANK(OFFSET('11. SEGUIMIENTO 2026'!$N$14,INT((ROW()-13)/2),0)),"",OFFSET('11. SEGUIMIENTO 2026'!$N$14,INT((ROW()-13)/2),0)),IF(ISBLANK(OFFSET('9. METAS'!$Q$20,INT((ROW()-14)/2),0)),"",OFFSET('9. METAS'!$Q$20,INT((ROW()-14)/2),0)))</f>
        <v/>
      </c>
      <c r="K436" s="209" t="str">
        <f ca="1">IF(MOD(ROW()-13,2)=0,IF(ISBLANK(OFFSET('11. SEGUIMIENTO 2026'!$O$14,INT((ROW()-13)/2),0)),"",OFFSET('11. SEGUIMIENTO 2026'!$O$14,INT((ROW()-13)/2),0)),IF(ISBLANK(OFFSET('9. METAS'!$R$20,INT((ROW()-14)/2),0)),"",OFFSET('9. METAS'!$R$20,INT((ROW()-14)/2),0)))</f>
        <v/>
      </c>
      <c r="L436" s="209" t="str">
        <f ca="1">IF(MOD(ROW()-13,2)=0,IF(ISBLANK(OFFSET('11. SEGUIMIENTO 2026'!$P$14,INT((ROW()-13)/2),0)),"",OFFSET('11. SEGUIMIENTO 2026'!$P$14,INT((ROW()-13)/2),0)),IF(ISBLANK(OFFSET('9. METAS'!$S$20,INT((ROW()-14)/2),0)),"",OFFSET('9. METAS'!$S$20,INT((ROW()-14)/2),0)))</f>
        <v/>
      </c>
      <c r="M436" s="210" t="str">
        <f ca="1">IF(MOD(ROW()-13,2)=0,IF(ISBLANK(OFFSET('11. SEGUIMIENTO 2026'!$Q$14,INT((ROW()-13)/2),0)),"",OFFSET('11. SEGUIMIENTO 2026'!$Q$14,INT((ROW()-13)/2),0)),IF(ISBLANK(OFFSET('9. METAS'!$T$20,INT((ROW()-14)/2),0)),"",OFFSET('9. METAS'!$T$20,INT((ROW()-14)/2),0)))</f>
        <v/>
      </c>
      <c r="N436" s="1005"/>
      <c r="O436" s="1007"/>
      <c r="P436" s="1037"/>
    </row>
    <row r="437" spans="3:16" hidden="1">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29" t="str">
        <f ca="1">IF(ISBLANK(OFFSET('9. METAS'!$K$20,INT((ROW()-13)/2),0)),"",OFFSET('9. METAS'!$K$20,INT((ROW()-13)/2),0))</f>
        <v/>
      </c>
      <c r="I437" s="1031"/>
      <c r="J437" s="208" t="str">
        <f ca="1">IF(MOD(ROW()-13,2)=0,IF(ISBLANK(OFFSET('11. SEGUIMIENTO 2026'!$N$14,INT((ROW()-13)/2),0)),"",OFFSET('11. SEGUIMIENTO 2026'!$N$14,INT((ROW()-13)/2),0)),IF(ISBLANK(OFFSET('9. METAS'!$Q$20,INT((ROW()-14)/2),0)),"",OFFSET('9. METAS'!$Q$20,INT((ROW()-14)/2),0)))</f>
        <v/>
      </c>
      <c r="K437" s="209" t="str">
        <f ca="1">IF(MOD(ROW()-13,2)=0,IF(ISBLANK(OFFSET('11. SEGUIMIENTO 2026'!$O$14,INT((ROW()-13)/2),0)),"",OFFSET('11. SEGUIMIENTO 2026'!$O$14,INT((ROW()-13)/2),0)),IF(ISBLANK(OFFSET('9. METAS'!$R$20,INT((ROW()-14)/2),0)),"",OFFSET('9. METAS'!$R$20,INT((ROW()-14)/2),0)))</f>
        <v/>
      </c>
      <c r="L437" s="209" t="str">
        <f ca="1">IF(MOD(ROW()-13,2)=0,IF(ISBLANK(OFFSET('11. SEGUIMIENTO 2026'!$P$14,INT((ROW()-13)/2),0)),"",OFFSET('11. SEGUIMIENTO 2026'!$P$14,INT((ROW()-13)/2),0)),IF(ISBLANK(OFFSET('9. METAS'!$S$20,INT((ROW()-14)/2),0)),"",OFFSET('9. METAS'!$S$20,INT((ROW()-14)/2),0)))</f>
        <v/>
      </c>
      <c r="M437" s="210" t="str">
        <f ca="1">IF(MOD(ROW()-13,2)=0,IF(ISBLANK(OFFSET('11. SEGUIMIENTO 2026'!$Q$14,INT((ROW()-13)/2),0)),"",OFFSET('11. SEGUIMIENTO 2026'!$Q$14,INT((ROW()-13)/2),0)),IF(ISBLANK(OFFSET('9. METAS'!$T$20,INT((ROW()-14)/2),0)),"",OFFSET('9. METAS'!$T$20,INT((ROW()-14)/2),0)))</f>
        <v/>
      </c>
      <c r="N437" s="1004" t="str">
        <f t="shared" ref="N437" ca="1" si="420">IFERROR(J437/J438,"ND")</f>
        <v>ND</v>
      </c>
      <c r="O437" s="1006" t="str">
        <f t="shared" ref="O437" ca="1" si="421">IFERROR(((J437+K437+L437+M437)/H437),"ND")</f>
        <v>ND</v>
      </c>
      <c r="P437" s="1034"/>
    </row>
    <row r="438" spans="3:16" hidden="1">
      <c r="C438" s="983"/>
      <c r="D438" s="985"/>
      <c r="E438" s="985"/>
      <c r="F438" s="987"/>
      <c r="G438" s="989"/>
      <c r="H438" s="1029"/>
      <c r="I438" s="1036"/>
      <c r="J438" s="208" t="str">
        <f ca="1">IF(MOD(ROW()-13,2)=0,IF(ISBLANK(OFFSET('11. SEGUIMIENTO 2026'!$N$14,INT((ROW()-13)/2),0)),"",OFFSET('11. SEGUIMIENTO 2026'!$N$14,INT((ROW()-13)/2),0)),IF(ISBLANK(OFFSET('9. METAS'!$Q$20,INT((ROW()-14)/2),0)),"",OFFSET('9. METAS'!$Q$20,INT((ROW()-14)/2),0)))</f>
        <v/>
      </c>
      <c r="K438" s="209" t="str">
        <f ca="1">IF(MOD(ROW()-13,2)=0,IF(ISBLANK(OFFSET('11. SEGUIMIENTO 2026'!$O$14,INT((ROW()-13)/2),0)),"",OFFSET('11. SEGUIMIENTO 2026'!$O$14,INT((ROW()-13)/2),0)),IF(ISBLANK(OFFSET('9. METAS'!$R$20,INT((ROW()-14)/2),0)),"",OFFSET('9. METAS'!$R$20,INT((ROW()-14)/2),0)))</f>
        <v/>
      </c>
      <c r="L438" s="209" t="str">
        <f ca="1">IF(MOD(ROW()-13,2)=0,IF(ISBLANK(OFFSET('11. SEGUIMIENTO 2026'!$P$14,INT((ROW()-13)/2),0)),"",OFFSET('11. SEGUIMIENTO 2026'!$P$14,INT((ROW()-13)/2),0)),IF(ISBLANK(OFFSET('9. METAS'!$S$20,INT((ROW()-14)/2),0)),"",OFFSET('9. METAS'!$S$20,INT((ROW()-14)/2),0)))</f>
        <v/>
      </c>
      <c r="M438" s="210" t="str">
        <f ca="1">IF(MOD(ROW()-13,2)=0,IF(ISBLANK(OFFSET('11. SEGUIMIENTO 2026'!$Q$14,INT((ROW()-13)/2),0)),"",OFFSET('11. SEGUIMIENTO 2026'!$Q$14,INT((ROW()-13)/2),0)),IF(ISBLANK(OFFSET('9. METAS'!$T$20,INT((ROW()-14)/2),0)),"",OFFSET('9. METAS'!$T$20,INT((ROW()-14)/2),0)))</f>
        <v/>
      </c>
      <c r="N438" s="1005"/>
      <c r="O438" s="1007"/>
      <c r="P438" s="1037"/>
    </row>
    <row r="439" spans="3:16" hidden="1">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29" t="str">
        <f ca="1">IF(ISBLANK(OFFSET('9. METAS'!$K$20,INT((ROW()-13)/2),0)),"",OFFSET('9. METAS'!$K$20,INT((ROW()-13)/2),0))</f>
        <v/>
      </c>
      <c r="I439" s="1031"/>
      <c r="J439" s="208" t="str">
        <f ca="1">IF(MOD(ROW()-13,2)=0,IF(ISBLANK(OFFSET('11. SEGUIMIENTO 2026'!$N$14,INT((ROW()-13)/2),0)),"",OFFSET('11. SEGUIMIENTO 2026'!$N$14,INT((ROW()-13)/2),0)),IF(ISBLANK(OFFSET('9. METAS'!$Q$20,INT((ROW()-14)/2),0)),"",OFFSET('9. METAS'!$Q$20,INT((ROW()-14)/2),0)))</f>
        <v/>
      </c>
      <c r="K439" s="209" t="str">
        <f ca="1">IF(MOD(ROW()-13,2)=0,IF(ISBLANK(OFFSET('11. SEGUIMIENTO 2026'!$O$14,INT((ROW()-13)/2),0)),"",OFFSET('11. SEGUIMIENTO 2026'!$O$14,INT((ROW()-13)/2),0)),IF(ISBLANK(OFFSET('9. METAS'!$R$20,INT((ROW()-14)/2),0)),"",OFFSET('9. METAS'!$R$20,INT((ROW()-14)/2),0)))</f>
        <v/>
      </c>
      <c r="L439" s="209" t="str">
        <f ca="1">IF(MOD(ROW()-13,2)=0,IF(ISBLANK(OFFSET('11. SEGUIMIENTO 2026'!$P$14,INT((ROW()-13)/2),0)),"",OFFSET('11. SEGUIMIENTO 2026'!$P$14,INT((ROW()-13)/2),0)),IF(ISBLANK(OFFSET('9. METAS'!$S$20,INT((ROW()-14)/2),0)),"",OFFSET('9. METAS'!$S$20,INT((ROW()-14)/2),0)))</f>
        <v/>
      </c>
      <c r="M439" s="210" t="str">
        <f ca="1">IF(MOD(ROW()-13,2)=0,IF(ISBLANK(OFFSET('11. SEGUIMIENTO 2026'!$Q$14,INT((ROW()-13)/2),0)),"",OFFSET('11. SEGUIMIENTO 2026'!$Q$14,INT((ROW()-13)/2),0)),IF(ISBLANK(OFFSET('9. METAS'!$T$20,INT((ROW()-14)/2),0)),"",OFFSET('9. METAS'!$T$20,INT((ROW()-14)/2),0)))</f>
        <v/>
      </c>
      <c r="N439" s="1004" t="str">
        <f t="shared" ref="N439" ca="1" si="422">IFERROR(J439/J440,"ND")</f>
        <v>ND</v>
      </c>
      <c r="O439" s="1006" t="str">
        <f t="shared" ref="O439" ca="1" si="423">IFERROR(((J439+K439+L439+M439)/H439),"ND")</f>
        <v>ND</v>
      </c>
      <c r="P439" s="1034"/>
    </row>
    <row r="440" spans="3:16" hidden="1">
      <c r="C440" s="983"/>
      <c r="D440" s="985"/>
      <c r="E440" s="985"/>
      <c r="F440" s="987"/>
      <c r="G440" s="989"/>
      <c r="H440" s="1029"/>
      <c r="I440" s="1036"/>
      <c r="J440" s="208" t="str">
        <f ca="1">IF(MOD(ROW()-13,2)=0,IF(ISBLANK(OFFSET('11. SEGUIMIENTO 2026'!$N$14,INT((ROW()-13)/2),0)),"",OFFSET('11. SEGUIMIENTO 2026'!$N$14,INT((ROW()-13)/2),0)),IF(ISBLANK(OFFSET('9. METAS'!$Q$20,INT((ROW()-14)/2),0)),"",OFFSET('9. METAS'!$Q$20,INT((ROW()-14)/2),0)))</f>
        <v/>
      </c>
      <c r="K440" s="209" t="str">
        <f ca="1">IF(MOD(ROW()-13,2)=0,IF(ISBLANK(OFFSET('11. SEGUIMIENTO 2026'!$O$14,INT((ROW()-13)/2),0)),"",OFFSET('11. SEGUIMIENTO 2026'!$O$14,INT((ROW()-13)/2),0)),IF(ISBLANK(OFFSET('9. METAS'!$R$20,INT((ROW()-14)/2),0)),"",OFFSET('9. METAS'!$R$20,INT((ROW()-14)/2),0)))</f>
        <v/>
      </c>
      <c r="L440" s="209" t="str">
        <f ca="1">IF(MOD(ROW()-13,2)=0,IF(ISBLANK(OFFSET('11. SEGUIMIENTO 2026'!$P$14,INT((ROW()-13)/2),0)),"",OFFSET('11. SEGUIMIENTO 2026'!$P$14,INT((ROW()-13)/2),0)),IF(ISBLANK(OFFSET('9. METAS'!$S$20,INT((ROW()-14)/2),0)),"",OFFSET('9. METAS'!$S$20,INT((ROW()-14)/2),0)))</f>
        <v/>
      </c>
      <c r="M440" s="210" t="str">
        <f ca="1">IF(MOD(ROW()-13,2)=0,IF(ISBLANK(OFFSET('11. SEGUIMIENTO 2026'!$Q$14,INT((ROW()-13)/2),0)),"",OFFSET('11. SEGUIMIENTO 2026'!$Q$14,INT((ROW()-13)/2),0)),IF(ISBLANK(OFFSET('9. METAS'!$T$20,INT((ROW()-14)/2),0)),"",OFFSET('9. METAS'!$T$20,INT((ROW()-14)/2),0)))</f>
        <v/>
      </c>
      <c r="N440" s="1005"/>
      <c r="O440" s="1007"/>
      <c r="P440" s="1037"/>
    </row>
    <row r="441" spans="3:16" hidden="1">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29" t="str">
        <f ca="1">IF(ISBLANK(OFFSET('9. METAS'!$K$20,INT((ROW()-13)/2),0)),"",OFFSET('9. METAS'!$K$20,INT((ROW()-13)/2),0))</f>
        <v/>
      </c>
      <c r="I441" s="1031"/>
      <c r="J441" s="208" t="str">
        <f ca="1">IF(MOD(ROW()-13,2)=0,IF(ISBLANK(OFFSET('11. SEGUIMIENTO 2026'!$N$14,INT((ROW()-13)/2),0)),"",OFFSET('11. SEGUIMIENTO 2026'!$N$14,INT((ROW()-13)/2),0)),IF(ISBLANK(OFFSET('9. METAS'!$Q$20,INT((ROW()-14)/2),0)),"",OFFSET('9. METAS'!$Q$20,INT((ROW()-14)/2),0)))</f>
        <v/>
      </c>
      <c r="K441" s="209" t="str">
        <f ca="1">IF(MOD(ROW()-13,2)=0,IF(ISBLANK(OFFSET('11. SEGUIMIENTO 2026'!$O$14,INT((ROW()-13)/2),0)),"",OFFSET('11. SEGUIMIENTO 2026'!$O$14,INT((ROW()-13)/2),0)),IF(ISBLANK(OFFSET('9. METAS'!$R$20,INT((ROW()-14)/2),0)),"",OFFSET('9. METAS'!$R$20,INT((ROW()-14)/2),0)))</f>
        <v/>
      </c>
      <c r="L441" s="209" t="str">
        <f ca="1">IF(MOD(ROW()-13,2)=0,IF(ISBLANK(OFFSET('11. SEGUIMIENTO 2026'!$P$14,INT((ROW()-13)/2),0)),"",OFFSET('11. SEGUIMIENTO 2026'!$P$14,INT((ROW()-13)/2),0)),IF(ISBLANK(OFFSET('9. METAS'!$S$20,INT((ROW()-14)/2),0)),"",OFFSET('9. METAS'!$S$20,INT((ROW()-14)/2),0)))</f>
        <v/>
      </c>
      <c r="M441" s="210" t="str">
        <f ca="1">IF(MOD(ROW()-13,2)=0,IF(ISBLANK(OFFSET('11. SEGUIMIENTO 2026'!$Q$14,INT((ROW()-13)/2),0)),"",OFFSET('11. SEGUIMIENTO 2026'!$Q$14,INT((ROW()-13)/2),0)),IF(ISBLANK(OFFSET('9. METAS'!$T$20,INT((ROW()-14)/2),0)),"",OFFSET('9. METAS'!$T$20,INT((ROW()-14)/2),0)))</f>
        <v/>
      </c>
      <c r="N441" s="1004" t="str">
        <f t="shared" ref="N441" ca="1" si="424">IFERROR(J441/J442,"ND")</f>
        <v>ND</v>
      </c>
      <c r="O441" s="1006" t="str">
        <f t="shared" ref="O441" ca="1" si="425">IFERROR(((J441+K441+L441+M441)/H441),"ND")</f>
        <v>ND</v>
      </c>
      <c r="P441" s="1034"/>
    </row>
    <row r="442" spans="3:16" hidden="1">
      <c r="C442" s="983"/>
      <c r="D442" s="985"/>
      <c r="E442" s="985"/>
      <c r="F442" s="987"/>
      <c r="G442" s="989"/>
      <c r="H442" s="1029"/>
      <c r="I442" s="1036"/>
      <c r="J442" s="208" t="str">
        <f ca="1">IF(MOD(ROW()-13,2)=0,IF(ISBLANK(OFFSET('11. SEGUIMIENTO 2026'!$N$14,INT((ROW()-13)/2),0)),"",OFFSET('11. SEGUIMIENTO 2026'!$N$14,INT((ROW()-13)/2),0)),IF(ISBLANK(OFFSET('9. METAS'!$Q$20,INT((ROW()-14)/2),0)),"",OFFSET('9. METAS'!$Q$20,INT((ROW()-14)/2),0)))</f>
        <v/>
      </c>
      <c r="K442" s="209" t="str">
        <f ca="1">IF(MOD(ROW()-13,2)=0,IF(ISBLANK(OFFSET('11. SEGUIMIENTO 2026'!$O$14,INT((ROW()-13)/2),0)),"",OFFSET('11. SEGUIMIENTO 2026'!$O$14,INT((ROW()-13)/2),0)),IF(ISBLANK(OFFSET('9. METAS'!$R$20,INT((ROW()-14)/2),0)),"",OFFSET('9. METAS'!$R$20,INT((ROW()-14)/2),0)))</f>
        <v/>
      </c>
      <c r="L442" s="209" t="str">
        <f ca="1">IF(MOD(ROW()-13,2)=0,IF(ISBLANK(OFFSET('11. SEGUIMIENTO 2026'!$P$14,INT((ROW()-13)/2),0)),"",OFFSET('11. SEGUIMIENTO 2026'!$P$14,INT((ROW()-13)/2),0)),IF(ISBLANK(OFFSET('9. METAS'!$S$20,INT((ROW()-14)/2),0)),"",OFFSET('9. METAS'!$S$20,INT((ROW()-14)/2),0)))</f>
        <v/>
      </c>
      <c r="M442" s="210" t="str">
        <f ca="1">IF(MOD(ROW()-13,2)=0,IF(ISBLANK(OFFSET('11. SEGUIMIENTO 2026'!$Q$14,INT((ROW()-13)/2),0)),"",OFFSET('11. SEGUIMIENTO 2026'!$Q$14,INT((ROW()-13)/2),0)),IF(ISBLANK(OFFSET('9. METAS'!$T$20,INT((ROW()-14)/2),0)),"",OFFSET('9. METAS'!$T$20,INT((ROW()-14)/2),0)))</f>
        <v/>
      </c>
      <c r="N442" s="1005"/>
      <c r="O442" s="1007"/>
      <c r="P442" s="1037"/>
    </row>
    <row r="443" spans="3:16" hidden="1">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29" t="str">
        <f ca="1">IF(ISBLANK(OFFSET('9. METAS'!$K$20,INT((ROW()-13)/2),0)),"",OFFSET('9. METAS'!$K$20,INT((ROW()-13)/2),0))</f>
        <v/>
      </c>
      <c r="I443" s="1031"/>
      <c r="J443" s="208" t="str">
        <f ca="1">IF(MOD(ROW()-13,2)=0,IF(ISBLANK(OFFSET('11. SEGUIMIENTO 2026'!$N$14,INT((ROW()-13)/2),0)),"",OFFSET('11. SEGUIMIENTO 2026'!$N$14,INT((ROW()-13)/2),0)),IF(ISBLANK(OFFSET('9. METAS'!$Q$20,INT((ROW()-14)/2),0)),"",OFFSET('9. METAS'!$Q$20,INT((ROW()-14)/2),0)))</f>
        <v/>
      </c>
      <c r="K443" s="209" t="str">
        <f ca="1">IF(MOD(ROW()-13,2)=0,IF(ISBLANK(OFFSET('11. SEGUIMIENTO 2026'!$O$14,INT((ROW()-13)/2),0)),"",OFFSET('11. SEGUIMIENTO 2026'!$O$14,INT((ROW()-13)/2),0)),IF(ISBLANK(OFFSET('9. METAS'!$R$20,INT((ROW()-14)/2),0)),"",OFFSET('9. METAS'!$R$20,INT((ROW()-14)/2),0)))</f>
        <v/>
      </c>
      <c r="L443" s="209" t="str">
        <f ca="1">IF(MOD(ROW()-13,2)=0,IF(ISBLANK(OFFSET('11. SEGUIMIENTO 2026'!$P$14,INT((ROW()-13)/2),0)),"",OFFSET('11. SEGUIMIENTO 2026'!$P$14,INT((ROW()-13)/2),0)),IF(ISBLANK(OFFSET('9. METAS'!$S$20,INT((ROW()-14)/2),0)),"",OFFSET('9. METAS'!$S$20,INT((ROW()-14)/2),0)))</f>
        <v/>
      </c>
      <c r="M443" s="210" t="str">
        <f ca="1">IF(MOD(ROW()-13,2)=0,IF(ISBLANK(OFFSET('11. SEGUIMIENTO 2026'!$Q$14,INT((ROW()-13)/2),0)),"",OFFSET('11. SEGUIMIENTO 2026'!$Q$14,INT((ROW()-13)/2),0)),IF(ISBLANK(OFFSET('9. METAS'!$T$20,INT((ROW()-14)/2),0)),"",OFFSET('9. METAS'!$T$20,INT((ROW()-14)/2),0)))</f>
        <v/>
      </c>
      <c r="N443" s="1004" t="str">
        <f t="shared" ref="N443" ca="1" si="426">IFERROR(J443/J444,"ND")</f>
        <v>ND</v>
      </c>
      <c r="O443" s="1006" t="str">
        <f t="shared" ref="O443" ca="1" si="427">IFERROR(((J443+K443+L443+M443)/H443),"ND")</f>
        <v>ND</v>
      </c>
      <c r="P443" s="1034"/>
    </row>
    <row r="444" spans="3:16" hidden="1">
      <c r="C444" s="983"/>
      <c r="D444" s="985"/>
      <c r="E444" s="985"/>
      <c r="F444" s="987"/>
      <c r="G444" s="989"/>
      <c r="H444" s="1029"/>
      <c r="I444" s="1036"/>
      <c r="J444" s="208" t="str">
        <f ca="1">IF(MOD(ROW()-13,2)=0,IF(ISBLANK(OFFSET('11. SEGUIMIENTO 2026'!$N$14,INT((ROW()-13)/2),0)),"",OFFSET('11. SEGUIMIENTO 2026'!$N$14,INT((ROW()-13)/2),0)),IF(ISBLANK(OFFSET('9. METAS'!$Q$20,INT((ROW()-14)/2),0)),"",OFFSET('9. METAS'!$Q$20,INT((ROW()-14)/2),0)))</f>
        <v/>
      </c>
      <c r="K444" s="209" t="str">
        <f ca="1">IF(MOD(ROW()-13,2)=0,IF(ISBLANK(OFFSET('11. SEGUIMIENTO 2026'!$O$14,INT((ROW()-13)/2),0)),"",OFFSET('11. SEGUIMIENTO 2026'!$O$14,INT((ROW()-13)/2),0)),IF(ISBLANK(OFFSET('9. METAS'!$R$20,INT((ROW()-14)/2),0)),"",OFFSET('9. METAS'!$R$20,INT((ROW()-14)/2),0)))</f>
        <v/>
      </c>
      <c r="L444" s="209" t="str">
        <f ca="1">IF(MOD(ROW()-13,2)=0,IF(ISBLANK(OFFSET('11. SEGUIMIENTO 2026'!$P$14,INT((ROW()-13)/2),0)),"",OFFSET('11. SEGUIMIENTO 2026'!$P$14,INT((ROW()-13)/2),0)),IF(ISBLANK(OFFSET('9. METAS'!$S$20,INT((ROW()-14)/2),0)),"",OFFSET('9. METAS'!$S$20,INT((ROW()-14)/2),0)))</f>
        <v/>
      </c>
      <c r="M444" s="210" t="str">
        <f ca="1">IF(MOD(ROW()-13,2)=0,IF(ISBLANK(OFFSET('11. SEGUIMIENTO 2026'!$Q$14,INT((ROW()-13)/2),0)),"",OFFSET('11. SEGUIMIENTO 2026'!$Q$14,INT((ROW()-13)/2),0)),IF(ISBLANK(OFFSET('9. METAS'!$T$20,INT((ROW()-14)/2),0)),"",OFFSET('9. METAS'!$T$20,INT((ROW()-14)/2),0)))</f>
        <v/>
      </c>
      <c r="N444" s="1005"/>
      <c r="O444" s="1007"/>
      <c r="P444" s="1037"/>
    </row>
    <row r="445" spans="3:16" hidden="1">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29" t="str">
        <f ca="1">IF(ISBLANK(OFFSET('9. METAS'!$K$20,INT((ROW()-13)/2),0)),"",OFFSET('9. METAS'!$K$20,INT((ROW()-13)/2),0))</f>
        <v/>
      </c>
      <c r="I445" s="1031"/>
      <c r="J445" s="208" t="str">
        <f ca="1">IF(MOD(ROW()-13,2)=0,IF(ISBLANK(OFFSET('11. SEGUIMIENTO 2026'!$N$14,INT((ROW()-13)/2),0)),"",OFFSET('11. SEGUIMIENTO 2026'!$N$14,INT((ROW()-13)/2),0)),IF(ISBLANK(OFFSET('9. METAS'!$Q$20,INT((ROW()-14)/2),0)),"",OFFSET('9. METAS'!$Q$20,INT((ROW()-14)/2),0)))</f>
        <v/>
      </c>
      <c r="K445" s="209" t="str">
        <f ca="1">IF(MOD(ROW()-13,2)=0,IF(ISBLANK(OFFSET('11. SEGUIMIENTO 2026'!$O$14,INT((ROW()-13)/2),0)),"",OFFSET('11. SEGUIMIENTO 2026'!$O$14,INT((ROW()-13)/2),0)),IF(ISBLANK(OFFSET('9. METAS'!$R$20,INT((ROW()-14)/2),0)),"",OFFSET('9. METAS'!$R$20,INT((ROW()-14)/2),0)))</f>
        <v/>
      </c>
      <c r="L445" s="209" t="str">
        <f ca="1">IF(MOD(ROW()-13,2)=0,IF(ISBLANK(OFFSET('11. SEGUIMIENTO 2026'!$P$14,INT((ROW()-13)/2),0)),"",OFFSET('11. SEGUIMIENTO 2026'!$P$14,INT((ROW()-13)/2),0)),IF(ISBLANK(OFFSET('9. METAS'!$S$20,INT((ROW()-14)/2),0)),"",OFFSET('9. METAS'!$S$20,INT((ROW()-14)/2),0)))</f>
        <v/>
      </c>
      <c r="M445" s="210" t="str">
        <f ca="1">IF(MOD(ROW()-13,2)=0,IF(ISBLANK(OFFSET('11. SEGUIMIENTO 2026'!$Q$14,INT((ROW()-13)/2),0)),"",OFFSET('11. SEGUIMIENTO 2026'!$Q$14,INT((ROW()-13)/2),0)),IF(ISBLANK(OFFSET('9. METAS'!$T$20,INT((ROW()-14)/2),0)),"",OFFSET('9. METAS'!$T$20,INT((ROW()-14)/2),0)))</f>
        <v/>
      </c>
      <c r="N445" s="1004" t="str">
        <f t="shared" ref="N445" ca="1" si="428">IFERROR(J445/J446,"ND")</f>
        <v>ND</v>
      </c>
      <c r="O445" s="1006" t="str">
        <f t="shared" ref="O445" ca="1" si="429">IFERROR(((J445+K445+L445+M445)/H445),"ND")</f>
        <v>ND</v>
      </c>
      <c r="P445" s="1034"/>
    </row>
    <row r="446" spans="3:16" hidden="1">
      <c r="C446" s="983"/>
      <c r="D446" s="985"/>
      <c r="E446" s="985"/>
      <c r="F446" s="987"/>
      <c r="G446" s="989"/>
      <c r="H446" s="1029"/>
      <c r="I446" s="1036"/>
      <c r="J446" s="208" t="str">
        <f ca="1">IF(MOD(ROW()-13,2)=0,IF(ISBLANK(OFFSET('11. SEGUIMIENTO 2026'!$N$14,INT((ROW()-13)/2),0)),"",OFFSET('11. SEGUIMIENTO 2026'!$N$14,INT((ROW()-13)/2),0)),IF(ISBLANK(OFFSET('9. METAS'!$Q$20,INT((ROW()-14)/2),0)),"",OFFSET('9. METAS'!$Q$20,INT((ROW()-14)/2),0)))</f>
        <v/>
      </c>
      <c r="K446" s="209" t="str">
        <f ca="1">IF(MOD(ROW()-13,2)=0,IF(ISBLANK(OFFSET('11. SEGUIMIENTO 2026'!$O$14,INT((ROW()-13)/2),0)),"",OFFSET('11. SEGUIMIENTO 2026'!$O$14,INT((ROW()-13)/2),0)),IF(ISBLANK(OFFSET('9. METAS'!$R$20,INT((ROW()-14)/2),0)),"",OFFSET('9. METAS'!$R$20,INT((ROW()-14)/2),0)))</f>
        <v/>
      </c>
      <c r="L446" s="209" t="str">
        <f ca="1">IF(MOD(ROW()-13,2)=0,IF(ISBLANK(OFFSET('11. SEGUIMIENTO 2026'!$P$14,INT((ROW()-13)/2),0)),"",OFFSET('11. SEGUIMIENTO 2026'!$P$14,INT((ROW()-13)/2),0)),IF(ISBLANK(OFFSET('9. METAS'!$S$20,INT((ROW()-14)/2),0)),"",OFFSET('9. METAS'!$S$20,INT((ROW()-14)/2),0)))</f>
        <v/>
      </c>
      <c r="M446" s="210" t="str">
        <f ca="1">IF(MOD(ROW()-13,2)=0,IF(ISBLANK(OFFSET('11. SEGUIMIENTO 2026'!$Q$14,INT((ROW()-13)/2),0)),"",OFFSET('11. SEGUIMIENTO 2026'!$Q$14,INT((ROW()-13)/2),0)),IF(ISBLANK(OFFSET('9. METAS'!$T$20,INT((ROW()-14)/2),0)),"",OFFSET('9. METAS'!$T$20,INT((ROW()-14)/2),0)))</f>
        <v/>
      </c>
      <c r="N446" s="1005"/>
      <c r="O446" s="1007"/>
      <c r="P446" s="1037"/>
    </row>
    <row r="447" spans="3:16" hidden="1">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29" t="str">
        <f ca="1">IF(ISBLANK(OFFSET('9. METAS'!$K$20,INT((ROW()-13)/2),0)),"",OFFSET('9. METAS'!$K$20,INT((ROW()-13)/2),0))</f>
        <v/>
      </c>
      <c r="I447" s="1031"/>
      <c r="J447" s="208" t="str">
        <f ca="1">IF(MOD(ROW()-13,2)=0,IF(ISBLANK(OFFSET('11. SEGUIMIENTO 2026'!$N$14,INT((ROW()-13)/2),0)),"",OFFSET('11. SEGUIMIENTO 2026'!$N$14,INT((ROW()-13)/2),0)),IF(ISBLANK(OFFSET('9. METAS'!$Q$20,INT((ROW()-14)/2),0)),"",OFFSET('9. METAS'!$Q$20,INT((ROW()-14)/2),0)))</f>
        <v/>
      </c>
      <c r="K447" s="209" t="str">
        <f ca="1">IF(MOD(ROW()-13,2)=0,IF(ISBLANK(OFFSET('11. SEGUIMIENTO 2026'!$O$14,INT((ROW()-13)/2),0)),"",OFFSET('11. SEGUIMIENTO 2026'!$O$14,INT((ROW()-13)/2),0)),IF(ISBLANK(OFFSET('9. METAS'!$R$20,INT((ROW()-14)/2),0)),"",OFFSET('9. METAS'!$R$20,INT((ROW()-14)/2),0)))</f>
        <v/>
      </c>
      <c r="L447" s="209" t="str">
        <f ca="1">IF(MOD(ROW()-13,2)=0,IF(ISBLANK(OFFSET('11. SEGUIMIENTO 2026'!$P$14,INT((ROW()-13)/2),0)),"",OFFSET('11. SEGUIMIENTO 2026'!$P$14,INT((ROW()-13)/2),0)),IF(ISBLANK(OFFSET('9. METAS'!$S$20,INT((ROW()-14)/2),0)),"",OFFSET('9. METAS'!$S$20,INT((ROW()-14)/2),0)))</f>
        <v/>
      </c>
      <c r="M447" s="210" t="str">
        <f ca="1">IF(MOD(ROW()-13,2)=0,IF(ISBLANK(OFFSET('11. SEGUIMIENTO 2026'!$Q$14,INT((ROW()-13)/2),0)),"",OFFSET('11. SEGUIMIENTO 2026'!$Q$14,INT((ROW()-13)/2),0)),IF(ISBLANK(OFFSET('9. METAS'!$T$20,INT((ROW()-14)/2),0)),"",OFFSET('9. METAS'!$T$20,INT((ROW()-14)/2),0)))</f>
        <v/>
      </c>
      <c r="N447" s="1004" t="str">
        <f t="shared" ref="N447" ca="1" si="430">IFERROR(J447/J448,"ND")</f>
        <v>ND</v>
      </c>
      <c r="O447" s="1006" t="str">
        <f t="shared" ref="O447" ca="1" si="431">IFERROR(((J447+K447+L447+M447)/H447),"ND")</f>
        <v>ND</v>
      </c>
      <c r="P447" s="1034"/>
    </row>
    <row r="448" spans="3:16" hidden="1">
      <c r="C448" s="983"/>
      <c r="D448" s="985"/>
      <c r="E448" s="985"/>
      <c r="F448" s="987"/>
      <c r="G448" s="989"/>
      <c r="H448" s="1029"/>
      <c r="I448" s="1036"/>
      <c r="J448" s="208" t="str">
        <f ca="1">IF(MOD(ROW()-13,2)=0,IF(ISBLANK(OFFSET('11. SEGUIMIENTO 2026'!$N$14,INT((ROW()-13)/2),0)),"",OFFSET('11. SEGUIMIENTO 2026'!$N$14,INT((ROW()-13)/2),0)),IF(ISBLANK(OFFSET('9. METAS'!$Q$20,INT((ROW()-14)/2),0)),"",OFFSET('9. METAS'!$Q$20,INT((ROW()-14)/2),0)))</f>
        <v/>
      </c>
      <c r="K448" s="209" t="str">
        <f ca="1">IF(MOD(ROW()-13,2)=0,IF(ISBLANK(OFFSET('11. SEGUIMIENTO 2026'!$O$14,INT((ROW()-13)/2),0)),"",OFFSET('11. SEGUIMIENTO 2026'!$O$14,INT((ROW()-13)/2),0)),IF(ISBLANK(OFFSET('9. METAS'!$R$20,INT((ROW()-14)/2),0)),"",OFFSET('9. METAS'!$R$20,INT((ROW()-14)/2),0)))</f>
        <v/>
      </c>
      <c r="L448" s="209" t="str">
        <f ca="1">IF(MOD(ROW()-13,2)=0,IF(ISBLANK(OFFSET('11. SEGUIMIENTO 2026'!$P$14,INT((ROW()-13)/2),0)),"",OFFSET('11. SEGUIMIENTO 2026'!$P$14,INT((ROW()-13)/2),0)),IF(ISBLANK(OFFSET('9. METAS'!$S$20,INT((ROW()-14)/2),0)),"",OFFSET('9. METAS'!$S$20,INT((ROW()-14)/2),0)))</f>
        <v/>
      </c>
      <c r="M448" s="210" t="str">
        <f ca="1">IF(MOD(ROW()-13,2)=0,IF(ISBLANK(OFFSET('11. SEGUIMIENTO 2026'!$Q$14,INT((ROW()-13)/2),0)),"",OFFSET('11. SEGUIMIENTO 2026'!$Q$14,INT((ROW()-13)/2),0)),IF(ISBLANK(OFFSET('9. METAS'!$T$20,INT((ROW()-14)/2),0)),"",OFFSET('9. METAS'!$T$20,INT((ROW()-14)/2),0)))</f>
        <v/>
      </c>
      <c r="N448" s="1005"/>
      <c r="O448" s="1007"/>
      <c r="P448" s="1037"/>
    </row>
    <row r="449" spans="3:16" hidden="1">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29" t="str">
        <f ca="1">IF(ISBLANK(OFFSET('9. METAS'!$K$20,INT((ROW()-13)/2),0)),"",OFFSET('9. METAS'!$K$20,INT((ROW()-13)/2),0))</f>
        <v/>
      </c>
      <c r="I449" s="1031"/>
      <c r="J449" s="208" t="str">
        <f ca="1">IF(MOD(ROW()-13,2)=0,IF(ISBLANK(OFFSET('11. SEGUIMIENTO 2026'!$N$14,INT((ROW()-13)/2),0)),"",OFFSET('11. SEGUIMIENTO 2026'!$N$14,INT((ROW()-13)/2),0)),IF(ISBLANK(OFFSET('9. METAS'!$Q$20,INT((ROW()-14)/2),0)),"",OFFSET('9. METAS'!$Q$20,INT((ROW()-14)/2),0)))</f>
        <v/>
      </c>
      <c r="K449" s="209" t="str">
        <f ca="1">IF(MOD(ROW()-13,2)=0,IF(ISBLANK(OFFSET('11. SEGUIMIENTO 2026'!$O$14,INT((ROW()-13)/2),0)),"",OFFSET('11. SEGUIMIENTO 2026'!$O$14,INT((ROW()-13)/2),0)),IF(ISBLANK(OFFSET('9. METAS'!$R$20,INT((ROW()-14)/2),0)),"",OFFSET('9. METAS'!$R$20,INT((ROW()-14)/2),0)))</f>
        <v/>
      </c>
      <c r="L449" s="209" t="str">
        <f ca="1">IF(MOD(ROW()-13,2)=0,IF(ISBLANK(OFFSET('11. SEGUIMIENTO 2026'!$P$14,INT((ROW()-13)/2),0)),"",OFFSET('11. SEGUIMIENTO 2026'!$P$14,INT((ROW()-13)/2),0)),IF(ISBLANK(OFFSET('9. METAS'!$S$20,INT((ROW()-14)/2),0)),"",OFFSET('9. METAS'!$S$20,INT((ROW()-14)/2),0)))</f>
        <v/>
      </c>
      <c r="M449" s="210" t="str">
        <f ca="1">IF(MOD(ROW()-13,2)=0,IF(ISBLANK(OFFSET('11. SEGUIMIENTO 2026'!$Q$14,INT((ROW()-13)/2),0)),"",OFFSET('11. SEGUIMIENTO 2026'!$Q$14,INT((ROW()-13)/2),0)),IF(ISBLANK(OFFSET('9. METAS'!$T$20,INT((ROW()-14)/2),0)),"",OFFSET('9. METAS'!$T$20,INT((ROW()-14)/2),0)))</f>
        <v/>
      </c>
      <c r="N449" s="1004" t="str">
        <f t="shared" ref="N449" ca="1" si="432">IFERROR(J449/J450,"ND")</f>
        <v>ND</v>
      </c>
      <c r="O449" s="1006" t="str">
        <f t="shared" ref="O449" ca="1" si="433">IFERROR(((J449+K449+L449+M449)/H449),"ND")</f>
        <v>ND</v>
      </c>
      <c r="P449" s="1034"/>
    </row>
    <row r="450" spans="3:16" hidden="1">
      <c r="C450" s="983"/>
      <c r="D450" s="985"/>
      <c r="E450" s="985"/>
      <c r="F450" s="987"/>
      <c r="G450" s="989"/>
      <c r="H450" s="1029"/>
      <c r="I450" s="1036"/>
      <c r="J450" s="208" t="str">
        <f ca="1">IF(MOD(ROW()-13,2)=0,IF(ISBLANK(OFFSET('11. SEGUIMIENTO 2026'!$N$14,INT((ROW()-13)/2),0)),"",OFFSET('11. SEGUIMIENTO 2026'!$N$14,INT((ROW()-13)/2),0)),IF(ISBLANK(OFFSET('9. METAS'!$Q$20,INT((ROW()-14)/2),0)),"",OFFSET('9. METAS'!$Q$20,INT((ROW()-14)/2),0)))</f>
        <v/>
      </c>
      <c r="K450" s="209" t="str">
        <f ca="1">IF(MOD(ROW()-13,2)=0,IF(ISBLANK(OFFSET('11. SEGUIMIENTO 2026'!$O$14,INT((ROW()-13)/2),0)),"",OFFSET('11. SEGUIMIENTO 2026'!$O$14,INT((ROW()-13)/2),0)),IF(ISBLANK(OFFSET('9. METAS'!$R$20,INT((ROW()-14)/2),0)),"",OFFSET('9. METAS'!$R$20,INT((ROW()-14)/2),0)))</f>
        <v/>
      </c>
      <c r="L450" s="209" t="str">
        <f ca="1">IF(MOD(ROW()-13,2)=0,IF(ISBLANK(OFFSET('11. SEGUIMIENTO 2026'!$P$14,INT((ROW()-13)/2),0)),"",OFFSET('11. SEGUIMIENTO 2026'!$P$14,INT((ROW()-13)/2),0)),IF(ISBLANK(OFFSET('9. METAS'!$S$20,INT((ROW()-14)/2),0)),"",OFFSET('9. METAS'!$S$20,INT((ROW()-14)/2),0)))</f>
        <v/>
      </c>
      <c r="M450" s="210" t="str">
        <f ca="1">IF(MOD(ROW()-13,2)=0,IF(ISBLANK(OFFSET('11. SEGUIMIENTO 2026'!$Q$14,INT((ROW()-13)/2),0)),"",OFFSET('11. SEGUIMIENTO 2026'!$Q$14,INT((ROW()-13)/2),0)),IF(ISBLANK(OFFSET('9. METAS'!$T$20,INT((ROW()-14)/2),0)),"",OFFSET('9. METAS'!$T$20,INT((ROW()-14)/2),0)))</f>
        <v/>
      </c>
      <c r="N450" s="1005"/>
      <c r="O450" s="1007"/>
      <c r="P450" s="1037"/>
    </row>
    <row r="451" spans="3:16" hidden="1">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29" t="str">
        <f ca="1">IF(ISBLANK(OFFSET('9. METAS'!$K$20,INT((ROW()-13)/2),0)),"",OFFSET('9. METAS'!$K$20,INT((ROW()-13)/2),0))</f>
        <v/>
      </c>
      <c r="I451" s="1031"/>
      <c r="J451" s="208" t="str">
        <f ca="1">IF(MOD(ROW()-13,2)=0,IF(ISBLANK(OFFSET('11. SEGUIMIENTO 2026'!$N$14,INT((ROW()-13)/2),0)),"",OFFSET('11. SEGUIMIENTO 2026'!$N$14,INT((ROW()-13)/2),0)),IF(ISBLANK(OFFSET('9. METAS'!$Q$20,INT((ROW()-14)/2),0)),"",OFFSET('9. METAS'!$Q$20,INT((ROW()-14)/2),0)))</f>
        <v/>
      </c>
      <c r="K451" s="209" t="str">
        <f ca="1">IF(MOD(ROW()-13,2)=0,IF(ISBLANK(OFFSET('11. SEGUIMIENTO 2026'!$O$14,INT((ROW()-13)/2),0)),"",OFFSET('11. SEGUIMIENTO 2026'!$O$14,INT((ROW()-13)/2),0)),IF(ISBLANK(OFFSET('9. METAS'!$R$20,INT((ROW()-14)/2),0)),"",OFFSET('9. METAS'!$R$20,INT((ROW()-14)/2),0)))</f>
        <v/>
      </c>
      <c r="L451" s="209" t="str">
        <f ca="1">IF(MOD(ROW()-13,2)=0,IF(ISBLANK(OFFSET('11. SEGUIMIENTO 2026'!$P$14,INT((ROW()-13)/2),0)),"",OFFSET('11. SEGUIMIENTO 2026'!$P$14,INT((ROW()-13)/2),0)),IF(ISBLANK(OFFSET('9. METAS'!$S$20,INT((ROW()-14)/2),0)),"",OFFSET('9. METAS'!$S$20,INT((ROW()-14)/2),0)))</f>
        <v/>
      </c>
      <c r="M451" s="210" t="str">
        <f ca="1">IF(MOD(ROW()-13,2)=0,IF(ISBLANK(OFFSET('11. SEGUIMIENTO 2026'!$Q$14,INT((ROW()-13)/2),0)),"",OFFSET('11. SEGUIMIENTO 2026'!$Q$14,INT((ROW()-13)/2),0)),IF(ISBLANK(OFFSET('9. METAS'!$T$20,INT((ROW()-14)/2),0)),"",OFFSET('9. METAS'!$T$20,INT((ROW()-14)/2),0)))</f>
        <v/>
      </c>
      <c r="N451" s="1004" t="str">
        <f t="shared" ref="N451" ca="1" si="434">IFERROR(J451/J452,"ND")</f>
        <v>ND</v>
      </c>
      <c r="O451" s="1006" t="str">
        <f t="shared" ref="O451" ca="1" si="435">IFERROR(((J451+K451+L451+M451)/H451),"ND")</f>
        <v>ND</v>
      </c>
      <c r="P451" s="1034"/>
    </row>
    <row r="452" spans="3:16" hidden="1">
      <c r="C452" s="983"/>
      <c r="D452" s="985"/>
      <c r="E452" s="985"/>
      <c r="F452" s="987"/>
      <c r="G452" s="989"/>
      <c r="H452" s="1029"/>
      <c r="I452" s="1036"/>
      <c r="J452" s="208" t="str">
        <f ca="1">IF(MOD(ROW()-13,2)=0,IF(ISBLANK(OFFSET('11. SEGUIMIENTO 2026'!$N$14,INT((ROW()-13)/2),0)),"",OFFSET('11. SEGUIMIENTO 2026'!$N$14,INT((ROW()-13)/2),0)),IF(ISBLANK(OFFSET('9. METAS'!$Q$20,INT((ROW()-14)/2),0)),"",OFFSET('9. METAS'!$Q$20,INT((ROW()-14)/2),0)))</f>
        <v/>
      </c>
      <c r="K452" s="209" t="str">
        <f ca="1">IF(MOD(ROW()-13,2)=0,IF(ISBLANK(OFFSET('11. SEGUIMIENTO 2026'!$O$14,INT((ROW()-13)/2),0)),"",OFFSET('11. SEGUIMIENTO 2026'!$O$14,INT((ROW()-13)/2),0)),IF(ISBLANK(OFFSET('9. METAS'!$R$20,INT((ROW()-14)/2),0)),"",OFFSET('9. METAS'!$R$20,INT((ROW()-14)/2),0)))</f>
        <v/>
      </c>
      <c r="L452" s="209" t="str">
        <f ca="1">IF(MOD(ROW()-13,2)=0,IF(ISBLANK(OFFSET('11. SEGUIMIENTO 2026'!$P$14,INT((ROW()-13)/2),0)),"",OFFSET('11. SEGUIMIENTO 2026'!$P$14,INT((ROW()-13)/2),0)),IF(ISBLANK(OFFSET('9. METAS'!$S$20,INT((ROW()-14)/2),0)),"",OFFSET('9. METAS'!$S$20,INT((ROW()-14)/2),0)))</f>
        <v/>
      </c>
      <c r="M452" s="210" t="str">
        <f ca="1">IF(MOD(ROW()-13,2)=0,IF(ISBLANK(OFFSET('11. SEGUIMIENTO 2026'!$Q$14,INT((ROW()-13)/2),0)),"",OFFSET('11. SEGUIMIENTO 2026'!$Q$14,INT((ROW()-13)/2),0)),IF(ISBLANK(OFFSET('9. METAS'!$T$20,INT((ROW()-14)/2),0)),"",OFFSET('9. METAS'!$T$20,INT((ROW()-14)/2),0)))</f>
        <v/>
      </c>
      <c r="N452" s="1005"/>
      <c r="O452" s="1007"/>
      <c r="P452" s="1037"/>
    </row>
    <row r="453" spans="3:16" hidden="1">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29" t="str">
        <f ca="1">IF(ISBLANK(OFFSET('9. METAS'!$K$20,INT((ROW()-13)/2),0)),"",OFFSET('9. METAS'!$K$20,INT((ROW()-13)/2),0))</f>
        <v/>
      </c>
      <c r="I453" s="1031"/>
      <c r="J453" s="208" t="str">
        <f ca="1">IF(MOD(ROW()-13,2)=0,IF(ISBLANK(OFFSET('11. SEGUIMIENTO 2026'!$N$14,INT((ROW()-13)/2),0)),"",OFFSET('11. SEGUIMIENTO 2026'!$N$14,INT((ROW()-13)/2),0)),IF(ISBLANK(OFFSET('9. METAS'!$Q$20,INT((ROW()-14)/2),0)),"",OFFSET('9. METAS'!$Q$20,INT((ROW()-14)/2),0)))</f>
        <v/>
      </c>
      <c r="K453" s="209" t="str">
        <f ca="1">IF(MOD(ROW()-13,2)=0,IF(ISBLANK(OFFSET('11. SEGUIMIENTO 2026'!$O$14,INT((ROW()-13)/2),0)),"",OFFSET('11. SEGUIMIENTO 2026'!$O$14,INT((ROW()-13)/2),0)),IF(ISBLANK(OFFSET('9. METAS'!$R$20,INT((ROW()-14)/2),0)),"",OFFSET('9. METAS'!$R$20,INT((ROW()-14)/2),0)))</f>
        <v/>
      </c>
      <c r="L453" s="209" t="str">
        <f ca="1">IF(MOD(ROW()-13,2)=0,IF(ISBLANK(OFFSET('11. SEGUIMIENTO 2026'!$P$14,INT((ROW()-13)/2),0)),"",OFFSET('11. SEGUIMIENTO 2026'!$P$14,INT((ROW()-13)/2),0)),IF(ISBLANK(OFFSET('9. METAS'!$S$20,INT((ROW()-14)/2),0)),"",OFFSET('9. METAS'!$S$20,INT((ROW()-14)/2),0)))</f>
        <v/>
      </c>
      <c r="M453" s="210" t="str">
        <f ca="1">IF(MOD(ROW()-13,2)=0,IF(ISBLANK(OFFSET('11. SEGUIMIENTO 2026'!$Q$14,INT((ROW()-13)/2),0)),"",OFFSET('11. SEGUIMIENTO 2026'!$Q$14,INT((ROW()-13)/2),0)),IF(ISBLANK(OFFSET('9. METAS'!$T$20,INT((ROW()-14)/2),0)),"",OFFSET('9. METAS'!$T$20,INT((ROW()-14)/2),0)))</f>
        <v/>
      </c>
      <c r="N453" s="1004" t="str">
        <f t="shared" ref="N453" ca="1" si="436">IFERROR(J453/J454,"ND")</f>
        <v>ND</v>
      </c>
      <c r="O453" s="1006" t="str">
        <f t="shared" ref="O453" ca="1" si="437">IFERROR(((J453+K453+L453+M453)/H453),"ND")</f>
        <v>ND</v>
      </c>
      <c r="P453" s="1034"/>
    </row>
    <row r="454" spans="3:16" hidden="1">
      <c r="C454" s="983"/>
      <c r="D454" s="985"/>
      <c r="E454" s="985"/>
      <c r="F454" s="987"/>
      <c r="G454" s="989"/>
      <c r="H454" s="1029"/>
      <c r="I454" s="1036"/>
      <c r="J454" s="208" t="str">
        <f ca="1">IF(MOD(ROW()-13,2)=0,IF(ISBLANK(OFFSET('11. SEGUIMIENTO 2026'!$N$14,INT((ROW()-13)/2),0)),"",OFFSET('11. SEGUIMIENTO 2026'!$N$14,INT((ROW()-13)/2),0)),IF(ISBLANK(OFFSET('9. METAS'!$Q$20,INT((ROW()-14)/2),0)),"",OFFSET('9. METAS'!$Q$20,INT((ROW()-14)/2),0)))</f>
        <v/>
      </c>
      <c r="K454" s="209" t="str">
        <f ca="1">IF(MOD(ROW()-13,2)=0,IF(ISBLANK(OFFSET('11. SEGUIMIENTO 2026'!$O$14,INT((ROW()-13)/2),0)),"",OFFSET('11. SEGUIMIENTO 2026'!$O$14,INT((ROW()-13)/2),0)),IF(ISBLANK(OFFSET('9. METAS'!$R$20,INT((ROW()-14)/2),0)),"",OFFSET('9. METAS'!$R$20,INT((ROW()-14)/2),0)))</f>
        <v/>
      </c>
      <c r="L454" s="209" t="str">
        <f ca="1">IF(MOD(ROW()-13,2)=0,IF(ISBLANK(OFFSET('11. SEGUIMIENTO 2026'!$P$14,INT((ROW()-13)/2),0)),"",OFFSET('11. SEGUIMIENTO 2026'!$P$14,INT((ROW()-13)/2),0)),IF(ISBLANK(OFFSET('9. METAS'!$S$20,INT((ROW()-14)/2),0)),"",OFFSET('9. METAS'!$S$20,INT((ROW()-14)/2),0)))</f>
        <v/>
      </c>
      <c r="M454" s="210" t="str">
        <f ca="1">IF(MOD(ROW()-13,2)=0,IF(ISBLANK(OFFSET('11. SEGUIMIENTO 2026'!$Q$14,INT((ROW()-13)/2),0)),"",OFFSET('11. SEGUIMIENTO 2026'!$Q$14,INT((ROW()-13)/2),0)),IF(ISBLANK(OFFSET('9. METAS'!$T$20,INT((ROW()-14)/2),0)),"",OFFSET('9. METAS'!$T$20,INT((ROW()-14)/2),0)))</f>
        <v/>
      </c>
      <c r="N454" s="1005"/>
      <c r="O454" s="1007"/>
      <c r="P454" s="1037"/>
    </row>
    <row r="455" spans="3:16" hidden="1">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29" t="str">
        <f ca="1">IF(ISBLANK(OFFSET('9. METAS'!$K$20,INT((ROW()-13)/2),0)),"",OFFSET('9. METAS'!$K$20,INT((ROW()-13)/2),0))</f>
        <v/>
      </c>
      <c r="I455" s="1031"/>
      <c r="J455" s="208" t="str">
        <f ca="1">IF(MOD(ROW()-13,2)=0,IF(ISBLANK(OFFSET('11. SEGUIMIENTO 2026'!$N$14,INT((ROW()-13)/2),0)),"",OFFSET('11. SEGUIMIENTO 2026'!$N$14,INT((ROW()-13)/2),0)),IF(ISBLANK(OFFSET('9. METAS'!$Q$20,INT((ROW()-14)/2),0)),"",OFFSET('9. METAS'!$Q$20,INT((ROW()-14)/2),0)))</f>
        <v/>
      </c>
      <c r="K455" s="209" t="str">
        <f ca="1">IF(MOD(ROW()-13,2)=0,IF(ISBLANK(OFFSET('11. SEGUIMIENTO 2026'!$O$14,INT((ROW()-13)/2),0)),"",OFFSET('11. SEGUIMIENTO 2026'!$O$14,INT((ROW()-13)/2),0)),IF(ISBLANK(OFFSET('9. METAS'!$R$20,INT((ROW()-14)/2),0)),"",OFFSET('9. METAS'!$R$20,INT((ROW()-14)/2),0)))</f>
        <v/>
      </c>
      <c r="L455" s="209" t="str">
        <f ca="1">IF(MOD(ROW()-13,2)=0,IF(ISBLANK(OFFSET('11. SEGUIMIENTO 2026'!$P$14,INT((ROW()-13)/2),0)),"",OFFSET('11. SEGUIMIENTO 2026'!$P$14,INT((ROW()-13)/2),0)),IF(ISBLANK(OFFSET('9. METAS'!$S$20,INT((ROW()-14)/2),0)),"",OFFSET('9. METAS'!$S$20,INT((ROW()-14)/2),0)))</f>
        <v/>
      </c>
      <c r="M455" s="210" t="str">
        <f ca="1">IF(MOD(ROW()-13,2)=0,IF(ISBLANK(OFFSET('11. SEGUIMIENTO 2026'!$Q$14,INT((ROW()-13)/2),0)),"",OFFSET('11. SEGUIMIENTO 2026'!$Q$14,INT((ROW()-13)/2),0)),IF(ISBLANK(OFFSET('9. METAS'!$T$20,INT((ROW()-14)/2),0)),"",OFFSET('9. METAS'!$T$20,INT((ROW()-14)/2),0)))</f>
        <v/>
      </c>
      <c r="N455" s="1004" t="str">
        <f t="shared" ref="N455" ca="1" si="438">IFERROR(J455/J456,"ND")</f>
        <v>ND</v>
      </c>
      <c r="O455" s="1006" t="str">
        <f t="shared" ref="O455" ca="1" si="439">IFERROR(((J455+K455+L455+M455)/H455),"ND")</f>
        <v>ND</v>
      </c>
      <c r="P455" s="1034"/>
    </row>
    <row r="456" spans="3:16" hidden="1">
      <c r="C456" s="983"/>
      <c r="D456" s="985"/>
      <c r="E456" s="985"/>
      <c r="F456" s="987"/>
      <c r="G456" s="989"/>
      <c r="H456" s="1029"/>
      <c r="I456" s="1036"/>
      <c r="J456" s="208" t="str">
        <f ca="1">IF(MOD(ROW()-13,2)=0,IF(ISBLANK(OFFSET('11. SEGUIMIENTO 2026'!$N$14,INT((ROW()-13)/2),0)),"",OFFSET('11. SEGUIMIENTO 2026'!$N$14,INT((ROW()-13)/2),0)),IF(ISBLANK(OFFSET('9. METAS'!$Q$20,INT((ROW()-14)/2),0)),"",OFFSET('9. METAS'!$Q$20,INT((ROW()-14)/2),0)))</f>
        <v/>
      </c>
      <c r="K456" s="209" t="str">
        <f ca="1">IF(MOD(ROW()-13,2)=0,IF(ISBLANK(OFFSET('11. SEGUIMIENTO 2026'!$O$14,INT((ROW()-13)/2),0)),"",OFFSET('11. SEGUIMIENTO 2026'!$O$14,INT((ROW()-13)/2),0)),IF(ISBLANK(OFFSET('9. METAS'!$R$20,INT((ROW()-14)/2),0)),"",OFFSET('9. METAS'!$R$20,INT((ROW()-14)/2),0)))</f>
        <v/>
      </c>
      <c r="L456" s="209" t="str">
        <f ca="1">IF(MOD(ROW()-13,2)=0,IF(ISBLANK(OFFSET('11. SEGUIMIENTO 2026'!$P$14,INT((ROW()-13)/2),0)),"",OFFSET('11. SEGUIMIENTO 2026'!$P$14,INT((ROW()-13)/2),0)),IF(ISBLANK(OFFSET('9. METAS'!$S$20,INT((ROW()-14)/2),0)),"",OFFSET('9. METAS'!$S$20,INT((ROW()-14)/2),0)))</f>
        <v/>
      </c>
      <c r="M456" s="210" t="str">
        <f ca="1">IF(MOD(ROW()-13,2)=0,IF(ISBLANK(OFFSET('11. SEGUIMIENTO 2026'!$Q$14,INT((ROW()-13)/2),0)),"",OFFSET('11. SEGUIMIENTO 2026'!$Q$14,INT((ROW()-13)/2),0)),IF(ISBLANK(OFFSET('9. METAS'!$T$20,INT((ROW()-14)/2),0)),"",OFFSET('9. METAS'!$T$20,INT((ROW()-14)/2),0)))</f>
        <v/>
      </c>
      <c r="N456" s="1005"/>
      <c r="O456" s="1007"/>
      <c r="P456" s="1037"/>
    </row>
    <row r="457" spans="3:16" hidden="1">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29" t="str">
        <f ca="1">IF(ISBLANK(OFFSET('9. METAS'!$K$20,INT((ROW()-13)/2),0)),"",OFFSET('9. METAS'!$K$20,INT((ROW()-13)/2),0))</f>
        <v/>
      </c>
      <c r="I457" s="1031"/>
      <c r="J457" s="208" t="str">
        <f ca="1">IF(MOD(ROW()-13,2)=0,IF(ISBLANK(OFFSET('11. SEGUIMIENTO 2026'!$N$14,INT((ROW()-13)/2),0)),"",OFFSET('11. SEGUIMIENTO 2026'!$N$14,INT((ROW()-13)/2),0)),IF(ISBLANK(OFFSET('9. METAS'!$Q$20,INT((ROW()-14)/2),0)),"",OFFSET('9. METAS'!$Q$20,INT((ROW()-14)/2),0)))</f>
        <v/>
      </c>
      <c r="K457" s="209" t="str">
        <f ca="1">IF(MOD(ROW()-13,2)=0,IF(ISBLANK(OFFSET('11. SEGUIMIENTO 2026'!$O$14,INT((ROW()-13)/2),0)),"",OFFSET('11. SEGUIMIENTO 2026'!$O$14,INT((ROW()-13)/2),0)),IF(ISBLANK(OFFSET('9. METAS'!$R$20,INT((ROW()-14)/2),0)),"",OFFSET('9. METAS'!$R$20,INT((ROW()-14)/2),0)))</f>
        <v/>
      </c>
      <c r="L457" s="209" t="str">
        <f ca="1">IF(MOD(ROW()-13,2)=0,IF(ISBLANK(OFFSET('11. SEGUIMIENTO 2026'!$P$14,INT((ROW()-13)/2),0)),"",OFFSET('11. SEGUIMIENTO 2026'!$P$14,INT((ROW()-13)/2),0)),IF(ISBLANK(OFFSET('9. METAS'!$S$20,INT((ROW()-14)/2),0)),"",OFFSET('9. METAS'!$S$20,INT((ROW()-14)/2),0)))</f>
        <v/>
      </c>
      <c r="M457" s="210" t="str">
        <f ca="1">IF(MOD(ROW()-13,2)=0,IF(ISBLANK(OFFSET('11. SEGUIMIENTO 2026'!$Q$14,INT((ROW()-13)/2),0)),"",OFFSET('11. SEGUIMIENTO 2026'!$Q$14,INT((ROW()-13)/2),0)),IF(ISBLANK(OFFSET('9. METAS'!$T$20,INT((ROW()-14)/2),0)),"",OFFSET('9. METAS'!$T$20,INT((ROW()-14)/2),0)))</f>
        <v/>
      </c>
      <c r="N457" s="1004" t="str">
        <f t="shared" ref="N457" ca="1" si="440">IFERROR(J457/J458,"ND")</f>
        <v>ND</v>
      </c>
      <c r="O457" s="1006" t="str">
        <f t="shared" ref="O457" ca="1" si="441">IFERROR(((J457+K457+L457+M457)/H457),"ND")</f>
        <v>ND</v>
      </c>
      <c r="P457" s="1034"/>
    </row>
    <row r="458" spans="3:16" hidden="1">
      <c r="C458" s="983"/>
      <c r="D458" s="985"/>
      <c r="E458" s="985"/>
      <c r="F458" s="987"/>
      <c r="G458" s="989"/>
      <c r="H458" s="1029"/>
      <c r="I458" s="1036"/>
      <c r="J458" s="208" t="str">
        <f ca="1">IF(MOD(ROW()-13,2)=0,IF(ISBLANK(OFFSET('11. SEGUIMIENTO 2026'!$N$14,INT((ROW()-13)/2),0)),"",OFFSET('11. SEGUIMIENTO 2026'!$N$14,INT((ROW()-13)/2),0)),IF(ISBLANK(OFFSET('9. METAS'!$Q$20,INT((ROW()-14)/2),0)),"",OFFSET('9. METAS'!$Q$20,INT((ROW()-14)/2),0)))</f>
        <v/>
      </c>
      <c r="K458" s="209" t="str">
        <f ca="1">IF(MOD(ROW()-13,2)=0,IF(ISBLANK(OFFSET('11. SEGUIMIENTO 2026'!$O$14,INT((ROW()-13)/2),0)),"",OFFSET('11. SEGUIMIENTO 2026'!$O$14,INT((ROW()-13)/2),0)),IF(ISBLANK(OFFSET('9. METAS'!$R$20,INT((ROW()-14)/2),0)),"",OFFSET('9. METAS'!$R$20,INT((ROW()-14)/2),0)))</f>
        <v/>
      </c>
      <c r="L458" s="209" t="str">
        <f ca="1">IF(MOD(ROW()-13,2)=0,IF(ISBLANK(OFFSET('11. SEGUIMIENTO 2026'!$P$14,INT((ROW()-13)/2),0)),"",OFFSET('11. SEGUIMIENTO 2026'!$P$14,INT((ROW()-13)/2),0)),IF(ISBLANK(OFFSET('9. METAS'!$S$20,INT((ROW()-14)/2),0)),"",OFFSET('9. METAS'!$S$20,INT((ROW()-14)/2),0)))</f>
        <v/>
      </c>
      <c r="M458" s="210" t="str">
        <f ca="1">IF(MOD(ROW()-13,2)=0,IF(ISBLANK(OFFSET('11. SEGUIMIENTO 2026'!$Q$14,INT((ROW()-13)/2),0)),"",OFFSET('11. SEGUIMIENTO 2026'!$Q$14,INT((ROW()-13)/2),0)),IF(ISBLANK(OFFSET('9. METAS'!$T$20,INT((ROW()-14)/2),0)),"",OFFSET('9. METAS'!$T$20,INT((ROW()-14)/2),0)))</f>
        <v/>
      </c>
      <c r="N458" s="1005"/>
      <c r="O458" s="1007"/>
      <c r="P458" s="1037"/>
    </row>
    <row r="459" spans="3:16" hidden="1">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29" t="str">
        <f ca="1">IF(ISBLANK(OFFSET('9. METAS'!$K$20,INT((ROW()-13)/2),0)),"",OFFSET('9. METAS'!$K$20,INT((ROW()-13)/2),0))</f>
        <v/>
      </c>
      <c r="I459" s="1031"/>
      <c r="J459" s="208" t="str">
        <f ca="1">IF(MOD(ROW()-13,2)=0,IF(ISBLANK(OFFSET('11. SEGUIMIENTO 2026'!$N$14,INT((ROW()-13)/2),0)),"",OFFSET('11. SEGUIMIENTO 2026'!$N$14,INT((ROW()-13)/2),0)),IF(ISBLANK(OFFSET('9. METAS'!$Q$20,INT((ROW()-14)/2),0)),"",OFFSET('9. METAS'!$Q$20,INT((ROW()-14)/2),0)))</f>
        <v/>
      </c>
      <c r="K459" s="209" t="str">
        <f ca="1">IF(MOD(ROW()-13,2)=0,IF(ISBLANK(OFFSET('11. SEGUIMIENTO 2026'!$O$14,INT((ROW()-13)/2),0)),"",OFFSET('11. SEGUIMIENTO 2026'!$O$14,INT((ROW()-13)/2),0)),IF(ISBLANK(OFFSET('9. METAS'!$R$20,INT((ROW()-14)/2),0)),"",OFFSET('9. METAS'!$R$20,INT((ROW()-14)/2),0)))</f>
        <v/>
      </c>
      <c r="L459" s="209" t="str">
        <f ca="1">IF(MOD(ROW()-13,2)=0,IF(ISBLANK(OFFSET('11. SEGUIMIENTO 2026'!$P$14,INT((ROW()-13)/2),0)),"",OFFSET('11. SEGUIMIENTO 2026'!$P$14,INT((ROW()-13)/2),0)),IF(ISBLANK(OFFSET('9. METAS'!$S$20,INT((ROW()-14)/2),0)),"",OFFSET('9. METAS'!$S$20,INT((ROW()-14)/2),0)))</f>
        <v/>
      </c>
      <c r="M459" s="210" t="str">
        <f ca="1">IF(MOD(ROW()-13,2)=0,IF(ISBLANK(OFFSET('11. SEGUIMIENTO 2026'!$Q$14,INT((ROW()-13)/2),0)),"",OFFSET('11. SEGUIMIENTO 2026'!$Q$14,INT((ROW()-13)/2),0)),IF(ISBLANK(OFFSET('9. METAS'!$T$20,INT((ROW()-14)/2),0)),"",OFFSET('9. METAS'!$T$20,INT((ROW()-14)/2),0)))</f>
        <v/>
      </c>
      <c r="N459" s="1004" t="str">
        <f t="shared" ref="N459" ca="1" si="442">IFERROR(J459/J460,"ND")</f>
        <v>ND</v>
      </c>
      <c r="O459" s="1006" t="str">
        <f t="shared" ref="O459" ca="1" si="443">IFERROR(((J459+K459+L459+M459)/H459),"ND")</f>
        <v>ND</v>
      </c>
      <c r="P459" s="1034"/>
    </row>
    <row r="460" spans="3:16" hidden="1">
      <c r="C460" s="983"/>
      <c r="D460" s="985"/>
      <c r="E460" s="985"/>
      <c r="F460" s="987"/>
      <c r="G460" s="989"/>
      <c r="H460" s="1029"/>
      <c r="I460" s="1036"/>
      <c r="J460" s="208" t="str">
        <f ca="1">IF(MOD(ROW()-13,2)=0,IF(ISBLANK(OFFSET('11. SEGUIMIENTO 2026'!$N$14,INT((ROW()-13)/2),0)),"",OFFSET('11. SEGUIMIENTO 2026'!$N$14,INT((ROW()-13)/2),0)),IF(ISBLANK(OFFSET('9. METAS'!$Q$20,INT((ROW()-14)/2),0)),"",OFFSET('9. METAS'!$Q$20,INT((ROW()-14)/2),0)))</f>
        <v/>
      </c>
      <c r="K460" s="209" t="str">
        <f ca="1">IF(MOD(ROW()-13,2)=0,IF(ISBLANK(OFFSET('11. SEGUIMIENTO 2026'!$O$14,INT((ROW()-13)/2),0)),"",OFFSET('11. SEGUIMIENTO 2026'!$O$14,INT((ROW()-13)/2),0)),IF(ISBLANK(OFFSET('9. METAS'!$R$20,INT((ROW()-14)/2),0)),"",OFFSET('9. METAS'!$R$20,INT((ROW()-14)/2),0)))</f>
        <v/>
      </c>
      <c r="L460" s="209" t="str">
        <f ca="1">IF(MOD(ROW()-13,2)=0,IF(ISBLANK(OFFSET('11. SEGUIMIENTO 2026'!$P$14,INT((ROW()-13)/2),0)),"",OFFSET('11. SEGUIMIENTO 2026'!$P$14,INT((ROW()-13)/2),0)),IF(ISBLANK(OFFSET('9. METAS'!$S$20,INT((ROW()-14)/2),0)),"",OFFSET('9. METAS'!$S$20,INT((ROW()-14)/2),0)))</f>
        <v/>
      </c>
      <c r="M460" s="210" t="str">
        <f ca="1">IF(MOD(ROW()-13,2)=0,IF(ISBLANK(OFFSET('11. SEGUIMIENTO 2026'!$Q$14,INT((ROW()-13)/2),0)),"",OFFSET('11. SEGUIMIENTO 2026'!$Q$14,INT((ROW()-13)/2),0)),IF(ISBLANK(OFFSET('9. METAS'!$T$20,INT((ROW()-14)/2),0)),"",OFFSET('9. METAS'!$T$20,INT((ROW()-14)/2),0)))</f>
        <v/>
      </c>
      <c r="N460" s="1005"/>
      <c r="O460" s="1007"/>
      <c r="P460" s="1037"/>
    </row>
    <row r="461" spans="3:16" hidden="1">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29" t="str">
        <f ca="1">IF(ISBLANK(OFFSET('9. METAS'!$K$20,INT((ROW()-13)/2),0)),"",OFFSET('9. METAS'!$K$20,INT((ROW()-13)/2),0))</f>
        <v/>
      </c>
      <c r="I461" s="1031"/>
      <c r="J461" s="208" t="str">
        <f ca="1">IF(MOD(ROW()-13,2)=0,IF(ISBLANK(OFFSET('11. SEGUIMIENTO 2026'!$N$14,INT((ROW()-13)/2),0)),"",OFFSET('11. SEGUIMIENTO 2026'!$N$14,INT((ROW()-13)/2),0)),IF(ISBLANK(OFFSET('9. METAS'!$Q$20,INT((ROW()-14)/2),0)),"",OFFSET('9. METAS'!$Q$20,INT((ROW()-14)/2),0)))</f>
        <v/>
      </c>
      <c r="K461" s="209" t="str">
        <f ca="1">IF(MOD(ROW()-13,2)=0,IF(ISBLANK(OFFSET('11. SEGUIMIENTO 2026'!$O$14,INT((ROW()-13)/2),0)),"",OFFSET('11. SEGUIMIENTO 2026'!$O$14,INT((ROW()-13)/2),0)),IF(ISBLANK(OFFSET('9. METAS'!$R$20,INT((ROW()-14)/2),0)),"",OFFSET('9. METAS'!$R$20,INT((ROW()-14)/2),0)))</f>
        <v/>
      </c>
      <c r="L461" s="209" t="str">
        <f ca="1">IF(MOD(ROW()-13,2)=0,IF(ISBLANK(OFFSET('11. SEGUIMIENTO 2026'!$P$14,INT((ROW()-13)/2),0)),"",OFFSET('11. SEGUIMIENTO 2026'!$P$14,INT((ROW()-13)/2),0)),IF(ISBLANK(OFFSET('9. METAS'!$S$20,INT((ROW()-14)/2),0)),"",OFFSET('9. METAS'!$S$20,INT((ROW()-14)/2),0)))</f>
        <v/>
      </c>
      <c r="M461" s="210" t="str">
        <f ca="1">IF(MOD(ROW()-13,2)=0,IF(ISBLANK(OFFSET('11. SEGUIMIENTO 2026'!$Q$14,INT((ROW()-13)/2),0)),"",OFFSET('11. SEGUIMIENTO 2026'!$Q$14,INT((ROW()-13)/2),0)),IF(ISBLANK(OFFSET('9. METAS'!$T$20,INT((ROW()-14)/2),0)),"",OFFSET('9. METAS'!$T$20,INT((ROW()-14)/2),0)))</f>
        <v/>
      </c>
      <c r="N461" s="1004" t="str">
        <f t="shared" ref="N461" ca="1" si="444">IFERROR(J461/J462,"ND")</f>
        <v>ND</v>
      </c>
      <c r="O461" s="1006" t="str">
        <f t="shared" ref="O461" ca="1" si="445">IFERROR(((J461+K461+L461+M461)/H461),"ND")</f>
        <v>ND</v>
      </c>
      <c r="P461" s="1034"/>
    </row>
    <row r="462" spans="3:16" hidden="1">
      <c r="C462" s="983"/>
      <c r="D462" s="985"/>
      <c r="E462" s="985"/>
      <c r="F462" s="987"/>
      <c r="G462" s="989"/>
      <c r="H462" s="1029"/>
      <c r="I462" s="1036"/>
      <c r="J462" s="208" t="str">
        <f ca="1">IF(MOD(ROW()-13,2)=0,IF(ISBLANK(OFFSET('11. SEGUIMIENTO 2026'!$N$14,INT((ROW()-13)/2),0)),"",OFFSET('11. SEGUIMIENTO 2026'!$N$14,INT((ROW()-13)/2),0)),IF(ISBLANK(OFFSET('9. METAS'!$Q$20,INT((ROW()-14)/2),0)),"",OFFSET('9. METAS'!$Q$20,INT((ROW()-14)/2),0)))</f>
        <v/>
      </c>
      <c r="K462" s="209" t="str">
        <f ca="1">IF(MOD(ROW()-13,2)=0,IF(ISBLANK(OFFSET('11. SEGUIMIENTO 2026'!$O$14,INT((ROW()-13)/2),0)),"",OFFSET('11. SEGUIMIENTO 2026'!$O$14,INT((ROW()-13)/2),0)),IF(ISBLANK(OFFSET('9. METAS'!$R$20,INT((ROW()-14)/2),0)),"",OFFSET('9. METAS'!$R$20,INT((ROW()-14)/2),0)))</f>
        <v/>
      </c>
      <c r="L462" s="209" t="str">
        <f ca="1">IF(MOD(ROW()-13,2)=0,IF(ISBLANK(OFFSET('11. SEGUIMIENTO 2026'!$P$14,INT((ROW()-13)/2),0)),"",OFFSET('11. SEGUIMIENTO 2026'!$P$14,INT((ROW()-13)/2),0)),IF(ISBLANK(OFFSET('9. METAS'!$S$20,INT((ROW()-14)/2),0)),"",OFFSET('9. METAS'!$S$20,INT((ROW()-14)/2),0)))</f>
        <v/>
      </c>
      <c r="M462" s="210" t="str">
        <f ca="1">IF(MOD(ROW()-13,2)=0,IF(ISBLANK(OFFSET('11. SEGUIMIENTO 2026'!$Q$14,INT((ROW()-13)/2),0)),"",OFFSET('11. SEGUIMIENTO 2026'!$Q$14,INT((ROW()-13)/2),0)),IF(ISBLANK(OFFSET('9. METAS'!$T$20,INT((ROW()-14)/2),0)),"",OFFSET('9. METAS'!$T$20,INT((ROW()-14)/2),0)))</f>
        <v/>
      </c>
      <c r="N462" s="1005"/>
      <c r="O462" s="1007"/>
      <c r="P462" s="1037"/>
    </row>
    <row r="463" spans="3:16" hidden="1">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29" t="str">
        <f ca="1">IF(ISBLANK(OFFSET('9. METAS'!$K$20,INT((ROW()-13)/2),0)),"",OFFSET('9. METAS'!$K$20,INT((ROW()-13)/2),0))</f>
        <v/>
      </c>
      <c r="I463" s="1031"/>
      <c r="J463" s="208" t="str">
        <f ca="1">IF(MOD(ROW()-13,2)=0,IF(ISBLANK(OFFSET('11. SEGUIMIENTO 2026'!$N$14,INT((ROW()-13)/2),0)),"",OFFSET('11. SEGUIMIENTO 2026'!$N$14,INT((ROW()-13)/2),0)),IF(ISBLANK(OFFSET('9. METAS'!$Q$20,INT((ROW()-14)/2),0)),"",OFFSET('9. METAS'!$Q$20,INT((ROW()-14)/2),0)))</f>
        <v/>
      </c>
      <c r="K463" s="209" t="str">
        <f ca="1">IF(MOD(ROW()-13,2)=0,IF(ISBLANK(OFFSET('11. SEGUIMIENTO 2026'!$O$14,INT((ROW()-13)/2),0)),"",OFFSET('11. SEGUIMIENTO 2026'!$O$14,INT((ROW()-13)/2),0)),IF(ISBLANK(OFFSET('9. METAS'!$R$20,INT((ROW()-14)/2),0)),"",OFFSET('9. METAS'!$R$20,INT((ROW()-14)/2),0)))</f>
        <v/>
      </c>
      <c r="L463" s="209" t="str">
        <f ca="1">IF(MOD(ROW()-13,2)=0,IF(ISBLANK(OFFSET('11. SEGUIMIENTO 2026'!$P$14,INT((ROW()-13)/2),0)),"",OFFSET('11. SEGUIMIENTO 2026'!$P$14,INT((ROW()-13)/2),0)),IF(ISBLANK(OFFSET('9. METAS'!$S$20,INT((ROW()-14)/2),0)),"",OFFSET('9. METAS'!$S$20,INT((ROW()-14)/2),0)))</f>
        <v/>
      </c>
      <c r="M463" s="210" t="str">
        <f ca="1">IF(MOD(ROW()-13,2)=0,IF(ISBLANK(OFFSET('11. SEGUIMIENTO 2026'!$Q$14,INT((ROW()-13)/2),0)),"",OFFSET('11. SEGUIMIENTO 2026'!$Q$14,INT((ROW()-13)/2),0)),IF(ISBLANK(OFFSET('9. METAS'!$T$20,INT((ROW()-14)/2),0)),"",OFFSET('9. METAS'!$T$20,INT((ROW()-14)/2),0)))</f>
        <v/>
      </c>
      <c r="N463" s="1004" t="str">
        <f t="shared" ref="N463" ca="1" si="446">IFERROR(J463/J464,"ND")</f>
        <v>ND</v>
      </c>
      <c r="O463" s="1006" t="str">
        <f t="shared" ref="O463" ca="1" si="447">IFERROR(((J463+K463+L463+M463)/H463),"ND")</f>
        <v>ND</v>
      </c>
      <c r="P463" s="1034"/>
    </row>
    <row r="464" spans="3:16" hidden="1">
      <c r="C464" s="983"/>
      <c r="D464" s="985"/>
      <c r="E464" s="985"/>
      <c r="F464" s="987"/>
      <c r="G464" s="989"/>
      <c r="H464" s="1029"/>
      <c r="I464" s="1036"/>
      <c r="J464" s="208" t="str">
        <f ca="1">IF(MOD(ROW()-13,2)=0,IF(ISBLANK(OFFSET('11. SEGUIMIENTO 2026'!$N$14,INT((ROW()-13)/2),0)),"",OFFSET('11. SEGUIMIENTO 2026'!$N$14,INT((ROW()-13)/2),0)),IF(ISBLANK(OFFSET('9. METAS'!$Q$20,INT((ROW()-14)/2),0)),"",OFFSET('9. METAS'!$Q$20,INT((ROW()-14)/2),0)))</f>
        <v/>
      </c>
      <c r="K464" s="209" t="str">
        <f ca="1">IF(MOD(ROW()-13,2)=0,IF(ISBLANK(OFFSET('11. SEGUIMIENTO 2026'!$O$14,INT((ROW()-13)/2),0)),"",OFFSET('11. SEGUIMIENTO 2026'!$O$14,INT((ROW()-13)/2),0)),IF(ISBLANK(OFFSET('9. METAS'!$R$20,INT((ROW()-14)/2),0)),"",OFFSET('9. METAS'!$R$20,INT((ROW()-14)/2),0)))</f>
        <v/>
      </c>
      <c r="L464" s="209" t="str">
        <f ca="1">IF(MOD(ROW()-13,2)=0,IF(ISBLANK(OFFSET('11. SEGUIMIENTO 2026'!$P$14,INT((ROW()-13)/2),0)),"",OFFSET('11. SEGUIMIENTO 2026'!$P$14,INT((ROW()-13)/2),0)),IF(ISBLANK(OFFSET('9. METAS'!$S$20,INT((ROW()-14)/2),0)),"",OFFSET('9. METAS'!$S$20,INT((ROW()-14)/2),0)))</f>
        <v/>
      </c>
      <c r="M464" s="210" t="str">
        <f ca="1">IF(MOD(ROW()-13,2)=0,IF(ISBLANK(OFFSET('11. SEGUIMIENTO 2026'!$Q$14,INT((ROW()-13)/2),0)),"",OFFSET('11. SEGUIMIENTO 2026'!$Q$14,INT((ROW()-13)/2),0)),IF(ISBLANK(OFFSET('9. METAS'!$T$20,INT((ROW()-14)/2),0)),"",OFFSET('9. METAS'!$T$20,INT((ROW()-14)/2),0)))</f>
        <v/>
      </c>
      <c r="N464" s="1005"/>
      <c r="O464" s="1007"/>
      <c r="P464" s="1037"/>
    </row>
    <row r="465" spans="3:16" hidden="1">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29" t="str">
        <f ca="1">IF(ISBLANK(OFFSET('9. METAS'!$K$20,INT((ROW()-13)/2),0)),"",OFFSET('9. METAS'!$K$20,INT((ROW()-13)/2),0))</f>
        <v/>
      </c>
      <c r="I465" s="1031"/>
      <c r="J465" s="208" t="str">
        <f ca="1">IF(MOD(ROW()-13,2)=0,IF(ISBLANK(OFFSET('11. SEGUIMIENTO 2026'!$N$14,INT((ROW()-13)/2),0)),"",OFFSET('11. SEGUIMIENTO 2026'!$N$14,INT((ROW()-13)/2),0)),IF(ISBLANK(OFFSET('9. METAS'!$Q$20,INT((ROW()-14)/2),0)),"",OFFSET('9. METAS'!$Q$20,INT((ROW()-14)/2),0)))</f>
        <v/>
      </c>
      <c r="K465" s="209" t="str">
        <f ca="1">IF(MOD(ROW()-13,2)=0,IF(ISBLANK(OFFSET('11. SEGUIMIENTO 2026'!$O$14,INT((ROW()-13)/2),0)),"",OFFSET('11. SEGUIMIENTO 2026'!$O$14,INT((ROW()-13)/2),0)),IF(ISBLANK(OFFSET('9. METAS'!$R$20,INT((ROW()-14)/2),0)),"",OFFSET('9. METAS'!$R$20,INT((ROW()-14)/2),0)))</f>
        <v/>
      </c>
      <c r="L465" s="209" t="str">
        <f ca="1">IF(MOD(ROW()-13,2)=0,IF(ISBLANK(OFFSET('11. SEGUIMIENTO 2026'!$P$14,INT((ROW()-13)/2),0)),"",OFFSET('11. SEGUIMIENTO 2026'!$P$14,INT((ROW()-13)/2),0)),IF(ISBLANK(OFFSET('9. METAS'!$S$20,INT((ROW()-14)/2),0)),"",OFFSET('9. METAS'!$S$20,INT((ROW()-14)/2),0)))</f>
        <v/>
      </c>
      <c r="M465" s="210" t="str">
        <f ca="1">IF(MOD(ROW()-13,2)=0,IF(ISBLANK(OFFSET('11. SEGUIMIENTO 2026'!$Q$14,INT((ROW()-13)/2),0)),"",OFFSET('11. SEGUIMIENTO 2026'!$Q$14,INT((ROW()-13)/2),0)),IF(ISBLANK(OFFSET('9. METAS'!$T$20,INT((ROW()-14)/2),0)),"",OFFSET('9. METAS'!$T$20,INT((ROW()-14)/2),0)))</f>
        <v/>
      </c>
      <c r="N465" s="1004" t="str">
        <f t="shared" ref="N465" ca="1" si="448">IFERROR(J465/J466,"ND")</f>
        <v>ND</v>
      </c>
      <c r="O465" s="1006" t="str">
        <f t="shared" ref="O465" ca="1" si="449">IFERROR(((J465+K465+L465+M465)/H465),"ND")</f>
        <v>ND</v>
      </c>
      <c r="P465" s="1034"/>
    </row>
    <row r="466" spans="3:16" hidden="1">
      <c r="C466" s="983"/>
      <c r="D466" s="985"/>
      <c r="E466" s="985"/>
      <c r="F466" s="987"/>
      <c r="G466" s="989"/>
      <c r="H466" s="1029"/>
      <c r="I466" s="1036"/>
      <c r="J466" s="208" t="str">
        <f ca="1">IF(MOD(ROW()-13,2)=0,IF(ISBLANK(OFFSET('11. SEGUIMIENTO 2026'!$N$14,INT((ROW()-13)/2),0)),"",OFFSET('11. SEGUIMIENTO 2026'!$N$14,INT((ROW()-13)/2),0)),IF(ISBLANK(OFFSET('9. METAS'!$Q$20,INT((ROW()-14)/2),0)),"",OFFSET('9. METAS'!$Q$20,INT((ROW()-14)/2),0)))</f>
        <v/>
      </c>
      <c r="K466" s="209" t="str">
        <f ca="1">IF(MOD(ROW()-13,2)=0,IF(ISBLANK(OFFSET('11. SEGUIMIENTO 2026'!$O$14,INT((ROW()-13)/2),0)),"",OFFSET('11. SEGUIMIENTO 2026'!$O$14,INT((ROW()-13)/2),0)),IF(ISBLANK(OFFSET('9. METAS'!$R$20,INT((ROW()-14)/2),0)),"",OFFSET('9. METAS'!$R$20,INT((ROW()-14)/2),0)))</f>
        <v/>
      </c>
      <c r="L466" s="209" t="str">
        <f ca="1">IF(MOD(ROW()-13,2)=0,IF(ISBLANK(OFFSET('11. SEGUIMIENTO 2026'!$P$14,INT((ROW()-13)/2),0)),"",OFFSET('11. SEGUIMIENTO 2026'!$P$14,INT((ROW()-13)/2),0)),IF(ISBLANK(OFFSET('9. METAS'!$S$20,INT((ROW()-14)/2),0)),"",OFFSET('9. METAS'!$S$20,INT((ROW()-14)/2),0)))</f>
        <v/>
      </c>
      <c r="M466" s="210" t="str">
        <f ca="1">IF(MOD(ROW()-13,2)=0,IF(ISBLANK(OFFSET('11. SEGUIMIENTO 2026'!$Q$14,INT((ROW()-13)/2),0)),"",OFFSET('11. SEGUIMIENTO 2026'!$Q$14,INT((ROW()-13)/2),0)),IF(ISBLANK(OFFSET('9. METAS'!$T$20,INT((ROW()-14)/2),0)),"",OFFSET('9. METAS'!$T$20,INT((ROW()-14)/2),0)))</f>
        <v/>
      </c>
      <c r="N466" s="1005"/>
      <c r="O466" s="1007"/>
      <c r="P466" s="1037"/>
    </row>
    <row r="467" spans="3:16" hidden="1">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29" t="str">
        <f ca="1">IF(ISBLANK(OFFSET('9. METAS'!$K$20,INT((ROW()-13)/2),0)),"",OFFSET('9. METAS'!$K$20,INT((ROW()-13)/2),0))</f>
        <v/>
      </c>
      <c r="I467" s="1031"/>
      <c r="J467" s="208" t="str">
        <f ca="1">IF(MOD(ROW()-13,2)=0,IF(ISBLANK(OFFSET('11. SEGUIMIENTO 2026'!$N$14,INT((ROW()-13)/2),0)),"",OFFSET('11. SEGUIMIENTO 2026'!$N$14,INT((ROW()-13)/2),0)),IF(ISBLANK(OFFSET('9. METAS'!$Q$20,INT((ROW()-14)/2),0)),"",OFFSET('9. METAS'!$Q$20,INT((ROW()-14)/2),0)))</f>
        <v/>
      </c>
      <c r="K467" s="209" t="str">
        <f ca="1">IF(MOD(ROW()-13,2)=0,IF(ISBLANK(OFFSET('11. SEGUIMIENTO 2026'!$O$14,INT((ROW()-13)/2),0)),"",OFFSET('11. SEGUIMIENTO 2026'!$O$14,INT((ROW()-13)/2),0)),IF(ISBLANK(OFFSET('9. METAS'!$R$20,INT((ROW()-14)/2),0)),"",OFFSET('9. METAS'!$R$20,INT((ROW()-14)/2),0)))</f>
        <v/>
      </c>
      <c r="L467" s="209" t="str">
        <f ca="1">IF(MOD(ROW()-13,2)=0,IF(ISBLANK(OFFSET('11. SEGUIMIENTO 2026'!$P$14,INT((ROW()-13)/2),0)),"",OFFSET('11. SEGUIMIENTO 2026'!$P$14,INT((ROW()-13)/2),0)),IF(ISBLANK(OFFSET('9. METAS'!$S$20,INT((ROW()-14)/2),0)),"",OFFSET('9. METAS'!$S$20,INT((ROW()-14)/2),0)))</f>
        <v/>
      </c>
      <c r="M467" s="210" t="str">
        <f ca="1">IF(MOD(ROW()-13,2)=0,IF(ISBLANK(OFFSET('11. SEGUIMIENTO 2026'!$Q$14,INT((ROW()-13)/2),0)),"",OFFSET('11. SEGUIMIENTO 2026'!$Q$14,INT((ROW()-13)/2),0)),IF(ISBLANK(OFFSET('9. METAS'!$T$20,INT((ROW()-14)/2),0)),"",OFFSET('9. METAS'!$T$20,INT((ROW()-14)/2),0)))</f>
        <v/>
      </c>
      <c r="N467" s="1004" t="str">
        <f t="shared" ref="N467" ca="1" si="450">IFERROR(J467/J468,"ND")</f>
        <v>ND</v>
      </c>
      <c r="O467" s="1006" t="str">
        <f t="shared" ref="O467" ca="1" si="451">IFERROR(((J467+K467+L467+M467)/H467),"ND")</f>
        <v>ND</v>
      </c>
      <c r="P467" s="1034"/>
    </row>
    <row r="468" spans="3:16" hidden="1">
      <c r="C468" s="983"/>
      <c r="D468" s="985"/>
      <c r="E468" s="985"/>
      <c r="F468" s="987"/>
      <c r="G468" s="989"/>
      <c r="H468" s="1029"/>
      <c r="I468" s="1036"/>
      <c r="J468" s="208" t="str">
        <f ca="1">IF(MOD(ROW()-13,2)=0,IF(ISBLANK(OFFSET('11. SEGUIMIENTO 2026'!$N$14,INT((ROW()-13)/2),0)),"",OFFSET('11. SEGUIMIENTO 2026'!$N$14,INT((ROW()-13)/2),0)),IF(ISBLANK(OFFSET('9. METAS'!$Q$20,INT((ROW()-14)/2),0)),"",OFFSET('9. METAS'!$Q$20,INT((ROW()-14)/2),0)))</f>
        <v/>
      </c>
      <c r="K468" s="209" t="str">
        <f ca="1">IF(MOD(ROW()-13,2)=0,IF(ISBLANK(OFFSET('11. SEGUIMIENTO 2026'!$O$14,INT((ROW()-13)/2),0)),"",OFFSET('11. SEGUIMIENTO 2026'!$O$14,INT((ROW()-13)/2),0)),IF(ISBLANK(OFFSET('9. METAS'!$R$20,INT((ROW()-14)/2),0)),"",OFFSET('9. METAS'!$R$20,INT((ROW()-14)/2),0)))</f>
        <v/>
      </c>
      <c r="L468" s="209" t="str">
        <f ca="1">IF(MOD(ROW()-13,2)=0,IF(ISBLANK(OFFSET('11. SEGUIMIENTO 2026'!$P$14,INT((ROW()-13)/2),0)),"",OFFSET('11. SEGUIMIENTO 2026'!$P$14,INT((ROW()-13)/2),0)),IF(ISBLANK(OFFSET('9. METAS'!$S$20,INT((ROW()-14)/2),0)),"",OFFSET('9. METAS'!$S$20,INT((ROW()-14)/2),0)))</f>
        <v/>
      </c>
      <c r="M468" s="210" t="str">
        <f ca="1">IF(MOD(ROW()-13,2)=0,IF(ISBLANK(OFFSET('11. SEGUIMIENTO 2026'!$Q$14,INT((ROW()-13)/2),0)),"",OFFSET('11. SEGUIMIENTO 2026'!$Q$14,INT((ROW()-13)/2),0)),IF(ISBLANK(OFFSET('9. METAS'!$T$20,INT((ROW()-14)/2),0)),"",OFFSET('9. METAS'!$T$20,INT((ROW()-14)/2),0)))</f>
        <v/>
      </c>
      <c r="N468" s="1005"/>
      <c r="O468" s="1007"/>
      <c r="P468" s="1037"/>
    </row>
    <row r="469" spans="3:16" hidden="1">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29" t="str">
        <f ca="1">IF(ISBLANK(OFFSET('9. METAS'!$K$20,INT((ROW()-13)/2),0)),"",OFFSET('9. METAS'!$K$20,INT((ROW()-13)/2),0))</f>
        <v/>
      </c>
      <c r="I469" s="1031"/>
      <c r="J469" s="208" t="str">
        <f ca="1">IF(MOD(ROW()-13,2)=0,IF(ISBLANK(OFFSET('11. SEGUIMIENTO 2026'!$N$14,INT((ROW()-13)/2),0)),"",OFFSET('11. SEGUIMIENTO 2026'!$N$14,INT((ROW()-13)/2),0)),IF(ISBLANK(OFFSET('9. METAS'!$Q$20,INT((ROW()-14)/2),0)),"",OFFSET('9. METAS'!$Q$20,INT((ROW()-14)/2),0)))</f>
        <v/>
      </c>
      <c r="K469" s="209" t="str">
        <f ca="1">IF(MOD(ROW()-13,2)=0,IF(ISBLANK(OFFSET('11. SEGUIMIENTO 2026'!$O$14,INT((ROW()-13)/2),0)),"",OFFSET('11. SEGUIMIENTO 2026'!$O$14,INT((ROW()-13)/2),0)),IF(ISBLANK(OFFSET('9. METAS'!$R$20,INT((ROW()-14)/2),0)),"",OFFSET('9. METAS'!$R$20,INT((ROW()-14)/2),0)))</f>
        <v/>
      </c>
      <c r="L469" s="209" t="str">
        <f ca="1">IF(MOD(ROW()-13,2)=0,IF(ISBLANK(OFFSET('11. SEGUIMIENTO 2026'!$P$14,INT((ROW()-13)/2),0)),"",OFFSET('11. SEGUIMIENTO 2026'!$P$14,INT((ROW()-13)/2),0)),IF(ISBLANK(OFFSET('9. METAS'!$S$20,INT((ROW()-14)/2),0)),"",OFFSET('9. METAS'!$S$20,INT((ROW()-14)/2),0)))</f>
        <v/>
      </c>
      <c r="M469" s="210" t="str">
        <f ca="1">IF(MOD(ROW()-13,2)=0,IF(ISBLANK(OFFSET('11. SEGUIMIENTO 2026'!$Q$14,INT((ROW()-13)/2),0)),"",OFFSET('11. SEGUIMIENTO 2026'!$Q$14,INT((ROW()-13)/2),0)),IF(ISBLANK(OFFSET('9. METAS'!$T$20,INT((ROW()-14)/2),0)),"",OFFSET('9. METAS'!$T$20,INT((ROW()-14)/2),0)))</f>
        <v/>
      </c>
      <c r="N469" s="1004" t="str">
        <f t="shared" ref="N469" ca="1" si="452">IFERROR(J469/J470,"ND")</f>
        <v>ND</v>
      </c>
      <c r="O469" s="1006" t="str">
        <f t="shared" ref="O469" ca="1" si="453">IFERROR(((J469+K469+L469+M469)/H469),"ND")</f>
        <v>ND</v>
      </c>
      <c r="P469" s="1034"/>
    </row>
    <row r="470" spans="3:16" hidden="1">
      <c r="C470" s="983"/>
      <c r="D470" s="985"/>
      <c r="E470" s="985"/>
      <c r="F470" s="987"/>
      <c r="G470" s="989"/>
      <c r="H470" s="1029"/>
      <c r="I470" s="1036"/>
      <c r="J470" s="208" t="str">
        <f ca="1">IF(MOD(ROW()-13,2)=0,IF(ISBLANK(OFFSET('11. SEGUIMIENTO 2026'!$N$14,INT((ROW()-13)/2),0)),"",OFFSET('11. SEGUIMIENTO 2026'!$N$14,INT((ROW()-13)/2),0)),IF(ISBLANK(OFFSET('9. METAS'!$Q$20,INT((ROW()-14)/2),0)),"",OFFSET('9. METAS'!$Q$20,INT((ROW()-14)/2),0)))</f>
        <v/>
      </c>
      <c r="K470" s="209" t="str">
        <f ca="1">IF(MOD(ROW()-13,2)=0,IF(ISBLANK(OFFSET('11. SEGUIMIENTO 2026'!$O$14,INT((ROW()-13)/2),0)),"",OFFSET('11. SEGUIMIENTO 2026'!$O$14,INT((ROW()-13)/2),0)),IF(ISBLANK(OFFSET('9. METAS'!$R$20,INT((ROW()-14)/2),0)),"",OFFSET('9. METAS'!$R$20,INT((ROW()-14)/2),0)))</f>
        <v/>
      </c>
      <c r="L470" s="209" t="str">
        <f ca="1">IF(MOD(ROW()-13,2)=0,IF(ISBLANK(OFFSET('11. SEGUIMIENTO 2026'!$P$14,INT((ROW()-13)/2),0)),"",OFFSET('11. SEGUIMIENTO 2026'!$P$14,INT((ROW()-13)/2),0)),IF(ISBLANK(OFFSET('9. METAS'!$S$20,INT((ROW()-14)/2),0)),"",OFFSET('9. METAS'!$S$20,INT((ROW()-14)/2),0)))</f>
        <v/>
      </c>
      <c r="M470" s="210" t="str">
        <f ca="1">IF(MOD(ROW()-13,2)=0,IF(ISBLANK(OFFSET('11. SEGUIMIENTO 2026'!$Q$14,INT((ROW()-13)/2),0)),"",OFFSET('11. SEGUIMIENTO 2026'!$Q$14,INT((ROW()-13)/2),0)),IF(ISBLANK(OFFSET('9. METAS'!$T$20,INT((ROW()-14)/2),0)),"",OFFSET('9. METAS'!$T$20,INT((ROW()-14)/2),0)))</f>
        <v/>
      </c>
      <c r="N470" s="1005"/>
      <c r="O470" s="1007"/>
      <c r="P470" s="1037"/>
    </row>
    <row r="471" spans="3:16" hidden="1">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29" t="str">
        <f ca="1">IF(ISBLANK(OFFSET('9. METAS'!$K$20,INT((ROW()-13)/2),0)),"",OFFSET('9. METAS'!$K$20,INT((ROW()-13)/2),0))</f>
        <v/>
      </c>
      <c r="I471" s="1031"/>
      <c r="J471" s="208" t="str">
        <f ca="1">IF(MOD(ROW()-13,2)=0,IF(ISBLANK(OFFSET('11. SEGUIMIENTO 2026'!$N$14,INT((ROW()-13)/2),0)),"",OFFSET('11. SEGUIMIENTO 2026'!$N$14,INT((ROW()-13)/2),0)),IF(ISBLANK(OFFSET('9. METAS'!$Q$20,INT((ROW()-14)/2),0)),"",OFFSET('9. METAS'!$Q$20,INT((ROW()-14)/2),0)))</f>
        <v/>
      </c>
      <c r="K471" s="209" t="str">
        <f ca="1">IF(MOD(ROW()-13,2)=0,IF(ISBLANK(OFFSET('11. SEGUIMIENTO 2026'!$O$14,INT((ROW()-13)/2),0)),"",OFFSET('11. SEGUIMIENTO 2026'!$O$14,INT((ROW()-13)/2),0)),IF(ISBLANK(OFFSET('9. METAS'!$R$20,INT((ROW()-14)/2),0)),"",OFFSET('9. METAS'!$R$20,INT((ROW()-14)/2),0)))</f>
        <v/>
      </c>
      <c r="L471" s="209" t="str">
        <f ca="1">IF(MOD(ROW()-13,2)=0,IF(ISBLANK(OFFSET('11. SEGUIMIENTO 2026'!$P$14,INT((ROW()-13)/2),0)),"",OFFSET('11. SEGUIMIENTO 2026'!$P$14,INT((ROW()-13)/2),0)),IF(ISBLANK(OFFSET('9. METAS'!$S$20,INT((ROW()-14)/2),0)),"",OFFSET('9. METAS'!$S$20,INT((ROW()-14)/2),0)))</f>
        <v/>
      </c>
      <c r="M471" s="210" t="str">
        <f ca="1">IF(MOD(ROW()-13,2)=0,IF(ISBLANK(OFFSET('11. SEGUIMIENTO 2026'!$Q$14,INT((ROW()-13)/2),0)),"",OFFSET('11. SEGUIMIENTO 2026'!$Q$14,INT((ROW()-13)/2),0)),IF(ISBLANK(OFFSET('9. METAS'!$T$20,INT((ROW()-14)/2),0)),"",OFFSET('9. METAS'!$T$20,INT((ROW()-14)/2),0)))</f>
        <v/>
      </c>
      <c r="N471" s="1004" t="str">
        <f t="shared" ref="N471" ca="1" si="454">IFERROR(J471/J472,"ND")</f>
        <v>ND</v>
      </c>
      <c r="O471" s="1006" t="str">
        <f t="shared" ref="O471" ca="1" si="455">IFERROR(((J471+K471+L471+M471)/H471),"ND")</f>
        <v>ND</v>
      </c>
      <c r="P471" s="1034"/>
    </row>
    <row r="472" spans="3:16" hidden="1">
      <c r="C472" s="983"/>
      <c r="D472" s="985"/>
      <c r="E472" s="985"/>
      <c r="F472" s="987"/>
      <c r="G472" s="989"/>
      <c r="H472" s="1029"/>
      <c r="I472" s="1036"/>
      <c r="J472" s="208" t="str">
        <f ca="1">IF(MOD(ROW()-13,2)=0,IF(ISBLANK(OFFSET('11. SEGUIMIENTO 2026'!$N$14,INT((ROW()-13)/2),0)),"",OFFSET('11. SEGUIMIENTO 2026'!$N$14,INT((ROW()-13)/2),0)),IF(ISBLANK(OFFSET('9. METAS'!$Q$20,INT((ROW()-14)/2),0)),"",OFFSET('9. METAS'!$Q$20,INT((ROW()-14)/2),0)))</f>
        <v/>
      </c>
      <c r="K472" s="209" t="str">
        <f ca="1">IF(MOD(ROW()-13,2)=0,IF(ISBLANK(OFFSET('11. SEGUIMIENTO 2026'!$O$14,INT((ROW()-13)/2),0)),"",OFFSET('11. SEGUIMIENTO 2026'!$O$14,INT((ROW()-13)/2),0)),IF(ISBLANK(OFFSET('9. METAS'!$R$20,INT((ROW()-14)/2),0)),"",OFFSET('9. METAS'!$R$20,INT((ROW()-14)/2),0)))</f>
        <v/>
      </c>
      <c r="L472" s="209" t="str">
        <f ca="1">IF(MOD(ROW()-13,2)=0,IF(ISBLANK(OFFSET('11. SEGUIMIENTO 2026'!$P$14,INT((ROW()-13)/2),0)),"",OFFSET('11. SEGUIMIENTO 2026'!$P$14,INT((ROW()-13)/2),0)),IF(ISBLANK(OFFSET('9. METAS'!$S$20,INT((ROW()-14)/2),0)),"",OFFSET('9. METAS'!$S$20,INT((ROW()-14)/2),0)))</f>
        <v/>
      </c>
      <c r="M472" s="210" t="str">
        <f ca="1">IF(MOD(ROW()-13,2)=0,IF(ISBLANK(OFFSET('11. SEGUIMIENTO 2026'!$Q$14,INT((ROW()-13)/2),0)),"",OFFSET('11. SEGUIMIENTO 2026'!$Q$14,INT((ROW()-13)/2),0)),IF(ISBLANK(OFFSET('9. METAS'!$T$20,INT((ROW()-14)/2),0)),"",OFFSET('9. METAS'!$T$20,INT((ROW()-14)/2),0)))</f>
        <v/>
      </c>
      <c r="N472" s="1005"/>
      <c r="O472" s="1007"/>
      <c r="P472" s="1037"/>
    </row>
    <row r="473" spans="3:16" hidden="1">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29" t="str">
        <f ca="1">IF(ISBLANK(OFFSET('9. METAS'!$K$20,INT((ROW()-13)/2),0)),"",OFFSET('9. METAS'!$K$20,INT((ROW()-13)/2),0))</f>
        <v/>
      </c>
      <c r="I473" s="1031"/>
      <c r="J473" s="208">
        <f ca="1">IF(MOD(ROW()-13,2)=0,IF(ISBLANK(OFFSET('11. SEGUIMIENTO 2026'!$N$14,INT((ROW()-13)/2),0)),"",OFFSET('11. SEGUIMIENTO 2026'!$N$14,INT((ROW()-13)/2),0)),IF(ISBLANK(OFFSET('9. METAS'!$Q$20,INT((ROW()-14)/2),0)),"",OFFSET('9. METAS'!$Q$20,INT((ROW()-14)/2),0)))</f>
        <v>87</v>
      </c>
      <c r="K473" s="209">
        <f ca="1">IF(MOD(ROW()-13,2)=0,IF(ISBLANK(OFFSET('11. SEGUIMIENTO 2026'!$O$14,INT((ROW()-13)/2),0)),"",OFFSET('11. SEGUIMIENTO 2026'!$O$14,INT((ROW()-13)/2),0)),IF(ISBLANK(OFFSET('9. METAS'!$R$20,INT((ROW()-14)/2),0)),"",OFFSET('9. METAS'!$R$20,INT((ROW()-14)/2),0)))</f>
        <v>87</v>
      </c>
      <c r="L473" s="209">
        <f ca="1">IF(MOD(ROW()-13,2)=0,IF(ISBLANK(OFFSET('11. SEGUIMIENTO 2026'!$P$14,INT((ROW()-13)/2),0)),"",OFFSET('11. SEGUIMIENTO 2026'!$P$14,INT((ROW()-13)/2),0)),IF(ISBLANK(OFFSET('9. METAS'!$S$20,INT((ROW()-14)/2),0)),"",OFFSET('9. METAS'!$S$20,INT((ROW()-14)/2),0)))</f>
        <v>45</v>
      </c>
      <c r="M473" s="210">
        <f ca="1">IF(MOD(ROW()-13,2)=0,IF(ISBLANK(OFFSET('11. SEGUIMIENTO 2026'!$Q$14,INT((ROW()-13)/2),0)),"",OFFSET('11. SEGUIMIENTO 2026'!$Q$14,INT((ROW()-13)/2),0)),IF(ISBLANK(OFFSET('9. METAS'!$T$20,INT((ROW()-14)/2),0)),"",OFFSET('9. METAS'!$T$20,INT((ROW()-14)/2),0)))</f>
        <v>78</v>
      </c>
      <c r="N473" s="1004" t="str">
        <f ca="1">IFERROR(J473/J474,"ND")</f>
        <v>ND</v>
      </c>
      <c r="O473" s="1006" t="str">
        <f t="shared" ref="O473" ca="1" si="456">IFERROR(((J473+K473+L473+M473)/H473),"ND")</f>
        <v>ND</v>
      </c>
      <c r="P473" s="1034"/>
    </row>
    <row r="474" spans="3:16" ht="15.75" hidden="1" thickBot="1">
      <c r="C474" s="1020"/>
      <c r="D474" s="1021"/>
      <c r="E474" s="1021"/>
      <c r="F474" s="1022"/>
      <c r="G474" s="1023"/>
      <c r="H474" s="1030"/>
      <c r="I474" s="1032"/>
      <c r="J474" s="211" t="str">
        <f ca="1">IF(MOD(ROW()-13,2)=0,IF(ISBLANK(OFFSET('11. SEGUIMIENTO 2026'!$N$14,INT((ROW()-13)/2),0)),"",OFFSET('11. SEGUIMIENTO 2026'!$N$14,INT((ROW()-13)/2),0)),IF(ISBLANK(OFFSET('9. METAS'!$Q$20,INT((ROW()-14)/2),0)),"",OFFSET('9. METAS'!$Q$20,INT((ROW()-14)/2),0)))</f>
        <v/>
      </c>
      <c r="K474" s="212" t="str">
        <f ca="1">IF(MOD(ROW()-13,2)=0,IF(ISBLANK(OFFSET('11. SEGUIMIENTO 2026'!$O$14,INT((ROW()-13)/2),0)),"",OFFSET('11. SEGUIMIENTO 2026'!$O$14,INT((ROW()-13)/2),0)),IF(ISBLANK(OFFSET('9. METAS'!$R$20,INT((ROW()-14)/2),0)),"",OFFSET('9. METAS'!$R$20,INT((ROW()-14)/2),0)))</f>
        <v/>
      </c>
      <c r="L474" s="212" t="str">
        <f ca="1">IF(MOD(ROW()-13,2)=0,IF(ISBLANK(OFFSET('11. SEGUIMIENTO 2026'!$P$14,INT((ROW()-13)/2),0)),"",OFFSET('11. SEGUIMIENTO 2026'!$P$14,INT((ROW()-13)/2),0)),IF(ISBLANK(OFFSET('9. METAS'!$S$20,INT((ROW()-14)/2),0)),"",OFFSET('9. METAS'!$S$20,INT((ROW()-14)/2),0)))</f>
        <v/>
      </c>
      <c r="M474" s="213" t="str">
        <f ca="1">IF(MOD(ROW()-13,2)=0,IF(ISBLANK(OFFSET('11. SEGUIMIENTO 2026'!$Q$14,INT((ROW()-13)/2),0)),"",OFFSET('11. SEGUIMIENTO 2026'!$Q$14,INT((ROW()-13)/2),0)),IF(ISBLANK(OFFSET('9. METAS'!$T$20,INT((ROW()-14)/2),0)),"",OFFSET('9. METAS'!$T$20,INT((ROW()-14)/2),0)))</f>
        <v/>
      </c>
      <c r="N474" s="1033"/>
      <c r="O474" s="1007"/>
      <c r="P474" s="1035"/>
    </row>
    <row r="475" spans="3:16" s="786" customFormat="1" ht="15.75" thickTop="1">
      <c r="D475" s="95"/>
    </row>
    <row r="476" spans="3:16" s="786" customFormat="1">
      <c r="D476" s="95"/>
    </row>
    <row r="477" spans="3:16" s="786" customFormat="1">
      <c r="D477" s="95"/>
    </row>
    <row r="478" spans="3:16" s="786" customFormat="1">
      <c r="D478" s="95"/>
    </row>
    <row r="479" spans="3:16" s="786" customFormat="1">
      <c r="D479" s="95"/>
    </row>
    <row r="480" spans="3:16" s="786" customFormat="1">
      <c r="D480" s="95"/>
    </row>
    <row r="481" spans="3:11" s="786" customFormat="1">
      <c r="D481" s="95"/>
    </row>
    <row r="482" spans="3:11" s="786" customFormat="1">
      <c r="D482" s="95"/>
    </row>
    <row r="483" spans="3:11" s="786" customFormat="1">
      <c r="D483" s="95"/>
    </row>
    <row r="484" spans="3:11" s="786" customFormat="1">
      <c r="D484" s="95"/>
    </row>
    <row r="485" spans="3:11" s="786" customFormat="1">
      <c r="D485" s="95"/>
    </row>
    <row r="486" spans="3:11">
      <c r="C486" s="786"/>
      <c r="G486" s="786"/>
      <c r="H486" s="786"/>
      <c r="I486" s="786"/>
      <c r="J486" s="786"/>
      <c r="K486" s="786"/>
    </row>
    <row r="487" spans="3:11">
      <c r="C487" s="786"/>
      <c r="G487" s="786"/>
      <c r="H487" s="786"/>
      <c r="I487" s="786"/>
      <c r="J487" s="786"/>
      <c r="K487" s="786"/>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5.125" style="1" customWidth="1"/>
    <col min="11" max="11" width="12.75" style="1" hidden="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128</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66" t="s">
        <v>85</v>
      </c>
      <c r="G9" s="1067"/>
      <c r="H9" s="1067"/>
      <c r="I9" s="1067"/>
      <c r="J9" s="1067"/>
      <c r="K9" s="1067"/>
      <c r="L9" s="1067"/>
      <c r="M9" s="1067"/>
      <c r="N9" s="1067"/>
      <c r="O9" s="1067"/>
      <c r="P9" s="1068"/>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978" t="s">
        <v>293</v>
      </c>
    </row>
    <row r="11" spans="3:16" ht="42" customHeight="1" thickBot="1">
      <c r="C11" s="991"/>
      <c r="D11" s="981"/>
      <c r="E11" s="981"/>
      <c r="F11" s="981"/>
      <c r="G11" s="981"/>
      <c r="H11" s="981" t="s">
        <v>112</v>
      </c>
      <c r="I11" s="981" t="s">
        <v>113</v>
      </c>
      <c r="J11" s="981" t="s">
        <v>121</v>
      </c>
      <c r="K11" s="981"/>
      <c r="L11" s="981"/>
      <c r="M11" s="981"/>
      <c r="N11" s="981" t="s">
        <v>118</v>
      </c>
      <c r="O11" s="981"/>
      <c r="P11" s="979"/>
    </row>
    <row r="12" spans="3:16" ht="42" customHeight="1" thickBot="1">
      <c r="C12" s="991"/>
      <c r="D12" s="981"/>
      <c r="E12" s="981"/>
      <c r="F12" s="981"/>
      <c r="G12" s="981"/>
      <c r="H12" s="981"/>
      <c r="I12" s="981"/>
      <c r="J12" s="199" t="s">
        <v>117</v>
      </c>
      <c r="K12" s="199" t="s">
        <v>114</v>
      </c>
      <c r="L12" s="199" t="s">
        <v>115</v>
      </c>
      <c r="M12" s="199" t="s">
        <v>116</v>
      </c>
      <c r="N12" s="199" t="s">
        <v>120</v>
      </c>
      <c r="O12" s="199" t="s">
        <v>91</v>
      </c>
      <c r="P12" s="980"/>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65">
        <f ca="1">IF(ISBLANK(OFFSET('9. METAS'!$L$20,INT((ROW()-13)/2),0)),"",OFFSET('9. METAS'!$L$20,INT((ROW()-13)/2),0))</f>
        <v>0.3201</v>
      </c>
      <c r="I13" s="1013"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1004" t="str">
        <f ca="1">IFERROR(J13/J14,"ND")</f>
        <v>ND</v>
      </c>
      <c r="O13" s="1006" t="str">
        <f ca="1">IFERROR(((J13)/H13),"ND")</f>
        <v>ND</v>
      </c>
      <c r="P13" s="1051"/>
    </row>
    <row r="14" spans="3:16">
      <c r="C14" s="983"/>
      <c r="D14" s="985"/>
      <c r="E14" s="985"/>
      <c r="F14" s="987"/>
      <c r="G14" s="989"/>
      <c r="H14" s="1063"/>
      <c r="I14" s="1003"/>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63">
        <f ca="1">IF(ISBLANK(OFFSET('9. METAS'!$L$20,INT((ROW()-13)/2),0)),"",OFFSET('9. METAS'!$L$20,INT((ROW()-13)/2),0))</f>
        <v>2400</v>
      </c>
      <c r="I15" s="1031"/>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1004" t="str">
        <f ca="1">IFERROR(J15/J16,"ND")</f>
        <v>ND</v>
      </c>
      <c r="O15" s="1006" t="str">
        <f ca="1">IFERROR(((J15)/H15),"ND")</f>
        <v>ND</v>
      </c>
      <c r="P15" s="1034"/>
    </row>
    <row r="16" spans="3:16">
      <c r="C16" s="983"/>
      <c r="D16" s="985"/>
      <c r="E16" s="985"/>
      <c r="F16" s="987"/>
      <c r="G16" s="989"/>
      <c r="H16" s="1063"/>
      <c r="I16" s="1036"/>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63">
        <f ca="1">IF(ISBLANK(OFFSET('9. METAS'!$L$20,INT((ROW()-13)/2),0)),"",OFFSET('9. METAS'!$L$20,INT((ROW()-13)/2),0))</f>
        <v>2500</v>
      </c>
      <c r="I17" s="1031"/>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1004" t="str">
        <f t="shared" ref="N17" ca="1" si="0">IFERROR(J17/J18,"ND")</f>
        <v>ND</v>
      </c>
      <c r="O17" s="1006" t="str">
        <f t="shared" ref="O17" ca="1" si="1">IFERROR(((J17)/H17),"ND")</f>
        <v>ND</v>
      </c>
      <c r="P17" s="1034"/>
    </row>
    <row r="18" spans="3:16">
      <c r="C18" s="983"/>
      <c r="D18" s="985"/>
      <c r="E18" s="985"/>
      <c r="F18" s="987"/>
      <c r="G18" s="989"/>
      <c r="H18" s="1063"/>
      <c r="I18" s="1036"/>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63">
        <f ca="1">IF(ISBLANK(OFFSET('9. METAS'!$L$20,INT((ROW()-13)/2),0)),"",OFFSET('9. METAS'!$L$20,INT((ROW()-13)/2),0))</f>
        <v>950</v>
      </c>
      <c r="I19" s="1031"/>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1004" t="str">
        <f t="shared" ref="N19" ca="1" si="2">IFERROR(J19/J20,"ND")</f>
        <v>ND</v>
      </c>
      <c r="O19" s="1006" t="str">
        <f t="shared" ref="O19" ca="1" si="3">IFERROR(((J19)/H19),"ND")</f>
        <v>ND</v>
      </c>
      <c r="P19" s="1034"/>
    </row>
    <row r="20" spans="3:16">
      <c r="C20" s="983"/>
      <c r="D20" s="985"/>
      <c r="E20" s="985"/>
      <c r="F20" s="987"/>
      <c r="G20" s="989"/>
      <c r="H20" s="1063"/>
      <c r="I20" s="1036"/>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63">
        <f ca="1">IF(ISBLANK(OFFSET('9. METAS'!$L$20,INT((ROW()-13)/2),0)),"",OFFSET('9. METAS'!$L$20,INT((ROW()-13)/2),0))</f>
        <v>100</v>
      </c>
      <c r="I21" s="1031"/>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1004" t="str">
        <f t="shared" ref="N21" ca="1" si="4">IFERROR(J21/J22,"ND")</f>
        <v>ND</v>
      </c>
      <c r="O21" s="1006" t="str">
        <f t="shared" ref="O21" ca="1" si="5">IFERROR(((J21)/H21),"ND")</f>
        <v>ND</v>
      </c>
      <c r="P21" s="1034"/>
    </row>
    <row r="22" spans="3:16">
      <c r="C22" s="983"/>
      <c r="D22" s="985"/>
      <c r="E22" s="985"/>
      <c r="F22" s="987"/>
      <c r="G22" s="989"/>
      <c r="H22" s="1063"/>
      <c r="I22" s="1036"/>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63">
        <f ca="1">IF(ISBLANK(OFFSET('9. METAS'!$L$20,INT((ROW()-13)/2),0)),"",OFFSET('9. METAS'!$L$20,INT((ROW()-13)/2),0))</f>
        <v>540</v>
      </c>
      <c r="I23" s="1031"/>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1004" t="str">
        <f t="shared" ref="N23" ca="1" si="6">IFERROR(J23/J24,"ND")</f>
        <v>ND</v>
      </c>
      <c r="O23" s="1006" t="str">
        <f t="shared" ref="O23" ca="1" si="7">IFERROR(((J23)/H23),"ND")</f>
        <v>ND</v>
      </c>
      <c r="P23" s="1034"/>
    </row>
    <row r="24" spans="3:16">
      <c r="C24" s="983"/>
      <c r="D24" s="985"/>
      <c r="E24" s="985"/>
      <c r="F24" s="987"/>
      <c r="G24" s="989"/>
      <c r="H24" s="1063"/>
      <c r="I24" s="1036"/>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63">
        <f ca="1">IF(ISBLANK(OFFSET('9. METAS'!$L$20,INT((ROW()-13)/2),0)),"",OFFSET('9. METAS'!$L$20,INT((ROW()-13)/2),0))</f>
        <v>200</v>
      </c>
      <c r="I25" s="1031"/>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1004" t="str">
        <f t="shared" ref="N25" ca="1" si="8">IFERROR(J25/J26,"ND")</f>
        <v>ND</v>
      </c>
      <c r="O25" s="1006" t="str">
        <f t="shared" ref="O25" ca="1" si="9">IFERROR(((J25)/H25),"ND")</f>
        <v>ND</v>
      </c>
      <c r="P25" s="1034"/>
    </row>
    <row r="26" spans="3:16">
      <c r="C26" s="983"/>
      <c r="D26" s="985"/>
      <c r="E26" s="985"/>
      <c r="F26" s="987"/>
      <c r="G26" s="989"/>
      <c r="H26" s="1063"/>
      <c r="I26" s="1036"/>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63">
        <f ca="1">IF(ISBLANK(OFFSET('9. METAS'!$L$20,INT((ROW()-13)/2),0)),"",OFFSET('9. METAS'!$L$20,INT((ROW()-13)/2),0))</f>
        <v>100</v>
      </c>
      <c r="I27" s="1031"/>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1004" t="str">
        <f t="shared" ref="N27" ca="1" si="10">IFERROR(J27/J28,"ND")</f>
        <v>ND</v>
      </c>
      <c r="O27" s="1006" t="str">
        <f t="shared" ref="O27" ca="1" si="11">IFERROR(((J27)/H27),"ND")</f>
        <v>ND</v>
      </c>
      <c r="P27" s="1034"/>
    </row>
    <row r="28" spans="3:16">
      <c r="C28" s="983"/>
      <c r="D28" s="985"/>
      <c r="E28" s="985"/>
      <c r="F28" s="987"/>
      <c r="G28" s="989"/>
      <c r="H28" s="1063"/>
      <c r="I28" s="1036"/>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63">
        <f ca="1">IF(ISBLANK(OFFSET('9. METAS'!$L$20,INT((ROW()-13)/2),0)),"",OFFSET('9. METAS'!$L$20,INT((ROW()-13)/2),0))</f>
        <v>100</v>
      </c>
      <c r="I29" s="1031"/>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1004" t="str">
        <f t="shared" ref="N29" ca="1" si="12">IFERROR(J29/J30,"ND")</f>
        <v>ND</v>
      </c>
      <c r="O29" s="1006" t="str">
        <f t="shared" ref="O29" ca="1" si="13">IFERROR(((J29)/H29),"ND")</f>
        <v>ND</v>
      </c>
      <c r="P29" s="1034"/>
    </row>
    <row r="30" spans="3:16">
      <c r="C30" s="983"/>
      <c r="D30" s="985"/>
      <c r="E30" s="985"/>
      <c r="F30" s="987"/>
      <c r="G30" s="989"/>
      <c r="H30" s="1063"/>
      <c r="I30" s="1036"/>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63">
        <f ca="1">IF(ISBLANK(OFFSET('9. METAS'!$L$20,INT((ROW()-13)/2),0)),"",OFFSET('9. METAS'!$L$20,INT((ROW()-13)/2),0))</f>
        <v>1155</v>
      </c>
      <c r="I31" s="1031"/>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1004" t="str">
        <f t="shared" ref="N31" ca="1" si="14">IFERROR(J31/J32,"ND")</f>
        <v>ND</v>
      </c>
      <c r="O31" s="1006" t="str">
        <f t="shared" ref="O31" ca="1" si="15">IFERROR(((J31)/H31),"ND")</f>
        <v>ND</v>
      </c>
      <c r="P31" s="1034"/>
    </row>
    <row r="32" spans="3:16">
      <c r="C32" s="983"/>
      <c r="D32" s="985"/>
      <c r="E32" s="985"/>
      <c r="F32" s="987"/>
      <c r="G32" s="989"/>
      <c r="H32" s="1063"/>
      <c r="I32" s="1036"/>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63">
        <f ca="1">IF(ISBLANK(OFFSET('9. METAS'!$L$20,INT((ROW()-13)/2),0)),"",OFFSET('9. METAS'!$L$20,INT((ROW()-13)/2),0))</f>
        <v>170</v>
      </c>
      <c r="I33" s="1031"/>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1004" t="str">
        <f t="shared" ref="N33" ca="1" si="16">IFERROR(J33/J34,"ND")</f>
        <v>ND</v>
      </c>
      <c r="O33" s="1006" t="str">
        <f t="shared" ref="O33" ca="1" si="17">IFERROR(((J33)/H33),"ND")</f>
        <v>ND</v>
      </c>
      <c r="P33" s="1034"/>
    </row>
    <row r="34" spans="3:16">
      <c r="C34" s="983"/>
      <c r="D34" s="985"/>
      <c r="E34" s="985"/>
      <c r="F34" s="987"/>
      <c r="G34" s="989"/>
      <c r="H34" s="1063"/>
      <c r="I34" s="1036"/>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63">
        <f ca="1">IF(ISBLANK(OFFSET('9. METAS'!$L$20,INT((ROW()-13)/2),0)),"",OFFSET('9. METAS'!$L$20,INT((ROW()-13)/2),0))</f>
        <v>417</v>
      </c>
      <c r="I35" s="1031"/>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1004" t="str">
        <f t="shared" ref="N35" ca="1" si="18">IFERROR(J35/J36,"ND")</f>
        <v>ND</v>
      </c>
      <c r="O35" s="1006" t="str">
        <f t="shared" ref="O35" ca="1" si="19">IFERROR(((J35)/H35),"ND")</f>
        <v>ND</v>
      </c>
      <c r="P35" s="1034"/>
    </row>
    <row r="36" spans="3:16">
      <c r="C36" s="983"/>
      <c r="D36" s="985"/>
      <c r="E36" s="985"/>
      <c r="F36" s="987"/>
      <c r="G36" s="989"/>
      <c r="H36" s="1063"/>
      <c r="I36" s="1036"/>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63">
        <f ca="1">IF(ISBLANK(OFFSET('9. METAS'!$L$20,INT((ROW()-13)/2),0)),"",OFFSET('9. METAS'!$L$20,INT((ROW()-13)/2),0))</f>
        <v>568</v>
      </c>
      <c r="I37" s="1031"/>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1004" t="str">
        <f t="shared" ref="N37" ca="1" si="20">IFERROR(J37/J38,"ND")</f>
        <v>ND</v>
      </c>
      <c r="O37" s="1006" t="str">
        <f t="shared" ref="O37" ca="1" si="21">IFERROR(((J37)/H37),"ND")</f>
        <v>ND</v>
      </c>
      <c r="P37" s="1034"/>
    </row>
    <row r="38" spans="3:16">
      <c r="C38" s="983"/>
      <c r="D38" s="985"/>
      <c r="E38" s="985"/>
      <c r="F38" s="987"/>
      <c r="G38" s="989"/>
      <c r="H38" s="1063"/>
      <c r="I38" s="1036"/>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63">
        <f ca="1">IF(ISBLANK(OFFSET('9. METAS'!$L$20,INT((ROW()-13)/2),0)),"",OFFSET('9. METAS'!$L$20,INT((ROW()-13)/2),0))</f>
        <v>74119</v>
      </c>
      <c r="I39" s="1031"/>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1004" t="str">
        <f t="shared" ref="N39" ca="1" si="22">IFERROR(J39/J40,"ND")</f>
        <v>ND</v>
      </c>
      <c r="O39" s="1006" t="str">
        <f t="shared" ref="O39" ca="1" si="23">IFERROR(((J39)/H39),"ND")</f>
        <v>ND</v>
      </c>
      <c r="P39" s="1034"/>
    </row>
    <row r="40" spans="3:16">
      <c r="C40" s="983"/>
      <c r="D40" s="985"/>
      <c r="E40" s="985"/>
      <c r="F40" s="987"/>
      <c r="G40" s="989"/>
      <c r="H40" s="1063"/>
      <c r="I40" s="1036"/>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63">
        <f ca="1">IF(ISBLANK(OFFSET('9. METAS'!$L$20,INT((ROW()-13)/2),0)),"",OFFSET('9. METAS'!$L$20,INT((ROW()-13)/2),0))</f>
        <v>3</v>
      </c>
      <c r="I41" s="1031"/>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1004" t="str">
        <f t="shared" ref="N41" ca="1" si="24">IFERROR(J41/J42,"ND")</f>
        <v>ND</v>
      </c>
      <c r="O41" s="1006" t="str">
        <f t="shared" ref="O41" ca="1" si="25">IFERROR(((J41)/H41),"ND")</f>
        <v>ND</v>
      </c>
      <c r="P41" s="1034"/>
    </row>
    <row r="42" spans="3:16">
      <c r="C42" s="983"/>
      <c r="D42" s="985"/>
      <c r="E42" s="985"/>
      <c r="F42" s="987"/>
      <c r="G42" s="989"/>
      <c r="H42" s="1063"/>
      <c r="I42" s="1036"/>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63">
        <f ca="1">IF(ISBLANK(OFFSET('9. METAS'!$L$20,INT((ROW()-13)/2),0)),"",OFFSET('9. METAS'!$L$20,INT((ROW()-13)/2),0))</f>
        <v>89000</v>
      </c>
      <c r="I43" s="1031"/>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1004" t="str">
        <f t="shared" ref="N43" ca="1" si="26">IFERROR(J43/J44,"ND")</f>
        <v>ND</v>
      </c>
      <c r="O43" s="1006" t="str">
        <f t="shared" ref="O43" ca="1" si="27">IFERROR(((J43)/H43),"ND")</f>
        <v>ND</v>
      </c>
      <c r="P43" s="1034"/>
    </row>
    <row r="44" spans="3:16">
      <c r="C44" s="983"/>
      <c r="D44" s="985"/>
      <c r="E44" s="985"/>
      <c r="F44" s="987"/>
      <c r="G44" s="989"/>
      <c r="H44" s="1063"/>
      <c r="I44" s="1036"/>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63">
        <f ca="1">IF(ISBLANK(OFFSET('9. METAS'!$L$20,INT((ROW()-13)/2),0)),"",OFFSET('9. METAS'!$L$20,INT((ROW()-13)/2),0))</f>
        <v>40</v>
      </c>
      <c r="I45" s="1031"/>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1004" t="str">
        <f t="shared" ref="N45" ca="1" si="28">IFERROR(J45/J46,"ND")</f>
        <v>ND</v>
      </c>
      <c r="O45" s="1006" t="str">
        <f t="shared" ref="O45" ca="1" si="29">IFERROR(((J45)/H45),"ND")</f>
        <v>ND</v>
      </c>
      <c r="P45" s="1034"/>
    </row>
    <row r="46" spans="3:16">
      <c r="C46" s="983"/>
      <c r="D46" s="985"/>
      <c r="E46" s="985"/>
      <c r="F46" s="987"/>
      <c r="G46" s="989"/>
      <c r="H46" s="1063"/>
      <c r="I46" s="1036"/>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63">
        <f ca="1">IF(ISBLANK(OFFSET('9. METAS'!$L$20,INT((ROW()-13)/2),0)),"",OFFSET('9. METAS'!$L$20,INT((ROW()-13)/2),0))</f>
        <v>2</v>
      </c>
      <c r="I47" s="1031"/>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1004" t="str">
        <f t="shared" ref="N47" ca="1" si="30">IFERROR(J47/J48,"ND")</f>
        <v>ND</v>
      </c>
      <c r="O47" s="1006" t="str">
        <f t="shared" ref="O47" ca="1" si="31">IFERROR(((J47)/H47),"ND")</f>
        <v>ND</v>
      </c>
      <c r="P47" s="1034"/>
    </row>
    <row r="48" spans="3:16">
      <c r="C48" s="983"/>
      <c r="D48" s="985"/>
      <c r="E48" s="985"/>
      <c r="F48" s="987"/>
      <c r="G48" s="989"/>
      <c r="H48" s="1063"/>
      <c r="I48" s="1036"/>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63">
        <f ca="1">IF(ISBLANK(OFFSET('9. METAS'!$L$20,INT((ROW()-13)/2),0)),"",OFFSET('9. METAS'!$L$20,INT((ROW()-13)/2),0))</f>
        <v>12</v>
      </c>
      <c r="I49" s="1031"/>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1004" t="str">
        <f t="shared" ref="N49" ca="1" si="32">IFERROR(J49/J50,"ND")</f>
        <v>ND</v>
      </c>
      <c r="O49" s="1006" t="str">
        <f t="shared" ref="O49" ca="1" si="33">IFERROR(((J49)/H49),"ND")</f>
        <v>ND</v>
      </c>
      <c r="P49" s="1034"/>
    </row>
    <row r="50" spans="3:16">
      <c r="C50" s="983"/>
      <c r="D50" s="985"/>
      <c r="E50" s="985"/>
      <c r="F50" s="987"/>
      <c r="G50" s="989"/>
      <c r="H50" s="1063"/>
      <c r="I50" s="1036"/>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63">
        <f ca="1">IF(ISBLANK(OFFSET('9. METAS'!$L$20,INT((ROW()-13)/2),0)),"",OFFSET('9. METAS'!$L$20,INT((ROW()-13)/2),0))</f>
        <v>60</v>
      </c>
      <c r="I51" s="1031"/>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1004" t="str">
        <f t="shared" ref="N51" ca="1" si="34">IFERROR(J51/J52,"ND")</f>
        <v>ND</v>
      </c>
      <c r="O51" s="1006" t="str">
        <f t="shared" ref="O51" ca="1" si="35">IFERROR(((J51)/H51),"ND")</f>
        <v>ND</v>
      </c>
      <c r="P51" s="1034"/>
    </row>
    <row r="52" spans="3:16">
      <c r="C52" s="983"/>
      <c r="D52" s="985"/>
      <c r="E52" s="985"/>
      <c r="F52" s="987"/>
      <c r="G52" s="989"/>
      <c r="H52" s="1063"/>
      <c r="I52" s="1036"/>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63">
        <f ca="1">IF(ISBLANK(OFFSET('9. METAS'!$L$20,INT((ROW()-13)/2),0)),"",OFFSET('9. METAS'!$L$20,INT((ROW()-13)/2),0))</f>
        <v>48</v>
      </c>
      <c r="I53" s="1031"/>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1004" t="str">
        <f t="shared" ref="N53" ca="1" si="36">IFERROR(J53/J54,"ND")</f>
        <v>ND</v>
      </c>
      <c r="O53" s="1006" t="str">
        <f t="shared" ref="O53" ca="1" si="37">IFERROR(((J53)/H53),"ND")</f>
        <v>ND</v>
      </c>
      <c r="P53" s="1034"/>
    </row>
    <row r="54" spans="3:16">
      <c r="C54" s="983"/>
      <c r="D54" s="985"/>
      <c r="E54" s="985"/>
      <c r="F54" s="987"/>
      <c r="G54" s="989"/>
      <c r="H54" s="1063"/>
      <c r="I54" s="1036"/>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63">
        <f ca="1">IF(ISBLANK(OFFSET('9. METAS'!$L$20,INT((ROW()-13)/2),0)),"",OFFSET('9. METAS'!$L$20,INT((ROW()-13)/2),0))</f>
        <v>12</v>
      </c>
      <c r="I55" s="1031"/>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1004" t="str">
        <f t="shared" ref="N55" ca="1" si="38">IFERROR(J55/J56,"ND")</f>
        <v>ND</v>
      </c>
      <c r="O55" s="1006" t="str">
        <f t="shared" ref="O55" ca="1" si="39">IFERROR(((J55)/H55),"ND")</f>
        <v>ND</v>
      </c>
      <c r="P55" s="1034"/>
    </row>
    <row r="56" spans="3:16">
      <c r="C56" s="983"/>
      <c r="D56" s="985"/>
      <c r="E56" s="985"/>
      <c r="F56" s="987"/>
      <c r="G56" s="989"/>
      <c r="H56" s="1063"/>
      <c r="I56" s="1036"/>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63">
        <f ca="1">IF(ISBLANK(OFFSET('9. METAS'!$L$20,INT((ROW()-13)/2),0)),"",OFFSET('9. METAS'!$L$20,INT((ROW()-13)/2),0))</f>
        <v>300</v>
      </c>
      <c r="I57" s="1031"/>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1004" t="str">
        <f t="shared" ref="N57" ca="1" si="40">IFERROR(J57/J58,"ND")</f>
        <v>ND</v>
      </c>
      <c r="O57" s="1006" t="str">
        <f t="shared" ref="O57" ca="1" si="41">IFERROR(((J57)/H57),"ND")</f>
        <v>ND</v>
      </c>
      <c r="P57" s="1034"/>
    </row>
    <row r="58" spans="3:16">
      <c r="C58" s="983"/>
      <c r="D58" s="985"/>
      <c r="E58" s="985"/>
      <c r="F58" s="987"/>
      <c r="G58" s="989"/>
      <c r="H58" s="1063"/>
      <c r="I58" s="1036"/>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63">
        <f ca="1">IF(ISBLANK(OFFSET('9. METAS'!$L$20,INT((ROW()-13)/2),0)),"",OFFSET('9. METAS'!$L$20,INT((ROW()-13)/2),0))</f>
        <v>200</v>
      </c>
      <c r="I59" s="1031"/>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1004" t="str">
        <f t="shared" ref="N59" ca="1" si="42">IFERROR(J59/J60,"ND")</f>
        <v>ND</v>
      </c>
      <c r="O59" s="1006" t="str">
        <f t="shared" ref="O59" ca="1" si="43">IFERROR(((J59)/H59),"ND")</f>
        <v>ND</v>
      </c>
      <c r="P59" s="1034"/>
    </row>
    <row r="60" spans="3:16">
      <c r="C60" s="983"/>
      <c r="D60" s="985"/>
      <c r="E60" s="985"/>
      <c r="F60" s="987"/>
      <c r="G60" s="989"/>
      <c r="H60" s="1063"/>
      <c r="I60" s="1036"/>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63">
        <f ca="1">IF(ISBLANK(OFFSET('9. METAS'!$L$20,INT((ROW()-13)/2),0)),"",OFFSET('9. METAS'!$L$20,INT((ROW()-13)/2),0))</f>
        <v>200</v>
      </c>
      <c r="I61" s="1031"/>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1004" t="str">
        <f t="shared" ref="N61" ca="1" si="44">IFERROR(J61/J62,"ND")</f>
        <v>ND</v>
      </c>
      <c r="O61" s="1006" t="str">
        <f t="shared" ref="O61" ca="1" si="45">IFERROR(((J61)/H61),"ND")</f>
        <v>ND</v>
      </c>
      <c r="P61" s="1034"/>
    </row>
    <row r="62" spans="3:16">
      <c r="C62" s="983"/>
      <c r="D62" s="985"/>
      <c r="E62" s="985"/>
      <c r="F62" s="987"/>
      <c r="G62" s="989"/>
      <c r="H62" s="1063"/>
      <c r="I62" s="1036"/>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63">
        <f ca="1">IF(ISBLANK(OFFSET('9. METAS'!$L$20,INT((ROW()-13)/2),0)),"",OFFSET('9. METAS'!$L$20,INT((ROW()-13)/2),0))</f>
        <v>200</v>
      </c>
      <c r="I63" s="1031"/>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1004" t="str">
        <f t="shared" ref="N63" ca="1" si="46">IFERROR(J63/J64,"ND")</f>
        <v>ND</v>
      </c>
      <c r="O63" s="1006" t="str">
        <f t="shared" ref="O63" ca="1" si="47">IFERROR(((J63)/H63),"ND")</f>
        <v>ND</v>
      </c>
      <c r="P63" s="1034"/>
    </row>
    <row r="64" spans="3:16">
      <c r="C64" s="983"/>
      <c r="D64" s="985"/>
      <c r="E64" s="985"/>
      <c r="F64" s="987"/>
      <c r="G64" s="989"/>
      <c r="H64" s="1063"/>
      <c r="I64" s="1036"/>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63">
        <f ca="1">IF(ISBLANK(OFFSET('9. METAS'!$L$20,INT((ROW()-13)/2),0)),"",OFFSET('9. METAS'!$L$20,INT((ROW()-13)/2),0))</f>
        <v>19000</v>
      </c>
      <c r="I65" s="1031"/>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1004" t="str">
        <f t="shared" ref="N65" ca="1" si="48">IFERROR(J65/J66,"ND")</f>
        <v>ND</v>
      </c>
      <c r="O65" s="1006" t="str">
        <f t="shared" ref="O65" ca="1" si="49">IFERROR(((J65)/H65),"ND")</f>
        <v>ND</v>
      </c>
      <c r="P65" s="1034"/>
    </row>
    <row r="66" spans="3:16">
      <c r="C66" s="983"/>
      <c r="D66" s="985"/>
      <c r="E66" s="985"/>
      <c r="F66" s="987"/>
      <c r="G66" s="989"/>
      <c r="H66" s="1063"/>
      <c r="I66" s="1036"/>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63">
        <f ca="1">IF(ISBLANK(OFFSET('9. METAS'!$L$20,INT((ROW()-13)/2),0)),"",OFFSET('9. METAS'!$L$20,INT((ROW()-13)/2),0))</f>
        <v>200</v>
      </c>
      <c r="I67" s="1031"/>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1004" t="str">
        <f t="shared" ref="N67" ca="1" si="50">IFERROR(J67/J68,"ND")</f>
        <v>ND</v>
      </c>
      <c r="O67" s="1006" t="str">
        <f t="shared" ref="O67" ca="1" si="51">IFERROR(((J67)/H67),"ND")</f>
        <v>ND</v>
      </c>
      <c r="P67" s="1034"/>
    </row>
    <row r="68" spans="3:16">
      <c r="C68" s="983"/>
      <c r="D68" s="985"/>
      <c r="E68" s="985"/>
      <c r="F68" s="987"/>
      <c r="G68" s="989"/>
      <c r="H68" s="1063"/>
      <c r="I68" s="1036"/>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63">
        <f ca="1">IF(ISBLANK(OFFSET('9. METAS'!$L$20,INT((ROW()-13)/2),0)),"",OFFSET('9. METAS'!$L$20,INT((ROW()-13)/2),0))</f>
        <v>300</v>
      </c>
      <c r="I69" s="1031"/>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1004" t="str">
        <f t="shared" ref="N69" ca="1" si="52">IFERROR(J69/J70,"ND")</f>
        <v>ND</v>
      </c>
      <c r="O69" s="1006" t="str">
        <f t="shared" ref="O69" ca="1" si="53">IFERROR(((J69)/H69),"ND")</f>
        <v>ND</v>
      </c>
      <c r="P69" s="1034"/>
    </row>
    <row r="70" spans="3:16">
      <c r="C70" s="983"/>
      <c r="D70" s="985"/>
      <c r="E70" s="985"/>
      <c r="F70" s="987"/>
      <c r="G70" s="989"/>
      <c r="H70" s="1063"/>
      <c r="I70" s="1036"/>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63">
        <f ca="1">IF(ISBLANK(OFFSET('9. METAS'!$L$20,INT((ROW()-13)/2),0)),"",OFFSET('9. METAS'!$L$20,INT((ROW()-13)/2),0))</f>
        <v>6</v>
      </c>
      <c r="I71" s="1031"/>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1004" t="str">
        <f t="shared" ref="N71" ca="1" si="54">IFERROR(J71/J72,"ND")</f>
        <v>ND</v>
      </c>
      <c r="O71" s="1006" t="str">
        <f t="shared" ref="O71" ca="1" si="55">IFERROR(((J71)/H71),"ND")</f>
        <v>ND</v>
      </c>
      <c r="P71" s="1034"/>
    </row>
    <row r="72" spans="3:16">
      <c r="C72" s="983"/>
      <c r="D72" s="985"/>
      <c r="E72" s="985"/>
      <c r="F72" s="987"/>
      <c r="G72" s="989"/>
      <c r="H72" s="1063"/>
      <c r="I72" s="1036"/>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63">
        <f ca="1">IF(ISBLANK(OFFSET('9. METAS'!$L$20,INT((ROW()-13)/2),0)),"",OFFSET('9. METAS'!$L$20,INT((ROW()-13)/2),0))</f>
        <v>4</v>
      </c>
      <c r="I73" s="1031"/>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1004" t="str">
        <f t="shared" ref="N73" ca="1" si="56">IFERROR(J73/J74,"ND")</f>
        <v>ND</v>
      </c>
      <c r="O73" s="1006" t="str">
        <f t="shared" ref="O73" ca="1" si="57">IFERROR(((J73)/H73),"ND")</f>
        <v>ND</v>
      </c>
      <c r="P73" s="1034"/>
    </row>
    <row r="74" spans="3:16">
      <c r="C74" s="983"/>
      <c r="D74" s="985"/>
      <c r="E74" s="985"/>
      <c r="F74" s="987"/>
      <c r="G74" s="989"/>
      <c r="H74" s="1063"/>
      <c r="I74" s="1036"/>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63">
        <f ca="1">IF(ISBLANK(OFFSET('9. METAS'!$L$20,INT((ROW()-13)/2),0)),"",OFFSET('9. METAS'!$L$20,INT((ROW()-13)/2),0))</f>
        <v>23666</v>
      </c>
      <c r="I75" s="1031"/>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1004" t="str">
        <f t="shared" ref="N75" ca="1" si="58">IFERROR(J75/J76,"ND")</f>
        <v>ND</v>
      </c>
      <c r="O75" s="1006" t="str">
        <f t="shared" ref="O75" ca="1" si="59">IFERROR(((J75)/H75),"ND")</f>
        <v>ND</v>
      </c>
      <c r="P75" s="1034"/>
    </row>
    <row r="76" spans="3:16">
      <c r="C76" s="983"/>
      <c r="D76" s="985"/>
      <c r="E76" s="985"/>
      <c r="F76" s="987"/>
      <c r="G76" s="989"/>
      <c r="H76" s="1063"/>
      <c r="I76" s="1036"/>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63">
        <f ca="1">IF(ISBLANK(OFFSET('9. METAS'!$L$20,INT((ROW()-13)/2),0)),"",OFFSET('9. METAS'!$L$20,INT((ROW()-13)/2),0))</f>
        <v>12</v>
      </c>
      <c r="I77" s="1031"/>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1004" t="str">
        <f t="shared" ref="N77" ca="1" si="60">IFERROR(J77/J78,"ND")</f>
        <v>ND</v>
      </c>
      <c r="O77" s="1006" t="str">
        <f t="shared" ref="O77" ca="1" si="61">IFERROR(((J77)/H77),"ND")</f>
        <v>ND</v>
      </c>
      <c r="P77" s="1034"/>
    </row>
    <row r="78" spans="3:16">
      <c r="C78" s="983"/>
      <c r="D78" s="985"/>
      <c r="E78" s="985"/>
      <c r="F78" s="987"/>
      <c r="G78" s="989"/>
      <c r="H78" s="1063"/>
      <c r="I78" s="1036"/>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63">
        <f ca="1">IF(ISBLANK(OFFSET('9. METAS'!$L$20,INT((ROW()-13)/2),0)),"",OFFSET('9. METAS'!$L$20,INT((ROW()-13)/2),0))</f>
        <v>7</v>
      </c>
      <c r="I79" s="1031"/>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1004" t="str">
        <f t="shared" ref="N79" ca="1" si="62">IFERROR(J79/J80,"ND")</f>
        <v>ND</v>
      </c>
      <c r="O79" s="1006" t="str">
        <f t="shared" ref="O79" ca="1" si="63">IFERROR(((J79)/H79),"ND")</f>
        <v>ND</v>
      </c>
      <c r="P79" s="1034"/>
    </row>
    <row r="80" spans="3:16">
      <c r="C80" s="983"/>
      <c r="D80" s="985"/>
      <c r="E80" s="985"/>
      <c r="F80" s="987"/>
      <c r="G80" s="989"/>
      <c r="H80" s="1063"/>
      <c r="I80" s="1036"/>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63">
        <f ca="1">IF(ISBLANK(OFFSET('9. METAS'!$L$20,INT((ROW()-13)/2),0)),"",OFFSET('9. METAS'!$L$20,INT((ROW()-13)/2),0))</f>
        <v>113333</v>
      </c>
      <c r="I81" s="1031"/>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1004" t="str">
        <f t="shared" ref="N81" ca="1" si="64">IFERROR(J81/J82,"ND")</f>
        <v>ND</v>
      </c>
      <c r="O81" s="1006" t="str">
        <f t="shared" ref="O81" ca="1" si="65">IFERROR(((J81)/H81),"ND")</f>
        <v>ND</v>
      </c>
      <c r="P81" s="1034"/>
    </row>
    <row r="82" spans="3:16">
      <c r="C82" s="983"/>
      <c r="D82" s="985"/>
      <c r="E82" s="985"/>
      <c r="F82" s="987"/>
      <c r="G82" s="989"/>
      <c r="H82" s="1063"/>
      <c r="I82" s="1036"/>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63">
        <f ca="1">IF(ISBLANK(OFFSET('9. METAS'!$L$20,INT((ROW()-13)/2),0)),"",OFFSET('9. METAS'!$L$20,INT((ROW()-13)/2),0))</f>
        <v>1000</v>
      </c>
      <c r="I83" s="1031"/>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1004" t="str">
        <f t="shared" ref="N83" ca="1" si="66">IFERROR(J83/J84,"ND")</f>
        <v>ND</v>
      </c>
      <c r="O83" s="1006" t="str">
        <f t="shared" ref="O83" ca="1" si="67">IFERROR(((J83)/H83),"ND")</f>
        <v>ND</v>
      </c>
      <c r="P83" s="1034"/>
    </row>
    <row r="84" spans="3:16">
      <c r="C84" s="983"/>
      <c r="D84" s="985"/>
      <c r="E84" s="985"/>
      <c r="F84" s="987"/>
      <c r="G84" s="989"/>
      <c r="H84" s="1063"/>
      <c r="I84" s="1036"/>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63">
        <f ca="1">IF(ISBLANK(OFFSET('9. METAS'!$L$20,INT((ROW()-13)/2),0)),"",OFFSET('9. METAS'!$L$20,INT((ROW()-13)/2),0))</f>
        <v>1400</v>
      </c>
      <c r="I85" s="1031"/>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1004" t="str">
        <f t="shared" ref="N85" ca="1" si="68">IFERROR(J85/J86,"ND")</f>
        <v>ND</v>
      </c>
      <c r="O85" s="1006" t="str">
        <f t="shared" ref="O85" ca="1" si="69">IFERROR(((J85)/H85),"ND")</f>
        <v>ND</v>
      </c>
      <c r="P85" s="1034"/>
    </row>
    <row r="86" spans="3:16">
      <c r="C86" s="983"/>
      <c r="D86" s="985"/>
      <c r="E86" s="985"/>
      <c r="F86" s="987"/>
      <c r="G86" s="989"/>
      <c r="H86" s="1063"/>
      <c r="I86" s="1036"/>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63">
        <f ca="1">IF(ISBLANK(OFFSET('9. METAS'!$L$20,INT((ROW()-13)/2),0)),"",OFFSET('9. METAS'!$L$20,INT((ROW()-13)/2),0))</f>
        <v>4</v>
      </c>
      <c r="I87" s="1031"/>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1004" t="str">
        <f t="shared" ref="N87" ca="1" si="70">IFERROR(J87/J88,"ND")</f>
        <v>ND</v>
      </c>
      <c r="O87" s="1006" t="str">
        <f t="shared" ref="O87" ca="1" si="71">IFERROR(((J87)/H87),"ND")</f>
        <v>ND</v>
      </c>
      <c r="P87" s="1034"/>
    </row>
    <row r="88" spans="3:16">
      <c r="C88" s="983"/>
      <c r="D88" s="985"/>
      <c r="E88" s="985"/>
      <c r="F88" s="987"/>
      <c r="G88" s="989"/>
      <c r="H88" s="1063"/>
      <c r="I88" s="1036"/>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63">
        <f ca="1">IF(ISBLANK(OFFSET('9. METAS'!$L$20,INT((ROW()-13)/2),0)),"",OFFSET('9. METAS'!$L$20,INT((ROW()-13)/2),0))</f>
        <v>12</v>
      </c>
      <c r="I89" s="1031"/>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1004" t="str">
        <f t="shared" ref="N89" ca="1" si="72">IFERROR(J89/J90,"ND")</f>
        <v>ND</v>
      </c>
      <c r="O89" s="1006" t="str">
        <f t="shared" ref="O89" ca="1" si="73">IFERROR(((J89)/H89),"ND")</f>
        <v>ND</v>
      </c>
      <c r="P89" s="1034"/>
    </row>
    <row r="90" spans="3:16">
      <c r="C90" s="983"/>
      <c r="D90" s="985"/>
      <c r="E90" s="985"/>
      <c r="F90" s="987"/>
      <c r="G90" s="989"/>
      <c r="H90" s="1063"/>
      <c r="I90" s="1036"/>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63">
        <f ca="1">IF(ISBLANK(OFFSET('9. METAS'!$L$20,INT((ROW()-13)/2),0)),"",OFFSET('9. METAS'!$L$20,INT((ROW()-13)/2),0))</f>
        <v>100</v>
      </c>
      <c r="I91" s="1031"/>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1004" t="str">
        <f t="shared" ref="N91" ca="1" si="74">IFERROR(J91/J92,"ND")</f>
        <v>ND</v>
      </c>
      <c r="O91" s="1006" t="str">
        <f t="shared" ref="O91" ca="1" si="75">IFERROR(((J91)/H91),"ND")</f>
        <v>ND</v>
      </c>
      <c r="P91" s="1034"/>
    </row>
    <row r="92" spans="3:16">
      <c r="C92" s="983"/>
      <c r="D92" s="985"/>
      <c r="E92" s="985"/>
      <c r="F92" s="987"/>
      <c r="G92" s="989"/>
      <c r="H92" s="1063"/>
      <c r="I92" s="1036"/>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63">
        <f ca="1">IF(ISBLANK(OFFSET('9. METAS'!$L$20,INT((ROW()-13)/2),0)),"",OFFSET('9. METAS'!$L$20,INT((ROW()-13)/2),0))</f>
        <v>2500</v>
      </c>
      <c r="I93" s="1031"/>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1004" t="str">
        <f t="shared" ref="N93" ca="1" si="76">IFERROR(J93/J94,"ND")</f>
        <v>ND</v>
      </c>
      <c r="O93" s="1006" t="str">
        <f t="shared" ref="O93" ca="1" si="77">IFERROR(((J93)/H93),"ND")</f>
        <v>ND</v>
      </c>
      <c r="P93" s="1034"/>
    </row>
    <row r="94" spans="3:16">
      <c r="C94" s="983"/>
      <c r="D94" s="985"/>
      <c r="E94" s="985"/>
      <c r="F94" s="987"/>
      <c r="G94" s="989"/>
      <c r="H94" s="1063"/>
      <c r="I94" s="1036"/>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63">
        <f ca="1">IF(ISBLANK(OFFSET('9. METAS'!$L$20,INT((ROW()-13)/2),0)),"",OFFSET('9. METAS'!$L$20,INT((ROW()-13)/2),0))</f>
        <v>11000</v>
      </c>
      <c r="I95" s="1031"/>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1004" t="str">
        <f t="shared" ref="N95" ca="1" si="78">IFERROR(J95/J96,"ND")</f>
        <v>ND</v>
      </c>
      <c r="O95" s="1006" t="str">
        <f t="shared" ref="O95" ca="1" si="79">IFERROR(((J95)/H95),"ND")</f>
        <v>ND</v>
      </c>
      <c r="P95" s="1034"/>
    </row>
    <row r="96" spans="3:16">
      <c r="C96" s="983"/>
      <c r="D96" s="985"/>
      <c r="E96" s="985"/>
      <c r="F96" s="987"/>
      <c r="G96" s="989"/>
      <c r="H96" s="1063"/>
      <c r="I96" s="1036"/>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63">
        <f ca="1">IF(ISBLANK(OFFSET('9. METAS'!$L$20,INT((ROW()-13)/2),0)),"",OFFSET('9. METAS'!$L$20,INT((ROW()-13)/2),0))</f>
        <v>1300</v>
      </c>
      <c r="I97" s="1031"/>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1004" t="str">
        <f t="shared" ref="N97" ca="1" si="80">IFERROR(J97/J98,"ND")</f>
        <v>ND</v>
      </c>
      <c r="O97" s="1006" t="str">
        <f t="shared" ref="O97" ca="1" si="81">IFERROR(((J97)/H97),"ND")</f>
        <v>ND</v>
      </c>
      <c r="P97" s="1034"/>
    </row>
    <row r="98" spans="3:16">
      <c r="C98" s="983"/>
      <c r="D98" s="985"/>
      <c r="E98" s="985"/>
      <c r="F98" s="987"/>
      <c r="G98" s="989"/>
      <c r="H98" s="1063"/>
      <c r="I98" s="1036"/>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63">
        <f ca="1">IF(ISBLANK(OFFSET('9. METAS'!$L$20,INT((ROW()-13)/2),0)),"",OFFSET('9. METAS'!$L$20,INT((ROW()-13)/2),0))</f>
        <v>720</v>
      </c>
      <c r="I99" s="1031"/>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1004" t="str">
        <f t="shared" ref="N99" ca="1" si="82">IFERROR(J99/J100,"ND")</f>
        <v>ND</v>
      </c>
      <c r="O99" s="1006" t="str">
        <f t="shared" ref="O99" ca="1" si="83">IFERROR(((J99)/H99),"ND")</f>
        <v>ND</v>
      </c>
      <c r="P99" s="1034"/>
    </row>
    <row r="100" spans="3:16">
      <c r="C100" s="983"/>
      <c r="D100" s="985"/>
      <c r="E100" s="985"/>
      <c r="F100" s="987"/>
      <c r="G100" s="989"/>
      <c r="H100" s="1063"/>
      <c r="I100" s="1036"/>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63">
        <f ca="1">IF(ISBLANK(OFFSET('9. METAS'!$L$20,INT((ROW()-13)/2),0)),"",OFFSET('9. METAS'!$L$20,INT((ROW()-13)/2),0))</f>
        <v>320</v>
      </c>
      <c r="I101" s="1031"/>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1004" t="str">
        <f t="shared" ref="N101" ca="1" si="84">IFERROR(J101/J102,"ND")</f>
        <v>ND</v>
      </c>
      <c r="O101" s="1006" t="str">
        <f t="shared" ref="O101" ca="1" si="85">IFERROR(((J101)/H101),"ND")</f>
        <v>ND</v>
      </c>
      <c r="P101" s="1034"/>
    </row>
    <row r="102" spans="3:16">
      <c r="C102" s="983"/>
      <c r="D102" s="985"/>
      <c r="E102" s="985"/>
      <c r="F102" s="987"/>
      <c r="G102" s="989"/>
      <c r="H102" s="1063"/>
      <c r="I102" s="1036"/>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63">
        <f ca="1">IF(ISBLANK(OFFSET('9. METAS'!$L$20,INT((ROW()-13)/2),0)),"",OFFSET('9. METAS'!$L$20,INT((ROW()-13)/2),0))</f>
        <v>700</v>
      </c>
      <c r="I103" s="1031"/>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1004" t="str">
        <f t="shared" ref="N103" ca="1" si="86">IFERROR(J103/J104,"ND")</f>
        <v>ND</v>
      </c>
      <c r="O103" s="1006" t="str">
        <f t="shared" ref="O103" ca="1" si="87">IFERROR(((J103)/H103),"ND")</f>
        <v>ND</v>
      </c>
      <c r="P103" s="1034"/>
    </row>
    <row r="104" spans="3:16">
      <c r="C104" s="983"/>
      <c r="D104" s="985"/>
      <c r="E104" s="985"/>
      <c r="F104" s="987"/>
      <c r="G104" s="989"/>
      <c r="H104" s="1063"/>
      <c r="I104" s="1036"/>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63">
        <f ca="1">IF(ISBLANK(OFFSET('9. METAS'!$L$20,INT((ROW()-13)/2),0)),"",OFFSET('9. METAS'!$L$20,INT((ROW()-13)/2),0))</f>
        <v>290</v>
      </c>
      <c r="I105" s="1031"/>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1004" t="str">
        <f t="shared" ref="N105" ca="1" si="88">IFERROR(J105/J106,"ND")</f>
        <v>ND</v>
      </c>
      <c r="O105" s="1006" t="str">
        <f t="shared" ref="O105" ca="1" si="89">IFERROR(((J105)/H105),"ND")</f>
        <v>ND</v>
      </c>
      <c r="P105" s="1034"/>
    </row>
    <row r="106" spans="3:16">
      <c r="C106" s="983"/>
      <c r="D106" s="985"/>
      <c r="E106" s="985"/>
      <c r="F106" s="987"/>
      <c r="G106" s="989"/>
      <c r="H106" s="1063"/>
      <c r="I106" s="1036"/>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63">
        <f ca="1">IF(ISBLANK(OFFSET('9. METAS'!$L$20,INT((ROW()-13)/2),0)),"",OFFSET('9. METAS'!$L$20,INT((ROW()-13)/2),0))</f>
        <v>3</v>
      </c>
      <c r="I107" s="1031"/>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1004" t="str">
        <f t="shared" ref="N107" ca="1" si="90">IFERROR(J107/J108,"ND")</f>
        <v>ND</v>
      </c>
      <c r="O107" s="1006" t="str">
        <f t="shared" ref="O107" ca="1" si="91">IFERROR(((J107)/H107),"ND")</f>
        <v>ND</v>
      </c>
      <c r="P107" s="1034"/>
    </row>
    <row r="108" spans="3:16">
      <c r="C108" s="983"/>
      <c r="D108" s="985"/>
      <c r="E108" s="985"/>
      <c r="F108" s="987"/>
      <c r="G108" s="989"/>
      <c r="H108" s="1063"/>
      <c r="I108" s="1036"/>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63">
        <f ca="1">IF(ISBLANK(OFFSET('9. METAS'!$L$20,INT((ROW()-13)/2),0)),"",OFFSET('9. METAS'!$L$20,INT((ROW()-13)/2),0))</f>
        <v>24</v>
      </c>
      <c r="I109" s="1031"/>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1004" t="str">
        <f t="shared" ref="N109" ca="1" si="92">IFERROR(J109/J110,"ND")</f>
        <v>ND</v>
      </c>
      <c r="O109" s="1006" t="str">
        <f t="shared" ref="O109" ca="1" si="93">IFERROR(((J109)/H109),"ND")</f>
        <v>ND</v>
      </c>
      <c r="P109" s="1034"/>
    </row>
    <row r="110" spans="3:16">
      <c r="C110" s="983"/>
      <c r="D110" s="985"/>
      <c r="E110" s="985"/>
      <c r="F110" s="987"/>
      <c r="G110" s="989"/>
      <c r="H110" s="1063"/>
      <c r="I110" s="1036"/>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63">
        <f ca="1">IF(ISBLANK(OFFSET('9. METAS'!$L$20,INT((ROW()-13)/2),0)),"",OFFSET('9. METAS'!$L$20,INT((ROW()-13)/2),0))</f>
        <v>16</v>
      </c>
      <c r="I111" s="1031"/>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1004" t="str">
        <f t="shared" ref="N111" ca="1" si="94">IFERROR(J111/J112,"ND")</f>
        <v>ND</v>
      </c>
      <c r="O111" s="1006" t="str">
        <f t="shared" ref="O111" ca="1" si="95">IFERROR(((J111)/H111),"ND")</f>
        <v>ND</v>
      </c>
      <c r="P111" s="1034"/>
    </row>
    <row r="112" spans="3:16">
      <c r="C112" s="983"/>
      <c r="D112" s="985"/>
      <c r="E112" s="985"/>
      <c r="F112" s="987"/>
      <c r="G112" s="989"/>
      <c r="H112" s="1063"/>
      <c r="I112" s="1036"/>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63">
        <f ca="1">IF(ISBLANK(OFFSET('9. METAS'!$L$20,INT((ROW()-13)/2),0)),"",OFFSET('9. METAS'!$L$20,INT((ROW()-13)/2),0))</f>
        <v>1</v>
      </c>
      <c r="I113" s="1031"/>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1004" t="str">
        <f t="shared" ref="N113" ca="1" si="96">IFERROR(J113/J114,"ND")</f>
        <v>ND</v>
      </c>
      <c r="O113" s="1006" t="str">
        <f t="shared" ref="O113" ca="1" si="97">IFERROR(((J113)/H113),"ND")</f>
        <v>ND</v>
      </c>
      <c r="P113" s="1034"/>
    </row>
    <row r="114" spans="3:16">
      <c r="C114" s="983"/>
      <c r="D114" s="985"/>
      <c r="E114" s="985"/>
      <c r="F114" s="987"/>
      <c r="G114" s="989"/>
      <c r="H114" s="1063"/>
      <c r="I114" s="1036"/>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63">
        <f ca="1">IF(ISBLANK(OFFSET('9. METAS'!$L$20,INT((ROW()-13)/2),0)),"",OFFSET('9. METAS'!$L$20,INT((ROW()-13)/2),0))</f>
        <v>3230</v>
      </c>
      <c r="I115" s="1031"/>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1004" t="str">
        <f t="shared" ref="N115" ca="1" si="98">IFERROR(J115/J116,"ND")</f>
        <v>ND</v>
      </c>
      <c r="O115" s="1006" t="str">
        <f t="shared" ref="O115" ca="1" si="99">IFERROR(((J115)/H115),"ND")</f>
        <v>ND</v>
      </c>
      <c r="P115" s="1034"/>
    </row>
    <row r="116" spans="3:16">
      <c r="C116" s="983"/>
      <c r="D116" s="985"/>
      <c r="E116" s="985"/>
      <c r="F116" s="987"/>
      <c r="G116" s="989"/>
      <c r="H116" s="1063"/>
      <c r="I116" s="1036"/>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63">
        <f ca="1">IF(ISBLANK(OFFSET('9. METAS'!$L$20,INT((ROW()-13)/2),0)),"",OFFSET('9. METAS'!$L$20,INT((ROW()-13)/2),0))</f>
        <v>24</v>
      </c>
      <c r="I117" s="1031"/>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1004" t="str">
        <f t="shared" ref="N117" ca="1" si="100">IFERROR(J117/J118,"ND")</f>
        <v>ND</v>
      </c>
      <c r="O117" s="1006" t="str">
        <f t="shared" ref="O117" ca="1" si="101">IFERROR(((J117)/H117),"ND")</f>
        <v>ND</v>
      </c>
      <c r="P117" s="1034"/>
    </row>
    <row r="118" spans="3:16">
      <c r="C118" s="983"/>
      <c r="D118" s="985"/>
      <c r="E118" s="985"/>
      <c r="F118" s="987"/>
      <c r="G118" s="989"/>
      <c r="H118" s="1063"/>
      <c r="I118" s="1036"/>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63">
        <f ca="1">IF(ISBLANK(OFFSET('9. METAS'!$L$20,INT((ROW()-13)/2),0)),"",OFFSET('9. METAS'!$L$20,INT((ROW()-13)/2),0))</f>
        <v>20</v>
      </c>
      <c r="I119" s="1031"/>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1004" t="str">
        <f t="shared" ref="N119" ca="1" si="102">IFERROR(J119/J120,"ND")</f>
        <v>ND</v>
      </c>
      <c r="O119" s="1006" t="str">
        <f t="shared" ref="O119" ca="1" si="103">IFERROR(((J119)/H119),"ND")</f>
        <v>ND</v>
      </c>
      <c r="P119" s="1034"/>
    </row>
    <row r="120" spans="3:16">
      <c r="C120" s="983"/>
      <c r="D120" s="985"/>
      <c r="E120" s="985"/>
      <c r="F120" s="987"/>
      <c r="G120" s="989"/>
      <c r="H120" s="1063"/>
      <c r="I120" s="1036"/>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63">
        <f ca="1">IF(ISBLANK(OFFSET('9. METAS'!$L$20,INT((ROW()-13)/2),0)),"",OFFSET('9. METAS'!$L$20,INT((ROW()-13)/2),0))</f>
        <v>120</v>
      </c>
      <c r="I121" s="1031"/>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1004" t="str">
        <f t="shared" ref="N121" ca="1" si="104">IFERROR(J121/J122,"ND")</f>
        <v>ND</v>
      </c>
      <c r="O121" s="1006" t="str">
        <f t="shared" ref="O121" ca="1" si="105">IFERROR(((J121)/H121),"ND")</f>
        <v>ND</v>
      </c>
      <c r="P121" s="1034"/>
    </row>
    <row r="122" spans="3:16">
      <c r="C122" s="983"/>
      <c r="D122" s="985"/>
      <c r="E122" s="985"/>
      <c r="F122" s="987"/>
      <c r="G122" s="989"/>
      <c r="H122" s="1063"/>
      <c r="I122" s="1036"/>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63">
        <f ca="1">IF(ISBLANK(OFFSET('9. METAS'!$L$20,INT((ROW()-13)/2),0)),"",OFFSET('9. METAS'!$L$20,INT((ROW()-13)/2),0))</f>
        <v>60</v>
      </c>
      <c r="I123" s="1031"/>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1004" t="str">
        <f t="shared" ref="N123" ca="1" si="106">IFERROR(J123/J124,"ND")</f>
        <v>ND</v>
      </c>
      <c r="O123" s="1006" t="str">
        <f t="shared" ref="O123" ca="1" si="107">IFERROR(((J123)/H123),"ND")</f>
        <v>ND</v>
      </c>
      <c r="P123" s="1034"/>
    </row>
    <row r="124" spans="3:16">
      <c r="C124" s="983"/>
      <c r="D124" s="985"/>
      <c r="E124" s="985"/>
      <c r="F124" s="987"/>
      <c r="G124" s="989"/>
      <c r="H124" s="1063"/>
      <c r="I124" s="1036"/>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63">
        <f ca="1">IF(ISBLANK(OFFSET('9. METAS'!$L$20,INT((ROW()-13)/2),0)),"",OFFSET('9. METAS'!$L$20,INT((ROW()-13)/2),0))</f>
        <v>120</v>
      </c>
      <c r="I125" s="1031"/>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1004" t="str">
        <f t="shared" ref="N125" ca="1" si="108">IFERROR(J125/J126,"ND")</f>
        <v>ND</v>
      </c>
      <c r="O125" s="1006" t="str">
        <f t="shared" ref="O125" ca="1" si="109">IFERROR(((J125)/H125),"ND")</f>
        <v>ND</v>
      </c>
      <c r="P125" s="1034"/>
    </row>
    <row r="126" spans="3:16">
      <c r="C126" s="983"/>
      <c r="D126" s="985"/>
      <c r="E126" s="985"/>
      <c r="F126" s="987"/>
      <c r="G126" s="989"/>
      <c r="H126" s="1063"/>
      <c r="I126" s="1036"/>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63">
        <f ca="1">IF(ISBLANK(OFFSET('9. METAS'!$L$20,INT((ROW()-13)/2),0)),"",OFFSET('9. METAS'!$L$20,INT((ROW()-13)/2),0))</f>
        <v>10000</v>
      </c>
      <c r="I127" s="1031"/>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1004" t="str">
        <f t="shared" ref="N127" ca="1" si="110">IFERROR(J127/J128,"ND")</f>
        <v>ND</v>
      </c>
      <c r="O127" s="1006" t="str">
        <f t="shared" ref="O127" ca="1" si="111">IFERROR(((J127)/H127),"ND")</f>
        <v>ND</v>
      </c>
      <c r="P127" s="1034"/>
    </row>
    <row r="128" spans="3:16">
      <c r="C128" s="983"/>
      <c r="D128" s="985"/>
      <c r="E128" s="985"/>
      <c r="F128" s="987"/>
      <c r="G128" s="989"/>
      <c r="H128" s="1063"/>
      <c r="I128" s="1036"/>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63">
        <f ca="1">IF(ISBLANK(OFFSET('9. METAS'!$L$20,INT((ROW()-13)/2),0)),"",OFFSET('9. METAS'!$L$20,INT((ROW()-13)/2),0))</f>
        <v>4000</v>
      </c>
      <c r="I129" s="1031"/>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1004" t="str">
        <f t="shared" ref="N129" ca="1" si="112">IFERROR(J129/J130,"ND")</f>
        <v>ND</v>
      </c>
      <c r="O129" s="1006" t="str">
        <f t="shared" ref="O129" ca="1" si="113">IFERROR(((J129)/H129),"ND")</f>
        <v>ND</v>
      </c>
      <c r="P129" s="1034"/>
    </row>
    <row r="130" spans="3:16">
      <c r="C130" s="983"/>
      <c r="D130" s="985"/>
      <c r="E130" s="985"/>
      <c r="F130" s="987"/>
      <c r="G130" s="989"/>
      <c r="H130" s="1063"/>
      <c r="I130" s="1036"/>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63">
        <f ca="1">IF(ISBLANK(OFFSET('9. METAS'!$L$20,INT((ROW()-13)/2),0)),"",OFFSET('9. METAS'!$L$20,INT((ROW()-13)/2),0))</f>
        <v>2000</v>
      </c>
      <c r="I131" s="1031"/>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1004" t="str">
        <f t="shared" ref="N131" ca="1" si="114">IFERROR(J131/J132,"ND")</f>
        <v>ND</v>
      </c>
      <c r="O131" s="1006" t="str">
        <f t="shared" ref="O131" ca="1" si="115">IFERROR(((J131)/H131),"ND")</f>
        <v>ND</v>
      </c>
      <c r="P131" s="1034"/>
    </row>
    <row r="132" spans="3:16">
      <c r="C132" s="983"/>
      <c r="D132" s="985"/>
      <c r="E132" s="985"/>
      <c r="F132" s="987"/>
      <c r="G132" s="989"/>
      <c r="H132" s="1063"/>
      <c r="I132" s="1036"/>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63">
        <f ca="1">IF(ISBLANK(OFFSET('9. METAS'!$L$20,INT((ROW()-13)/2),0)),"",OFFSET('9. METAS'!$L$20,INT((ROW()-13)/2),0))</f>
        <v>8000</v>
      </c>
      <c r="I133" s="1031"/>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1004" t="str">
        <f t="shared" ref="N133" ca="1" si="116">IFERROR(J133/J134,"ND")</f>
        <v>ND</v>
      </c>
      <c r="O133" s="1006" t="str">
        <f t="shared" ref="O133" ca="1" si="117">IFERROR(((J133)/H133),"ND")</f>
        <v>ND</v>
      </c>
      <c r="P133" s="1034"/>
    </row>
    <row r="134" spans="3:16">
      <c r="C134" s="983"/>
      <c r="D134" s="985"/>
      <c r="E134" s="985"/>
      <c r="F134" s="987"/>
      <c r="G134" s="989"/>
      <c r="H134" s="1063"/>
      <c r="I134" s="1036"/>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63">
        <f ca="1">IF(ISBLANK(OFFSET('9. METAS'!$L$20,INT((ROW()-13)/2),0)),"",OFFSET('9. METAS'!$L$20,INT((ROW()-13)/2),0))</f>
        <v>80</v>
      </c>
      <c r="I135" s="1031"/>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1004" t="str">
        <f t="shared" ref="N135" ca="1" si="118">IFERROR(J135/J136,"ND")</f>
        <v>ND</v>
      </c>
      <c r="O135" s="1006" t="str">
        <f t="shared" ref="O135" ca="1" si="119">IFERROR(((J135)/H135),"ND")</f>
        <v>ND</v>
      </c>
      <c r="P135" s="1034"/>
    </row>
    <row r="136" spans="3:16">
      <c r="C136" s="983"/>
      <c r="D136" s="985"/>
      <c r="E136" s="985"/>
      <c r="F136" s="987"/>
      <c r="G136" s="989"/>
      <c r="H136" s="1063"/>
      <c r="I136" s="1036"/>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63">
        <f ca="1">IF(ISBLANK(OFFSET('9. METAS'!$L$20,INT((ROW()-13)/2),0)),"",OFFSET('9. METAS'!$L$20,INT((ROW()-13)/2),0))</f>
        <v>10000</v>
      </c>
      <c r="I137" s="1031"/>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1004" t="str">
        <f t="shared" ref="N137" ca="1" si="120">IFERROR(J137/J138,"ND")</f>
        <v>ND</v>
      </c>
      <c r="O137" s="1006" t="str">
        <f t="shared" ref="O137" ca="1" si="121">IFERROR(((J137)/H137),"ND")</f>
        <v>ND</v>
      </c>
      <c r="P137" s="1034"/>
    </row>
    <row r="138" spans="3:16">
      <c r="C138" s="983"/>
      <c r="D138" s="985"/>
      <c r="E138" s="985"/>
      <c r="F138" s="987"/>
      <c r="G138" s="989"/>
      <c r="H138" s="1063"/>
      <c r="I138" s="1036"/>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63">
        <f ca="1">IF(ISBLANK(OFFSET('9. METAS'!$L$20,INT((ROW()-13)/2),0)),"",OFFSET('9. METAS'!$L$20,INT((ROW()-13)/2),0))</f>
        <v>160</v>
      </c>
      <c r="I139" s="1031"/>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1004" t="str">
        <f t="shared" ref="N139" ca="1" si="122">IFERROR(J139/J140,"ND")</f>
        <v>ND</v>
      </c>
      <c r="O139" s="1006" t="str">
        <f t="shared" ref="O139" ca="1" si="123">IFERROR(((J139)/H139),"ND")</f>
        <v>ND</v>
      </c>
      <c r="P139" s="1034"/>
    </row>
    <row r="140" spans="3:16">
      <c r="C140" s="983"/>
      <c r="D140" s="985"/>
      <c r="E140" s="985"/>
      <c r="F140" s="987"/>
      <c r="G140" s="989"/>
      <c r="H140" s="1063"/>
      <c r="I140" s="1036"/>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63">
        <f ca="1">IF(ISBLANK(OFFSET('9. METAS'!$L$20,INT((ROW()-13)/2),0)),"",OFFSET('9. METAS'!$L$20,INT((ROW()-13)/2),0))</f>
        <v>175</v>
      </c>
      <c r="I141" s="1031"/>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1004" t="str">
        <f t="shared" ref="N141" ca="1" si="124">IFERROR(J141/J142,"ND")</f>
        <v>ND</v>
      </c>
      <c r="O141" s="1006" t="str">
        <f t="shared" ref="O141" ca="1" si="125">IFERROR(((J141)/H141),"ND")</f>
        <v>ND</v>
      </c>
      <c r="P141" s="1034"/>
    </row>
    <row r="142" spans="3:16">
      <c r="C142" s="983"/>
      <c r="D142" s="985"/>
      <c r="E142" s="985"/>
      <c r="F142" s="987"/>
      <c r="G142" s="989"/>
      <c r="H142" s="1063"/>
      <c r="I142" s="1036"/>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63">
        <f ca="1">IF(ISBLANK(OFFSET('9. METAS'!$L$20,INT((ROW()-13)/2),0)),"",OFFSET('9. METAS'!$L$20,INT((ROW()-13)/2),0))</f>
        <v>42</v>
      </c>
      <c r="I143" s="1031"/>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1004" t="str">
        <f t="shared" ref="N143" ca="1" si="126">IFERROR(J143/J144,"ND")</f>
        <v>ND</v>
      </c>
      <c r="O143" s="1006" t="str">
        <f t="shared" ref="O143" ca="1" si="127">IFERROR(((J143)/H143),"ND")</f>
        <v>ND</v>
      </c>
      <c r="P143" s="1034"/>
    </row>
    <row r="144" spans="3:16">
      <c r="C144" s="983"/>
      <c r="D144" s="985"/>
      <c r="E144" s="985"/>
      <c r="F144" s="987"/>
      <c r="G144" s="989"/>
      <c r="H144" s="1063"/>
      <c r="I144" s="1036"/>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63">
        <f ca="1">IF(ISBLANK(OFFSET('9. METAS'!$L$20,INT((ROW()-13)/2),0)),"",OFFSET('9. METAS'!$L$20,INT((ROW()-13)/2),0))</f>
        <v>400</v>
      </c>
      <c r="I145" s="1031"/>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1004" t="str">
        <f t="shared" ref="N145" ca="1" si="128">IFERROR(J145/J146,"ND")</f>
        <v>ND</v>
      </c>
      <c r="O145" s="1006" t="str">
        <f t="shared" ref="O145" ca="1" si="129">IFERROR(((J145)/H145),"ND")</f>
        <v>ND</v>
      </c>
      <c r="P145" s="1034"/>
    </row>
    <row r="146" spans="3:16">
      <c r="C146" s="983"/>
      <c r="D146" s="985"/>
      <c r="E146" s="985"/>
      <c r="F146" s="987"/>
      <c r="G146" s="989"/>
      <c r="H146" s="1063"/>
      <c r="I146" s="1036"/>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63">
        <f ca="1">IF(ISBLANK(OFFSET('9. METAS'!$L$20,INT((ROW()-13)/2),0)),"",OFFSET('9. METAS'!$L$20,INT((ROW()-13)/2),0))</f>
        <v>20</v>
      </c>
      <c r="I147" s="1031"/>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1004" t="str">
        <f t="shared" ref="N147" ca="1" si="130">IFERROR(J147/J148,"ND")</f>
        <v>ND</v>
      </c>
      <c r="O147" s="1006" t="str">
        <f t="shared" ref="O147" ca="1" si="131">IFERROR(((J147)/H147),"ND")</f>
        <v>ND</v>
      </c>
      <c r="P147" s="1034"/>
    </row>
    <row r="148" spans="3:16">
      <c r="C148" s="983"/>
      <c r="D148" s="985"/>
      <c r="E148" s="985"/>
      <c r="F148" s="987"/>
      <c r="G148" s="989"/>
      <c r="H148" s="1063"/>
      <c r="I148" s="1036"/>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63">
        <f ca="1">IF(ISBLANK(OFFSET('9. METAS'!$L$20,INT((ROW()-13)/2),0)),"",OFFSET('9. METAS'!$L$20,INT((ROW()-13)/2),0))</f>
        <v>120</v>
      </c>
      <c r="I149" s="1031"/>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1004" t="str">
        <f t="shared" ref="N149" ca="1" si="132">IFERROR(J149/J150,"ND")</f>
        <v>ND</v>
      </c>
      <c r="O149" s="1006" t="str">
        <f t="shared" ref="O149" ca="1" si="133">IFERROR(((J149)/H149),"ND")</f>
        <v>ND</v>
      </c>
      <c r="P149" s="1034"/>
    </row>
    <row r="150" spans="3:16">
      <c r="C150" s="983"/>
      <c r="D150" s="985"/>
      <c r="E150" s="985"/>
      <c r="F150" s="987"/>
      <c r="G150" s="989"/>
      <c r="H150" s="1063"/>
      <c r="I150" s="1036"/>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63">
        <f ca="1">IF(ISBLANK(OFFSET('9. METAS'!$L$20,INT((ROW()-13)/2),0)),"",OFFSET('9. METAS'!$L$20,INT((ROW()-13)/2),0))</f>
        <v>42</v>
      </c>
      <c r="I151" s="1031"/>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1004" t="str">
        <f t="shared" ref="N151" ca="1" si="134">IFERROR(J151/J152,"ND")</f>
        <v>ND</v>
      </c>
      <c r="O151" s="1006" t="str">
        <f t="shared" ref="O151" ca="1" si="135">IFERROR(((J151)/H151),"ND")</f>
        <v>ND</v>
      </c>
      <c r="P151" s="1034"/>
    </row>
    <row r="152" spans="3:16">
      <c r="C152" s="983"/>
      <c r="D152" s="985"/>
      <c r="E152" s="985"/>
      <c r="F152" s="987"/>
      <c r="G152" s="989"/>
      <c r="H152" s="1063"/>
      <c r="I152" s="1036"/>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63">
        <f ca="1">IF(ISBLANK(OFFSET('9. METAS'!$L$20,INT((ROW()-13)/2),0)),"",OFFSET('9. METAS'!$L$20,INT((ROW()-13)/2),0))</f>
        <v>90</v>
      </c>
      <c r="I153" s="1031"/>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1004" t="str">
        <f t="shared" ref="N153" ca="1" si="136">IFERROR(J153/J154,"ND")</f>
        <v>ND</v>
      </c>
      <c r="O153" s="1006" t="str">
        <f t="shared" ref="O153" ca="1" si="137">IFERROR(((J153)/H153),"ND")</f>
        <v>ND</v>
      </c>
      <c r="P153" s="1034"/>
    </row>
    <row r="154" spans="3:16">
      <c r="C154" s="983"/>
      <c r="D154" s="985"/>
      <c r="E154" s="985"/>
      <c r="F154" s="987"/>
      <c r="G154" s="989"/>
      <c r="H154" s="1063"/>
      <c r="I154" s="1036"/>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63">
        <f ca="1">IF(ISBLANK(OFFSET('9. METAS'!$L$20,INT((ROW()-13)/2),0)),"",OFFSET('9. METAS'!$L$20,INT((ROW()-13)/2),0))</f>
        <v>1500</v>
      </c>
      <c r="I155" s="1031"/>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1004" t="str">
        <f t="shared" ref="N155" ca="1" si="138">IFERROR(J155/J156,"ND")</f>
        <v>ND</v>
      </c>
      <c r="O155" s="1006" t="str">
        <f t="shared" ref="O155" ca="1" si="139">IFERROR(((J155)/H155),"ND")</f>
        <v>ND</v>
      </c>
      <c r="P155" s="1034"/>
    </row>
    <row r="156" spans="3:16">
      <c r="C156" s="983"/>
      <c r="D156" s="985"/>
      <c r="E156" s="985"/>
      <c r="F156" s="987"/>
      <c r="G156" s="989"/>
      <c r="H156" s="1063"/>
      <c r="I156" s="1036"/>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63">
        <f ca="1">IF(ISBLANK(OFFSET('9. METAS'!$L$20,INT((ROW()-13)/2),0)),"",OFFSET('9. METAS'!$L$20,INT((ROW()-13)/2),0))</f>
        <v>4</v>
      </c>
      <c r="I157" s="1031"/>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1004" t="str">
        <f t="shared" ref="N157" ca="1" si="140">IFERROR(J157/J158,"ND")</f>
        <v>ND</v>
      </c>
      <c r="O157" s="1006" t="str">
        <f t="shared" ref="O157" ca="1" si="141">IFERROR(((J157)/H157),"ND")</f>
        <v>ND</v>
      </c>
      <c r="P157" s="1034"/>
    </row>
    <row r="158" spans="3:16">
      <c r="C158" s="983"/>
      <c r="D158" s="985"/>
      <c r="E158" s="985"/>
      <c r="F158" s="987"/>
      <c r="G158" s="989"/>
      <c r="H158" s="1063"/>
      <c r="I158" s="1036"/>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63">
        <f ca="1">IF(ISBLANK(OFFSET('9. METAS'!$L$20,INT((ROW()-13)/2),0)),"",OFFSET('9. METAS'!$L$20,INT((ROW()-13)/2),0))</f>
        <v>545</v>
      </c>
      <c r="I159" s="1031"/>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1004" t="str">
        <f t="shared" ref="N159" ca="1" si="142">IFERROR(J159/J160,"ND")</f>
        <v>ND</v>
      </c>
      <c r="O159" s="1006" t="str">
        <f t="shared" ref="O159" ca="1" si="143">IFERROR(((J159)/H159),"ND")</f>
        <v>ND</v>
      </c>
      <c r="P159" s="1034"/>
    </row>
    <row r="160" spans="3:16">
      <c r="C160" s="983"/>
      <c r="D160" s="985"/>
      <c r="E160" s="985"/>
      <c r="F160" s="987"/>
      <c r="G160" s="989"/>
      <c r="H160" s="1063"/>
      <c r="I160" s="1036"/>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63">
        <f ca="1">IF(ISBLANK(OFFSET('9. METAS'!$L$20,INT((ROW()-13)/2),0)),"",OFFSET('9. METAS'!$L$20,INT((ROW()-13)/2),0))</f>
        <v>600</v>
      </c>
      <c r="I161" s="1031"/>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1004" t="str">
        <f t="shared" ref="N161" ca="1" si="144">IFERROR(J161/J162,"ND")</f>
        <v>ND</v>
      </c>
      <c r="O161" s="1006" t="str">
        <f t="shared" ref="O161" ca="1" si="145">IFERROR(((J161)/H161),"ND")</f>
        <v>ND</v>
      </c>
      <c r="P161" s="1034"/>
    </row>
    <row r="162" spans="3:16">
      <c r="C162" s="983"/>
      <c r="D162" s="985"/>
      <c r="E162" s="985"/>
      <c r="F162" s="987"/>
      <c r="G162" s="989"/>
      <c r="H162" s="1063"/>
      <c r="I162" s="1036"/>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63">
        <f ca="1">IF(ISBLANK(OFFSET('9. METAS'!$L$20,INT((ROW()-13)/2),0)),"",OFFSET('9. METAS'!$L$20,INT((ROW()-13)/2),0))</f>
        <v>200</v>
      </c>
      <c r="I163" s="1031"/>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1004" t="str">
        <f t="shared" ref="N163" ca="1" si="146">IFERROR(J163/J164,"ND")</f>
        <v>ND</v>
      </c>
      <c r="O163" s="1006" t="str">
        <f t="shared" ref="O163" ca="1" si="147">IFERROR(((J163)/H163),"ND")</f>
        <v>ND</v>
      </c>
      <c r="P163" s="1034"/>
    </row>
    <row r="164" spans="3:16">
      <c r="C164" s="983"/>
      <c r="D164" s="985"/>
      <c r="E164" s="985"/>
      <c r="F164" s="987"/>
      <c r="G164" s="989"/>
      <c r="H164" s="1063"/>
      <c r="I164" s="1036"/>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63">
        <f ca="1">IF(ISBLANK(OFFSET('9. METAS'!$L$20,INT((ROW()-13)/2),0)),"",OFFSET('9. METAS'!$L$20,INT((ROW()-13)/2),0))</f>
        <v>40</v>
      </c>
      <c r="I165" s="1031"/>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1004" t="str">
        <f t="shared" ref="N165" ca="1" si="148">IFERROR(J165/J166,"ND")</f>
        <v>ND</v>
      </c>
      <c r="O165" s="1006" t="str">
        <f t="shared" ref="O165" ca="1" si="149">IFERROR(((J165)/H165),"ND")</f>
        <v>ND</v>
      </c>
      <c r="P165" s="1034"/>
    </row>
    <row r="166" spans="3:16">
      <c r="C166" s="983"/>
      <c r="D166" s="985"/>
      <c r="E166" s="985"/>
      <c r="F166" s="987"/>
      <c r="G166" s="989"/>
      <c r="H166" s="1063"/>
      <c r="I166" s="1036"/>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63">
        <f ca="1">IF(ISBLANK(OFFSET('9. METAS'!$L$20,INT((ROW()-13)/2),0)),"",OFFSET('9. METAS'!$L$20,INT((ROW()-13)/2),0))</f>
        <v>5</v>
      </c>
      <c r="I167" s="1031"/>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1004" t="str">
        <f t="shared" ref="N167" ca="1" si="150">IFERROR(J167/J168,"ND")</f>
        <v>ND</v>
      </c>
      <c r="O167" s="1006" t="str">
        <f t="shared" ref="O167" ca="1" si="151">IFERROR(((J167)/H167),"ND")</f>
        <v>ND</v>
      </c>
      <c r="P167" s="1034"/>
    </row>
    <row r="168" spans="3:16">
      <c r="C168" s="983"/>
      <c r="D168" s="985"/>
      <c r="E168" s="985"/>
      <c r="F168" s="987"/>
      <c r="G168" s="989"/>
      <c r="H168" s="1063"/>
      <c r="I168" s="1036"/>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63">
        <f ca="1">IF(ISBLANK(OFFSET('9. METAS'!$L$20,INT((ROW()-13)/2),0)),"",OFFSET('9. METAS'!$L$20,INT((ROW()-13)/2),0))</f>
        <v>120</v>
      </c>
      <c r="I169" s="1031"/>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1004" t="str">
        <f t="shared" ref="N169" ca="1" si="152">IFERROR(J169/J170,"ND")</f>
        <v>ND</v>
      </c>
      <c r="O169" s="1006" t="str">
        <f t="shared" ref="O169" ca="1" si="153">IFERROR(((J169)/H169),"ND")</f>
        <v>ND</v>
      </c>
      <c r="P169" s="1034"/>
    </row>
    <row r="170" spans="3:16">
      <c r="C170" s="983"/>
      <c r="D170" s="985"/>
      <c r="E170" s="985"/>
      <c r="F170" s="987"/>
      <c r="G170" s="989"/>
      <c r="H170" s="1063"/>
      <c r="I170" s="1036"/>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63">
        <f ca="1">IF(ISBLANK(OFFSET('9. METAS'!$L$20,INT((ROW()-13)/2),0)),"",OFFSET('9. METAS'!$L$20,INT((ROW()-13)/2),0))</f>
        <v>120</v>
      </c>
      <c r="I171" s="1031"/>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1004" t="str">
        <f t="shared" ref="N171" ca="1" si="154">IFERROR(J171/J172,"ND")</f>
        <v>ND</v>
      </c>
      <c r="O171" s="1006" t="str">
        <f t="shared" ref="O171" ca="1" si="155">IFERROR(((J171)/H171),"ND")</f>
        <v>ND</v>
      </c>
      <c r="P171" s="1034"/>
    </row>
    <row r="172" spans="3:16">
      <c r="C172" s="983"/>
      <c r="D172" s="985"/>
      <c r="E172" s="985"/>
      <c r="F172" s="987"/>
      <c r="G172" s="989"/>
      <c r="H172" s="1063"/>
      <c r="I172" s="1036"/>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63">
        <f ca="1">IF(ISBLANK(OFFSET('9. METAS'!$L$20,INT((ROW()-13)/2),0)),"",OFFSET('9. METAS'!$L$20,INT((ROW()-13)/2),0))</f>
        <v>200</v>
      </c>
      <c r="I173" s="1031"/>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1004" t="str">
        <f t="shared" ref="N173" ca="1" si="156">IFERROR(J173/J174,"ND")</f>
        <v>ND</v>
      </c>
      <c r="O173" s="1006" t="str">
        <f t="shared" ref="O173" ca="1" si="157">IFERROR(((J173)/H173),"ND")</f>
        <v>ND</v>
      </c>
      <c r="P173" s="1034"/>
    </row>
    <row r="174" spans="3:16">
      <c r="C174" s="983"/>
      <c r="D174" s="985"/>
      <c r="E174" s="985"/>
      <c r="F174" s="987"/>
      <c r="G174" s="989"/>
      <c r="H174" s="1063"/>
      <c r="I174" s="1036"/>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63">
        <f ca="1">IF(ISBLANK(OFFSET('9. METAS'!$L$20,INT((ROW()-13)/2),0)),"",OFFSET('9. METAS'!$L$20,INT((ROW()-13)/2),0))</f>
        <v>120</v>
      </c>
      <c r="I175" s="1031"/>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1004" t="str">
        <f t="shared" ref="N175" ca="1" si="158">IFERROR(J175/J176,"ND")</f>
        <v>ND</v>
      </c>
      <c r="O175" s="1006" t="str">
        <f t="shared" ref="O175" ca="1" si="159">IFERROR(((J175)/H175),"ND")</f>
        <v>ND</v>
      </c>
      <c r="P175" s="1034"/>
    </row>
    <row r="176" spans="3:16">
      <c r="C176" s="983"/>
      <c r="D176" s="985"/>
      <c r="E176" s="985"/>
      <c r="F176" s="987"/>
      <c r="G176" s="989"/>
      <c r="H176" s="1063"/>
      <c r="I176" s="1036"/>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63">
        <f ca="1">IF(ISBLANK(OFFSET('9. METAS'!$L$20,INT((ROW()-13)/2),0)),"",OFFSET('9. METAS'!$L$20,INT((ROW()-13)/2),0))</f>
        <v>15</v>
      </c>
      <c r="I177" s="1031"/>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1004" t="str">
        <f t="shared" ref="N177" ca="1" si="160">IFERROR(J177/J178,"ND")</f>
        <v>ND</v>
      </c>
      <c r="O177" s="1006" t="str">
        <f t="shared" ref="O177" ca="1" si="161">IFERROR(((J177)/H177),"ND")</f>
        <v>ND</v>
      </c>
      <c r="P177" s="1034"/>
    </row>
    <row r="178" spans="3:16">
      <c r="C178" s="983"/>
      <c r="D178" s="985"/>
      <c r="E178" s="985"/>
      <c r="F178" s="987"/>
      <c r="G178" s="989"/>
      <c r="H178" s="1063"/>
      <c r="I178" s="1036"/>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63">
        <f ca="1">IF(ISBLANK(OFFSET('9. METAS'!$L$20,INT((ROW()-13)/2),0)),"",OFFSET('9. METAS'!$L$20,INT((ROW()-13)/2),0))</f>
        <v>12</v>
      </c>
      <c r="I179" s="1031"/>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1004" t="str">
        <f t="shared" ref="N179" ca="1" si="162">IFERROR(J179/J180,"ND")</f>
        <v>ND</v>
      </c>
      <c r="O179" s="1006" t="str">
        <f t="shared" ref="O179" ca="1" si="163">IFERROR(((J179)/H179),"ND")</f>
        <v>ND</v>
      </c>
      <c r="P179" s="1034"/>
    </row>
    <row r="180" spans="3:16">
      <c r="C180" s="983"/>
      <c r="D180" s="985"/>
      <c r="E180" s="985"/>
      <c r="F180" s="987"/>
      <c r="G180" s="989"/>
      <c r="H180" s="1063"/>
      <c r="I180" s="1036"/>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63">
        <f ca="1">IF(ISBLANK(OFFSET('9. METAS'!$L$20,INT((ROW()-13)/2),0)),"",OFFSET('9. METAS'!$L$20,INT((ROW()-13)/2),0))</f>
        <v>10</v>
      </c>
      <c r="I181" s="1031"/>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1004" t="str">
        <f t="shared" ref="N181" ca="1" si="164">IFERROR(J181/J182,"ND")</f>
        <v>ND</v>
      </c>
      <c r="O181" s="1006" t="str">
        <f t="shared" ref="O181" ca="1" si="165">IFERROR(((J181)/H181),"ND")</f>
        <v>ND</v>
      </c>
      <c r="P181" s="1034"/>
    </row>
    <row r="182" spans="3:16">
      <c r="C182" s="983"/>
      <c r="D182" s="985"/>
      <c r="E182" s="985"/>
      <c r="F182" s="987"/>
      <c r="G182" s="989"/>
      <c r="H182" s="1063"/>
      <c r="I182" s="1036"/>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63">
        <f ca="1">IF(ISBLANK(OFFSET('9. METAS'!$L$20,INT((ROW()-13)/2),0)),"",OFFSET('9. METAS'!$L$20,INT((ROW()-13)/2),0))</f>
        <v>1208163</v>
      </c>
      <c r="I183" s="1031"/>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1004" t="str">
        <f t="shared" ref="N183" ca="1" si="166">IFERROR(J183/J184,"ND")</f>
        <v>ND</v>
      </c>
      <c r="O183" s="1006" t="str">
        <f t="shared" ref="O183" ca="1" si="167">IFERROR(((J183)/H183),"ND")</f>
        <v>ND</v>
      </c>
      <c r="P183" s="1034"/>
    </row>
    <row r="184" spans="3:16">
      <c r="C184" s="983"/>
      <c r="D184" s="985"/>
      <c r="E184" s="985"/>
      <c r="F184" s="987"/>
      <c r="G184" s="989"/>
      <c r="H184" s="1063"/>
      <c r="I184" s="1036"/>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63">
        <f ca="1">IF(ISBLANK(OFFSET('9. METAS'!$L$20,INT((ROW()-13)/2),0)),"",OFFSET('9. METAS'!$L$20,INT((ROW()-13)/2),0))</f>
        <v>5280</v>
      </c>
      <c r="I185" s="1031"/>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1004" t="str">
        <f t="shared" ref="N185" ca="1" si="168">IFERROR(J185/J186,"ND")</f>
        <v>ND</v>
      </c>
      <c r="O185" s="1006" t="str">
        <f t="shared" ref="O185" ca="1" si="169">IFERROR(((J185)/H185),"ND")</f>
        <v>ND</v>
      </c>
      <c r="P185" s="1034"/>
    </row>
    <row r="186" spans="3:16">
      <c r="C186" s="983"/>
      <c r="D186" s="985"/>
      <c r="E186" s="985"/>
      <c r="F186" s="987"/>
      <c r="G186" s="989"/>
      <c r="H186" s="1063"/>
      <c r="I186" s="1036"/>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63">
        <f ca="1">IF(ISBLANK(OFFSET('9. METAS'!$L$20,INT((ROW()-13)/2),0)),"",OFFSET('9. METAS'!$L$20,INT((ROW()-13)/2),0))</f>
        <v>2950</v>
      </c>
      <c r="I187" s="1031"/>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1004" t="str">
        <f t="shared" ref="N187" ca="1" si="170">IFERROR(J187/J188,"ND")</f>
        <v>ND</v>
      </c>
      <c r="O187" s="1006" t="str">
        <f t="shared" ref="O187" ca="1" si="171">IFERROR(((J187)/H187),"ND")</f>
        <v>ND</v>
      </c>
      <c r="P187" s="1034"/>
    </row>
    <row r="188" spans="3:16">
      <c r="C188" s="983"/>
      <c r="D188" s="985"/>
      <c r="E188" s="985"/>
      <c r="F188" s="987"/>
      <c r="G188" s="989"/>
      <c r="H188" s="1063"/>
      <c r="I188" s="1036"/>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63">
        <f ca="1">IF(ISBLANK(OFFSET('9. METAS'!$L$20,INT((ROW()-13)/2),0)),"",OFFSET('9. METAS'!$L$20,INT((ROW()-13)/2),0))</f>
        <v>230</v>
      </c>
      <c r="I189" s="1031"/>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1004" t="str">
        <f t="shared" ref="N189" ca="1" si="172">IFERROR(J189/J190,"ND")</f>
        <v>ND</v>
      </c>
      <c r="O189" s="1006" t="str">
        <f t="shared" ref="O189" ca="1" si="173">IFERROR(((J189)/H189),"ND")</f>
        <v>ND</v>
      </c>
      <c r="P189" s="1034"/>
    </row>
    <row r="190" spans="3:16">
      <c r="C190" s="983"/>
      <c r="D190" s="985"/>
      <c r="E190" s="985"/>
      <c r="F190" s="987"/>
      <c r="G190" s="989"/>
      <c r="H190" s="1063"/>
      <c r="I190" s="1036"/>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63">
        <f ca="1">IF(ISBLANK(OFFSET('9. METAS'!$L$20,INT((ROW()-13)/2),0)),"",OFFSET('9. METAS'!$L$20,INT((ROW()-13)/2),0))</f>
        <v>22840</v>
      </c>
      <c r="I191" s="1031"/>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1004" t="str">
        <f t="shared" ref="N191" ca="1" si="174">IFERROR(J191/J192,"ND")</f>
        <v>ND</v>
      </c>
      <c r="O191" s="1006" t="str">
        <f t="shared" ref="O191" ca="1" si="175">IFERROR(((J191)/H191),"ND")</f>
        <v>ND</v>
      </c>
      <c r="P191" s="1034"/>
    </row>
    <row r="192" spans="3:16">
      <c r="C192" s="983"/>
      <c r="D192" s="985"/>
      <c r="E192" s="985"/>
      <c r="F192" s="987"/>
      <c r="G192" s="989"/>
      <c r="H192" s="1063"/>
      <c r="I192" s="1036"/>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63">
        <f ca="1">IF(ISBLANK(OFFSET('9. METAS'!$L$20,INT((ROW()-13)/2),0)),"",OFFSET('9. METAS'!$L$20,INT((ROW()-13)/2),0))</f>
        <v>7392</v>
      </c>
      <c r="I193" s="1031"/>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1004" t="str">
        <f t="shared" ref="N193" ca="1" si="176">IFERROR(J193/J194,"ND")</f>
        <v>ND</v>
      </c>
      <c r="O193" s="1006" t="str">
        <f t="shared" ref="O193" ca="1" si="177">IFERROR(((J193)/H193),"ND")</f>
        <v>ND</v>
      </c>
      <c r="P193" s="1034"/>
    </row>
    <row r="194" spans="3:16">
      <c r="C194" s="983"/>
      <c r="D194" s="985"/>
      <c r="E194" s="985"/>
      <c r="F194" s="987"/>
      <c r="G194" s="989"/>
      <c r="H194" s="1063"/>
      <c r="I194" s="1036"/>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63">
        <f ca="1">IF(ISBLANK(OFFSET('9. METAS'!$L$20,INT((ROW()-13)/2),0)),"",OFFSET('9. METAS'!$L$20,INT((ROW()-13)/2),0))</f>
        <v>4070</v>
      </c>
      <c r="I195" s="1031"/>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1004" t="str">
        <f t="shared" ref="N195" ca="1" si="178">IFERROR(J195/J196,"ND")</f>
        <v>ND</v>
      </c>
      <c r="O195" s="1006" t="str">
        <f t="shared" ref="O195" ca="1" si="179">IFERROR(((J195)/H195),"ND")</f>
        <v>ND</v>
      </c>
      <c r="P195" s="1034"/>
    </row>
    <row r="196" spans="3:16">
      <c r="C196" s="983"/>
      <c r="D196" s="985"/>
      <c r="E196" s="985"/>
      <c r="F196" s="987"/>
      <c r="G196" s="989"/>
      <c r="H196" s="1063"/>
      <c r="I196" s="1036"/>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63">
        <f ca="1">IF(ISBLANK(OFFSET('9. METAS'!$L$20,INT((ROW()-13)/2),0)),"",OFFSET('9. METAS'!$L$20,INT((ROW()-13)/2),0))</f>
        <v>5467</v>
      </c>
      <c r="I197" s="1031"/>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1004" t="str">
        <f t="shared" ref="N197" ca="1" si="180">IFERROR(J197/J198,"ND")</f>
        <v>ND</v>
      </c>
      <c r="O197" s="1006" t="str">
        <f t="shared" ref="O197" ca="1" si="181">IFERROR(((J197)/H197),"ND")</f>
        <v>ND</v>
      </c>
      <c r="P197" s="1034"/>
    </row>
    <row r="198" spans="3:16">
      <c r="C198" s="983"/>
      <c r="D198" s="985"/>
      <c r="E198" s="985"/>
      <c r="F198" s="987"/>
      <c r="G198" s="989"/>
      <c r="H198" s="1063"/>
      <c r="I198" s="1036"/>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63">
        <f ca="1">IF(ISBLANK(OFFSET('9. METAS'!$L$20,INT((ROW()-13)/2),0)),"",OFFSET('9. METAS'!$L$20,INT((ROW()-13)/2),0))</f>
        <v>199</v>
      </c>
      <c r="I199" s="1031"/>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1004" t="str">
        <f t="shared" ref="N199" ca="1" si="182">IFERROR(J199/J200,"ND")</f>
        <v>ND</v>
      </c>
      <c r="O199" s="1006" t="str">
        <f t="shared" ref="O199" ca="1" si="183">IFERROR(((J199)/H199),"ND")</f>
        <v>ND</v>
      </c>
      <c r="P199" s="1034"/>
    </row>
    <row r="200" spans="3:16">
      <c r="C200" s="983"/>
      <c r="D200" s="985"/>
      <c r="E200" s="985"/>
      <c r="F200" s="987"/>
      <c r="G200" s="989"/>
      <c r="H200" s="1063"/>
      <c r="I200" s="1036"/>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63">
        <f ca="1">IF(ISBLANK(OFFSET('9. METAS'!$L$20,INT((ROW()-13)/2),0)),"",OFFSET('9. METAS'!$L$20,INT((ROW()-13)/2),0))</f>
        <v>638</v>
      </c>
      <c r="I201" s="1031"/>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1004" t="str">
        <f t="shared" ref="N201" ca="1" si="184">IFERROR(J201/J202,"ND")</f>
        <v>ND</v>
      </c>
      <c r="O201" s="1006" t="str">
        <f t="shared" ref="O201" ca="1" si="185">IFERROR(((J201)/H201),"ND")</f>
        <v>ND</v>
      </c>
      <c r="P201" s="1034"/>
    </row>
    <row r="202" spans="3:16">
      <c r="C202" s="983"/>
      <c r="D202" s="985"/>
      <c r="E202" s="985"/>
      <c r="F202" s="987"/>
      <c r="G202" s="989"/>
      <c r="H202" s="1063"/>
      <c r="I202" s="1036"/>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63">
        <f ca="1">IF(ISBLANK(OFFSET('9. METAS'!$L$20,INT((ROW()-13)/2),0)),"",OFFSET('9. METAS'!$L$20,INT((ROW()-13)/2),0))</f>
        <v>1135</v>
      </c>
      <c r="I203" s="1031"/>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1004" t="str">
        <f t="shared" ref="N203" ca="1" si="186">IFERROR(J203/J204,"ND")</f>
        <v>ND</v>
      </c>
      <c r="O203" s="1006" t="str">
        <f t="shared" ref="O203" ca="1" si="187">IFERROR(((J203)/H203),"ND")</f>
        <v>ND</v>
      </c>
      <c r="P203" s="1034"/>
    </row>
    <row r="204" spans="3:16">
      <c r="C204" s="983"/>
      <c r="D204" s="985"/>
      <c r="E204" s="985"/>
      <c r="F204" s="987"/>
      <c r="G204" s="989"/>
      <c r="H204" s="1063"/>
      <c r="I204" s="1036"/>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63">
        <f ca="1">IF(ISBLANK(OFFSET('9. METAS'!$L$20,INT((ROW()-13)/2),0)),"",OFFSET('9. METAS'!$L$20,INT((ROW()-13)/2),0))</f>
        <v>550</v>
      </c>
      <c r="I205" s="1031"/>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1004" t="str">
        <f t="shared" ref="N205" ca="1" si="188">IFERROR(J205/J206,"ND")</f>
        <v>ND</v>
      </c>
      <c r="O205" s="1006" t="str">
        <f t="shared" ref="O205" ca="1" si="189">IFERROR(((J205)/H205),"ND")</f>
        <v>ND</v>
      </c>
      <c r="P205" s="1034"/>
    </row>
    <row r="206" spans="3:16">
      <c r="C206" s="983"/>
      <c r="D206" s="985"/>
      <c r="E206" s="985"/>
      <c r="F206" s="987"/>
      <c r="G206" s="989"/>
      <c r="H206" s="1063"/>
      <c r="I206" s="1036"/>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63">
        <f ca="1">IF(ISBLANK(OFFSET('9. METAS'!$L$20,INT((ROW()-13)/2),0)),"",OFFSET('9. METAS'!$L$20,INT((ROW()-13)/2),0))</f>
        <v>230</v>
      </c>
      <c r="I207" s="1031"/>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1004" t="str">
        <f t="shared" ref="N207" ca="1" si="190">IFERROR(J207/J208,"ND")</f>
        <v>ND</v>
      </c>
      <c r="O207" s="1006" t="str">
        <f t="shared" ref="O207" ca="1" si="191">IFERROR(((J207)/H207),"ND")</f>
        <v>ND</v>
      </c>
      <c r="P207" s="1034"/>
    </row>
    <row r="208" spans="3:16">
      <c r="C208" s="983"/>
      <c r="D208" s="985"/>
      <c r="E208" s="985"/>
      <c r="F208" s="987"/>
      <c r="G208" s="989"/>
      <c r="H208" s="1063"/>
      <c r="I208" s="1036"/>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63">
        <f ca="1">IF(ISBLANK(OFFSET('9. METAS'!$L$20,INT((ROW()-13)/2),0)),"",OFFSET('9. METAS'!$L$20,INT((ROW()-13)/2),0))</f>
        <v>26</v>
      </c>
      <c r="I209" s="1031"/>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1004" t="str">
        <f t="shared" ref="N209" ca="1" si="192">IFERROR(J209/J210,"ND")</f>
        <v>ND</v>
      </c>
      <c r="O209" s="1006" t="str">
        <f t="shared" ref="O209" ca="1" si="193">IFERROR(((J209)/H209),"ND")</f>
        <v>ND</v>
      </c>
      <c r="P209" s="1034"/>
    </row>
    <row r="210" spans="3:16">
      <c r="C210" s="983"/>
      <c r="D210" s="985"/>
      <c r="E210" s="985"/>
      <c r="F210" s="987"/>
      <c r="G210" s="989"/>
      <c r="H210" s="1063"/>
      <c r="I210" s="1036"/>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63">
        <f ca="1">IF(ISBLANK(OFFSET('9. METAS'!$L$20,INT((ROW()-13)/2),0)),"",OFFSET('9. METAS'!$L$20,INT((ROW()-13)/2),0))</f>
        <v>227</v>
      </c>
      <c r="I211" s="1031"/>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1004" t="str">
        <f t="shared" ref="N211" ca="1" si="194">IFERROR(J211/J212,"ND")</f>
        <v>ND</v>
      </c>
      <c r="O211" s="1006" t="str">
        <f t="shared" ref="O211" ca="1" si="195">IFERROR(((J211)/H211),"ND")</f>
        <v>ND</v>
      </c>
      <c r="P211" s="1034"/>
    </row>
    <row r="212" spans="3:16">
      <c r="C212" s="983"/>
      <c r="D212" s="985"/>
      <c r="E212" s="985"/>
      <c r="F212" s="987"/>
      <c r="G212" s="989"/>
      <c r="H212" s="1063"/>
      <c r="I212" s="1036"/>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63">
        <f ca="1">IF(ISBLANK(OFFSET('9. METAS'!$L$20,INT((ROW()-13)/2),0)),"",OFFSET('9. METAS'!$L$20,INT((ROW()-13)/2),0))</f>
        <v>1158840</v>
      </c>
      <c r="I213" s="1031"/>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1004" t="str">
        <f t="shared" ref="N213" ca="1" si="196">IFERROR(J213/J214,"ND")</f>
        <v>ND</v>
      </c>
      <c r="O213" s="1006" t="str">
        <f t="shared" ref="O213" ca="1" si="197">IFERROR(((J213)/H213),"ND")</f>
        <v>ND</v>
      </c>
      <c r="P213" s="1034"/>
    </row>
    <row r="214" spans="3:16">
      <c r="C214" s="983"/>
      <c r="D214" s="985"/>
      <c r="E214" s="985"/>
      <c r="F214" s="987"/>
      <c r="G214" s="989"/>
      <c r="H214" s="1063"/>
      <c r="I214" s="1036"/>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63">
        <f ca="1">IF(ISBLANK(OFFSET('9. METAS'!$L$20,INT((ROW()-13)/2),0)),"",OFFSET('9. METAS'!$L$20,INT((ROW()-13)/2),0))</f>
        <v>135</v>
      </c>
      <c r="I215" s="1031"/>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1004" t="str">
        <f t="shared" ref="N215" ca="1" si="198">IFERROR(J215/J216,"ND")</f>
        <v>ND</v>
      </c>
      <c r="O215" s="1006" t="str">
        <f t="shared" ref="O215" ca="1" si="199">IFERROR(((J215)/H215),"ND")</f>
        <v>ND</v>
      </c>
      <c r="P215" s="1034"/>
    </row>
    <row r="216" spans="3:16">
      <c r="C216" s="983"/>
      <c r="D216" s="985"/>
      <c r="E216" s="985"/>
      <c r="F216" s="987"/>
      <c r="G216" s="989"/>
      <c r="H216" s="1063"/>
      <c r="I216" s="1036"/>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63">
        <f ca="1">IF(ISBLANK(OFFSET('9. METAS'!$L$20,INT((ROW()-13)/2),0)),"",OFFSET('9. METAS'!$L$20,INT((ROW()-13)/2),0))</f>
        <v>4</v>
      </c>
      <c r="I217" s="1031"/>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1004" t="str">
        <f t="shared" ref="N217" ca="1" si="200">IFERROR(J217/J218,"ND")</f>
        <v>ND</v>
      </c>
      <c r="O217" s="1006" t="str">
        <f t="shared" ref="O217" ca="1" si="201">IFERROR(((J217)/H217),"ND")</f>
        <v>ND</v>
      </c>
      <c r="P217" s="1034"/>
    </row>
    <row r="218" spans="3:16">
      <c r="C218" s="983"/>
      <c r="D218" s="985"/>
      <c r="E218" s="985"/>
      <c r="F218" s="987"/>
      <c r="G218" s="989"/>
      <c r="H218" s="1063"/>
      <c r="I218" s="1036"/>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1005"/>
      <c r="O218" s="1007"/>
      <c r="P218" s="1037"/>
    </row>
    <row r="219" spans="3:16">
      <c r="C219" s="1010" t="str">
        <f ca="1">IF(ISBLANK(OFFSET('5. Pp (3 años)'!$C$46,INT((ROW()-13)/2),0)),"",OFFSET('5. Pp (3 años)'!$C$46,INT((ROW()-13)/2),0))</f>
        <v/>
      </c>
      <c r="D219" s="985" t="str">
        <f ca="1">IF(ISBLANK(OFFSET('5. Pp (3 años)'!$D$46,INT((ROW()-13)/2),0)),"",OFFSET('5. Pp (3 años)'!$D$46,INT((ROW()-13)/2),0))</f>
        <v/>
      </c>
      <c r="E219" s="985" t="str">
        <f ca="1">IF(ISBLANK(OFFSET('5. Pp (3 años)'!$E$46,INT((ROW()-13)/2),0)),"",OFFSET('5. Pp (3 años)'!$E$46,INT((ROW()-13)/2),0))</f>
        <v/>
      </c>
      <c r="F219" s="987" t="str">
        <f ca="1">IF(ISBLANK(OFFSET('5. Pp (3 años)'!$K$46,INT((ROW()-13)/2),0)),"",OFFSET('5. Pp (3 años)'!$K$46,INT((ROW()-13)/2),0))</f>
        <v/>
      </c>
      <c r="G219" s="989" t="str">
        <f ca="1">IF(ISBLANK(OFFSET('5. Pp (3 años)'!$H$46,INT((ROW()-13)/2),0)),"",OFFSET('5. Pp (3 años)'!$H$46,INT((ROW()-13)/2),0))</f>
        <v/>
      </c>
      <c r="H219" s="1063" t="str">
        <f ca="1">IF(ISBLANK(OFFSET('9. METAS'!$L$20,INT((ROW()-13)/2),0)),"",OFFSET('9. METAS'!$L$20,INT((ROW()-13)/2),0))</f>
        <v/>
      </c>
      <c r="I219" s="1031"/>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1004" t="str">
        <f t="shared" ref="N219" ca="1" si="202">IFERROR(J219/J220,"ND")</f>
        <v>ND</v>
      </c>
      <c r="O219" s="1006" t="str">
        <f t="shared" ref="O219" ca="1" si="203">IFERROR(((J219)/H219),"ND")</f>
        <v>ND</v>
      </c>
      <c r="P219" s="1034"/>
    </row>
    <row r="220" spans="3:16">
      <c r="C220" s="983"/>
      <c r="D220" s="985"/>
      <c r="E220" s="985"/>
      <c r="F220" s="987"/>
      <c r="G220" s="989"/>
      <c r="H220" s="1063"/>
      <c r="I220" s="1036"/>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1005"/>
      <c r="O220" s="1007"/>
      <c r="P220" s="1037"/>
    </row>
    <row r="221" spans="3:16">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63" t="str">
        <f ca="1">IF(ISBLANK(OFFSET('9. METAS'!$L$20,INT((ROW()-13)/2),0)),"",OFFSET('9. METAS'!$L$20,INT((ROW()-13)/2),0))</f>
        <v/>
      </c>
      <c r="I221" s="1031"/>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1004" t="str">
        <f t="shared" ref="N221" ca="1" si="204">IFERROR(J221/J222,"ND")</f>
        <v>ND</v>
      </c>
      <c r="O221" s="1006" t="str">
        <f t="shared" ref="O221" ca="1" si="205">IFERROR(((J221)/H221),"ND")</f>
        <v>ND</v>
      </c>
      <c r="P221" s="1034"/>
    </row>
    <row r="222" spans="3:16">
      <c r="C222" s="983"/>
      <c r="D222" s="985"/>
      <c r="E222" s="985"/>
      <c r="F222" s="987"/>
      <c r="G222" s="989"/>
      <c r="H222" s="1063"/>
      <c r="I222" s="1036"/>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1005"/>
      <c r="O222" s="1007"/>
      <c r="P222" s="1037"/>
    </row>
    <row r="223" spans="3:16">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63" t="str">
        <f ca="1">IF(ISBLANK(OFFSET('9. METAS'!$L$20,INT((ROW()-13)/2),0)),"",OFFSET('9. METAS'!$L$20,INT((ROW()-13)/2),0))</f>
        <v/>
      </c>
      <c r="I223" s="1031"/>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1004" t="str">
        <f t="shared" ref="N223" ca="1" si="206">IFERROR(J223/J224,"ND")</f>
        <v>ND</v>
      </c>
      <c r="O223" s="1006" t="str">
        <f t="shared" ref="O223" ca="1" si="207">IFERROR(((J223)/H223),"ND")</f>
        <v>ND</v>
      </c>
      <c r="P223" s="1034"/>
    </row>
    <row r="224" spans="3:16">
      <c r="C224" s="983"/>
      <c r="D224" s="985"/>
      <c r="E224" s="985"/>
      <c r="F224" s="987"/>
      <c r="G224" s="989"/>
      <c r="H224" s="1063"/>
      <c r="I224" s="1036"/>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1005"/>
      <c r="O224" s="1007"/>
      <c r="P224" s="1037"/>
    </row>
    <row r="225" spans="3:16">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63" t="str">
        <f ca="1">IF(ISBLANK(OFFSET('9. METAS'!$L$20,INT((ROW()-13)/2),0)),"",OFFSET('9. METAS'!$L$20,INT((ROW()-13)/2),0))</f>
        <v/>
      </c>
      <c r="I225" s="1031"/>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1004" t="str">
        <f t="shared" ref="N225" ca="1" si="208">IFERROR(J225/J226,"ND")</f>
        <v>ND</v>
      </c>
      <c r="O225" s="1006" t="str">
        <f t="shared" ref="O225" ca="1" si="209">IFERROR(((J225)/H225),"ND")</f>
        <v>ND</v>
      </c>
      <c r="P225" s="1034"/>
    </row>
    <row r="226" spans="3:16">
      <c r="C226" s="983"/>
      <c r="D226" s="985"/>
      <c r="E226" s="985"/>
      <c r="F226" s="987"/>
      <c r="G226" s="989"/>
      <c r="H226" s="1063"/>
      <c r="I226" s="1036"/>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1005"/>
      <c r="O226" s="1007"/>
      <c r="P226" s="1037"/>
    </row>
    <row r="227" spans="3:16">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63" t="str">
        <f ca="1">IF(ISBLANK(OFFSET('9. METAS'!$L$20,INT((ROW()-13)/2),0)),"",OFFSET('9. METAS'!$L$20,INT((ROW()-13)/2),0))</f>
        <v/>
      </c>
      <c r="I227" s="1031"/>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1004" t="str">
        <f t="shared" ref="N227" ca="1" si="210">IFERROR(J227/J228,"ND")</f>
        <v>ND</v>
      </c>
      <c r="O227" s="1006" t="str">
        <f t="shared" ref="O227" ca="1" si="211">IFERROR(((J227)/H227),"ND")</f>
        <v>ND</v>
      </c>
      <c r="P227" s="1034"/>
    </row>
    <row r="228" spans="3:16">
      <c r="C228" s="983"/>
      <c r="D228" s="985"/>
      <c r="E228" s="985"/>
      <c r="F228" s="987"/>
      <c r="G228" s="989"/>
      <c r="H228" s="1063"/>
      <c r="I228" s="1036"/>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1005"/>
      <c r="O228" s="1007"/>
      <c r="P228" s="1037"/>
    </row>
    <row r="229" spans="3:16">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63" t="str">
        <f ca="1">IF(ISBLANK(OFFSET('9. METAS'!$L$20,INT((ROW()-13)/2),0)),"",OFFSET('9. METAS'!$L$20,INT((ROW()-13)/2),0))</f>
        <v/>
      </c>
      <c r="I229" s="1031"/>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1004" t="str">
        <f t="shared" ref="N229" ca="1" si="212">IFERROR(J229/J230,"ND")</f>
        <v>ND</v>
      </c>
      <c r="O229" s="1006" t="str">
        <f t="shared" ref="O229" ca="1" si="213">IFERROR(((J229)/H229),"ND")</f>
        <v>ND</v>
      </c>
      <c r="P229" s="1034"/>
    </row>
    <row r="230" spans="3:16">
      <c r="C230" s="983"/>
      <c r="D230" s="985"/>
      <c r="E230" s="985"/>
      <c r="F230" s="987"/>
      <c r="G230" s="989"/>
      <c r="H230" s="1063"/>
      <c r="I230" s="1036"/>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1005"/>
      <c r="O230" s="1007"/>
      <c r="P230" s="1037"/>
    </row>
    <row r="231" spans="3:16">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63" t="str">
        <f ca="1">IF(ISBLANK(OFFSET('9. METAS'!$L$20,INT((ROW()-13)/2),0)),"",OFFSET('9. METAS'!$L$20,INT((ROW()-13)/2),0))</f>
        <v/>
      </c>
      <c r="I231" s="1031"/>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1004" t="str">
        <f t="shared" ref="N231" ca="1" si="214">IFERROR(J231/J232,"ND")</f>
        <v>ND</v>
      </c>
      <c r="O231" s="1006" t="str">
        <f t="shared" ref="O231" ca="1" si="215">IFERROR(((J231)/H231),"ND")</f>
        <v>ND</v>
      </c>
      <c r="P231" s="1034"/>
    </row>
    <row r="232" spans="3:16">
      <c r="C232" s="983"/>
      <c r="D232" s="985"/>
      <c r="E232" s="985"/>
      <c r="F232" s="987"/>
      <c r="G232" s="989"/>
      <c r="H232" s="1063"/>
      <c r="I232" s="1036"/>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1005"/>
      <c r="O232" s="1007"/>
      <c r="P232" s="1037"/>
    </row>
    <row r="233" spans="3:16">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63" t="str">
        <f ca="1">IF(ISBLANK(OFFSET('9. METAS'!$L$20,INT((ROW()-13)/2),0)),"",OFFSET('9. METAS'!$L$20,INT((ROW()-13)/2),0))</f>
        <v/>
      </c>
      <c r="I233" s="1031"/>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1004" t="str">
        <f t="shared" ref="N233" ca="1" si="216">IFERROR(J233/J234,"ND")</f>
        <v>ND</v>
      </c>
      <c r="O233" s="1006" t="str">
        <f t="shared" ref="O233" ca="1" si="217">IFERROR(((J233)/H233),"ND")</f>
        <v>ND</v>
      </c>
      <c r="P233" s="1034"/>
    </row>
    <row r="234" spans="3:16">
      <c r="C234" s="983"/>
      <c r="D234" s="985"/>
      <c r="E234" s="985"/>
      <c r="F234" s="987"/>
      <c r="G234" s="989"/>
      <c r="H234" s="1063"/>
      <c r="I234" s="1036"/>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1005"/>
      <c r="O234" s="1007"/>
      <c r="P234" s="1037"/>
    </row>
    <row r="235" spans="3:16">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63" t="str">
        <f ca="1">IF(ISBLANK(OFFSET('9. METAS'!$L$20,INT((ROW()-13)/2),0)),"",OFFSET('9. METAS'!$L$20,INT((ROW()-13)/2),0))</f>
        <v/>
      </c>
      <c r="I235" s="1031"/>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1004" t="str">
        <f t="shared" ref="N235" ca="1" si="218">IFERROR(J235/J236,"ND")</f>
        <v>ND</v>
      </c>
      <c r="O235" s="1006" t="str">
        <f t="shared" ref="O235" ca="1" si="219">IFERROR(((J235)/H235),"ND")</f>
        <v>ND</v>
      </c>
      <c r="P235" s="1034"/>
    </row>
    <row r="236" spans="3:16">
      <c r="C236" s="983"/>
      <c r="D236" s="985"/>
      <c r="E236" s="985"/>
      <c r="F236" s="987"/>
      <c r="G236" s="989"/>
      <c r="H236" s="1063"/>
      <c r="I236" s="1036"/>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1005"/>
      <c r="O236" s="1007"/>
      <c r="P236" s="1037"/>
    </row>
    <row r="237" spans="3:16">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63" t="str">
        <f ca="1">IF(ISBLANK(OFFSET('9. METAS'!$L$20,INT((ROW()-13)/2),0)),"",OFFSET('9. METAS'!$L$20,INT((ROW()-13)/2),0))</f>
        <v/>
      </c>
      <c r="I237" s="1031"/>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1004" t="str">
        <f t="shared" ref="N237" ca="1" si="220">IFERROR(J237/J238,"ND")</f>
        <v>ND</v>
      </c>
      <c r="O237" s="1006" t="str">
        <f t="shared" ref="O237" ca="1" si="221">IFERROR(((J237)/H237),"ND")</f>
        <v>ND</v>
      </c>
      <c r="P237" s="1034"/>
    </row>
    <row r="238" spans="3:16">
      <c r="C238" s="983"/>
      <c r="D238" s="985"/>
      <c r="E238" s="985"/>
      <c r="F238" s="987"/>
      <c r="G238" s="989"/>
      <c r="H238" s="1063"/>
      <c r="I238" s="1036"/>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1005"/>
      <c r="O238" s="1007"/>
      <c r="P238" s="1037"/>
    </row>
    <row r="239" spans="3:16">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63" t="str">
        <f ca="1">IF(ISBLANK(OFFSET('9. METAS'!$L$20,INT((ROW()-13)/2),0)),"",OFFSET('9. METAS'!$L$20,INT((ROW()-13)/2),0))</f>
        <v/>
      </c>
      <c r="I239" s="1031"/>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1004" t="str">
        <f t="shared" ref="N239" ca="1" si="222">IFERROR(J239/J240,"ND")</f>
        <v>ND</v>
      </c>
      <c r="O239" s="1006" t="str">
        <f t="shared" ref="O239" ca="1" si="223">IFERROR(((J239)/H239),"ND")</f>
        <v>ND</v>
      </c>
      <c r="P239" s="1034"/>
    </row>
    <row r="240" spans="3:16">
      <c r="C240" s="983"/>
      <c r="D240" s="985"/>
      <c r="E240" s="985"/>
      <c r="F240" s="987"/>
      <c r="G240" s="989"/>
      <c r="H240" s="1063"/>
      <c r="I240" s="1036"/>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1005"/>
      <c r="O240" s="1007"/>
      <c r="P240" s="1037"/>
    </row>
    <row r="241" spans="3:16">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63" t="str">
        <f ca="1">IF(ISBLANK(OFFSET('9. METAS'!$L$20,INT((ROW()-13)/2),0)),"",OFFSET('9. METAS'!$L$20,INT((ROW()-13)/2),0))</f>
        <v/>
      </c>
      <c r="I241" s="1031"/>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1004" t="str">
        <f t="shared" ref="N241" ca="1" si="224">IFERROR(J241/J242,"ND")</f>
        <v>ND</v>
      </c>
      <c r="O241" s="1006" t="str">
        <f t="shared" ref="O241" ca="1" si="225">IFERROR(((J241)/H241),"ND")</f>
        <v>ND</v>
      </c>
      <c r="P241" s="1034"/>
    </row>
    <row r="242" spans="3:16">
      <c r="C242" s="983"/>
      <c r="D242" s="985"/>
      <c r="E242" s="985"/>
      <c r="F242" s="987"/>
      <c r="G242" s="989"/>
      <c r="H242" s="1063"/>
      <c r="I242" s="1036"/>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1005"/>
      <c r="O242" s="1007"/>
      <c r="P242" s="1037"/>
    </row>
    <row r="243" spans="3:16">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63" t="str">
        <f ca="1">IF(ISBLANK(OFFSET('9. METAS'!$L$20,INT((ROW()-13)/2),0)),"",OFFSET('9. METAS'!$L$20,INT((ROW()-13)/2),0))</f>
        <v/>
      </c>
      <c r="I243" s="1031"/>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1004" t="str">
        <f t="shared" ref="N243" ca="1" si="226">IFERROR(J243/J244,"ND")</f>
        <v>ND</v>
      </c>
      <c r="O243" s="1006" t="str">
        <f t="shared" ref="O243" ca="1" si="227">IFERROR(((J243)/H243),"ND")</f>
        <v>ND</v>
      </c>
      <c r="P243" s="1034"/>
    </row>
    <row r="244" spans="3:16">
      <c r="C244" s="983"/>
      <c r="D244" s="985"/>
      <c r="E244" s="985"/>
      <c r="F244" s="987"/>
      <c r="G244" s="989"/>
      <c r="H244" s="1063"/>
      <c r="I244" s="1036"/>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1005"/>
      <c r="O244" s="1007"/>
      <c r="P244" s="1037"/>
    </row>
    <row r="245" spans="3:16">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63" t="str">
        <f ca="1">IF(ISBLANK(OFFSET('9. METAS'!$L$20,INT((ROW()-13)/2),0)),"",OFFSET('9. METAS'!$L$20,INT((ROW()-13)/2),0))</f>
        <v/>
      </c>
      <c r="I245" s="1031"/>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1004" t="str">
        <f t="shared" ref="N245" ca="1" si="228">IFERROR(J245/J246,"ND")</f>
        <v>ND</v>
      </c>
      <c r="O245" s="1006" t="str">
        <f t="shared" ref="O245" ca="1" si="229">IFERROR(((J245)/H245),"ND")</f>
        <v>ND</v>
      </c>
      <c r="P245" s="1034"/>
    </row>
    <row r="246" spans="3:16">
      <c r="C246" s="983"/>
      <c r="D246" s="985"/>
      <c r="E246" s="985"/>
      <c r="F246" s="987"/>
      <c r="G246" s="989"/>
      <c r="H246" s="1063"/>
      <c r="I246" s="1036"/>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1005"/>
      <c r="O246" s="1007"/>
      <c r="P246" s="1037"/>
    </row>
    <row r="247" spans="3:16">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63" t="str">
        <f ca="1">IF(ISBLANK(OFFSET('9. METAS'!$L$20,INT((ROW()-13)/2),0)),"",OFFSET('9. METAS'!$L$20,INT((ROW()-13)/2),0))</f>
        <v/>
      </c>
      <c r="I247" s="1031"/>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1004" t="str">
        <f t="shared" ref="N247" ca="1" si="230">IFERROR(J247/J248,"ND")</f>
        <v>ND</v>
      </c>
      <c r="O247" s="1006" t="str">
        <f t="shared" ref="O247" ca="1" si="231">IFERROR(((J247)/H247),"ND")</f>
        <v>ND</v>
      </c>
      <c r="P247" s="1034"/>
    </row>
    <row r="248" spans="3:16">
      <c r="C248" s="983"/>
      <c r="D248" s="985"/>
      <c r="E248" s="985"/>
      <c r="F248" s="987"/>
      <c r="G248" s="989"/>
      <c r="H248" s="1063"/>
      <c r="I248" s="1036"/>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1005"/>
      <c r="O248" s="1007"/>
      <c r="P248" s="1037"/>
    </row>
    <row r="249" spans="3:16">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63" t="str">
        <f ca="1">IF(ISBLANK(OFFSET('9. METAS'!$L$20,INT((ROW()-13)/2),0)),"",OFFSET('9. METAS'!$L$20,INT((ROW()-13)/2),0))</f>
        <v/>
      </c>
      <c r="I249" s="1031"/>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1004" t="str">
        <f t="shared" ref="N249" ca="1" si="232">IFERROR(J249/J250,"ND")</f>
        <v>ND</v>
      </c>
      <c r="O249" s="1006" t="str">
        <f t="shared" ref="O249" ca="1" si="233">IFERROR(((J249)/H249),"ND")</f>
        <v>ND</v>
      </c>
      <c r="P249" s="1034"/>
    </row>
    <row r="250" spans="3:16">
      <c r="C250" s="983"/>
      <c r="D250" s="985"/>
      <c r="E250" s="985"/>
      <c r="F250" s="987"/>
      <c r="G250" s="989"/>
      <c r="H250" s="1063"/>
      <c r="I250" s="1036"/>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1005"/>
      <c r="O250" s="1007"/>
      <c r="P250" s="1037"/>
    </row>
    <row r="251" spans="3:16">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63" t="str">
        <f ca="1">IF(ISBLANK(OFFSET('9. METAS'!$L$20,INT((ROW()-13)/2),0)),"",OFFSET('9. METAS'!$L$20,INT((ROW()-13)/2),0))</f>
        <v/>
      </c>
      <c r="I251" s="1031"/>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1004" t="str">
        <f t="shared" ref="N251" ca="1" si="234">IFERROR(J251/J252,"ND")</f>
        <v>ND</v>
      </c>
      <c r="O251" s="1006" t="str">
        <f t="shared" ref="O251" ca="1" si="235">IFERROR(((J251)/H251),"ND")</f>
        <v>ND</v>
      </c>
      <c r="P251" s="1034"/>
    </row>
    <row r="252" spans="3:16">
      <c r="C252" s="983"/>
      <c r="D252" s="985"/>
      <c r="E252" s="985"/>
      <c r="F252" s="987"/>
      <c r="G252" s="989"/>
      <c r="H252" s="1063"/>
      <c r="I252" s="1036"/>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1005"/>
      <c r="O252" s="1007"/>
      <c r="P252" s="1037"/>
    </row>
    <row r="253" spans="3:16">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63" t="str">
        <f ca="1">IF(ISBLANK(OFFSET('9. METAS'!$L$20,INT((ROW()-13)/2),0)),"",OFFSET('9. METAS'!$L$20,INT((ROW()-13)/2),0))</f>
        <v/>
      </c>
      <c r="I253" s="1031"/>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1004" t="str">
        <f t="shared" ref="N253" ca="1" si="236">IFERROR(J253/J254,"ND")</f>
        <v>ND</v>
      </c>
      <c r="O253" s="1006" t="str">
        <f t="shared" ref="O253" ca="1" si="237">IFERROR(((J253)/H253),"ND")</f>
        <v>ND</v>
      </c>
      <c r="P253" s="1034"/>
    </row>
    <row r="254" spans="3:16">
      <c r="C254" s="983"/>
      <c r="D254" s="985"/>
      <c r="E254" s="985"/>
      <c r="F254" s="987"/>
      <c r="G254" s="989"/>
      <c r="H254" s="1063"/>
      <c r="I254" s="1036"/>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1005"/>
      <c r="O254" s="1007"/>
      <c r="P254" s="1037"/>
    </row>
    <row r="255" spans="3:16">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63" t="str">
        <f ca="1">IF(ISBLANK(OFFSET('9. METAS'!$L$20,INT((ROW()-13)/2),0)),"",OFFSET('9. METAS'!$L$20,INT((ROW()-13)/2),0))</f>
        <v/>
      </c>
      <c r="I255" s="1031"/>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1004" t="str">
        <f t="shared" ref="N255" ca="1" si="238">IFERROR(J255/J256,"ND")</f>
        <v>ND</v>
      </c>
      <c r="O255" s="1006" t="str">
        <f t="shared" ref="O255" ca="1" si="239">IFERROR(((J255)/H255),"ND")</f>
        <v>ND</v>
      </c>
      <c r="P255" s="1034"/>
    </row>
    <row r="256" spans="3:16">
      <c r="C256" s="983"/>
      <c r="D256" s="985"/>
      <c r="E256" s="985"/>
      <c r="F256" s="987"/>
      <c r="G256" s="989"/>
      <c r="H256" s="1063"/>
      <c r="I256" s="1036"/>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1005"/>
      <c r="O256" s="1007"/>
      <c r="P256" s="1037"/>
    </row>
    <row r="257" spans="3:16">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63" t="str">
        <f ca="1">IF(ISBLANK(OFFSET('9. METAS'!$L$20,INT((ROW()-13)/2),0)),"",OFFSET('9. METAS'!$L$20,INT((ROW()-13)/2),0))</f>
        <v/>
      </c>
      <c r="I257" s="1031"/>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1004" t="str">
        <f t="shared" ref="N257" ca="1" si="240">IFERROR(J257/J258,"ND")</f>
        <v>ND</v>
      </c>
      <c r="O257" s="1006" t="str">
        <f t="shared" ref="O257" ca="1" si="241">IFERROR(((J257)/H257),"ND")</f>
        <v>ND</v>
      </c>
      <c r="P257" s="1034"/>
    </row>
    <row r="258" spans="3:16">
      <c r="C258" s="983"/>
      <c r="D258" s="985"/>
      <c r="E258" s="985"/>
      <c r="F258" s="987"/>
      <c r="G258" s="989"/>
      <c r="H258" s="1063"/>
      <c r="I258" s="1036"/>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1005"/>
      <c r="O258" s="1007"/>
      <c r="P258" s="1037"/>
    </row>
    <row r="259" spans="3:16">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63" t="str">
        <f ca="1">IF(ISBLANK(OFFSET('9. METAS'!$L$20,INT((ROW()-13)/2),0)),"",OFFSET('9. METAS'!$L$20,INT((ROW()-13)/2),0))</f>
        <v/>
      </c>
      <c r="I259" s="1031"/>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1004" t="str">
        <f t="shared" ref="N259" ca="1" si="242">IFERROR(J259/J260,"ND")</f>
        <v>ND</v>
      </c>
      <c r="O259" s="1006" t="str">
        <f t="shared" ref="O259" ca="1" si="243">IFERROR(((J259)/H259),"ND")</f>
        <v>ND</v>
      </c>
      <c r="P259" s="1034"/>
    </row>
    <row r="260" spans="3:16">
      <c r="C260" s="983"/>
      <c r="D260" s="985"/>
      <c r="E260" s="985"/>
      <c r="F260" s="987"/>
      <c r="G260" s="989"/>
      <c r="H260" s="1063"/>
      <c r="I260" s="1036"/>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1005"/>
      <c r="O260" s="1007"/>
      <c r="P260" s="1037"/>
    </row>
    <row r="261" spans="3:16">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63" t="str">
        <f ca="1">IF(ISBLANK(OFFSET('9. METAS'!$L$20,INT((ROW()-13)/2),0)),"",OFFSET('9. METAS'!$L$20,INT((ROW()-13)/2),0))</f>
        <v/>
      </c>
      <c r="I261" s="1031"/>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1004" t="str">
        <f t="shared" ref="N261" ca="1" si="244">IFERROR(J261/J262,"ND")</f>
        <v>ND</v>
      </c>
      <c r="O261" s="1006" t="str">
        <f t="shared" ref="O261" ca="1" si="245">IFERROR(((J261)/H261),"ND")</f>
        <v>ND</v>
      </c>
      <c r="P261" s="1034"/>
    </row>
    <row r="262" spans="3:16">
      <c r="C262" s="983"/>
      <c r="D262" s="985"/>
      <c r="E262" s="985"/>
      <c r="F262" s="987"/>
      <c r="G262" s="989"/>
      <c r="H262" s="1063"/>
      <c r="I262" s="1036"/>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1005"/>
      <c r="O262" s="1007"/>
      <c r="P262" s="1037"/>
    </row>
    <row r="263" spans="3:16">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63" t="str">
        <f ca="1">IF(ISBLANK(OFFSET('9. METAS'!$L$20,INT((ROW()-13)/2),0)),"",OFFSET('9. METAS'!$L$20,INT((ROW()-13)/2),0))</f>
        <v/>
      </c>
      <c r="I263" s="1031"/>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1004" t="str">
        <f t="shared" ref="N263" ca="1" si="246">IFERROR(J263/J264,"ND")</f>
        <v>ND</v>
      </c>
      <c r="O263" s="1006" t="str">
        <f t="shared" ref="O263" ca="1" si="247">IFERROR(((J263)/H263),"ND")</f>
        <v>ND</v>
      </c>
      <c r="P263" s="1034"/>
    </row>
    <row r="264" spans="3:16">
      <c r="C264" s="983"/>
      <c r="D264" s="985"/>
      <c r="E264" s="985"/>
      <c r="F264" s="987"/>
      <c r="G264" s="989"/>
      <c r="H264" s="1063"/>
      <c r="I264" s="1036"/>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1005"/>
      <c r="O264" s="1007"/>
      <c r="P264" s="1037"/>
    </row>
    <row r="265" spans="3:16">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63" t="str">
        <f ca="1">IF(ISBLANK(OFFSET('9. METAS'!$L$20,INT((ROW()-13)/2),0)),"",OFFSET('9. METAS'!$L$20,INT((ROW()-13)/2),0))</f>
        <v/>
      </c>
      <c r="I265" s="1031"/>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1004" t="str">
        <f t="shared" ref="N265" ca="1" si="248">IFERROR(J265/J266,"ND")</f>
        <v>ND</v>
      </c>
      <c r="O265" s="1006" t="str">
        <f t="shared" ref="O265" ca="1" si="249">IFERROR(((J265)/H265),"ND")</f>
        <v>ND</v>
      </c>
      <c r="P265" s="1034"/>
    </row>
    <row r="266" spans="3:16">
      <c r="C266" s="983"/>
      <c r="D266" s="985"/>
      <c r="E266" s="985"/>
      <c r="F266" s="987"/>
      <c r="G266" s="989"/>
      <c r="H266" s="1063"/>
      <c r="I266" s="1036"/>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1005"/>
      <c r="O266" s="1007"/>
      <c r="P266" s="1037"/>
    </row>
    <row r="267" spans="3:16">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63" t="str">
        <f ca="1">IF(ISBLANK(OFFSET('9. METAS'!$L$20,INT((ROW()-13)/2),0)),"",OFFSET('9. METAS'!$L$20,INT((ROW()-13)/2),0))</f>
        <v/>
      </c>
      <c r="I267" s="1031"/>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1004" t="str">
        <f t="shared" ref="N267" ca="1" si="250">IFERROR(J267/J268,"ND")</f>
        <v>ND</v>
      </c>
      <c r="O267" s="1006" t="str">
        <f t="shared" ref="O267" ca="1" si="251">IFERROR(((J267)/H267),"ND")</f>
        <v>ND</v>
      </c>
      <c r="P267" s="1034"/>
    </row>
    <row r="268" spans="3:16">
      <c r="C268" s="983"/>
      <c r="D268" s="985"/>
      <c r="E268" s="985"/>
      <c r="F268" s="987"/>
      <c r="G268" s="989"/>
      <c r="H268" s="1063"/>
      <c r="I268" s="1036"/>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1005"/>
      <c r="O268" s="1007"/>
      <c r="P268" s="1037"/>
    </row>
    <row r="269" spans="3:16">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63" t="str">
        <f ca="1">IF(ISBLANK(OFFSET('9. METAS'!$L$20,INT((ROW()-13)/2),0)),"",OFFSET('9. METAS'!$L$20,INT((ROW()-13)/2),0))</f>
        <v/>
      </c>
      <c r="I269" s="1031"/>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1004" t="str">
        <f t="shared" ref="N269" ca="1" si="252">IFERROR(J269/J270,"ND")</f>
        <v>ND</v>
      </c>
      <c r="O269" s="1006" t="str">
        <f t="shared" ref="O269" ca="1" si="253">IFERROR(((J269)/H269),"ND")</f>
        <v>ND</v>
      </c>
      <c r="P269" s="1034"/>
    </row>
    <row r="270" spans="3:16">
      <c r="C270" s="983"/>
      <c r="D270" s="985"/>
      <c r="E270" s="985"/>
      <c r="F270" s="987"/>
      <c r="G270" s="989"/>
      <c r="H270" s="1063"/>
      <c r="I270" s="1036"/>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1005"/>
      <c r="O270" s="1007"/>
      <c r="P270" s="1037"/>
    </row>
    <row r="271" spans="3:16">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63" t="str">
        <f ca="1">IF(ISBLANK(OFFSET('9. METAS'!$L$20,INT((ROW()-13)/2),0)),"",OFFSET('9. METAS'!$L$20,INT((ROW()-13)/2),0))</f>
        <v/>
      </c>
      <c r="I271" s="1031"/>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1004" t="str">
        <f t="shared" ref="N271" ca="1" si="254">IFERROR(J271/J272,"ND")</f>
        <v>ND</v>
      </c>
      <c r="O271" s="1006" t="str">
        <f t="shared" ref="O271" ca="1" si="255">IFERROR(((J271)/H271),"ND")</f>
        <v>ND</v>
      </c>
      <c r="P271" s="1034"/>
    </row>
    <row r="272" spans="3:16">
      <c r="C272" s="983"/>
      <c r="D272" s="985"/>
      <c r="E272" s="985"/>
      <c r="F272" s="987"/>
      <c r="G272" s="989"/>
      <c r="H272" s="1063"/>
      <c r="I272" s="1036"/>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1005"/>
      <c r="O272" s="1007"/>
      <c r="P272" s="1037"/>
    </row>
    <row r="273" spans="3:16">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63" t="str">
        <f ca="1">IF(ISBLANK(OFFSET('9. METAS'!$L$20,INT((ROW()-13)/2),0)),"",OFFSET('9. METAS'!$L$20,INT((ROW()-13)/2),0))</f>
        <v/>
      </c>
      <c r="I273" s="1031"/>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1004" t="str">
        <f t="shared" ref="N273" ca="1" si="256">IFERROR(J273/J274,"ND")</f>
        <v>ND</v>
      </c>
      <c r="O273" s="1006" t="str">
        <f t="shared" ref="O273" ca="1" si="257">IFERROR(((J273)/H273),"ND")</f>
        <v>ND</v>
      </c>
      <c r="P273" s="1034"/>
    </row>
    <row r="274" spans="3:16">
      <c r="C274" s="983"/>
      <c r="D274" s="985"/>
      <c r="E274" s="985"/>
      <c r="F274" s="987"/>
      <c r="G274" s="989"/>
      <c r="H274" s="1063"/>
      <c r="I274" s="1036"/>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1005"/>
      <c r="O274" s="1007"/>
      <c r="P274" s="1037"/>
    </row>
    <row r="275" spans="3:16">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63" t="str">
        <f ca="1">IF(ISBLANK(OFFSET('9. METAS'!$L$20,INT((ROW()-13)/2),0)),"",OFFSET('9. METAS'!$L$20,INT((ROW()-13)/2),0))</f>
        <v/>
      </c>
      <c r="I275" s="1031"/>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1004" t="str">
        <f t="shared" ref="N275" ca="1" si="258">IFERROR(J275/J276,"ND")</f>
        <v>ND</v>
      </c>
      <c r="O275" s="1006" t="str">
        <f t="shared" ref="O275" ca="1" si="259">IFERROR(((J275)/H275),"ND")</f>
        <v>ND</v>
      </c>
      <c r="P275" s="1034"/>
    </row>
    <row r="276" spans="3:16">
      <c r="C276" s="983"/>
      <c r="D276" s="985"/>
      <c r="E276" s="985"/>
      <c r="F276" s="987"/>
      <c r="G276" s="989"/>
      <c r="H276" s="1063"/>
      <c r="I276" s="1036"/>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1005"/>
      <c r="O276" s="1007"/>
      <c r="P276" s="1037"/>
    </row>
    <row r="277" spans="3:16">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63" t="str">
        <f ca="1">IF(ISBLANK(OFFSET('9. METAS'!$L$20,INT((ROW()-13)/2),0)),"",OFFSET('9. METAS'!$L$20,INT((ROW()-13)/2),0))</f>
        <v/>
      </c>
      <c r="I277" s="1031"/>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1004" t="str">
        <f t="shared" ref="N277" ca="1" si="260">IFERROR(J277/J278,"ND")</f>
        <v>ND</v>
      </c>
      <c r="O277" s="1006" t="str">
        <f t="shared" ref="O277" ca="1" si="261">IFERROR(((J277)/H277),"ND")</f>
        <v>ND</v>
      </c>
      <c r="P277" s="1034"/>
    </row>
    <row r="278" spans="3:16">
      <c r="C278" s="983"/>
      <c r="D278" s="985"/>
      <c r="E278" s="985"/>
      <c r="F278" s="987"/>
      <c r="G278" s="989"/>
      <c r="H278" s="1063"/>
      <c r="I278" s="1036"/>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1005"/>
      <c r="O278" s="1007"/>
      <c r="P278" s="1037"/>
    </row>
    <row r="279" spans="3:16">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63" t="str">
        <f ca="1">IF(ISBLANK(OFFSET('9. METAS'!$L$20,INT((ROW()-13)/2),0)),"",OFFSET('9. METAS'!$L$20,INT((ROW()-13)/2),0))</f>
        <v/>
      </c>
      <c r="I279" s="1031"/>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1004" t="str">
        <f t="shared" ref="N279" ca="1" si="262">IFERROR(J279/J280,"ND")</f>
        <v>ND</v>
      </c>
      <c r="O279" s="1006" t="str">
        <f t="shared" ref="O279" ca="1" si="263">IFERROR(((J279)/H279),"ND")</f>
        <v>ND</v>
      </c>
      <c r="P279" s="1034"/>
    </row>
    <row r="280" spans="3:16">
      <c r="C280" s="983"/>
      <c r="D280" s="985"/>
      <c r="E280" s="985"/>
      <c r="F280" s="987"/>
      <c r="G280" s="989"/>
      <c r="H280" s="1063"/>
      <c r="I280" s="1036"/>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1005"/>
      <c r="O280" s="1007"/>
      <c r="P280" s="1037"/>
    </row>
    <row r="281" spans="3:16">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63" t="str">
        <f ca="1">IF(ISBLANK(OFFSET('9. METAS'!$L$20,INT((ROW()-13)/2),0)),"",OFFSET('9. METAS'!$L$20,INT((ROW()-13)/2),0))</f>
        <v/>
      </c>
      <c r="I281" s="1031"/>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1004" t="str">
        <f t="shared" ref="N281" ca="1" si="264">IFERROR(J281/J282,"ND")</f>
        <v>ND</v>
      </c>
      <c r="O281" s="1006" t="str">
        <f t="shared" ref="O281" ca="1" si="265">IFERROR(((J281)/H281),"ND")</f>
        <v>ND</v>
      </c>
      <c r="P281" s="1034"/>
    </row>
    <row r="282" spans="3:16">
      <c r="C282" s="983"/>
      <c r="D282" s="985"/>
      <c r="E282" s="985"/>
      <c r="F282" s="987"/>
      <c r="G282" s="989"/>
      <c r="H282" s="1063"/>
      <c r="I282" s="1036"/>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1005"/>
      <c r="O282" s="1007"/>
      <c r="P282" s="1037"/>
    </row>
    <row r="283" spans="3:16">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63" t="str">
        <f ca="1">IF(ISBLANK(OFFSET('9. METAS'!$L$20,INT((ROW()-13)/2),0)),"",OFFSET('9. METAS'!$L$20,INT((ROW()-13)/2),0))</f>
        <v/>
      </c>
      <c r="I283" s="1031"/>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1004" t="str">
        <f t="shared" ref="N283" ca="1" si="266">IFERROR(J283/J284,"ND")</f>
        <v>ND</v>
      </c>
      <c r="O283" s="1006" t="str">
        <f t="shared" ref="O283" ca="1" si="267">IFERROR(((J283)/H283),"ND")</f>
        <v>ND</v>
      </c>
      <c r="P283" s="1034"/>
    </row>
    <row r="284" spans="3:16">
      <c r="C284" s="983"/>
      <c r="D284" s="985"/>
      <c r="E284" s="985"/>
      <c r="F284" s="987"/>
      <c r="G284" s="989"/>
      <c r="H284" s="1063"/>
      <c r="I284" s="1036"/>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1005"/>
      <c r="O284" s="1007"/>
      <c r="P284" s="1037"/>
    </row>
    <row r="285" spans="3:16">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63" t="str">
        <f ca="1">IF(ISBLANK(OFFSET('9. METAS'!$L$20,INT((ROW()-13)/2),0)),"",OFFSET('9. METAS'!$L$20,INT((ROW()-13)/2),0))</f>
        <v/>
      </c>
      <c r="I285" s="1031"/>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1004" t="str">
        <f t="shared" ref="N285" ca="1" si="268">IFERROR(J285/J286,"ND")</f>
        <v>ND</v>
      </c>
      <c r="O285" s="1006" t="str">
        <f t="shared" ref="O285" ca="1" si="269">IFERROR(((J285)/H285),"ND")</f>
        <v>ND</v>
      </c>
      <c r="P285" s="1034"/>
    </row>
    <row r="286" spans="3:16">
      <c r="C286" s="983"/>
      <c r="D286" s="985"/>
      <c r="E286" s="985"/>
      <c r="F286" s="987"/>
      <c r="G286" s="989"/>
      <c r="H286" s="1063"/>
      <c r="I286" s="1036"/>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1005"/>
      <c r="O286" s="1007"/>
      <c r="P286" s="1037"/>
    </row>
    <row r="287" spans="3:16">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63" t="str">
        <f ca="1">IF(ISBLANK(OFFSET('9. METAS'!$L$20,INT((ROW()-13)/2),0)),"",OFFSET('9. METAS'!$L$20,INT((ROW()-13)/2),0))</f>
        <v/>
      </c>
      <c r="I287" s="1031"/>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1004" t="str">
        <f t="shared" ref="N287" ca="1" si="270">IFERROR(J287/J288,"ND")</f>
        <v>ND</v>
      </c>
      <c r="O287" s="1006" t="str">
        <f t="shared" ref="O287" ca="1" si="271">IFERROR(((J287)/H287),"ND")</f>
        <v>ND</v>
      </c>
      <c r="P287" s="1034"/>
    </row>
    <row r="288" spans="3:16">
      <c r="C288" s="983"/>
      <c r="D288" s="985"/>
      <c r="E288" s="985"/>
      <c r="F288" s="987"/>
      <c r="G288" s="989"/>
      <c r="H288" s="1063"/>
      <c r="I288" s="1036"/>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1005"/>
      <c r="O288" s="1007"/>
      <c r="P288" s="1037"/>
    </row>
    <row r="289" spans="3:16">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63" t="str">
        <f ca="1">IF(ISBLANK(OFFSET('9. METAS'!$L$20,INT((ROW()-13)/2),0)),"",OFFSET('9. METAS'!$L$20,INT((ROW()-13)/2),0))</f>
        <v/>
      </c>
      <c r="I289" s="1031"/>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1004" t="str">
        <f t="shared" ref="N289" ca="1" si="272">IFERROR(J289/J290,"ND")</f>
        <v>ND</v>
      </c>
      <c r="O289" s="1006" t="str">
        <f t="shared" ref="O289" ca="1" si="273">IFERROR(((J289)/H289),"ND")</f>
        <v>ND</v>
      </c>
      <c r="P289" s="1034"/>
    </row>
    <row r="290" spans="3:16">
      <c r="C290" s="983"/>
      <c r="D290" s="985"/>
      <c r="E290" s="985"/>
      <c r="F290" s="987"/>
      <c r="G290" s="989"/>
      <c r="H290" s="1063"/>
      <c r="I290" s="1036"/>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1005"/>
      <c r="O290" s="1007"/>
      <c r="P290" s="1037"/>
    </row>
    <row r="291" spans="3:16">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63" t="str">
        <f ca="1">IF(ISBLANK(OFFSET('9. METAS'!$L$20,INT((ROW()-13)/2),0)),"",OFFSET('9. METAS'!$L$20,INT((ROW()-13)/2),0))</f>
        <v/>
      </c>
      <c r="I291" s="1031"/>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1004" t="str">
        <f t="shared" ref="N291" ca="1" si="274">IFERROR(J291/J292,"ND")</f>
        <v>ND</v>
      </c>
      <c r="O291" s="1006" t="str">
        <f t="shared" ref="O291" ca="1" si="275">IFERROR(((J291)/H291),"ND")</f>
        <v>ND</v>
      </c>
      <c r="P291" s="1034"/>
    </row>
    <row r="292" spans="3:16">
      <c r="C292" s="983"/>
      <c r="D292" s="985"/>
      <c r="E292" s="985"/>
      <c r="F292" s="987"/>
      <c r="G292" s="989"/>
      <c r="H292" s="1063"/>
      <c r="I292" s="1036"/>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1005"/>
      <c r="O292" s="1007"/>
      <c r="P292" s="1037"/>
    </row>
    <row r="293" spans="3:16">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63" t="str">
        <f ca="1">IF(ISBLANK(OFFSET('9. METAS'!$L$20,INT((ROW()-13)/2),0)),"",OFFSET('9. METAS'!$L$20,INT((ROW()-13)/2),0))</f>
        <v/>
      </c>
      <c r="I293" s="1031"/>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1004" t="str">
        <f t="shared" ref="N293" ca="1" si="276">IFERROR(J293/J294,"ND")</f>
        <v>ND</v>
      </c>
      <c r="O293" s="1006" t="str">
        <f t="shared" ref="O293" ca="1" si="277">IFERROR(((J293)/H293),"ND")</f>
        <v>ND</v>
      </c>
      <c r="P293" s="1034"/>
    </row>
    <row r="294" spans="3:16">
      <c r="C294" s="983"/>
      <c r="D294" s="985"/>
      <c r="E294" s="985"/>
      <c r="F294" s="987"/>
      <c r="G294" s="989"/>
      <c r="H294" s="1063"/>
      <c r="I294" s="1036"/>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1005"/>
      <c r="O294" s="1007"/>
      <c r="P294" s="1037"/>
    </row>
    <row r="295" spans="3:16">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63" t="str">
        <f ca="1">IF(ISBLANK(OFFSET('9. METAS'!$L$20,INT((ROW()-13)/2),0)),"",OFFSET('9. METAS'!$L$20,INT((ROW()-13)/2),0))</f>
        <v/>
      </c>
      <c r="I295" s="1031"/>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1004" t="str">
        <f t="shared" ref="N295" ca="1" si="278">IFERROR(J295/J296,"ND")</f>
        <v>ND</v>
      </c>
      <c r="O295" s="1006" t="str">
        <f t="shared" ref="O295" ca="1" si="279">IFERROR(((J295)/H295),"ND")</f>
        <v>ND</v>
      </c>
      <c r="P295" s="1034"/>
    </row>
    <row r="296" spans="3:16">
      <c r="C296" s="983"/>
      <c r="D296" s="985"/>
      <c r="E296" s="985"/>
      <c r="F296" s="987"/>
      <c r="G296" s="989"/>
      <c r="H296" s="1063"/>
      <c r="I296" s="1036"/>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1005"/>
      <c r="O296" s="1007"/>
      <c r="P296" s="1037"/>
    </row>
    <row r="297" spans="3:16">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63" t="str">
        <f ca="1">IF(ISBLANK(OFFSET('9. METAS'!$L$20,INT((ROW()-13)/2),0)),"",OFFSET('9. METAS'!$L$20,INT((ROW()-13)/2),0))</f>
        <v/>
      </c>
      <c r="I297" s="1031"/>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1004" t="str">
        <f t="shared" ref="N297" ca="1" si="280">IFERROR(J297/J298,"ND")</f>
        <v>ND</v>
      </c>
      <c r="O297" s="1006" t="str">
        <f t="shared" ref="O297" ca="1" si="281">IFERROR(((J297)/H297),"ND")</f>
        <v>ND</v>
      </c>
      <c r="P297" s="1034"/>
    </row>
    <row r="298" spans="3:16">
      <c r="C298" s="983"/>
      <c r="D298" s="985"/>
      <c r="E298" s="985"/>
      <c r="F298" s="987"/>
      <c r="G298" s="989"/>
      <c r="H298" s="1063"/>
      <c r="I298" s="1036"/>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1005"/>
      <c r="O298" s="1007"/>
      <c r="P298" s="1037"/>
    </row>
    <row r="299" spans="3:16">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63" t="str">
        <f ca="1">IF(ISBLANK(OFFSET('9. METAS'!$L$20,INT((ROW()-13)/2),0)),"",OFFSET('9. METAS'!$L$20,INT((ROW()-13)/2),0))</f>
        <v/>
      </c>
      <c r="I299" s="1031"/>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1004" t="str">
        <f t="shared" ref="N299" ca="1" si="282">IFERROR(J299/J300,"ND")</f>
        <v>ND</v>
      </c>
      <c r="O299" s="1006" t="str">
        <f t="shared" ref="O299" ca="1" si="283">IFERROR(((J299)/H299),"ND")</f>
        <v>ND</v>
      </c>
      <c r="P299" s="1034"/>
    </row>
    <row r="300" spans="3:16">
      <c r="C300" s="983"/>
      <c r="D300" s="985"/>
      <c r="E300" s="985"/>
      <c r="F300" s="987"/>
      <c r="G300" s="989"/>
      <c r="H300" s="1063"/>
      <c r="I300" s="1036"/>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1005"/>
      <c r="O300" s="1007"/>
      <c r="P300" s="1037"/>
    </row>
    <row r="301" spans="3:16">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63" t="str">
        <f ca="1">IF(ISBLANK(OFFSET('9. METAS'!$L$20,INT((ROW()-13)/2),0)),"",OFFSET('9. METAS'!$L$20,INT((ROW()-13)/2),0))</f>
        <v/>
      </c>
      <c r="I301" s="1031"/>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1004" t="str">
        <f t="shared" ref="N301" ca="1" si="284">IFERROR(J301/J302,"ND")</f>
        <v>ND</v>
      </c>
      <c r="O301" s="1006" t="str">
        <f t="shared" ref="O301" ca="1" si="285">IFERROR(((J301)/H301),"ND")</f>
        <v>ND</v>
      </c>
      <c r="P301" s="1034"/>
    </row>
    <row r="302" spans="3:16">
      <c r="C302" s="983"/>
      <c r="D302" s="985"/>
      <c r="E302" s="985"/>
      <c r="F302" s="987"/>
      <c r="G302" s="989"/>
      <c r="H302" s="1063"/>
      <c r="I302" s="1036"/>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1005"/>
      <c r="O302" s="1007"/>
      <c r="P302" s="1037"/>
    </row>
    <row r="303" spans="3:16">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63" t="str">
        <f ca="1">IF(ISBLANK(OFFSET('9. METAS'!$L$20,INT((ROW()-13)/2),0)),"",OFFSET('9. METAS'!$L$20,INT((ROW()-13)/2),0))</f>
        <v/>
      </c>
      <c r="I303" s="1031"/>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1004" t="str">
        <f t="shared" ref="N303" ca="1" si="286">IFERROR(J303/J304,"ND")</f>
        <v>ND</v>
      </c>
      <c r="O303" s="1006" t="str">
        <f t="shared" ref="O303" ca="1" si="287">IFERROR(((J303)/H303),"ND")</f>
        <v>ND</v>
      </c>
      <c r="P303" s="1034"/>
    </row>
    <row r="304" spans="3:16">
      <c r="C304" s="983"/>
      <c r="D304" s="985"/>
      <c r="E304" s="985"/>
      <c r="F304" s="987"/>
      <c r="G304" s="989"/>
      <c r="H304" s="1063"/>
      <c r="I304" s="1036"/>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1005"/>
      <c r="O304" s="1007"/>
      <c r="P304" s="1037"/>
    </row>
    <row r="305" spans="3:16">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63" t="str">
        <f ca="1">IF(ISBLANK(OFFSET('9. METAS'!$L$20,INT((ROW()-13)/2),0)),"",OFFSET('9. METAS'!$L$20,INT((ROW()-13)/2),0))</f>
        <v/>
      </c>
      <c r="I305" s="1031"/>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1004" t="str">
        <f t="shared" ref="N305" ca="1" si="288">IFERROR(J305/J306,"ND")</f>
        <v>ND</v>
      </c>
      <c r="O305" s="1006" t="str">
        <f t="shared" ref="O305" ca="1" si="289">IFERROR(((J305)/H305),"ND")</f>
        <v>ND</v>
      </c>
      <c r="P305" s="1034"/>
    </row>
    <row r="306" spans="3:16">
      <c r="C306" s="983"/>
      <c r="D306" s="985"/>
      <c r="E306" s="985"/>
      <c r="F306" s="987"/>
      <c r="G306" s="989"/>
      <c r="H306" s="1063"/>
      <c r="I306" s="1036"/>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1005"/>
      <c r="O306" s="1007"/>
      <c r="P306" s="1037"/>
    </row>
    <row r="307" spans="3:16">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63" t="str">
        <f ca="1">IF(ISBLANK(OFFSET('9. METAS'!$L$20,INT((ROW()-13)/2),0)),"",OFFSET('9. METAS'!$L$20,INT((ROW()-13)/2),0))</f>
        <v/>
      </c>
      <c r="I307" s="1031"/>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1004" t="str">
        <f t="shared" ref="N307" ca="1" si="290">IFERROR(J307/J308,"ND")</f>
        <v>ND</v>
      </c>
      <c r="O307" s="1006" t="str">
        <f t="shared" ref="O307" ca="1" si="291">IFERROR(((J307)/H307),"ND")</f>
        <v>ND</v>
      </c>
      <c r="P307" s="1034"/>
    </row>
    <row r="308" spans="3:16">
      <c r="C308" s="983"/>
      <c r="D308" s="985"/>
      <c r="E308" s="985"/>
      <c r="F308" s="987"/>
      <c r="G308" s="989"/>
      <c r="H308" s="1063"/>
      <c r="I308" s="1036"/>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1005"/>
      <c r="O308" s="1007"/>
      <c r="P308" s="1037"/>
    </row>
    <row r="309" spans="3:16">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63" t="str">
        <f ca="1">IF(ISBLANK(OFFSET('9. METAS'!$L$20,INT((ROW()-13)/2),0)),"",OFFSET('9. METAS'!$L$20,INT((ROW()-13)/2),0))</f>
        <v/>
      </c>
      <c r="I309" s="1031"/>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1004" t="str">
        <f t="shared" ref="N309" ca="1" si="292">IFERROR(J309/J310,"ND")</f>
        <v>ND</v>
      </c>
      <c r="O309" s="1006" t="str">
        <f t="shared" ref="O309" ca="1" si="293">IFERROR(((J309)/H309),"ND")</f>
        <v>ND</v>
      </c>
      <c r="P309" s="1034"/>
    </row>
    <row r="310" spans="3:16">
      <c r="C310" s="983"/>
      <c r="D310" s="985"/>
      <c r="E310" s="985"/>
      <c r="F310" s="987"/>
      <c r="G310" s="989"/>
      <c r="H310" s="1063"/>
      <c r="I310" s="1036"/>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1005"/>
      <c r="O310" s="1007"/>
      <c r="P310" s="1037"/>
    </row>
    <row r="311" spans="3:16">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63" t="str">
        <f ca="1">IF(ISBLANK(OFFSET('9. METAS'!$L$20,INT((ROW()-13)/2),0)),"",OFFSET('9. METAS'!$L$20,INT((ROW()-13)/2),0))</f>
        <v/>
      </c>
      <c r="I311" s="1031"/>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1004" t="str">
        <f t="shared" ref="N311" ca="1" si="294">IFERROR(J311/J312,"ND")</f>
        <v>ND</v>
      </c>
      <c r="O311" s="1006" t="str">
        <f t="shared" ref="O311" ca="1" si="295">IFERROR(((J311)/H311),"ND")</f>
        <v>ND</v>
      </c>
      <c r="P311" s="1034"/>
    </row>
    <row r="312" spans="3:16">
      <c r="C312" s="983"/>
      <c r="D312" s="985"/>
      <c r="E312" s="985"/>
      <c r="F312" s="987"/>
      <c r="G312" s="989"/>
      <c r="H312" s="1063"/>
      <c r="I312" s="1036"/>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1005"/>
      <c r="O312" s="1007"/>
      <c r="P312" s="1037"/>
    </row>
    <row r="313" spans="3:16">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63" t="str">
        <f ca="1">IF(ISBLANK(OFFSET('9. METAS'!$L$20,INT((ROW()-13)/2),0)),"",OFFSET('9. METAS'!$L$20,INT((ROW()-13)/2),0))</f>
        <v/>
      </c>
      <c r="I313" s="1031"/>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1004" t="str">
        <f t="shared" ref="N313" ca="1" si="296">IFERROR(J313/J314,"ND")</f>
        <v>ND</v>
      </c>
      <c r="O313" s="1006" t="str">
        <f t="shared" ref="O313" ca="1" si="297">IFERROR(((J313)/H313),"ND")</f>
        <v>ND</v>
      </c>
      <c r="P313" s="1034"/>
    </row>
    <row r="314" spans="3:16">
      <c r="C314" s="983"/>
      <c r="D314" s="985"/>
      <c r="E314" s="985"/>
      <c r="F314" s="987"/>
      <c r="G314" s="989"/>
      <c r="H314" s="1063"/>
      <c r="I314" s="1036"/>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1005"/>
      <c r="O314" s="1007"/>
      <c r="P314" s="1037"/>
    </row>
    <row r="315" spans="3:16">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63" t="str">
        <f ca="1">IF(ISBLANK(OFFSET('9. METAS'!$L$20,INT((ROW()-13)/2),0)),"",OFFSET('9. METAS'!$L$20,INT((ROW()-13)/2),0))</f>
        <v/>
      </c>
      <c r="I315" s="1031"/>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1004" t="str">
        <f t="shared" ref="N315" ca="1" si="298">IFERROR(J315/J316,"ND")</f>
        <v>ND</v>
      </c>
      <c r="O315" s="1006" t="str">
        <f t="shared" ref="O315" ca="1" si="299">IFERROR(((J315)/H315),"ND")</f>
        <v>ND</v>
      </c>
      <c r="P315" s="1034"/>
    </row>
    <row r="316" spans="3:16">
      <c r="C316" s="983"/>
      <c r="D316" s="985"/>
      <c r="E316" s="985"/>
      <c r="F316" s="987"/>
      <c r="G316" s="989"/>
      <c r="H316" s="1063"/>
      <c r="I316" s="1036"/>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1005"/>
      <c r="O316" s="1007"/>
      <c r="P316" s="1037"/>
    </row>
    <row r="317" spans="3:16">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63" t="str">
        <f ca="1">IF(ISBLANK(OFFSET('9. METAS'!$L$20,INT((ROW()-13)/2),0)),"",OFFSET('9. METAS'!$L$20,INT((ROW()-13)/2),0))</f>
        <v/>
      </c>
      <c r="I317" s="1031"/>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1004" t="str">
        <f t="shared" ref="N317" ca="1" si="300">IFERROR(J317/J318,"ND")</f>
        <v>ND</v>
      </c>
      <c r="O317" s="1006" t="str">
        <f t="shared" ref="O317" ca="1" si="301">IFERROR(((J317)/H317),"ND")</f>
        <v>ND</v>
      </c>
      <c r="P317" s="1034"/>
    </row>
    <row r="318" spans="3:16">
      <c r="C318" s="983"/>
      <c r="D318" s="985"/>
      <c r="E318" s="985"/>
      <c r="F318" s="987"/>
      <c r="G318" s="989"/>
      <c r="H318" s="1063"/>
      <c r="I318" s="1036"/>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1005"/>
      <c r="O318" s="1007"/>
      <c r="P318" s="1037"/>
    </row>
    <row r="319" spans="3:16">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63" t="str">
        <f ca="1">IF(ISBLANK(OFFSET('9. METAS'!$L$20,INT((ROW()-13)/2),0)),"",OFFSET('9. METAS'!$L$20,INT((ROW()-13)/2),0))</f>
        <v/>
      </c>
      <c r="I319" s="1031"/>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1004" t="str">
        <f t="shared" ref="N319" ca="1" si="302">IFERROR(J319/J320,"ND")</f>
        <v>ND</v>
      </c>
      <c r="O319" s="1006" t="str">
        <f t="shared" ref="O319" ca="1" si="303">IFERROR(((J319)/H319),"ND")</f>
        <v>ND</v>
      </c>
      <c r="P319" s="1034"/>
    </row>
    <row r="320" spans="3:16">
      <c r="C320" s="983"/>
      <c r="D320" s="985"/>
      <c r="E320" s="985"/>
      <c r="F320" s="987"/>
      <c r="G320" s="989"/>
      <c r="H320" s="1063"/>
      <c r="I320" s="1036"/>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1005"/>
      <c r="O320" s="1007"/>
      <c r="P320" s="1037"/>
    </row>
    <row r="321" spans="3:16">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63" t="str">
        <f ca="1">IF(ISBLANK(OFFSET('9. METAS'!$L$20,INT((ROW()-13)/2),0)),"",OFFSET('9. METAS'!$L$20,INT((ROW()-13)/2),0))</f>
        <v/>
      </c>
      <c r="I321" s="1031"/>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1004" t="str">
        <f t="shared" ref="N321" ca="1" si="304">IFERROR(J321/J322,"ND")</f>
        <v>ND</v>
      </c>
      <c r="O321" s="1006" t="str">
        <f t="shared" ref="O321" ca="1" si="305">IFERROR(((J321)/H321),"ND")</f>
        <v>ND</v>
      </c>
      <c r="P321" s="1034"/>
    </row>
    <row r="322" spans="3:16">
      <c r="C322" s="983"/>
      <c r="D322" s="985"/>
      <c r="E322" s="985"/>
      <c r="F322" s="987"/>
      <c r="G322" s="989"/>
      <c r="H322" s="1063"/>
      <c r="I322" s="1036"/>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1005"/>
      <c r="O322" s="1007"/>
      <c r="P322" s="1037"/>
    </row>
    <row r="323" spans="3:16">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63" t="str">
        <f ca="1">IF(ISBLANK(OFFSET('9. METAS'!$L$20,INT((ROW()-13)/2),0)),"",OFFSET('9. METAS'!$L$20,INT((ROW()-13)/2),0))</f>
        <v/>
      </c>
      <c r="I323" s="1031"/>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1004" t="str">
        <f t="shared" ref="N323" ca="1" si="306">IFERROR(J323/J324,"ND")</f>
        <v>ND</v>
      </c>
      <c r="O323" s="1006" t="str">
        <f t="shared" ref="O323" ca="1" si="307">IFERROR(((J323)/H323),"ND")</f>
        <v>ND</v>
      </c>
      <c r="P323" s="1034"/>
    </row>
    <row r="324" spans="3:16">
      <c r="C324" s="983"/>
      <c r="D324" s="985"/>
      <c r="E324" s="985"/>
      <c r="F324" s="987"/>
      <c r="G324" s="989"/>
      <c r="H324" s="1063"/>
      <c r="I324" s="1036"/>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1005"/>
      <c r="O324" s="1007"/>
      <c r="P324" s="1037"/>
    </row>
    <row r="325" spans="3:16">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63" t="str">
        <f ca="1">IF(ISBLANK(OFFSET('9. METAS'!$L$20,INT((ROW()-13)/2),0)),"",OFFSET('9. METAS'!$L$20,INT((ROW()-13)/2),0))</f>
        <v/>
      </c>
      <c r="I325" s="1031"/>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1004" t="str">
        <f t="shared" ref="N325" ca="1" si="308">IFERROR(J325/J326,"ND")</f>
        <v>ND</v>
      </c>
      <c r="O325" s="1006" t="str">
        <f t="shared" ref="O325" ca="1" si="309">IFERROR(((J325)/H325),"ND")</f>
        <v>ND</v>
      </c>
      <c r="P325" s="1034"/>
    </row>
    <row r="326" spans="3:16">
      <c r="C326" s="983"/>
      <c r="D326" s="985"/>
      <c r="E326" s="985"/>
      <c r="F326" s="987"/>
      <c r="G326" s="989"/>
      <c r="H326" s="1063"/>
      <c r="I326" s="1036"/>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1005"/>
      <c r="O326" s="1007"/>
      <c r="P326" s="1037"/>
    </row>
    <row r="327" spans="3:16">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63" t="str">
        <f ca="1">IF(ISBLANK(OFFSET('9. METAS'!$L$20,INT((ROW()-13)/2),0)),"",OFFSET('9. METAS'!$L$20,INT((ROW()-13)/2),0))</f>
        <v/>
      </c>
      <c r="I327" s="1031"/>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1004" t="str">
        <f t="shared" ref="N327" ca="1" si="310">IFERROR(J327/J328,"ND")</f>
        <v>ND</v>
      </c>
      <c r="O327" s="1006" t="str">
        <f t="shared" ref="O327" ca="1" si="311">IFERROR(((J327)/H327),"ND")</f>
        <v>ND</v>
      </c>
      <c r="P327" s="1034"/>
    </row>
    <row r="328" spans="3:16">
      <c r="C328" s="983"/>
      <c r="D328" s="985"/>
      <c r="E328" s="985"/>
      <c r="F328" s="987"/>
      <c r="G328" s="989"/>
      <c r="H328" s="1063"/>
      <c r="I328" s="1036"/>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1005"/>
      <c r="O328" s="1007"/>
      <c r="P328" s="1037"/>
    </row>
    <row r="329" spans="3:16">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63" t="str">
        <f ca="1">IF(ISBLANK(OFFSET('9. METAS'!$L$20,INT((ROW()-13)/2),0)),"",OFFSET('9. METAS'!$L$20,INT((ROW()-13)/2),0))</f>
        <v/>
      </c>
      <c r="I329" s="1031"/>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1004" t="str">
        <f t="shared" ref="N329" ca="1" si="312">IFERROR(J329/J330,"ND")</f>
        <v>ND</v>
      </c>
      <c r="O329" s="1006" t="str">
        <f t="shared" ref="O329" ca="1" si="313">IFERROR(((J329)/H329),"ND")</f>
        <v>ND</v>
      </c>
      <c r="P329" s="1034"/>
    </row>
    <row r="330" spans="3:16">
      <c r="C330" s="983"/>
      <c r="D330" s="985"/>
      <c r="E330" s="985"/>
      <c r="F330" s="987"/>
      <c r="G330" s="989"/>
      <c r="H330" s="1063"/>
      <c r="I330" s="1036"/>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1005"/>
      <c r="O330" s="1007"/>
      <c r="P330" s="1037"/>
    </row>
    <row r="331" spans="3:16">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63" t="str">
        <f ca="1">IF(ISBLANK(OFFSET('9. METAS'!$L$20,INT((ROW()-13)/2),0)),"",OFFSET('9. METAS'!$L$20,INT((ROW()-13)/2),0))</f>
        <v/>
      </c>
      <c r="I331" s="1031"/>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1004" t="str">
        <f t="shared" ref="N331" ca="1" si="314">IFERROR(J331/J332,"ND")</f>
        <v>ND</v>
      </c>
      <c r="O331" s="1006" t="str">
        <f t="shared" ref="O331" ca="1" si="315">IFERROR(((J331)/H331),"ND")</f>
        <v>ND</v>
      </c>
      <c r="P331" s="1034"/>
    </row>
    <row r="332" spans="3:16">
      <c r="C332" s="983"/>
      <c r="D332" s="985"/>
      <c r="E332" s="985"/>
      <c r="F332" s="987"/>
      <c r="G332" s="989"/>
      <c r="H332" s="1063"/>
      <c r="I332" s="1036"/>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1005"/>
      <c r="O332" s="1007"/>
      <c r="P332" s="1037"/>
    </row>
    <row r="333" spans="3:16">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63" t="str">
        <f ca="1">IF(ISBLANK(OFFSET('9. METAS'!$L$20,INT((ROW()-13)/2),0)),"",OFFSET('9. METAS'!$L$20,INT((ROW()-13)/2),0))</f>
        <v/>
      </c>
      <c r="I333" s="1031"/>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1004" t="str">
        <f t="shared" ref="N333" ca="1" si="316">IFERROR(J333/J334,"ND")</f>
        <v>ND</v>
      </c>
      <c r="O333" s="1006" t="str">
        <f t="shared" ref="O333" ca="1" si="317">IFERROR(((J333)/H333),"ND")</f>
        <v>ND</v>
      </c>
      <c r="P333" s="1034"/>
    </row>
    <row r="334" spans="3:16">
      <c r="C334" s="983"/>
      <c r="D334" s="985"/>
      <c r="E334" s="985"/>
      <c r="F334" s="987"/>
      <c r="G334" s="989"/>
      <c r="H334" s="1063"/>
      <c r="I334" s="1036"/>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1005"/>
      <c r="O334" s="1007"/>
      <c r="P334" s="1037"/>
    </row>
    <row r="335" spans="3:16">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63" t="str">
        <f ca="1">IF(ISBLANK(OFFSET('9. METAS'!$L$20,INT((ROW()-13)/2),0)),"",OFFSET('9. METAS'!$L$20,INT((ROW()-13)/2),0))</f>
        <v/>
      </c>
      <c r="I335" s="1031"/>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1004" t="str">
        <f t="shared" ref="N335" ca="1" si="318">IFERROR(J335/J336,"ND")</f>
        <v>ND</v>
      </c>
      <c r="O335" s="1006" t="str">
        <f t="shared" ref="O335" ca="1" si="319">IFERROR(((J335)/H335),"ND")</f>
        <v>ND</v>
      </c>
      <c r="P335" s="1034"/>
    </row>
    <row r="336" spans="3:16">
      <c r="C336" s="983"/>
      <c r="D336" s="985"/>
      <c r="E336" s="985"/>
      <c r="F336" s="987"/>
      <c r="G336" s="989"/>
      <c r="H336" s="1063"/>
      <c r="I336" s="1036"/>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1005"/>
      <c r="O336" s="1007"/>
      <c r="P336" s="1037"/>
    </row>
    <row r="337" spans="3:16">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63" t="str">
        <f ca="1">IF(ISBLANK(OFFSET('9. METAS'!$L$20,INT((ROW()-13)/2),0)),"",OFFSET('9. METAS'!$L$20,INT((ROW()-13)/2),0))</f>
        <v/>
      </c>
      <c r="I337" s="1031"/>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1004" t="str">
        <f t="shared" ref="N337" ca="1" si="320">IFERROR(J337/J338,"ND")</f>
        <v>ND</v>
      </c>
      <c r="O337" s="1006" t="str">
        <f t="shared" ref="O337" ca="1" si="321">IFERROR(((J337)/H337),"ND")</f>
        <v>ND</v>
      </c>
      <c r="P337" s="1034"/>
    </row>
    <row r="338" spans="3:16">
      <c r="C338" s="983"/>
      <c r="D338" s="985"/>
      <c r="E338" s="985"/>
      <c r="F338" s="987"/>
      <c r="G338" s="989"/>
      <c r="H338" s="1063"/>
      <c r="I338" s="1036"/>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1005"/>
      <c r="O338" s="1007"/>
      <c r="P338" s="1037"/>
    </row>
    <row r="339" spans="3:16">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63" t="str">
        <f ca="1">IF(ISBLANK(OFFSET('9. METAS'!$L$20,INT((ROW()-13)/2),0)),"",OFFSET('9. METAS'!$L$20,INT((ROW()-13)/2),0))</f>
        <v/>
      </c>
      <c r="I339" s="1031"/>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1004" t="str">
        <f t="shared" ref="N339" ca="1" si="322">IFERROR(J339/J340,"ND")</f>
        <v>ND</v>
      </c>
      <c r="O339" s="1006" t="str">
        <f t="shared" ref="O339" ca="1" si="323">IFERROR(((J339)/H339),"ND")</f>
        <v>ND</v>
      </c>
      <c r="P339" s="1034"/>
    </row>
    <row r="340" spans="3:16">
      <c r="C340" s="983"/>
      <c r="D340" s="985"/>
      <c r="E340" s="985"/>
      <c r="F340" s="987"/>
      <c r="G340" s="989"/>
      <c r="H340" s="1063"/>
      <c r="I340" s="1036"/>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1005"/>
      <c r="O340" s="1007"/>
      <c r="P340" s="1037"/>
    </row>
    <row r="341" spans="3:16">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63" t="str">
        <f ca="1">IF(ISBLANK(OFFSET('9. METAS'!$L$20,INT((ROW()-13)/2),0)),"",OFFSET('9. METAS'!$L$20,INT((ROW()-13)/2),0))</f>
        <v/>
      </c>
      <c r="I341" s="1031"/>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1004" t="str">
        <f t="shared" ref="N341" ca="1" si="324">IFERROR(J341/J342,"ND")</f>
        <v>ND</v>
      </c>
      <c r="O341" s="1006" t="str">
        <f t="shared" ref="O341" ca="1" si="325">IFERROR(((J341)/H341),"ND")</f>
        <v>ND</v>
      </c>
      <c r="P341" s="1034"/>
    </row>
    <row r="342" spans="3:16">
      <c r="C342" s="983"/>
      <c r="D342" s="985"/>
      <c r="E342" s="985"/>
      <c r="F342" s="987"/>
      <c r="G342" s="989"/>
      <c r="H342" s="1063"/>
      <c r="I342" s="1036"/>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1005"/>
      <c r="O342" s="1007"/>
      <c r="P342" s="1037"/>
    </row>
    <row r="343" spans="3:16">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63" t="str">
        <f ca="1">IF(ISBLANK(OFFSET('9. METAS'!$L$20,INT((ROW()-13)/2),0)),"",OFFSET('9. METAS'!$L$20,INT((ROW()-13)/2),0))</f>
        <v/>
      </c>
      <c r="I343" s="1031"/>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1004" t="str">
        <f t="shared" ref="N343" ca="1" si="326">IFERROR(J343/J344,"ND")</f>
        <v>ND</v>
      </c>
      <c r="O343" s="1006" t="str">
        <f t="shared" ref="O343" ca="1" si="327">IFERROR(((J343)/H343),"ND")</f>
        <v>ND</v>
      </c>
      <c r="P343" s="1034"/>
    </row>
    <row r="344" spans="3:16">
      <c r="C344" s="983"/>
      <c r="D344" s="985"/>
      <c r="E344" s="985"/>
      <c r="F344" s="987"/>
      <c r="G344" s="989"/>
      <c r="H344" s="1063"/>
      <c r="I344" s="1036"/>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1005"/>
      <c r="O344" s="1007"/>
      <c r="P344" s="1037"/>
    </row>
    <row r="345" spans="3:16">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63" t="str">
        <f ca="1">IF(ISBLANK(OFFSET('9. METAS'!$L$20,INT((ROW()-13)/2),0)),"",OFFSET('9. METAS'!$L$20,INT((ROW()-13)/2),0))</f>
        <v/>
      </c>
      <c r="I345" s="1031"/>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1004" t="str">
        <f t="shared" ref="N345" ca="1" si="328">IFERROR(J345/J346,"ND")</f>
        <v>ND</v>
      </c>
      <c r="O345" s="1006" t="str">
        <f t="shared" ref="O345" ca="1" si="329">IFERROR(((J345)/H345),"ND")</f>
        <v>ND</v>
      </c>
      <c r="P345" s="1034"/>
    </row>
    <row r="346" spans="3:16">
      <c r="C346" s="983"/>
      <c r="D346" s="985"/>
      <c r="E346" s="985"/>
      <c r="F346" s="987"/>
      <c r="G346" s="989"/>
      <c r="H346" s="1063"/>
      <c r="I346" s="1036"/>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1005"/>
      <c r="O346" s="1007"/>
      <c r="P346" s="1037"/>
    </row>
    <row r="347" spans="3:16">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63" t="str">
        <f ca="1">IF(ISBLANK(OFFSET('9. METAS'!$L$20,INT((ROW()-13)/2),0)),"",OFFSET('9. METAS'!$L$20,INT((ROW()-13)/2),0))</f>
        <v/>
      </c>
      <c r="I347" s="1031"/>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1004" t="str">
        <f t="shared" ref="N347" ca="1" si="330">IFERROR(J347/J348,"ND")</f>
        <v>ND</v>
      </c>
      <c r="O347" s="1006" t="str">
        <f t="shared" ref="O347" ca="1" si="331">IFERROR(((J347)/H347),"ND")</f>
        <v>ND</v>
      </c>
      <c r="P347" s="1034"/>
    </row>
    <row r="348" spans="3:16">
      <c r="C348" s="983"/>
      <c r="D348" s="985"/>
      <c r="E348" s="985"/>
      <c r="F348" s="987"/>
      <c r="G348" s="989"/>
      <c r="H348" s="1063"/>
      <c r="I348" s="1036"/>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1005"/>
      <c r="O348" s="1007"/>
      <c r="P348" s="1037"/>
    </row>
    <row r="349" spans="3:16">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63" t="str">
        <f ca="1">IF(ISBLANK(OFFSET('9. METAS'!$L$20,INT((ROW()-13)/2),0)),"",OFFSET('9. METAS'!$L$20,INT((ROW()-13)/2),0))</f>
        <v/>
      </c>
      <c r="I349" s="1031"/>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1004" t="str">
        <f t="shared" ref="N349" ca="1" si="332">IFERROR(J349/J350,"ND")</f>
        <v>ND</v>
      </c>
      <c r="O349" s="1006" t="str">
        <f t="shared" ref="O349" ca="1" si="333">IFERROR(((J349)/H349),"ND")</f>
        <v>ND</v>
      </c>
      <c r="P349" s="1034"/>
    </row>
    <row r="350" spans="3:16">
      <c r="C350" s="983"/>
      <c r="D350" s="985"/>
      <c r="E350" s="985"/>
      <c r="F350" s="987"/>
      <c r="G350" s="989"/>
      <c r="H350" s="1063"/>
      <c r="I350" s="1036"/>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1005"/>
      <c r="O350" s="1007"/>
      <c r="P350" s="1037"/>
    </row>
    <row r="351" spans="3:16">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63" t="str">
        <f ca="1">IF(ISBLANK(OFFSET('9. METAS'!$L$20,INT((ROW()-13)/2),0)),"",OFFSET('9. METAS'!$L$20,INT((ROW()-13)/2),0))</f>
        <v/>
      </c>
      <c r="I351" s="1031"/>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1004" t="str">
        <f t="shared" ref="N351" ca="1" si="334">IFERROR(J351/J352,"ND")</f>
        <v>ND</v>
      </c>
      <c r="O351" s="1006" t="str">
        <f t="shared" ref="O351" ca="1" si="335">IFERROR(((J351)/H351),"ND")</f>
        <v>ND</v>
      </c>
      <c r="P351" s="1034"/>
    </row>
    <row r="352" spans="3:16">
      <c r="C352" s="983"/>
      <c r="D352" s="985"/>
      <c r="E352" s="985"/>
      <c r="F352" s="987"/>
      <c r="G352" s="989"/>
      <c r="H352" s="1063"/>
      <c r="I352" s="1036"/>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1005"/>
      <c r="O352" s="1007"/>
      <c r="P352" s="1037"/>
    </row>
    <row r="353" spans="3:16">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63" t="str">
        <f ca="1">IF(ISBLANK(OFFSET('9. METAS'!$L$20,INT((ROW()-13)/2),0)),"",OFFSET('9. METAS'!$L$20,INT((ROW()-13)/2),0))</f>
        <v/>
      </c>
      <c r="I353" s="1031"/>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1004" t="str">
        <f t="shared" ref="N353" ca="1" si="336">IFERROR(J353/J354,"ND")</f>
        <v>ND</v>
      </c>
      <c r="O353" s="1006" t="str">
        <f t="shared" ref="O353" ca="1" si="337">IFERROR(((J353)/H353),"ND")</f>
        <v>ND</v>
      </c>
      <c r="P353" s="1034"/>
    </row>
    <row r="354" spans="3:16">
      <c r="C354" s="983"/>
      <c r="D354" s="985"/>
      <c r="E354" s="985"/>
      <c r="F354" s="987"/>
      <c r="G354" s="989"/>
      <c r="H354" s="1063"/>
      <c r="I354" s="1036"/>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1005"/>
      <c r="O354" s="1007"/>
      <c r="P354" s="1037"/>
    </row>
    <row r="355" spans="3:16">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63" t="str">
        <f ca="1">IF(ISBLANK(OFFSET('9. METAS'!$L$20,INT((ROW()-13)/2),0)),"",OFFSET('9. METAS'!$L$20,INT((ROW()-13)/2),0))</f>
        <v/>
      </c>
      <c r="I355" s="1031"/>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1004" t="str">
        <f t="shared" ref="N355" ca="1" si="338">IFERROR(J355/J356,"ND")</f>
        <v>ND</v>
      </c>
      <c r="O355" s="1006" t="str">
        <f t="shared" ref="O355" ca="1" si="339">IFERROR(((J355)/H355),"ND")</f>
        <v>ND</v>
      </c>
      <c r="P355" s="1034"/>
    </row>
    <row r="356" spans="3:16">
      <c r="C356" s="983"/>
      <c r="D356" s="985"/>
      <c r="E356" s="985"/>
      <c r="F356" s="987"/>
      <c r="G356" s="989"/>
      <c r="H356" s="1063"/>
      <c r="I356" s="1036"/>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1005"/>
      <c r="O356" s="1007"/>
      <c r="P356" s="1037"/>
    </row>
    <row r="357" spans="3:16">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63" t="str">
        <f ca="1">IF(ISBLANK(OFFSET('9. METAS'!$L$20,INT((ROW()-13)/2),0)),"",OFFSET('9. METAS'!$L$20,INT((ROW()-13)/2),0))</f>
        <v/>
      </c>
      <c r="I357" s="1031"/>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1004" t="str">
        <f t="shared" ref="N357" ca="1" si="340">IFERROR(J357/J358,"ND")</f>
        <v>ND</v>
      </c>
      <c r="O357" s="1006" t="str">
        <f t="shared" ref="O357" ca="1" si="341">IFERROR(((J357)/H357),"ND")</f>
        <v>ND</v>
      </c>
      <c r="P357" s="1034"/>
    </row>
    <row r="358" spans="3:16">
      <c r="C358" s="983"/>
      <c r="D358" s="985"/>
      <c r="E358" s="985"/>
      <c r="F358" s="987"/>
      <c r="G358" s="989"/>
      <c r="H358" s="1063"/>
      <c r="I358" s="1036"/>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1005"/>
      <c r="O358" s="1007"/>
      <c r="P358" s="1037"/>
    </row>
    <row r="359" spans="3:16">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63" t="str">
        <f ca="1">IF(ISBLANK(OFFSET('9. METAS'!$L$20,INT((ROW()-13)/2),0)),"",OFFSET('9. METAS'!$L$20,INT((ROW()-13)/2),0))</f>
        <v/>
      </c>
      <c r="I359" s="1031"/>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1004" t="str">
        <f t="shared" ref="N359" ca="1" si="342">IFERROR(J359/J360,"ND")</f>
        <v>ND</v>
      </c>
      <c r="O359" s="1006" t="str">
        <f t="shared" ref="O359" ca="1" si="343">IFERROR(((J359)/H359),"ND")</f>
        <v>ND</v>
      </c>
      <c r="P359" s="1034"/>
    </row>
    <row r="360" spans="3:16">
      <c r="C360" s="983"/>
      <c r="D360" s="985"/>
      <c r="E360" s="985"/>
      <c r="F360" s="987"/>
      <c r="G360" s="989"/>
      <c r="H360" s="1063"/>
      <c r="I360" s="1036"/>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1005"/>
      <c r="O360" s="1007"/>
      <c r="P360" s="1037"/>
    </row>
    <row r="361" spans="3:16">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63" t="str">
        <f ca="1">IF(ISBLANK(OFFSET('9. METAS'!$L$20,INT((ROW()-13)/2),0)),"",OFFSET('9. METAS'!$L$20,INT((ROW()-13)/2),0))</f>
        <v/>
      </c>
      <c r="I361" s="1031"/>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1004" t="str">
        <f t="shared" ref="N361" ca="1" si="344">IFERROR(J361/J362,"ND")</f>
        <v>ND</v>
      </c>
      <c r="O361" s="1006" t="str">
        <f t="shared" ref="O361" ca="1" si="345">IFERROR(((J361)/H361),"ND")</f>
        <v>ND</v>
      </c>
      <c r="P361" s="1034"/>
    </row>
    <row r="362" spans="3:16">
      <c r="C362" s="983"/>
      <c r="D362" s="985"/>
      <c r="E362" s="985"/>
      <c r="F362" s="987"/>
      <c r="G362" s="989"/>
      <c r="H362" s="1063"/>
      <c r="I362" s="1036"/>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1005"/>
      <c r="O362" s="1007"/>
      <c r="P362" s="1037"/>
    </row>
    <row r="363" spans="3:16">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63" t="str">
        <f ca="1">IF(ISBLANK(OFFSET('9. METAS'!$L$20,INT((ROW()-13)/2),0)),"",OFFSET('9. METAS'!$L$20,INT((ROW()-13)/2),0))</f>
        <v/>
      </c>
      <c r="I363" s="1031"/>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1004" t="str">
        <f t="shared" ref="N363" ca="1" si="346">IFERROR(J363/J364,"ND")</f>
        <v>ND</v>
      </c>
      <c r="O363" s="1006" t="str">
        <f t="shared" ref="O363" ca="1" si="347">IFERROR(((J363)/H363),"ND")</f>
        <v>ND</v>
      </c>
      <c r="P363" s="1034"/>
    </row>
    <row r="364" spans="3:16">
      <c r="C364" s="983"/>
      <c r="D364" s="985"/>
      <c r="E364" s="985"/>
      <c r="F364" s="987"/>
      <c r="G364" s="989"/>
      <c r="H364" s="1063"/>
      <c r="I364" s="1036"/>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1005"/>
      <c r="O364" s="1007"/>
      <c r="P364" s="1037"/>
    </row>
    <row r="365" spans="3:16">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63" t="str">
        <f ca="1">IF(ISBLANK(OFFSET('9. METAS'!$L$20,INT((ROW()-13)/2),0)),"",OFFSET('9. METAS'!$L$20,INT((ROW()-13)/2),0))</f>
        <v/>
      </c>
      <c r="I365" s="1031"/>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1004" t="str">
        <f t="shared" ref="N365" ca="1" si="348">IFERROR(J365/J366,"ND")</f>
        <v>ND</v>
      </c>
      <c r="O365" s="1006" t="str">
        <f t="shared" ref="O365" ca="1" si="349">IFERROR(((J365)/H365),"ND")</f>
        <v>ND</v>
      </c>
      <c r="P365" s="1034"/>
    </row>
    <row r="366" spans="3:16">
      <c r="C366" s="983"/>
      <c r="D366" s="985"/>
      <c r="E366" s="985"/>
      <c r="F366" s="987"/>
      <c r="G366" s="989"/>
      <c r="H366" s="1063"/>
      <c r="I366" s="1036"/>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1005"/>
      <c r="O366" s="1007"/>
      <c r="P366" s="1037"/>
    </row>
    <row r="367" spans="3:16">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63" t="str">
        <f ca="1">IF(ISBLANK(OFFSET('9. METAS'!$L$20,INT((ROW()-13)/2),0)),"",OFFSET('9. METAS'!$L$20,INT((ROW()-13)/2),0))</f>
        <v/>
      </c>
      <c r="I367" s="1031"/>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1004" t="str">
        <f t="shared" ref="N367" ca="1" si="350">IFERROR(J367/J368,"ND")</f>
        <v>ND</v>
      </c>
      <c r="O367" s="1006" t="str">
        <f t="shared" ref="O367" ca="1" si="351">IFERROR(((J367)/H367),"ND")</f>
        <v>ND</v>
      </c>
      <c r="P367" s="1034"/>
    </row>
    <row r="368" spans="3:16">
      <c r="C368" s="983"/>
      <c r="D368" s="985"/>
      <c r="E368" s="985"/>
      <c r="F368" s="987"/>
      <c r="G368" s="989"/>
      <c r="H368" s="1063"/>
      <c r="I368" s="1036"/>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1005"/>
      <c r="O368" s="1007"/>
      <c r="P368" s="1037"/>
    </row>
    <row r="369" spans="3:16">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63" t="str">
        <f ca="1">IF(ISBLANK(OFFSET('9. METAS'!$L$20,INT((ROW()-13)/2),0)),"",OFFSET('9. METAS'!$L$20,INT((ROW()-13)/2),0))</f>
        <v/>
      </c>
      <c r="I369" s="1031"/>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1004" t="str">
        <f t="shared" ref="N369" ca="1" si="352">IFERROR(J369/J370,"ND")</f>
        <v>ND</v>
      </c>
      <c r="O369" s="1006" t="str">
        <f t="shared" ref="O369" ca="1" si="353">IFERROR(((J369)/H369),"ND")</f>
        <v>ND</v>
      </c>
      <c r="P369" s="1034"/>
    </row>
    <row r="370" spans="3:16">
      <c r="C370" s="983"/>
      <c r="D370" s="985"/>
      <c r="E370" s="985"/>
      <c r="F370" s="987"/>
      <c r="G370" s="989"/>
      <c r="H370" s="1063"/>
      <c r="I370" s="1036"/>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1005"/>
      <c r="O370" s="1007"/>
      <c r="P370" s="1037"/>
    </row>
    <row r="371" spans="3:16">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63" t="str">
        <f ca="1">IF(ISBLANK(OFFSET('9. METAS'!$L$20,INT((ROW()-13)/2),0)),"",OFFSET('9. METAS'!$L$20,INT((ROW()-13)/2),0))</f>
        <v/>
      </c>
      <c r="I371" s="1031"/>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1004" t="str">
        <f t="shared" ref="N371" ca="1" si="354">IFERROR(J371/J372,"ND")</f>
        <v>ND</v>
      </c>
      <c r="O371" s="1006" t="str">
        <f t="shared" ref="O371" ca="1" si="355">IFERROR(((J371)/H371),"ND")</f>
        <v>ND</v>
      </c>
      <c r="P371" s="1034"/>
    </row>
    <row r="372" spans="3:16">
      <c r="C372" s="983"/>
      <c r="D372" s="985"/>
      <c r="E372" s="985"/>
      <c r="F372" s="987"/>
      <c r="G372" s="989"/>
      <c r="H372" s="1063"/>
      <c r="I372" s="1036"/>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1005"/>
      <c r="O372" s="1007"/>
      <c r="P372" s="1037"/>
    </row>
    <row r="373" spans="3:16">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63" t="str">
        <f ca="1">IF(ISBLANK(OFFSET('9. METAS'!$L$20,INT((ROW()-13)/2),0)),"",OFFSET('9. METAS'!$L$20,INT((ROW()-13)/2),0))</f>
        <v/>
      </c>
      <c r="I373" s="1031"/>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1004" t="str">
        <f t="shared" ref="N373" ca="1" si="356">IFERROR(J373/J374,"ND")</f>
        <v>ND</v>
      </c>
      <c r="O373" s="1006" t="str">
        <f t="shared" ref="O373" ca="1" si="357">IFERROR(((J373)/H373),"ND")</f>
        <v>ND</v>
      </c>
      <c r="P373" s="1034"/>
    </row>
    <row r="374" spans="3:16">
      <c r="C374" s="983"/>
      <c r="D374" s="985"/>
      <c r="E374" s="985"/>
      <c r="F374" s="987"/>
      <c r="G374" s="989"/>
      <c r="H374" s="1063"/>
      <c r="I374" s="1036"/>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1005"/>
      <c r="O374" s="1007"/>
      <c r="P374" s="1037"/>
    </row>
    <row r="375" spans="3:16">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63" t="str">
        <f ca="1">IF(ISBLANK(OFFSET('9. METAS'!$L$20,INT((ROW()-13)/2),0)),"",OFFSET('9. METAS'!$L$20,INT((ROW()-13)/2),0))</f>
        <v/>
      </c>
      <c r="I375" s="1031"/>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1004" t="str">
        <f t="shared" ref="N375" ca="1" si="358">IFERROR(J375/J376,"ND")</f>
        <v>ND</v>
      </c>
      <c r="O375" s="1006" t="str">
        <f t="shared" ref="O375" ca="1" si="359">IFERROR(((J375)/H375),"ND")</f>
        <v>ND</v>
      </c>
      <c r="P375" s="1034"/>
    </row>
    <row r="376" spans="3:16">
      <c r="C376" s="983"/>
      <c r="D376" s="985"/>
      <c r="E376" s="985"/>
      <c r="F376" s="987"/>
      <c r="G376" s="989"/>
      <c r="H376" s="1063"/>
      <c r="I376" s="1036"/>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1005"/>
      <c r="O376" s="1007"/>
      <c r="P376" s="1037"/>
    </row>
    <row r="377" spans="3:16">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63" t="str">
        <f ca="1">IF(ISBLANK(OFFSET('9. METAS'!$L$20,INT((ROW()-13)/2),0)),"",OFFSET('9. METAS'!$L$20,INT((ROW()-13)/2),0))</f>
        <v/>
      </c>
      <c r="I377" s="1031"/>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1004" t="str">
        <f t="shared" ref="N377" ca="1" si="360">IFERROR(J377/J378,"ND")</f>
        <v>ND</v>
      </c>
      <c r="O377" s="1006" t="str">
        <f t="shared" ref="O377" ca="1" si="361">IFERROR(((J377)/H377),"ND")</f>
        <v>ND</v>
      </c>
      <c r="P377" s="1034"/>
    </row>
    <row r="378" spans="3:16">
      <c r="C378" s="983"/>
      <c r="D378" s="985"/>
      <c r="E378" s="985"/>
      <c r="F378" s="987"/>
      <c r="G378" s="989"/>
      <c r="H378" s="1063"/>
      <c r="I378" s="1036"/>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1005"/>
      <c r="O378" s="1007"/>
      <c r="P378" s="1037"/>
    </row>
    <row r="379" spans="3:16">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63" t="str">
        <f ca="1">IF(ISBLANK(OFFSET('9. METAS'!$L$20,INT((ROW()-13)/2),0)),"",OFFSET('9. METAS'!$L$20,INT((ROW()-13)/2),0))</f>
        <v/>
      </c>
      <c r="I379" s="1031"/>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1004" t="str">
        <f t="shared" ref="N379" ca="1" si="362">IFERROR(J379/J380,"ND")</f>
        <v>ND</v>
      </c>
      <c r="O379" s="1006" t="str">
        <f t="shared" ref="O379" ca="1" si="363">IFERROR(((J379)/H379),"ND")</f>
        <v>ND</v>
      </c>
      <c r="P379" s="1034"/>
    </row>
    <row r="380" spans="3:16">
      <c r="C380" s="983"/>
      <c r="D380" s="985"/>
      <c r="E380" s="985"/>
      <c r="F380" s="987"/>
      <c r="G380" s="989"/>
      <c r="H380" s="1063"/>
      <c r="I380" s="1036"/>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1005"/>
      <c r="O380" s="1007"/>
      <c r="P380" s="1037"/>
    </row>
    <row r="381" spans="3:16">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63" t="str">
        <f ca="1">IF(ISBLANK(OFFSET('9. METAS'!$L$20,INT((ROW()-13)/2),0)),"",OFFSET('9. METAS'!$L$20,INT((ROW()-13)/2),0))</f>
        <v/>
      </c>
      <c r="I381" s="1031"/>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1004" t="str">
        <f t="shared" ref="N381" ca="1" si="364">IFERROR(J381/J382,"ND")</f>
        <v>ND</v>
      </c>
      <c r="O381" s="1006" t="str">
        <f t="shared" ref="O381" ca="1" si="365">IFERROR(((J381)/H381),"ND")</f>
        <v>ND</v>
      </c>
      <c r="P381" s="1034"/>
    </row>
    <row r="382" spans="3:16">
      <c r="C382" s="983"/>
      <c r="D382" s="985"/>
      <c r="E382" s="985"/>
      <c r="F382" s="987"/>
      <c r="G382" s="989"/>
      <c r="H382" s="1063"/>
      <c r="I382" s="1036"/>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1005"/>
      <c r="O382" s="1007"/>
      <c r="P382" s="1037"/>
    </row>
    <row r="383" spans="3:16">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63" t="str">
        <f ca="1">IF(ISBLANK(OFFSET('9. METAS'!$L$20,INT((ROW()-13)/2),0)),"",OFFSET('9. METAS'!$L$20,INT((ROW()-13)/2),0))</f>
        <v/>
      </c>
      <c r="I383" s="1031"/>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1004" t="str">
        <f t="shared" ref="N383" ca="1" si="366">IFERROR(J383/J384,"ND")</f>
        <v>ND</v>
      </c>
      <c r="O383" s="1006" t="str">
        <f t="shared" ref="O383" ca="1" si="367">IFERROR(((J383)/H383),"ND")</f>
        <v>ND</v>
      </c>
      <c r="P383" s="1034"/>
    </row>
    <row r="384" spans="3:16">
      <c r="C384" s="983"/>
      <c r="D384" s="985"/>
      <c r="E384" s="985"/>
      <c r="F384" s="987"/>
      <c r="G384" s="989"/>
      <c r="H384" s="1063"/>
      <c r="I384" s="1036"/>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1005"/>
      <c r="O384" s="1007"/>
      <c r="P384" s="1037"/>
    </row>
    <row r="385" spans="3:16">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63" t="str">
        <f ca="1">IF(ISBLANK(OFFSET('9. METAS'!$L$20,INT((ROW()-13)/2),0)),"",OFFSET('9. METAS'!$L$20,INT((ROW()-13)/2),0))</f>
        <v/>
      </c>
      <c r="I385" s="1031"/>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1004" t="str">
        <f t="shared" ref="N385" ca="1" si="368">IFERROR(J385/J386,"ND")</f>
        <v>ND</v>
      </c>
      <c r="O385" s="1006" t="str">
        <f t="shared" ref="O385" ca="1" si="369">IFERROR(((J385)/H385),"ND")</f>
        <v>ND</v>
      </c>
      <c r="P385" s="1034"/>
    </row>
    <row r="386" spans="3:16">
      <c r="C386" s="983"/>
      <c r="D386" s="985"/>
      <c r="E386" s="985"/>
      <c r="F386" s="987"/>
      <c r="G386" s="989"/>
      <c r="H386" s="1063"/>
      <c r="I386" s="1036"/>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1005"/>
      <c r="O386" s="1007"/>
      <c r="P386" s="1037"/>
    </row>
    <row r="387" spans="3:16">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63" t="str">
        <f ca="1">IF(ISBLANK(OFFSET('9. METAS'!$L$20,INT((ROW()-13)/2),0)),"",OFFSET('9. METAS'!$L$20,INT((ROW()-13)/2),0))</f>
        <v/>
      </c>
      <c r="I387" s="1031"/>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1004" t="str">
        <f t="shared" ref="N387" ca="1" si="370">IFERROR(J387/J388,"ND")</f>
        <v>ND</v>
      </c>
      <c r="O387" s="1006" t="str">
        <f t="shared" ref="O387" ca="1" si="371">IFERROR(((J387)/H387),"ND")</f>
        <v>ND</v>
      </c>
      <c r="P387" s="1034"/>
    </row>
    <row r="388" spans="3:16">
      <c r="C388" s="983"/>
      <c r="D388" s="985"/>
      <c r="E388" s="985"/>
      <c r="F388" s="987"/>
      <c r="G388" s="989"/>
      <c r="H388" s="1063"/>
      <c r="I388" s="1036"/>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1005"/>
      <c r="O388" s="1007"/>
      <c r="P388" s="1037"/>
    </row>
    <row r="389" spans="3:16">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63" t="str">
        <f ca="1">IF(ISBLANK(OFFSET('9. METAS'!$L$20,INT((ROW()-13)/2),0)),"",OFFSET('9. METAS'!$L$20,INT((ROW()-13)/2),0))</f>
        <v/>
      </c>
      <c r="I389" s="1031"/>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1004" t="str">
        <f t="shared" ref="N389" ca="1" si="372">IFERROR(J389/J390,"ND")</f>
        <v>ND</v>
      </c>
      <c r="O389" s="1006" t="str">
        <f t="shared" ref="O389" ca="1" si="373">IFERROR(((J389)/H389),"ND")</f>
        <v>ND</v>
      </c>
      <c r="P389" s="1034"/>
    </row>
    <row r="390" spans="3:16">
      <c r="C390" s="983"/>
      <c r="D390" s="985"/>
      <c r="E390" s="985"/>
      <c r="F390" s="987"/>
      <c r="G390" s="989"/>
      <c r="H390" s="1063"/>
      <c r="I390" s="1036"/>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1005"/>
      <c r="O390" s="1007"/>
      <c r="P390" s="1037"/>
    </row>
    <row r="391" spans="3:16">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63" t="str">
        <f ca="1">IF(ISBLANK(OFFSET('9. METAS'!$L$20,INT((ROW()-13)/2),0)),"",OFFSET('9. METAS'!$L$20,INT((ROW()-13)/2),0))</f>
        <v/>
      </c>
      <c r="I391" s="1031"/>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1004" t="str">
        <f t="shared" ref="N391" ca="1" si="374">IFERROR(J391/J392,"ND")</f>
        <v>ND</v>
      </c>
      <c r="O391" s="1006" t="str">
        <f t="shared" ref="O391" ca="1" si="375">IFERROR(((J391)/H391),"ND")</f>
        <v>ND</v>
      </c>
      <c r="P391" s="1034"/>
    </row>
    <row r="392" spans="3:16">
      <c r="C392" s="983"/>
      <c r="D392" s="985"/>
      <c r="E392" s="985"/>
      <c r="F392" s="987"/>
      <c r="G392" s="989"/>
      <c r="H392" s="1063"/>
      <c r="I392" s="1036"/>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1005"/>
      <c r="O392" s="1007"/>
      <c r="P392" s="1037"/>
    </row>
    <row r="393" spans="3:16">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63" t="str">
        <f ca="1">IF(ISBLANK(OFFSET('9. METAS'!$L$20,INT((ROW()-13)/2),0)),"",OFFSET('9. METAS'!$L$20,INT((ROW()-13)/2),0))</f>
        <v/>
      </c>
      <c r="I393" s="1031"/>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1004" t="str">
        <f t="shared" ref="N393" ca="1" si="376">IFERROR(J393/J394,"ND")</f>
        <v>ND</v>
      </c>
      <c r="O393" s="1006" t="str">
        <f t="shared" ref="O393" ca="1" si="377">IFERROR(((J393)/H393),"ND")</f>
        <v>ND</v>
      </c>
      <c r="P393" s="1034"/>
    </row>
    <row r="394" spans="3:16">
      <c r="C394" s="983"/>
      <c r="D394" s="985"/>
      <c r="E394" s="985"/>
      <c r="F394" s="987"/>
      <c r="G394" s="989"/>
      <c r="H394" s="1063"/>
      <c r="I394" s="1036"/>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1005"/>
      <c r="O394" s="1007"/>
      <c r="P394" s="1037"/>
    </row>
    <row r="395" spans="3:16">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63" t="str">
        <f ca="1">IF(ISBLANK(OFFSET('9. METAS'!$L$20,INT((ROW()-13)/2),0)),"",OFFSET('9. METAS'!$L$20,INT((ROW()-13)/2),0))</f>
        <v/>
      </c>
      <c r="I395" s="1031"/>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1004" t="str">
        <f t="shared" ref="N395" ca="1" si="378">IFERROR(J395/J396,"ND")</f>
        <v>ND</v>
      </c>
      <c r="O395" s="1006" t="str">
        <f t="shared" ref="O395" ca="1" si="379">IFERROR(((J395)/H395),"ND")</f>
        <v>ND</v>
      </c>
      <c r="P395" s="1034"/>
    </row>
    <row r="396" spans="3:16">
      <c r="C396" s="983"/>
      <c r="D396" s="985"/>
      <c r="E396" s="985"/>
      <c r="F396" s="987"/>
      <c r="G396" s="989"/>
      <c r="H396" s="1063"/>
      <c r="I396" s="1036"/>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1005"/>
      <c r="O396" s="1007"/>
      <c r="P396" s="1037"/>
    </row>
    <row r="397" spans="3:16">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63" t="str">
        <f ca="1">IF(ISBLANK(OFFSET('9. METAS'!$L$20,INT((ROW()-13)/2),0)),"",OFFSET('9. METAS'!$L$20,INT((ROW()-13)/2),0))</f>
        <v/>
      </c>
      <c r="I397" s="1031"/>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1004" t="str">
        <f t="shared" ref="N397" ca="1" si="380">IFERROR(J397/J398,"ND")</f>
        <v>ND</v>
      </c>
      <c r="O397" s="1006" t="str">
        <f t="shared" ref="O397" ca="1" si="381">IFERROR(((J397)/H397),"ND")</f>
        <v>ND</v>
      </c>
      <c r="P397" s="1034"/>
    </row>
    <row r="398" spans="3:16">
      <c r="C398" s="983"/>
      <c r="D398" s="985"/>
      <c r="E398" s="985"/>
      <c r="F398" s="987"/>
      <c r="G398" s="989"/>
      <c r="H398" s="1063"/>
      <c r="I398" s="1036"/>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1005"/>
      <c r="O398" s="1007"/>
      <c r="P398" s="1037"/>
    </row>
    <row r="399" spans="3:16">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63" t="str">
        <f ca="1">IF(ISBLANK(OFFSET('9. METAS'!$L$20,INT((ROW()-13)/2),0)),"",OFFSET('9. METAS'!$L$20,INT((ROW()-13)/2),0))</f>
        <v/>
      </c>
      <c r="I399" s="1031"/>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1004" t="str">
        <f t="shared" ref="N399" ca="1" si="382">IFERROR(J399/J400,"ND")</f>
        <v>ND</v>
      </c>
      <c r="O399" s="1006" t="str">
        <f t="shared" ref="O399" ca="1" si="383">IFERROR(((J399)/H399),"ND")</f>
        <v>ND</v>
      </c>
      <c r="P399" s="1034"/>
    </row>
    <row r="400" spans="3:16">
      <c r="C400" s="983"/>
      <c r="D400" s="985"/>
      <c r="E400" s="985"/>
      <c r="F400" s="987"/>
      <c r="G400" s="989"/>
      <c r="H400" s="1063"/>
      <c r="I400" s="1036"/>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1005"/>
      <c r="O400" s="1007"/>
      <c r="P400" s="1037"/>
    </row>
    <row r="401" spans="3:16">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63" t="str">
        <f ca="1">IF(ISBLANK(OFFSET('9. METAS'!$L$20,INT((ROW()-13)/2),0)),"",OFFSET('9. METAS'!$L$20,INT((ROW()-13)/2),0))</f>
        <v/>
      </c>
      <c r="I401" s="1031"/>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1004" t="str">
        <f t="shared" ref="N401" ca="1" si="384">IFERROR(J401/J402,"ND")</f>
        <v>ND</v>
      </c>
      <c r="O401" s="1006" t="str">
        <f t="shared" ref="O401" ca="1" si="385">IFERROR(((J401)/H401),"ND")</f>
        <v>ND</v>
      </c>
      <c r="P401" s="1034"/>
    </row>
    <row r="402" spans="3:16">
      <c r="C402" s="983"/>
      <c r="D402" s="985"/>
      <c r="E402" s="985"/>
      <c r="F402" s="987"/>
      <c r="G402" s="989"/>
      <c r="H402" s="1063"/>
      <c r="I402" s="1036"/>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1005"/>
      <c r="O402" s="1007"/>
      <c r="P402" s="1037"/>
    </row>
    <row r="403" spans="3:16">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63" t="str">
        <f ca="1">IF(ISBLANK(OFFSET('9. METAS'!$L$20,INT((ROW()-13)/2),0)),"",OFFSET('9. METAS'!$L$20,INT((ROW()-13)/2),0))</f>
        <v/>
      </c>
      <c r="I403" s="1031"/>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1004" t="str">
        <f t="shared" ref="N403" ca="1" si="386">IFERROR(J403/J404,"ND")</f>
        <v>ND</v>
      </c>
      <c r="O403" s="1006" t="str">
        <f t="shared" ref="O403" ca="1" si="387">IFERROR(((J403)/H403),"ND")</f>
        <v>ND</v>
      </c>
      <c r="P403" s="1034"/>
    </row>
    <row r="404" spans="3:16">
      <c r="C404" s="983"/>
      <c r="D404" s="985"/>
      <c r="E404" s="985"/>
      <c r="F404" s="987"/>
      <c r="G404" s="989"/>
      <c r="H404" s="1063"/>
      <c r="I404" s="1036"/>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1005"/>
      <c r="O404" s="1007"/>
      <c r="P404" s="1037"/>
    </row>
    <row r="405" spans="3:16">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63" t="str">
        <f ca="1">IF(ISBLANK(OFFSET('9. METAS'!$L$20,INT((ROW()-13)/2),0)),"",OFFSET('9. METAS'!$L$20,INT((ROW()-13)/2),0))</f>
        <v/>
      </c>
      <c r="I405" s="1031"/>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1004" t="str">
        <f t="shared" ref="N405" ca="1" si="388">IFERROR(J405/J406,"ND")</f>
        <v>ND</v>
      </c>
      <c r="O405" s="1006" t="str">
        <f t="shared" ref="O405" ca="1" si="389">IFERROR(((J405)/H405),"ND")</f>
        <v>ND</v>
      </c>
      <c r="P405" s="1034"/>
    </row>
    <row r="406" spans="3:16">
      <c r="C406" s="983"/>
      <c r="D406" s="985"/>
      <c r="E406" s="985"/>
      <c r="F406" s="987"/>
      <c r="G406" s="989"/>
      <c r="H406" s="1063"/>
      <c r="I406" s="1036"/>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1005"/>
      <c r="O406" s="1007"/>
      <c r="P406" s="1037"/>
    </row>
    <row r="407" spans="3:16">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63" t="str">
        <f ca="1">IF(ISBLANK(OFFSET('9. METAS'!$L$20,INT((ROW()-13)/2),0)),"",OFFSET('9. METAS'!$L$20,INT((ROW()-13)/2),0))</f>
        <v/>
      </c>
      <c r="I407" s="1031"/>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1004" t="str">
        <f t="shared" ref="N407" ca="1" si="390">IFERROR(J407/J408,"ND")</f>
        <v>ND</v>
      </c>
      <c r="O407" s="1006" t="str">
        <f t="shared" ref="O407" ca="1" si="391">IFERROR(((J407)/H407),"ND")</f>
        <v>ND</v>
      </c>
      <c r="P407" s="1034"/>
    </row>
    <row r="408" spans="3:16">
      <c r="C408" s="983"/>
      <c r="D408" s="985"/>
      <c r="E408" s="985"/>
      <c r="F408" s="987"/>
      <c r="G408" s="989"/>
      <c r="H408" s="1063"/>
      <c r="I408" s="1036"/>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1005"/>
      <c r="O408" s="1007"/>
      <c r="P408" s="1037"/>
    </row>
    <row r="409" spans="3:16">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63" t="str">
        <f ca="1">IF(ISBLANK(OFFSET('9. METAS'!$L$20,INT((ROW()-13)/2),0)),"",OFFSET('9. METAS'!$L$20,INT((ROW()-13)/2),0))</f>
        <v/>
      </c>
      <c r="I409" s="1031"/>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1004" t="str">
        <f t="shared" ref="N409" ca="1" si="392">IFERROR(J409/J410,"ND")</f>
        <v>ND</v>
      </c>
      <c r="O409" s="1006" t="str">
        <f t="shared" ref="O409" ca="1" si="393">IFERROR(((J409)/H409),"ND")</f>
        <v>ND</v>
      </c>
      <c r="P409" s="1034"/>
    </row>
    <row r="410" spans="3:16">
      <c r="C410" s="983"/>
      <c r="D410" s="985"/>
      <c r="E410" s="985"/>
      <c r="F410" s="987"/>
      <c r="G410" s="989"/>
      <c r="H410" s="1063"/>
      <c r="I410" s="1036"/>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1005"/>
      <c r="O410" s="1007"/>
      <c r="P410" s="1037"/>
    </row>
    <row r="411" spans="3:16">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63" t="str">
        <f ca="1">IF(ISBLANK(OFFSET('9. METAS'!$L$20,INT((ROW()-13)/2),0)),"",OFFSET('9. METAS'!$L$20,INT((ROW()-13)/2),0))</f>
        <v/>
      </c>
      <c r="I411" s="1031"/>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1004" t="str">
        <f t="shared" ref="N411" ca="1" si="394">IFERROR(J411/J412,"ND")</f>
        <v>ND</v>
      </c>
      <c r="O411" s="1006" t="str">
        <f t="shared" ref="O411" ca="1" si="395">IFERROR(((J411)/H411),"ND")</f>
        <v>ND</v>
      </c>
      <c r="P411" s="1034"/>
    </row>
    <row r="412" spans="3:16">
      <c r="C412" s="983"/>
      <c r="D412" s="985"/>
      <c r="E412" s="985"/>
      <c r="F412" s="987"/>
      <c r="G412" s="989"/>
      <c r="H412" s="1063"/>
      <c r="I412" s="1036"/>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1005"/>
      <c r="O412" s="1007"/>
      <c r="P412" s="1037"/>
    </row>
    <row r="413" spans="3:16">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63" t="str">
        <f ca="1">IF(ISBLANK(OFFSET('9. METAS'!$L$20,INT((ROW()-13)/2),0)),"",OFFSET('9. METAS'!$L$20,INT((ROW()-13)/2),0))</f>
        <v/>
      </c>
      <c r="I413" s="1031"/>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1004" t="str">
        <f t="shared" ref="N413" ca="1" si="396">IFERROR(J413/J414,"ND")</f>
        <v>ND</v>
      </c>
      <c r="O413" s="1006" t="str">
        <f t="shared" ref="O413" ca="1" si="397">IFERROR(((J413)/H413),"ND")</f>
        <v>ND</v>
      </c>
      <c r="P413" s="1034"/>
    </row>
    <row r="414" spans="3:16">
      <c r="C414" s="983"/>
      <c r="D414" s="985"/>
      <c r="E414" s="985"/>
      <c r="F414" s="987"/>
      <c r="G414" s="989"/>
      <c r="H414" s="1063"/>
      <c r="I414" s="1036"/>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1005"/>
      <c r="O414" s="1007"/>
      <c r="P414" s="1037"/>
    </row>
    <row r="415" spans="3:16">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63" t="str">
        <f ca="1">IF(ISBLANK(OFFSET('9. METAS'!$L$20,INT((ROW()-13)/2),0)),"",OFFSET('9. METAS'!$L$20,INT((ROW()-13)/2),0))</f>
        <v/>
      </c>
      <c r="I415" s="1031"/>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1004" t="str">
        <f t="shared" ref="N415" ca="1" si="398">IFERROR(J415/J416,"ND")</f>
        <v>ND</v>
      </c>
      <c r="O415" s="1006" t="str">
        <f t="shared" ref="O415" ca="1" si="399">IFERROR(((J415)/H415),"ND")</f>
        <v>ND</v>
      </c>
      <c r="P415" s="1034"/>
    </row>
    <row r="416" spans="3:16">
      <c r="C416" s="983"/>
      <c r="D416" s="985"/>
      <c r="E416" s="985"/>
      <c r="F416" s="987"/>
      <c r="G416" s="989"/>
      <c r="H416" s="1063"/>
      <c r="I416" s="1036"/>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1005"/>
      <c r="O416" s="1007"/>
      <c r="P416" s="1037"/>
    </row>
    <row r="417" spans="3:16">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63" t="str">
        <f ca="1">IF(ISBLANK(OFFSET('9. METAS'!$L$20,INT((ROW()-13)/2),0)),"",OFFSET('9. METAS'!$L$20,INT((ROW()-13)/2),0))</f>
        <v/>
      </c>
      <c r="I417" s="1031"/>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1004" t="str">
        <f t="shared" ref="N417" ca="1" si="400">IFERROR(J417/J418,"ND")</f>
        <v>ND</v>
      </c>
      <c r="O417" s="1006" t="str">
        <f t="shared" ref="O417" ca="1" si="401">IFERROR(((J417)/H417),"ND")</f>
        <v>ND</v>
      </c>
      <c r="P417" s="1034"/>
    </row>
    <row r="418" spans="3:16">
      <c r="C418" s="983"/>
      <c r="D418" s="985"/>
      <c r="E418" s="985"/>
      <c r="F418" s="987"/>
      <c r="G418" s="989"/>
      <c r="H418" s="1063"/>
      <c r="I418" s="1036"/>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1005"/>
      <c r="O418" s="1007"/>
      <c r="P418" s="1037"/>
    </row>
    <row r="419" spans="3:16">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63" t="str">
        <f ca="1">IF(ISBLANK(OFFSET('9. METAS'!$L$20,INT((ROW()-13)/2),0)),"",OFFSET('9. METAS'!$L$20,INT((ROW()-13)/2),0))</f>
        <v/>
      </c>
      <c r="I419" s="1031"/>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1004" t="str">
        <f t="shared" ref="N419" ca="1" si="402">IFERROR(J419/J420,"ND")</f>
        <v>ND</v>
      </c>
      <c r="O419" s="1006" t="str">
        <f t="shared" ref="O419" ca="1" si="403">IFERROR(((J419)/H419),"ND")</f>
        <v>ND</v>
      </c>
      <c r="P419" s="1034"/>
    </row>
    <row r="420" spans="3:16">
      <c r="C420" s="983"/>
      <c r="D420" s="985"/>
      <c r="E420" s="985"/>
      <c r="F420" s="987"/>
      <c r="G420" s="989"/>
      <c r="H420" s="1063"/>
      <c r="I420" s="1036"/>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1005"/>
      <c r="O420" s="1007"/>
      <c r="P420" s="1037"/>
    </row>
    <row r="421" spans="3:16">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63" t="str">
        <f ca="1">IF(ISBLANK(OFFSET('9. METAS'!$L$20,INT((ROW()-13)/2),0)),"",OFFSET('9. METAS'!$L$20,INT((ROW()-13)/2),0))</f>
        <v/>
      </c>
      <c r="I421" s="1031"/>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1004" t="str">
        <f t="shared" ref="N421" ca="1" si="404">IFERROR(J421/J422,"ND")</f>
        <v>ND</v>
      </c>
      <c r="O421" s="1006" t="str">
        <f t="shared" ref="O421" ca="1" si="405">IFERROR(((J421)/H421),"ND")</f>
        <v>ND</v>
      </c>
      <c r="P421" s="1034"/>
    </row>
    <row r="422" spans="3:16">
      <c r="C422" s="983"/>
      <c r="D422" s="985"/>
      <c r="E422" s="985"/>
      <c r="F422" s="987"/>
      <c r="G422" s="989"/>
      <c r="H422" s="1063"/>
      <c r="I422" s="1036"/>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1005"/>
      <c r="O422" s="1007"/>
      <c r="P422" s="1037"/>
    </row>
    <row r="423" spans="3:16">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63" t="str">
        <f ca="1">IF(ISBLANK(OFFSET('9. METAS'!$L$20,INT((ROW()-13)/2),0)),"",OFFSET('9. METAS'!$L$20,INT((ROW()-13)/2),0))</f>
        <v/>
      </c>
      <c r="I423" s="1031"/>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1004" t="str">
        <f t="shared" ref="N423" ca="1" si="406">IFERROR(J423/J424,"ND")</f>
        <v>ND</v>
      </c>
      <c r="O423" s="1006" t="str">
        <f t="shared" ref="O423" ca="1" si="407">IFERROR(((J423)/H423),"ND")</f>
        <v>ND</v>
      </c>
      <c r="P423" s="1034"/>
    </row>
    <row r="424" spans="3:16">
      <c r="C424" s="983"/>
      <c r="D424" s="985"/>
      <c r="E424" s="985"/>
      <c r="F424" s="987"/>
      <c r="G424" s="989"/>
      <c r="H424" s="1063"/>
      <c r="I424" s="1036"/>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1005"/>
      <c r="O424" s="1007"/>
      <c r="P424" s="1037"/>
    </row>
    <row r="425" spans="3:16">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63" t="str">
        <f ca="1">IF(ISBLANK(OFFSET('9. METAS'!$L$20,INT((ROW()-13)/2),0)),"",OFFSET('9. METAS'!$L$20,INT((ROW()-13)/2),0))</f>
        <v/>
      </c>
      <c r="I425" s="1031"/>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1004" t="str">
        <f t="shared" ref="N425" ca="1" si="408">IFERROR(J425/J426,"ND")</f>
        <v>ND</v>
      </c>
      <c r="O425" s="1006" t="str">
        <f t="shared" ref="O425" ca="1" si="409">IFERROR(((J425)/H425),"ND")</f>
        <v>ND</v>
      </c>
      <c r="P425" s="1034"/>
    </row>
    <row r="426" spans="3:16">
      <c r="C426" s="983"/>
      <c r="D426" s="985"/>
      <c r="E426" s="985"/>
      <c r="F426" s="987"/>
      <c r="G426" s="989"/>
      <c r="H426" s="1063"/>
      <c r="I426" s="1036"/>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1005"/>
      <c r="O426" s="1007"/>
      <c r="P426" s="1037"/>
    </row>
    <row r="427" spans="3:16">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63" t="str">
        <f ca="1">IF(ISBLANK(OFFSET('9. METAS'!$L$20,INT((ROW()-13)/2),0)),"",OFFSET('9. METAS'!$L$20,INT((ROW()-13)/2),0))</f>
        <v/>
      </c>
      <c r="I427" s="1031"/>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1004" t="str">
        <f t="shared" ref="N427" ca="1" si="410">IFERROR(J427/J428,"ND")</f>
        <v>ND</v>
      </c>
      <c r="O427" s="1006" t="str">
        <f t="shared" ref="O427" ca="1" si="411">IFERROR(((J427)/H427),"ND")</f>
        <v>ND</v>
      </c>
      <c r="P427" s="1034"/>
    </row>
    <row r="428" spans="3:16">
      <c r="C428" s="983"/>
      <c r="D428" s="985"/>
      <c r="E428" s="985"/>
      <c r="F428" s="987"/>
      <c r="G428" s="989"/>
      <c r="H428" s="1063"/>
      <c r="I428" s="1036"/>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1005"/>
      <c r="O428" s="1007"/>
      <c r="P428" s="1037"/>
    </row>
    <row r="429" spans="3:16">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63" t="str">
        <f ca="1">IF(ISBLANK(OFFSET('9. METAS'!$L$20,INT((ROW()-13)/2),0)),"",OFFSET('9. METAS'!$L$20,INT((ROW()-13)/2),0))</f>
        <v/>
      </c>
      <c r="I429" s="1031"/>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1004" t="str">
        <f t="shared" ref="N429" ca="1" si="412">IFERROR(J429/J430,"ND")</f>
        <v>ND</v>
      </c>
      <c r="O429" s="1006" t="str">
        <f t="shared" ref="O429" ca="1" si="413">IFERROR(((J429)/H429),"ND")</f>
        <v>ND</v>
      </c>
      <c r="P429" s="1034"/>
    </row>
    <row r="430" spans="3:16">
      <c r="C430" s="983"/>
      <c r="D430" s="985"/>
      <c r="E430" s="985"/>
      <c r="F430" s="987"/>
      <c r="G430" s="989"/>
      <c r="H430" s="1063"/>
      <c r="I430" s="1036"/>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1005"/>
      <c r="O430" s="1007"/>
      <c r="P430" s="1037"/>
    </row>
    <row r="431" spans="3:16">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63" t="str">
        <f ca="1">IF(ISBLANK(OFFSET('9. METAS'!$L$20,INT((ROW()-13)/2),0)),"",OFFSET('9. METAS'!$L$20,INT((ROW()-13)/2),0))</f>
        <v/>
      </c>
      <c r="I431" s="1031"/>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1004" t="str">
        <f t="shared" ref="N431" ca="1" si="414">IFERROR(J431/J432,"ND")</f>
        <v>ND</v>
      </c>
      <c r="O431" s="1006" t="str">
        <f t="shared" ref="O431" ca="1" si="415">IFERROR(((J431)/H431),"ND")</f>
        <v>ND</v>
      </c>
      <c r="P431" s="1034"/>
    </row>
    <row r="432" spans="3:16">
      <c r="C432" s="983"/>
      <c r="D432" s="985"/>
      <c r="E432" s="985"/>
      <c r="F432" s="987"/>
      <c r="G432" s="989"/>
      <c r="H432" s="1063"/>
      <c r="I432" s="1036"/>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1005"/>
      <c r="O432" s="1007"/>
      <c r="P432" s="1037"/>
    </row>
    <row r="433" spans="3:16">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63" t="str">
        <f ca="1">IF(ISBLANK(OFFSET('9. METAS'!$L$20,INT((ROW()-13)/2),0)),"",OFFSET('9. METAS'!$L$20,INT((ROW()-13)/2),0))</f>
        <v/>
      </c>
      <c r="I433" s="1031"/>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1004" t="str">
        <f t="shared" ref="N433" ca="1" si="416">IFERROR(J433/J434,"ND")</f>
        <v>ND</v>
      </c>
      <c r="O433" s="1006" t="str">
        <f t="shared" ref="O433" ca="1" si="417">IFERROR(((J433)/H433),"ND")</f>
        <v>ND</v>
      </c>
      <c r="P433" s="1034"/>
    </row>
    <row r="434" spans="3:16">
      <c r="C434" s="983"/>
      <c r="D434" s="985"/>
      <c r="E434" s="985"/>
      <c r="F434" s="987"/>
      <c r="G434" s="989"/>
      <c r="H434" s="1063"/>
      <c r="I434" s="1036"/>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1005"/>
      <c r="O434" s="1007"/>
      <c r="P434" s="1037"/>
    </row>
    <row r="435" spans="3:16">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63" t="str">
        <f ca="1">IF(ISBLANK(OFFSET('9. METAS'!$L$20,INT((ROW()-13)/2),0)),"",OFFSET('9. METAS'!$L$20,INT((ROW()-13)/2),0))</f>
        <v/>
      </c>
      <c r="I435" s="1031"/>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1004" t="str">
        <f t="shared" ref="N435" ca="1" si="418">IFERROR(J435/J436,"ND")</f>
        <v>ND</v>
      </c>
      <c r="O435" s="1006" t="str">
        <f t="shared" ref="O435" ca="1" si="419">IFERROR(((J435)/H435),"ND")</f>
        <v>ND</v>
      </c>
      <c r="P435" s="1034"/>
    </row>
    <row r="436" spans="3:16">
      <c r="C436" s="983"/>
      <c r="D436" s="985"/>
      <c r="E436" s="985"/>
      <c r="F436" s="987"/>
      <c r="G436" s="989"/>
      <c r="H436" s="1063"/>
      <c r="I436" s="1036"/>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1005"/>
      <c r="O436" s="1007"/>
      <c r="P436" s="1037"/>
    </row>
    <row r="437" spans="3:16">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63" t="str">
        <f ca="1">IF(ISBLANK(OFFSET('9. METAS'!$L$20,INT((ROW()-13)/2),0)),"",OFFSET('9. METAS'!$L$20,INT((ROW()-13)/2),0))</f>
        <v/>
      </c>
      <c r="I437" s="1031"/>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1004" t="str">
        <f t="shared" ref="N437" ca="1" si="420">IFERROR(J437/J438,"ND")</f>
        <v>ND</v>
      </c>
      <c r="O437" s="1006" t="str">
        <f t="shared" ref="O437" ca="1" si="421">IFERROR(((J437)/H437),"ND")</f>
        <v>ND</v>
      </c>
      <c r="P437" s="1034"/>
    </row>
    <row r="438" spans="3:16">
      <c r="C438" s="983"/>
      <c r="D438" s="985"/>
      <c r="E438" s="985"/>
      <c r="F438" s="987"/>
      <c r="G438" s="989"/>
      <c r="H438" s="1063"/>
      <c r="I438" s="1036"/>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1005"/>
      <c r="O438" s="1007"/>
      <c r="P438" s="1037"/>
    </row>
    <row r="439" spans="3:16">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63" t="str">
        <f ca="1">IF(ISBLANK(OFFSET('9. METAS'!$L$20,INT((ROW()-13)/2),0)),"",OFFSET('9. METAS'!$L$20,INT((ROW()-13)/2),0))</f>
        <v/>
      </c>
      <c r="I439" s="1031"/>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1004" t="str">
        <f t="shared" ref="N439" ca="1" si="422">IFERROR(J439/J440,"ND")</f>
        <v>ND</v>
      </c>
      <c r="O439" s="1006" t="str">
        <f t="shared" ref="O439" ca="1" si="423">IFERROR(((J439)/H439),"ND")</f>
        <v>ND</v>
      </c>
      <c r="P439" s="1034"/>
    </row>
    <row r="440" spans="3:16">
      <c r="C440" s="983"/>
      <c r="D440" s="985"/>
      <c r="E440" s="985"/>
      <c r="F440" s="987"/>
      <c r="G440" s="989"/>
      <c r="H440" s="1063"/>
      <c r="I440" s="1036"/>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1005"/>
      <c r="O440" s="1007"/>
      <c r="P440" s="1037"/>
    </row>
    <row r="441" spans="3:16">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63" t="str">
        <f ca="1">IF(ISBLANK(OFFSET('9. METAS'!$L$20,INT((ROW()-13)/2),0)),"",OFFSET('9. METAS'!$L$20,INT((ROW()-13)/2),0))</f>
        <v/>
      </c>
      <c r="I441" s="1031"/>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1004" t="str">
        <f t="shared" ref="N441" ca="1" si="424">IFERROR(J441/J442,"ND")</f>
        <v>ND</v>
      </c>
      <c r="O441" s="1006" t="str">
        <f t="shared" ref="O441" ca="1" si="425">IFERROR(((J441)/H441),"ND")</f>
        <v>ND</v>
      </c>
      <c r="P441" s="1034"/>
    </row>
    <row r="442" spans="3:16">
      <c r="C442" s="983"/>
      <c r="D442" s="985"/>
      <c r="E442" s="985"/>
      <c r="F442" s="987"/>
      <c r="G442" s="989"/>
      <c r="H442" s="1063"/>
      <c r="I442" s="1036"/>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1005"/>
      <c r="O442" s="1007"/>
      <c r="P442" s="1037"/>
    </row>
    <row r="443" spans="3:16">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63" t="str">
        <f ca="1">IF(ISBLANK(OFFSET('9. METAS'!$L$20,INT((ROW()-13)/2),0)),"",OFFSET('9. METAS'!$L$20,INT((ROW()-13)/2),0))</f>
        <v/>
      </c>
      <c r="I443" s="1031"/>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1004" t="str">
        <f t="shared" ref="N443" ca="1" si="426">IFERROR(J443/J444,"ND")</f>
        <v>ND</v>
      </c>
      <c r="O443" s="1006" t="str">
        <f t="shared" ref="O443" ca="1" si="427">IFERROR(((J443)/H443),"ND")</f>
        <v>ND</v>
      </c>
      <c r="P443" s="1034"/>
    </row>
    <row r="444" spans="3:16">
      <c r="C444" s="983"/>
      <c r="D444" s="985"/>
      <c r="E444" s="985"/>
      <c r="F444" s="987"/>
      <c r="G444" s="989"/>
      <c r="H444" s="1063"/>
      <c r="I444" s="1036"/>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1005"/>
      <c r="O444" s="1007"/>
      <c r="P444" s="1037"/>
    </row>
    <row r="445" spans="3:16">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63" t="str">
        <f ca="1">IF(ISBLANK(OFFSET('9. METAS'!$L$20,INT((ROW()-13)/2),0)),"",OFFSET('9. METAS'!$L$20,INT((ROW()-13)/2),0))</f>
        <v/>
      </c>
      <c r="I445" s="1031"/>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1004" t="str">
        <f t="shared" ref="N445" ca="1" si="428">IFERROR(J445/J446,"ND")</f>
        <v>ND</v>
      </c>
      <c r="O445" s="1006" t="str">
        <f t="shared" ref="O445" ca="1" si="429">IFERROR(((J445)/H445),"ND")</f>
        <v>ND</v>
      </c>
      <c r="P445" s="1034"/>
    </row>
    <row r="446" spans="3:16">
      <c r="C446" s="983"/>
      <c r="D446" s="985"/>
      <c r="E446" s="985"/>
      <c r="F446" s="987"/>
      <c r="G446" s="989"/>
      <c r="H446" s="1063"/>
      <c r="I446" s="1036"/>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1005"/>
      <c r="O446" s="1007"/>
      <c r="P446" s="1037"/>
    </row>
    <row r="447" spans="3:16">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63" t="str">
        <f ca="1">IF(ISBLANK(OFFSET('9. METAS'!$L$20,INT((ROW()-13)/2),0)),"",OFFSET('9. METAS'!$L$20,INT((ROW()-13)/2),0))</f>
        <v/>
      </c>
      <c r="I447" s="1031"/>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1004" t="str">
        <f t="shared" ref="N447" ca="1" si="430">IFERROR(J447/J448,"ND")</f>
        <v>ND</v>
      </c>
      <c r="O447" s="1006" t="str">
        <f t="shared" ref="O447" ca="1" si="431">IFERROR(((J447)/H447),"ND")</f>
        <v>ND</v>
      </c>
      <c r="P447" s="1034"/>
    </row>
    <row r="448" spans="3:16">
      <c r="C448" s="983"/>
      <c r="D448" s="985"/>
      <c r="E448" s="985"/>
      <c r="F448" s="987"/>
      <c r="G448" s="989"/>
      <c r="H448" s="1063"/>
      <c r="I448" s="1036"/>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1005"/>
      <c r="O448" s="1007"/>
      <c r="P448" s="1037"/>
    </row>
    <row r="449" spans="3:16">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63" t="str">
        <f ca="1">IF(ISBLANK(OFFSET('9. METAS'!$L$20,INT((ROW()-13)/2),0)),"",OFFSET('9. METAS'!$L$20,INT((ROW()-13)/2),0))</f>
        <v/>
      </c>
      <c r="I449" s="1031"/>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1004" t="str">
        <f t="shared" ref="N449" ca="1" si="432">IFERROR(J449/J450,"ND")</f>
        <v>ND</v>
      </c>
      <c r="O449" s="1006" t="str">
        <f t="shared" ref="O449" ca="1" si="433">IFERROR(((J449)/H449),"ND")</f>
        <v>ND</v>
      </c>
      <c r="P449" s="1034"/>
    </row>
    <row r="450" spans="3:16">
      <c r="C450" s="983"/>
      <c r="D450" s="985"/>
      <c r="E450" s="985"/>
      <c r="F450" s="987"/>
      <c r="G450" s="989"/>
      <c r="H450" s="1063"/>
      <c r="I450" s="1036"/>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1005"/>
      <c r="O450" s="1007"/>
      <c r="P450" s="1037"/>
    </row>
    <row r="451" spans="3:16">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63" t="str">
        <f ca="1">IF(ISBLANK(OFFSET('9. METAS'!$L$20,INT((ROW()-13)/2),0)),"",OFFSET('9. METAS'!$L$20,INT((ROW()-13)/2),0))</f>
        <v/>
      </c>
      <c r="I451" s="1031"/>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1004" t="str">
        <f t="shared" ref="N451" ca="1" si="434">IFERROR(J451/J452,"ND")</f>
        <v>ND</v>
      </c>
      <c r="O451" s="1006" t="str">
        <f t="shared" ref="O451" ca="1" si="435">IFERROR(((J451)/H451),"ND")</f>
        <v>ND</v>
      </c>
      <c r="P451" s="1034"/>
    </row>
    <row r="452" spans="3:16">
      <c r="C452" s="983"/>
      <c r="D452" s="985"/>
      <c r="E452" s="985"/>
      <c r="F452" s="987"/>
      <c r="G452" s="989"/>
      <c r="H452" s="1063"/>
      <c r="I452" s="1036"/>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1005"/>
      <c r="O452" s="1007"/>
      <c r="P452" s="1037"/>
    </row>
    <row r="453" spans="3:16">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63" t="str">
        <f ca="1">IF(ISBLANK(OFFSET('9. METAS'!$L$20,INT((ROW()-13)/2),0)),"",OFFSET('9. METAS'!$L$20,INT((ROW()-13)/2),0))</f>
        <v/>
      </c>
      <c r="I453" s="1031"/>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1004" t="str">
        <f t="shared" ref="N453" ca="1" si="436">IFERROR(J453/J454,"ND")</f>
        <v>ND</v>
      </c>
      <c r="O453" s="1006" t="str">
        <f t="shared" ref="O453" ca="1" si="437">IFERROR(((J453)/H453),"ND")</f>
        <v>ND</v>
      </c>
      <c r="P453" s="1034"/>
    </row>
    <row r="454" spans="3:16">
      <c r="C454" s="983"/>
      <c r="D454" s="985"/>
      <c r="E454" s="985"/>
      <c r="F454" s="987"/>
      <c r="G454" s="989"/>
      <c r="H454" s="1063"/>
      <c r="I454" s="1036"/>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1005"/>
      <c r="O454" s="1007"/>
      <c r="P454" s="1037"/>
    </row>
    <row r="455" spans="3:16">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63" t="str">
        <f ca="1">IF(ISBLANK(OFFSET('9. METAS'!$L$20,INT((ROW()-13)/2),0)),"",OFFSET('9. METAS'!$L$20,INT((ROW()-13)/2),0))</f>
        <v/>
      </c>
      <c r="I455" s="1031"/>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1004" t="str">
        <f t="shared" ref="N455" ca="1" si="438">IFERROR(J455/J456,"ND")</f>
        <v>ND</v>
      </c>
      <c r="O455" s="1006" t="str">
        <f t="shared" ref="O455" ca="1" si="439">IFERROR(((J455)/H455),"ND")</f>
        <v>ND</v>
      </c>
      <c r="P455" s="1034"/>
    </row>
    <row r="456" spans="3:16">
      <c r="C456" s="983"/>
      <c r="D456" s="985"/>
      <c r="E456" s="985"/>
      <c r="F456" s="987"/>
      <c r="G456" s="989"/>
      <c r="H456" s="1063"/>
      <c r="I456" s="1036"/>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1005"/>
      <c r="O456" s="1007"/>
      <c r="P456" s="1037"/>
    </row>
    <row r="457" spans="3:16">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63" t="str">
        <f ca="1">IF(ISBLANK(OFFSET('9. METAS'!$L$20,INT((ROW()-13)/2),0)),"",OFFSET('9. METAS'!$L$20,INT((ROW()-13)/2),0))</f>
        <v/>
      </c>
      <c r="I457" s="1031"/>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1004" t="str">
        <f t="shared" ref="N457" ca="1" si="440">IFERROR(J457/J458,"ND")</f>
        <v>ND</v>
      </c>
      <c r="O457" s="1006" t="str">
        <f t="shared" ref="O457" ca="1" si="441">IFERROR(((J457)/H457),"ND")</f>
        <v>ND</v>
      </c>
      <c r="P457" s="1034"/>
    </row>
    <row r="458" spans="3:16">
      <c r="C458" s="983"/>
      <c r="D458" s="985"/>
      <c r="E458" s="985"/>
      <c r="F458" s="987"/>
      <c r="G458" s="989"/>
      <c r="H458" s="1063"/>
      <c r="I458" s="1036"/>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1005"/>
      <c r="O458" s="1007"/>
      <c r="P458" s="1037"/>
    </row>
    <row r="459" spans="3:16">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63" t="str">
        <f ca="1">IF(ISBLANK(OFFSET('9. METAS'!$L$20,INT((ROW()-13)/2),0)),"",OFFSET('9. METAS'!$L$20,INT((ROW()-13)/2),0))</f>
        <v/>
      </c>
      <c r="I459" s="1031"/>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1004" t="str">
        <f t="shared" ref="N459" ca="1" si="442">IFERROR(J459/J460,"ND")</f>
        <v>ND</v>
      </c>
      <c r="O459" s="1006" t="str">
        <f t="shared" ref="O459" ca="1" si="443">IFERROR(((J459)/H459),"ND")</f>
        <v>ND</v>
      </c>
      <c r="P459" s="1034"/>
    </row>
    <row r="460" spans="3:16">
      <c r="C460" s="983"/>
      <c r="D460" s="985"/>
      <c r="E460" s="985"/>
      <c r="F460" s="987"/>
      <c r="G460" s="989"/>
      <c r="H460" s="1063"/>
      <c r="I460" s="1036"/>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1005"/>
      <c r="O460" s="1007"/>
      <c r="P460" s="1037"/>
    </row>
    <row r="461" spans="3:16">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63" t="str">
        <f ca="1">IF(ISBLANK(OFFSET('9. METAS'!$L$20,INT((ROW()-13)/2),0)),"",OFFSET('9. METAS'!$L$20,INT((ROW()-13)/2),0))</f>
        <v/>
      </c>
      <c r="I461" s="1031"/>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1004" t="str">
        <f t="shared" ref="N461" ca="1" si="444">IFERROR(J461/J462,"ND")</f>
        <v>ND</v>
      </c>
      <c r="O461" s="1006" t="str">
        <f t="shared" ref="O461" ca="1" si="445">IFERROR(((J461)/H461),"ND")</f>
        <v>ND</v>
      </c>
      <c r="P461" s="1034"/>
    </row>
    <row r="462" spans="3:16">
      <c r="C462" s="983"/>
      <c r="D462" s="985"/>
      <c r="E462" s="985"/>
      <c r="F462" s="987"/>
      <c r="G462" s="989"/>
      <c r="H462" s="1063"/>
      <c r="I462" s="1036"/>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1005"/>
      <c r="O462" s="1007"/>
      <c r="P462" s="1037"/>
    </row>
    <row r="463" spans="3:16">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63" t="str">
        <f ca="1">IF(ISBLANK(OFFSET('9. METAS'!$L$20,INT((ROW()-13)/2),0)),"",OFFSET('9. METAS'!$L$20,INT((ROW()-13)/2),0))</f>
        <v/>
      </c>
      <c r="I463" s="1031"/>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1004" t="str">
        <f t="shared" ref="N463" ca="1" si="446">IFERROR(J463/J464,"ND")</f>
        <v>ND</v>
      </c>
      <c r="O463" s="1006" t="str">
        <f t="shared" ref="O463" ca="1" si="447">IFERROR(((J463)/H463),"ND")</f>
        <v>ND</v>
      </c>
      <c r="P463" s="1034"/>
    </row>
    <row r="464" spans="3:16">
      <c r="C464" s="983"/>
      <c r="D464" s="985"/>
      <c r="E464" s="985"/>
      <c r="F464" s="987"/>
      <c r="G464" s="989"/>
      <c r="H464" s="1063"/>
      <c r="I464" s="1036"/>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1005"/>
      <c r="O464" s="1007"/>
      <c r="P464" s="1037"/>
    </row>
    <row r="465" spans="3:16">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63" t="str">
        <f ca="1">IF(ISBLANK(OFFSET('9. METAS'!$L$20,INT((ROW()-13)/2),0)),"",OFFSET('9. METAS'!$L$20,INT((ROW()-13)/2),0))</f>
        <v/>
      </c>
      <c r="I465" s="1031"/>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1004" t="str">
        <f t="shared" ref="N465" ca="1" si="448">IFERROR(J465/J466,"ND")</f>
        <v>ND</v>
      </c>
      <c r="O465" s="1006" t="str">
        <f t="shared" ref="O465" ca="1" si="449">IFERROR(((J465)/H465),"ND")</f>
        <v>ND</v>
      </c>
      <c r="P465" s="1034"/>
    </row>
    <row r="466" spans="3:16">
      <c r="C466" s="983"/>
      <c r="D466" s="985"/>
      <c r="E466" s="985"/>
      <c r="F466" s="987"/>
      <c r="G466" s="989"/>
      <c r="H466" s="1063"/>
      <c r="I466" s="1036"/>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1005"/>
      <c r="O466" s="1007"/>
      <c r="P466" s="1037"/>
    </row>
    <row r="467" spans="3:16">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63" t="str">
        <f ca="1">IF(ISBLANK(OFFSET('9. METAS'!$L$20,INT((ROW()-13)/2),0)),"",OFFSET('9. METAS'!$L$20,INT((ROW()-13)/2),0))</f>
        <v/>
      </c>
      <c r="I467" s="1031"/>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1004" t="str">
        <f t="shared" ref="N467" ca="1" si="450">IFERROR(J467/J468,"ND")</f>
        <v>ND</v>
      </c>
      <c r="O467" s="1006" t="str">
        <f t="shared" ref="O467" ca="1" si="451">IFERROR(((J467)/H467),"ND")</f>
        <v>ND</v>
      </c>
      <c r="P467" s="1034"/>
    </row>
    <row r="468" spans="3:16">
      <c r="C468" s="983"/>
      <c r="D468" s="985"/>
      <c r="E468" s="985"/>
      <c r="F468" s="987"/>
      <c r="G468" s="989"/>
      <c r="H468" s="1063"/>
      <c r="I468" s="1036"/>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1005"/>
      <c r="O468" s="1007"/>
      <c r="P468" s="1037"/>
    </row>
    <row r="469" spans="3:16">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63" t="str">
        <f ca="1">IF(ISBLANK(OFFSET('9. METAS'!$L$20,INT((ROW()-13)/2),0)),"",OFFSET('9. METAS'!$L$20,INT((ROW()-13)/2),0))</f>
        <v/>
      </c>
      <c r="I469" s="1031"/>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1004" t="str">
        <f t="shared" ref="N469" ca="1" si="452">IFERROR(J469/J470,"ND")</f>
        <v>ND</v>
      </c>
      <c r="O469" s="1006" t="str">
        <f t="shared" ref="O469" ca="1" si="453">IFERROR(((J469)/H469),"ND")</f>
        <v>ND</v>
      </c>
      <c r="P469" s="1034"/>
    </row>
    <row r="470" spans="3:16">
      <c r="C470" s="983"/>
      <c r="D470" s="985"/>
      <c r="E470" s="985"/>
      <c r="F470" s="987"/>
      <c r="G470" s="989"/>
      <c r="H470" s="1063"/>
      <c r="I470" s="1036"/>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1005"/>
      <c r="O470" s="1007"/>
      <c r="P470" s="1037"/>
    </row>
    <row r="471" spans="3:16">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63" t="str">
        <f ca="1">IF(ISBLANK(OFFSET('9. METAS'!$L$20,INT((ROW()-13)/2),0)),"",OFFSET('9. METAS'!$L$20,INT((ROW()-13)/2),0))</f>
        <v/>
      </c>
      <c r="I471" s="1031"/>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1004" t="str">
        <f t="shared" ref="N471" ca="1" si="454">IFERROR(J471/J472,"ND")</f>
        <v>ND</v>
      </c>
      <c r="O471" s="1006" t="str">
        <f t="shared" ref="O471" ca="1" si="455">IFERROR(((J471)/H471),"ND")</f>
        <v>ND</v>
      </c>
      <c r="P471" s="1034"/>
    </row>
    <row r="472" spans="3:16">
      <c r="C472" s="983"/>
      <c r="D472" s="985"/>
      <c r="E472" s="985"/>
      <c r="F472" s="987"/>
      <c r="G472" s="989"/>
      <c r="H472" s="1063"/>
      <c r="I472" s="1036"/>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1005"/>
      <c r="O472" s="1007"/>
      <c r="P472" s="1037"/>
    </row>
    <row r="473" spans="3:16">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63" t="str">
        <f ca="1">IF(ISBLANK(OFFSET('9. METAS'!$L$20,INT((ROW()-13)/2),0)),"",OFFSET('9. METAS'!$L$20,INT((ROW()-13)/2),0))</f>
        <v/>
      </c>
      <c r="I473" s="1031"/>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1004" t="str">
        <f ca="1">IFERROR(J473/J474,"ND")</f>
        <v>ND</v>
      </c>
      <c r="O473" s="1006" t="str">
        <f ca="1">IFERROR(((J473)/H473),"ND")</f>
        <v>ND</v>
      </c>
      <c r="P473" s="1034"/>
    </row>
    <row r="474" spans="3:16" ht="15.75" thickBot="1">
      <c r="C474" s="1020"/>
      <c r="D474" s="1021"/>
      <c r="E474" s="1021"/>
      <c r="F474" s="1022"/>
      <c r="G474" s="1023"/>
      <c r="H474" s="1064"/>
      <c r="I474" s="1044"/>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1026"/>
      <c r="O474" s="1027"/>
      <c r="P474" s="1045"/>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129</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66" t="s">
        <v>85</v>
      </c>
      <c r="G9" s="1067"/>
      <c r="H9" s="1067"/>
      <c r="I9" s="1067"/>
      <c r="J9" s="1067"/>
      <c r="K9" s="1067"/>
      <c r="L9" s="1067"/>
      <c r="M9" s="1067"/>
      <c r="N9" s="1067"/>
      <c r="O9" s="1067"/>
      <c r="P9" s="1068"/>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1052" t="s">
        <v>293</v>
      </c>
    </row>
    <row r="11" spans="3:16" ht="42" customHeight="1" thickBot="1">
      <c r="C11" s="991"/>
      <c r="D11" s="981"/>
      <c r="E11" s="981"/>
      <c r="F11" s="981"/>
      <c r="G11" s="981"/>
      <c r="H11" s="981" t="s">
        <v>112</v>
      </c>
      <c r="I11" s="1055" t="s">
        <v>113</v>
      </c>
      <c r="J11" s="981" t="s">
        <v>121</v>
      </c>
      <c r="K11" s="981"/>
      <c r="L11" s="981"/>
      <c r="M11" s="981"/>
      <c r="N11" s="981" t="s">
        <v>118</v>
      </c>
      <c r="O11" s="981"/>
      <c r="P11" s="1053"/>
    </row>
    <row r="12" spans="3:16" ht="42" customHeight="1" thickBot="1">
      <c r="C12" s="991"/>
      <c r="D12" s="981"/>
      <c r="E12" s="981"/>
      <c r="F12" s="981"/>
      <c r="G12" s="981"/>
      <c r="H12" s="981"/>
      <c r="I12" s="1055"/>
      <c r="J12" s="199" t="s">
        <v>117</v>
      </c>
      <c r="K12" s="199" t="s">
        <v>114</v>
      </c>
      <c r="L12" s="199" t="s">
        <v>115</v>
      </c>
      <c r="M12" s="199" t="s">
        <v>116</v>
      </c>
      <c r="N12" s="199" t="s">
        <v>120</v>
      </c>
      <c r="O12" s="199" t="s">
        <v>91</v>
      </c>
      <c r="P12" s="1054"/>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65">
        <f ca="1">IF(ISBLANK(OFFSET('9. METAS'!$L$20,INT((ROW()-13)/2),0)),"",OFFSET('9. METAS'!$L$20,INT((ROW()-13)/2),0))</f>
        <v>0.3201</v>
      </c>
      <c r="I13" s="1013"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1004" t="str">
        <f ca="1">IFERROR(J13/J14,"ND")</f>
        <v>ND</v>
      </c>
      <c r="O13" s="1006" t="str">
        <f ca="1">IFERROR(((J13+K13)/H13),"ND")</f>
        <v>ND</v>
      </c>
      <c r="P13" s="1051"/>
    </row>
    <row r="14" spans="3:16">
      <c r="C14" s="983"/>
      <c r="D14" s="985"/>
      <c r="E14" s="985"/>
      <c r="F14" s="987"/>
      <c r="G14" s="989"/>
      <c r="H14" s="1063"/>
      <c r="I14" s="1003"/>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63">
        <f ca="1">IF(ISBLANK(OFFSET('9. METAS'!$L$20,INT((ROW()-13)/2),0)),"",OFFSET('9. METAS'!$L$20,INT((ROW()-13)/2),0))</f>
        <v>2400</v>
      </c>
      <c r="I15" s="1031"/>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1004" t="str">
        <f ca="1">IFERROR(J15/J16,"ND")</f>
        <v>ND</v>
      </c>
      <c r="O15" s="1006" t="str">
        <f ca="1">IFERROR(((J15+K15)/H15),"ND")</f>
        <v>ND</v>
      </c>
      <c r="P15" s="1034"/>
    </row>
    <row r="16" spans="3:16">
      <c r="C16" s="983"/>
      <c r="D16" s="985"/>
      <c r="E16" s="985"/>
      <c r="F16" s="987"/>
      <c r="G16" s="989"/>
      <c r="H16" s="1063"/>
      <c r="I16" s="1036"/>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63">
        <f ca="1">IF(ISBLANK(OFFSET('9. METAS'!$L$20,INT((ROW()-13)/2),0)),"",OFFSET('9. METAS'!$L$20,INT((ROW()-13)/2),0))</f>
        <v>2500</v>
      </c>
      <c r="I17" s="1031"/>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1004" t="str">
        <f t="shared" ref="N17" ca="1" si="0">IFERROR(J17/J18,"ND")</f>
        <v>ND</v>
      </c>
      <c r="O17" s="1006" t="str">
        <f t="shared" ref="O17" ca="1" si="1">IFERROR(((J17+K17)/H17),"ND")</f>
        <v>ND</v>
      </c>
      <c r="P17" s="1034"/>
    </row>
    <row r="18" spans="3:16">
      <c r="C18" s="983"/>
      <c r="D18" s="985"/>
      <c r="E18" s="985"/>
      <c r="F18" s="987"/>
      <c r="G18" s="989"/>
      <c r="H18" s="1063"/>
      <c r="I18" s="1036"/>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63">
        <f ca="1">IF(ISBLANK(OFFSET('9. METAS'!$L$20,INT((ROW()-13)/2),0)),"",OFFSET('9. METAS'!$L$20,INT((ROW()-13)/2),0))</f>
        <v>950</v>
      </c>
      <c r="I19" s="1031"/>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1004" t="str">
        <f t="shared" ref="N19" ca="1" si="2">IFERROR(J19/J20,"ND")</f>
        <v>ND</v>
      </c>
      <c r="O19" s="1006" t="str">
        <f t="shared" ref="O19" ca="1" si="3">IFERROR(((J19+K19)/H19),"ND")</f>
        <v>ND</v>
      </c>
      <c r="P19" s="1034"/>
    </row>
    <row r="20" spans="3:16">
      <c r="C20" s="983"/>
      <c r="D20" s="985"/>
      <c r="E20" s="985"/>
      <c r="F20" s="987"/>
      <c r="G20" s="989"/>
      <c r="H20" s="1063"/>
      <c r="I20" s="1036"/>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63">
        <f ca="1">IF(ISBLANK(OFFSET('9. METAS'!$L$20,INT((ROW()-13)/2),0)),"",OFFSET('9. METAS'!$L$20,INT((ROW()-13)/2),0))</f>
        <v>100</v>
      </c>
      <c r="I21" s="1031"/>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1004" t="str">
        <f t="shared" ref="N21" ca="1" si="4">IFERROR(J21/J22,"ND")</f>
        <v>ND</v>
      </c>
      <c r="O21" s="1006" t="str">
        <f t="shared" ref="O21" ca="1" si="5">IFERROR(((J21+K21)/H21),"ND")</f>
        <v>ND</v>
      </c>
      <c r="P21" s="1034"/>
    </row>
    <row r="22" spans="3:16">
      <c r="C22" s="983"/>
      <c r="D22" s="985"/>
      <c r="E22" s="985"/>
      <c r="F22" s="987"/>
      <c r="G22" s="989"/>
      <c r="H22" s="1063"/>
      <c r="I22" s="1036"/>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63">
        <f ca="1">IF(ISBLANK(OFFSET('9. METAS'!$L$20,INT((ROW()-13)/2),0)),"",OFFSET('9. METAS'!$L$20,INT((ROW()-13)/2),0))</f>
        <v>540</v>
      </c>
      <c r="I23" s="1031"/>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1004" t="str">
        <f t="shared" ref="N23" ca="1" si="6">IFERROR(J23/J24,"ND")</f>
        <v>ND</v>
      </c>
      <c r="O23" s="1006" t="str">
        <f t="shared" ref="O23" ca="1" si="7">IFERROR(((J23+K23)/H23),"ND")</f>
        <v>ND</v>
      </c>
      <c r="P23" s="1034"/>
    </row>
    <row r="24" spans="3:16">
      <c r="C24" s="983"/>
      <c r="D24" s="985"/>
      <c r="E24" s="985"/>
      <c r="F24" s="987"/>
      <c r="G24" s="989"/>
      <c r="H24" s="1063"/>
      <c r="I24" s="1036"/>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63">
        <f ca="1">IF(ISBLANK(OFFSET('9. METAS'!$L$20,INT((ROW()-13)/2),0)),"",OFFSET('9. METAS'!$L$20,INT((ROW()-13)/2),0))</f>
        <v>200</v>
      </c>
      <c r="I25" s="1031"/>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1004" t="str">
        <f t="shared" ref="N25" ca="1" si="8">IFERROR(J25/J26,"ND")</f>
        <v>ND</v>
      </c>
      <c r="O25" s="1006" t="str">
        <f t="shared" ref="O25" ca="1" si="9">IFERROR(((J25+K25)/H25),"ND")</f>
        <v>ND</v>
      </c>
      <c r="P25" s="1034"/>
    </row>
    <row r="26" spans="3:16">
      <c r="C26" s="983"/>
      <c r="D26" s="985"/>
      <c r="E26" s="985"/>
      <c r="F26" s="987"/>
      <c r="G26" s="989"/>
      <c r="H26" s="1063"/>
      <c r="I26" s="1036"/>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63">
        <f ca="1">IF(ISBLANK(OFFSET('9. METAS'!$L$20,INT((ROW()-13)/2),0)),"",OFFSET('9. METAS'!$L$20,INT((ROW()-13)/2),0))</f>
        <v>100</v>
      </c>
      <c r="I27" s="1031"/>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1004" t="str">
        <f t="shared" ref="N27" ca="1" si="10">IFERROR(J27/J28,"ND")</f>
        <v>ND</v>
      </c>
      <c r="O27" s="1006" t="str">
        <f t="shared" ref="O27" ca="1" si="11">IFERROR(((J27+K27)/H27),"ND")</f>
        <v>ND</v>
      </c>
      <c r="P27" s="1034"/>
    </row>
    <row r="28" spans="3:16">
      <c r="C28" s="983"/>
      <c r="D28" s="985"/>
      <c r="E28" s="985"/>
      <c r="F28" s="987"/>
      <c r="G28" s="989"/>
      <c r="H28" s="1063"/>
      <c r="I28" s="1036"/>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63">
        <f ca="1">IF(ISBLANK(OFFSET('9. METAS'!$L$20,INT((ROW()-13)/2),0)),"",OFFSET('9. METAS'!$L$20,INT((ROW()-13)/2),0))</f>
        <v>100</v>
      </c>
      <c r="I29" s="1031"/>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1004" t="str">
        <f t="shared" ref="N29" ca="1" si="12">IFERROR(J29/J30,"ND")</f>
        <v>ND</v>
      </c>
      <c r="O29" s="1006" t="str">
        <f t="shared" ref="O29" ca="1" si="13">IFERROR(((J29+K29)/H29),"ND")</f>
        <v>ND</v>
      </c>
      <c r="P29" s="1034"/>
    </row>
    <row r="30" spans="3:16">
      <c r="C30" s="983"/>
      <c r="D30" s="985"/>
      <c r="E30" s="985"/>
      <c r="F30" s="987"/>
      <c r="G30" s="989"/>
      <c r="H30" s="1063"/>
      <c r="I30" s="1036"/>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63">
        <f ca="1">IF(ISBLANK(OFFSET('9. METAS'!$L$20,INT((ROW()-13)/2),0)),"",OFFSET('9. METAS'!$L$20,INT((ROW()-13)/2),0))</f>
        <v>1155</v>
      </c>
      <c r="I31" s="1031"/>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1004" t="str">
        <f t="shared" ref="N31" ca="1" si="14">IFERROR(J31/J32,"ND")</f>
        <v>ND</v>
      </c>
      <c r="O31" s="1006" t="str">
        <f t="shared" ref="O31" ca="1" si="15">IFERROR(((J31+K31)/H31),"ND")</f>
        <v>ND</v>
      </c>
      <c r="P31" s="1034"/>
    </row>
    <row r="32" spans="3:16">
      <c r="C32" s="983"/>
      <c r="D32" s="985"/>
      <c r="E32" s="985"/>
      <c r="F32" s="987"/>
      <c r="G32" s="989"/>
      <c r="H32" s="1063"/>
      <c r="I32" s="1036"/>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63">
        <f ca="1">IF(ISBLANK(OFFSET('9. METAS'!$L$20,INT((ROW()-13)/2),0)),"",OFFSET('9. METAS'!$L$20,INT((ROW()-13)/2),0))</f>
        <v>170</v>
      </c>
      <c r="I33" s="1031"/>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1004" t="str">
        <f t="shared" ref="N33" ca="1" si="16">IFERROR(J33/J34,"ND")</f>
        <v>ND</v>
      </c>
      <c r="O33" s="1006" t="str">
        <f t="shared" ref="O33" ca="1" si="17">IFERROR(((J33+K33)/H33),"ND")</f>
        <v>ND</v>
      </c>
      <c r="P33" s="1034"/>
    </row>
    <row r="34" spans="3:16">
      <c r="C34" s="983"/>
      <c r="D34" s="985"/>
      <c r="E34" s="985"/>
      <c r="F34" s="987"/>
      <c r="G34" s="989"/>
      <c r="H34" s="1063"/>
      <c r="I34" s="1036"/>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63">
        <f ca="1">IF(ISBLANK(OFFSET('9. METAS'!$L$20,INT((ROW()-13)/2),0)),"",OFFSET('9. METAS'!$L$20,INT((ROW()-13)/2),0))</f>
        <v>417</v>
      </c>
      <c r="I35" s="1031"/>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1004" t="str">
        <f t="shared" ref="N35" ca="1" si="18">IFERROR(J35/J36,"ND")</f>
        <v>ND</v>
      </c>
      <c r="O35" s="1006" t="str">
        <f t="shared" ref="O35" ca="1" si="19">IFERROR(((J35+K35)/H35),"ND")</f>
        <v>ND</v>
      </c>
      <c r="P35" s="1034"/>
    </row>
    <row r="36" spans="3:16">
      <c r="C36" s="983"/>
      <c r="D36" s="985"/>
      <c r="E36" s="985"/>
      <c r="F36" s="987"/>
      <c r="G36" s="989"/>
      <c r="H36" s="1063"/>
      <c r="I36" s="1036"/>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63">
        <f ca="1">IF(ISBLANK(OFFSET('9. METAS'!$L$20,INT((ROW()-13)/2),0)),"",OFFSET('9. METAS'!$L$20,INT((ROW()-13)/2),0))</f>
        <v>568</v>
      </c>
      <c r="I37" s="1031"/>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1004" t="str">
        <f t="shared" ref="N37" ca="1" si="20">IFERROR(J37/J38,"ND")</f>
        <v>ND</v>
      </c>
      <c r="O37" s="1006" t="str">
        <f t="shared" ref="O37" ca="1" si="21">IFERROR(((J37+K37)/H37),"ND")</f>
        <v>ND</v>
      </c>
      <c r="P37" s="1034"/>
    </row>
    <row r="38" spans="3:16">
      <c r="C38" s="983"/>
      <c r="D38" s="985"/>
      <c r="E38" s="985"/>
      <c r="F38" s="987"/>
      <c r="G38" s="989"/>
      <c r="H38" s="1063"/>
      <c r="I38" s="1036"/>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63">
        <f ca="1">IF(ISBLANK(OFFSET('9. METAS'!$L$20,INT((ROW()-13)/2),0)),"",OFFSET('9. METAS'!$L$20,INT((ROW()-13)/2),0))</f>
        <v>74119</v>
      </c>
      <c r="I39" s="1031"/>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1004" t="str">
        <f t="shared" ref="N39" ca="1" si="22">IFERROR(J39/J40,"ND")</f>
        <v>ND</v>
      </c>
      <c r="O39" s="1006" t="str">
        <f t="shared" ref="O39" ca="1" si="23">IFERROR(((J39+K39)/H39),"ND")</f>
        <v>ND</v>
      </c>
      <c r="P39" s="1034"/>
    </row>
    <row r="40" spans="3:16">
      <c r="C40" s="983"/>
      <c r="D40" s="985"/>
      <c r="E40" s="985"/>
      <c r="F40" s="987"/>
      <c r="G40" s="989"/>
      <c r="H40" s="1063"/>
      <c r="I40" s="1036"/>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63">
        <f ca="1">IF(ISBLANK(OFFSET('9. METAS'!$L$20,INT((ROW()-13)/2),0)),"",OFFSET('9. METAS'!$L$20,INT((ROW()-13)/2),0))</f>
        <v>3</v>
      </c>
      <c r="I41" s="1031"/>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1004" t="str">
        <f t="shared" ref="N41" ca="1" si="24">IFERROR(J41/J42,"ND")</f>
        <v>ND</v>
      </c>
      <c r="O41" s="1006" t="str">
        <f t="shared" ref="O41" ca="1" si="25">IFERROR(((J41+K41)/H41),"ND")</f>
        <v>ND</v>
      </c>
      <c r="P41" s="1034"/>
    </row>
    <row r="42" spans="3:16">
      <c r="C42" s="983"/>
      <c r="D42" s="985"/>
      <c r="E42" s="985"/>
      <c r="F42" s="987"/>
      <c r="G42" s="989"/>
      <c r="H42" s="1063"/>
      <c r="I42" s="1036"/>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63">
        <f ca="1">IF(ISBLANK(OFFSET('9. METAS'!$L$20,INT((ROW()-13)/2),0)),"",OFFSET('9. METAS'!$L$20,INT((ROW()-13)/2),0))</f>
        <v>89000</v>
      </c>
      <c r="I43" s="1031"/>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1004" t="str">
        <f t="shared" ref="N43" ca="1" si="26">IFERROR(J43/J44,"ND")</f>
        <v>ND</v>
      </c>
      <c r="O43" s="1006" t="str">
        <f t="shared" ref="O43" ca="1" si="27">IFERROR(((J43+K43)/H43),"ND")</f>
        <v>ND</v>
      </c>
      <c r="P43" s="1034"/>
    </row>
    <row r="44" spans="3:16">
      <c r="C44" s="983"/>
      <c r="D44" s="985"/>
      <c r="E44" s="985"/>
      <c r="F44" s="987"/>
      <c r="G44" s="989"/>
      <c r="H44" s="1063"/>
      <c r="I44" s="1036"/>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63">
        <f ca="1">IF(ISBLANK(OFFSET('9. METAS'!$L$20,INT((ROW()-13)/2),0)),"",OFFSET('9. METAS'!$L$20,INT((ROW()-13)/2),0))</f>
        <v>40</v>
      </c>
      <c r="I45" s="1031"/>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1004" t="str">
        <f t="shared" ref="N45" ca="1" si="28">IFERROR(J45/J46,"ND")</f>
        <v>ND</v>
      </c>
      <c r="O45" s="1006" t="str">
        <f t="shared" ref="O45" ca="1" si="29">IFERROR(((J45+K45)/H45),"ND")</f>
        <v>ND</v>
      </c>
      <c r="P45" s="1034"/>
    </row>
    <row r="46" spans="3:16">
      <c r="C46" s="983"/>
      <c r="D46" s="985"/>
      <c r="E46" s="985"/>
      <c r="F46" s="987"/>
      <c r="G46" s="989"/>
      <c r="H46" s="1063"/>
      <c r="I46" s="1036"/>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63">
        <f ca="1">IF(ISBLANK(OFFSET('9. METAS'!$L$20,INT((ROW()-13)/2),0)),"",OFFSET('9. METAS'!$L$20,INT((ROW()-13)/2),0))</f>
        <v>2</v>
      </c>
      <c r="I47" s="1031"/>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1004" t="str">
        <f t="shared" ref="N47" ca="1" si="30">IFERROR(J47/J48,"ND")</f>
        <v>ND</v>
      </c>
      <c r="O47" s="1006" t="str">
        <f t="shared" ref="O47" ca="1" si="31">IFERROR(((J47+K47)/H47),"ND")</f>
        <v>ND</v>
      </c>
      <c r="P47" s="1034"/>
    </row>
    <row r="48" spans="3:16">
      <c r="C48" s="983"/>
      <c r="D48" s="985"/>
      <c r="E48" s="985"/>
      <c r="F48" s="987"/>
      <c r="G48" s="989"/>
      <c r="H48" s="1063"/>
      <c r="I48" s="1036"/>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63">
        <f ca="1">IF(ISBLANK(OFFSET('9. METAS'!$L$20,INT((ROW()-13)/2),0)),"",OFFSET('9. METAS'!$L$20,INT((ROW()-13)/2),0))</f>
        <v>12</v>
      </c>
      <c r="I49" s="1031"/>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1004" t="str">
        <f t="shared" ref="N49" ca="1" si="32">IFERROR(J49/J50,"ND")</f>
        <v>ND</v>
      </c>
      <c r="O49" s="1006" t="str">
        <f t="shared" ref="O49" ca="1" si="33">IFERROR(((J49+K49)/H49),"ND")</f>
        <v>ND</v>
      </c>
      <c r="P49" s="1034"/>
    </row>
    <row r="50" spans="3:16">
      <c r="C50" s="983"/>
      <c r="D50" s="985"/>
      <c r="E50" s="985"/>
      <c r="F50" s="987"/>
      <c r="G50" s="989"/>
      <c r="H50" s="1063"/>
      <c r="I50" s="1036"/>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63">
        <f ca="1">IF(ISBLANK(OFFSET('9. METAS'!$L$20,INT((ROW()-13)/2),0)),"",OFFSET('9. METAS'!$L$20,INT((ROW()-13)/2),0))</f>
        <v>60</v>
      </c>
      <c r="I51" s="1031"/>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1004" t="str">
        <f t="shared" ref="N51" ca="1" si="34">IFERROR(J51/J52,"ND")</f>
        <v>ND</v>
      </c>
      <c r="O51" s="1006" t="str">
        <f t="shared" ref="O51" ca="1" si="35">IFERROR(((J51+K51)/H51),"ND")</f>
        <v>ND</v>
      </c>
      <c r="P51" s="1034"/>
    </row>
    <row r="52" spans="3:16">
      <c r="C52" s="983"/>
      <c r="D52" s="985"/>
      <c r="E52" s="985"/>
      <c r="F52" s="987"/>
      <c r="G52" s="989"/>
      <c r="H52" s="1063"/>
      <c r="I52" s="1036"/>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63">
        <f ca="1">IF(ISBLANK(OFFSET('9. METAS'!$L$20,INT((ROW()-13)/2),0)),"",OFFSET('9. METAS'!$L$20,INT((ROW()-13)/2),0))</f>
        <v>48</v>
      </c>
      <c r="I53" s="1031"/>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1004" t="str">
        <f t="shared" ref="N53" ca="1" si="36">IFERROR(J53/J54,"ND")</f>
        <v>ND</v>
      </c>
      <c r="O53" s="1006" t="str">
        <f t="shared" ref="O53" ca="1" si="37">IFERROR(((J53+K53)/H53),"ND")</f>
        <v>ND</v>
      </c>
      <c r="P53" s="1034"/>
    </row>
    <row r="54" spans="3:16">
      <c r="C54" s="983"/>
      <c r="D54" s="985"/>
      <c r="E54" s="985"/>
      <c r="F54" s="987"/>
      <c r="G54" s="989"/>
      <c r="H54" s="1063"/>
      <c r="I54" s="1036"/>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63">
        <f ca="1">IF(ISBLANK(OFFSET('9. METAS'!$L$20,INT((ROW()-13)/2),0)),"",OFFSET('9. METAS'!$L$20,INT((ROW()-13)/2),0))</f>
        <v>12</v>
      </c>
      <c r="I55" s="1031"/>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1004" t="str">
        <f t="shared" ref="N55" ca="1" si="38">IFERROR(J55/J56,"ND")</f>
        <v>ND</v>
      </c>
      <c r="O55" s="1006" t="str">
        <f t="shared" ref="O55" ca="1" si="39">IFERROR(((J55+K55)/H55),"ND")</f>
        <v>ND</v>
      </c>
      <c r="P55" s="1034"/>
    </row>
    <row r="56" spans="3:16">
      <c r="C56" s="983"/>
      <c r="D56" s="985"/>
      <c r="E56" s="985"/>
      <c r="F56" s="987"/>
      <c r="G56" s="989"/>
      <c r="H56" s="1063"/>
      <c r="I56" s="1036"/>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63">
        <f ca="1">IF(ISBLANK(OFFSET('9. METAS'!$L$20,INT((ROW()-13)/2),0)),"",OFFSET('9. METAS'!$L$20,INT((ROW()-13)/2),0))</f>
        <v>300</v>
      </c>
      <c r="I57" s="1031"/>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1004" t="str">
        <f t="shared" ref="N57" ca="1" si="40">IFERROR(J57/J58,"ND")</f>
        <v>ND</v>
      </c>
      <c r="O57" s="1006" t="str">
        <f t="shared" ref="O57" ca="1" si="41">IFERROR(((J57+K57)/H57),"ND")</f>
        <v>ND</v>
      </c>
      <c r="P57" s="1034"/>
    </row>
    <row r="58" spans="3:16">
      <c r="C58" s="983"/>
      <c r="D58" s="985"/>
      <c r="E58" s="985"/>
      <c r="F58" s="987"/>
      <c r="G58" s="989"/>
      <c r="H58" s="1063"/>
      <c r="I58" s="1036"/>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63">
        <f ca="1">IF(ISBLANK(OFFSET('9. METAS'!$L$20,INT((ROW()-13)/2),0)),"",OFFSET('9. METAS'!$L$20,INT((ROW()-13)/2),0))</f>
        <v>200</v>
      </c>
      <c r="I59" s="1031"/>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1004" t="str">
        <f t="shared" ref="N59" ca="1" si="42">IFERROR(J59/J60,"ND")</f>
        <v>ND</v>
      </c>
      <c r="O59" s="1006" t="str">
        <f t="shared" ref="O59" ca="1" si="43">IFERROR(((J59+K59)/H59),"ND")</f>
        <v>ND</v>
      </c>
      <c r="P59" s="1034"/>
    </row>
    <row r="60" spans="3:16">
      <c r="C60" s="983"/>
      <c r="D60" s="985"/>
      <c r="E60" s="985"/>
      <c r="F60" s="987"/>
      <c r="G60" s="989"/>
      <c r="H60" s="1063"/>
      <c r="I60" s="1036"/>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63">
        <f ca="1">IF(ISBLANK(OFFSET('9. METAS'!$L$20,INT((ROW()-13)/2),0)),"",OFFSET('9. METAS'!$L$20,INT((ROW()-13)/2),0))</f>
        <v>200</v>
      </c>
      <c r="I61" s="1031"/>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1004" t="str">
        <f t="shared" ref="N61" ca="1" si="44">IFERROR(J61/J62,"ND")</f>
        <v>ND</v>
      </c>
      <c r="O61" s="1006" t="str">
        <f t="shared" ref="O61" ca="1" si="45">IFERROR(((J61+K61)/H61),"ND")</f>
        <v>ND</v>
      </c>
      <c r="P61" s="1034"/>
    </row>
    <row r="62" spans="3:16">
      <c r="C62" s="983"/>
      <c r="D62" s="985"/>
      <c r="E62" s="985"/>
      <c r="F62" s="987"/>
      <c r="G62" s="989"/>
      <c r="H62" s="1063"/>
      <c r="I62" s="1036"/>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63">
        <f ca="1">IF(ISBLANK(OFFSET('9. METAS'!$L$20,INT((ROW()-13)/2),0)),"",OFFSET('9. METAS'!$L$20,INT((ROW()-13)/2),0))</f>
        <v>200</v>
      </c>
      <c r="I63" s="1031"/>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1004" t="str">
        <f t="shared" ref="N63" ca="1" si="46">IFERROR(J63/J64,"ND")</f>
        <v>ND</v>
      </c>
      <c r="O63" s="1006" t="str">
        <f t="shared" ref="O63" ca="1" si="47">IFERROR(((J63+K63)/H63),"ND")</f>
        <v>ND</v>
      </c>
      <c r="P63" s="1034"/>
    </row>
    <row r="64" spans="3:16">
      <c r="C64" s="983"/>
      <c r="D64" s="985"/>
      <c r="E64" s="985"/>
      <c r="F64" s="987"/>
      <c r="G64" s="989"/>
      <c r="H64" s="1063"/>
      <c r="I64" s="1036"/>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63">
        <f ca="1">IF(ISBLANK(OFFSET('9. METAS'!$L$20,INT((ROW()-13)/2),0)),"",OFFSET('9. METAS'!$L$20,INT((ROW()-13)/2),0))</f>
        <v>19000</v>
      </c>
      <c r="I65" s="1031"/>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1004" t="str">
        <f t="shared" ref="N65" ca="1" si="48">IFERROR(J65/J66,"ND")</f>
        <v>ND</v>
      </c>
      <c r="O65" s="1006" t="str">
        <f t="shared" ref="O65" ca="1" si="49">IFERROR(((J65+K65)/H65),"ND")</f>
        <v>ND</v>
      </c>
      <c r="P65" s="1034"/>
    </row>
    <row r="66" spans="3:16">
      <c r="C66" s="983"/>
      <c r="D66" s="985"/>
      <c r="E66" s="985"/>
      <c r="F66" s="987"/>
      <c r="G66" s="989"/>
      <c r="H66" s="1063"/>
      <c r="I66" s="1036"/>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63">
        <f ca="1">IF(ISBLANK(OFFSET('9. METAS'!$L$20,INT((ROW()-13)/2),0)),"",OFFSET('9. METAS'!$L$20,INT((ROW()-13)/2),0))</f>
        <v>200</v>
      </c>
      <c r="I67" s="1031"/>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1004" t="str">
        <f t="shared" ref="N67" ca="1" si="50">IFERROR(J67/J68,"ND")</f>
        <v>ND</v>
      </c>
      <c r="O67" s="1006" t="str">
        <f t="shared" ref="O67" ca="1" si="51">IFERROR(((J67+K67)/H67),"ND")</f>
        <v>ND</v>
      </c>
      <c r="P67" s="1034"/>
    </row>
    <row r="68" spans="3:16">
      <c r="C68" s="983"/>
      <c r="D68" s="985"/>
      <c r="E68" s="985"/>
      <c r="F68" s="987"/>
      <c r="G68" s="989"/>
      <c r="H68" s="1063"/>
      <c r="I68" s="1036"/>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63">
        <f ca="1">IF(ISBLANK(OFFSET('9. METAS'!$L$20,INT((ROW()-13)/2),0)),"",OFFSET('9. METAS'!$L$20,INT((ROW()-13)/2),0))</f>
        <v>300</v>
      </c>
      <c r="I69" s="1031"/>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1004" t="str">
        <f t="shared" ref="N69" ca="1" si="52">IFERROR(J69/J70,"ND")</f>
        <v>ND</v>
      </c>
      <c r="O69" s="1006" t="str">
        <f t="shared" ref="O69" ca="1" si="53">IFERROR(((J69+K69)/H69),"ND")</f>
        <v>ND</v>
      </c>
      <c r="P69" s="1034"/>
    </row>
    <row r="70" spans="3:16">
      <c r="C70" s="983"/>
      <c r="D70" s="985"/>
      <c r="E70" s="985"/>
      <c r="F70" s="987"/>
      <c r="G70" s="989"/>
      <c r="H70" s="1063"/>
      <c r="I70" s="1036"/>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63">
        <f ca="1">IF(ISBLANK(OFFSET('9. METAS'!$L$20,INT((ROW()-13)/2),0)),"",OFFSET('9. METAS'!$L$20,INT((ROW()-13)/2),0))</f>
        <v>6</v>
      </c>
      <c r="I71" s="1031"/>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1004" t="str">
        <f t="shared" ref="N71" ca="1" si="54">IFERROR(J71/J72,"ND")</f>
        <v>ND</v>
      </c>
      <c r="O71" s="1006" t="str">
        <f t="shared" ref="O71" ca="1" si="55">IFERROR(((J71+K71)/H71),"ND")</f>
        <v>ND</v>
      </c>
      <c r="P71" s="1034"/>
    </row>
    <row r="72" spans="3:16">
      <c r="C72" s="983"/>
      <c r="D72" s="985"/>
      <c r="E72" s="985"/>
      <c r="F72" s="987"/>
      <c r="G72" s="989"/>
      <c r="H72" s="1063"/>
      <c r="I72" s="1036"/>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63">
        <f ca="1">IF(ISBLANK(OFFSET('9. METAS'!$L$20,INT((ROW()-13)/2),0)),"",OFFSET('9. METAS'!$L$20,INT((ROW()-13)/2),0))</f>
        <v>4</v>
      </c>
      <c r="I73" s="1031"/>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1004" t="str">
        <f t="shared" ref="N73" ca="1" si="56">IFERROR(J73/J74,"ND")</f>
        <v>ND</v>
      </c>
      <c r="O73" s="1006" t="str">
        <f t="shared" ref="O73" ca="1" si="57">IFERROR(((J73+K73)/H73),"ND")</f>
        <v>ND</v>
      </c>
      <c r="P73" s="1034"/>
    </row>
    <row r="74" spans="3:16">
      <c r="C74" s="983"/>
      <c r="D74" s="985"/>
      <c r="E74" s="985"/>
      <c r="F74" s="987"/>
      <c r="G74" s="989"/>
      <c r="H74" s="1063"/>
      <c r="I74" s="1036"/>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63">
        <f ca="1">IF(ISBLANK(OFFSET('9. METAS'!$L$20,INT((ROW()-13)/2),0)),"",OFFSET('9. METAS'!$L$20,INT((ROW()-13)/2),0))</f>
        <v>23666</v>
      </c>
      <c r="I75" s="1031"/>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1004" t="str">
        <f t="shared" ref="N75" ca="1" si="58">IFERROR(J75/J76,"ND")</f>
        <v>ND</v>
      </c>
      <c r="O75" s="1006" t="str">
        <f t="shared" ref="O75" ca="1" si="59">IFERROR(((J75+K75)/H75),"ND")</f>
        <v>ND</v>
      </c>
      <c r="P75" s="1034"/>
    </row>
    <row r="76" spans="3:16">
      <c r="C76" s="983"/>
      <c r="D76" s="985"/>
      <c r="E76" s="985"/>
      <c r="F76" s="987"/>
      <c r="G76" s="989"/>
      <c r="H76" s="1063"/>
      <c r="I76" s="1036"/>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63">
        <f ca="1">IF(ISBLANK(OFFSET('9. METAS'!$L$20,INT((ROW()-13)/2),0)),"",OFFSET('9. METAS'!$L$20,INT((ROW()-13)/2),0))</f>
        <v>12</v>
      </c>
      <c r="I77" s="1031"/>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1004" t="str">
        <f t="shared" ref="N77" ca="1" si="60">IFERROR(J77/J78,"ND")</f>
        <v>ND</v>
      </c>
      <c r="O77" s="1006" t="str">
        <f t="shared" ref="O77" ca="1" si="61">IFERROR(((J77+K77)/H77),"ND")</f>
        <v>ND</v>
      </c>
      <c r="P77" s="1034"/>
    </row>
    <row r="78" spans="3:16">
      <c r="C78" s="983"/>
      <c r="D78" s="985"/>
      <c r="E78" s="985"/>
      <c r="F78" s="987"/>
      <c r="G78" s="989"/>
      <c r="H78" s="1063"/>
      <c r="I78" s="1036"/>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63">
        <f ca="1">IF(ISBLANK(OFFSET('9. METAS'!$L$20,INT((ROW()-13)/2),0)),"",OFFSET('9. METAS'!$L$20,INT((ROW()-13)/2),0))</f>
        <v>7</v>
      </c>
      <c r="I79" s="1031"/>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1004" t="str">
        <f t="shared" ref="N79" ca="1" si="62">IFERROR(J79/J80,"ND")</f>
        <v>ND</v>
      </c>
      <c r="O79" s="1006" t="str">
        <f t="shared" ref="O79" ca="1" si="63">IFERROR(((J79+K79)/H79),"ND")</f>
        <v>ND</v>
      </c>
      <c r="P79" s="1034"/>
    </row>
    <row r="80" spans="3:16">
      <c r="C80" s="983"/>
      <c r="D80" s="985"/>
      <c r="E80" s="985"/>
      <c r="F80" s="987"/>
      <c r="G80" s="989"/>
      <c r="H80" s="1063"/>
      <c r="I80" s="1036"/>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63">
        <f ca="1">IF(ISBLANK(OFFSET('9. METAS'!$L$20,INT((ROW()-13)/2),0)),"",OFFSET('9. METAS'!$L$20,INT((ROW()-13)/2),0))</f>
        <v>113333</v>
      </c>
      <c r="I81" s="1031"/>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1004" t="str">
        <f t="shared" ref="N81" ca="1" si="64">IFERROR(J81/J82,"ND")</f>
        <v>ND</v>
      </c>
      <c r="O81" s="1006" t="str">
        <f t="shared" ref="O81" ca="1" si="65">IFERROR(((J81+K81)/H81),"ND")</f>
        <v>ND</v>
      </c>
      <c r="P81" s="1034"/>
    </row>
    <row r="82" spans="3:16">
      <c r="C82" s="983"/>
      <c r="D82" s="985"/>
      <c r="E82" s="985"/>
      <c r="F82" s="987"/>
      <c r="G82" s="989"/>
      <c r="H82" s="1063"/>
      <c r="I82" s="1036"/>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63">
        <f ca="1">IF(ISBLANK(OFFSET('9. METAS'!$L$20,INT((ROW()-13)/2),0)),"",OFFSET('9. METAS'!$L$20,INT((ROW()-13)/2),0))</f>
        <v>1000</v>
      </c>
      <c r="I83" s="1031"/>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1004" t="str">
        <f t="shared" ref="N83" ca="1" si="66">IFERROR(J83/J84,"ND")</f>
        <v>ND</v>
      </c>
      <c r="O83" s="1006" t="str">
        <f t="shared" ref="O83" ca="1" si="67">IFERROR(((J83+K83)/H83),"ND")</f>
        <v>ND</v>
      </c>
      <c r="P83" s="1034"/>
    </row>
    <row r="84" spans="3:16">
      <c r="C84" s="983"/>
      <c r="D84" s="985"/>
      <c r="E84" s="985"/>
      <c r="F84" s="987"/>
      <c r="G84" s="989"/>
      <c r="H84" s="1063"/>
      <c r="I84" s="1036"/>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63">
        <f ca="1">IF(ISBLANK(OFFSET('9. METAS'!$L$20,INT((ROW()-13)/2),0)),"",OFFSET('9. METAS'!$L$20,INT((ROW()-13)/2),0))</f>
        <v>1400</v>
      </c>
      <c r="I85" s="1031"/>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1004" t="str">
        <f t="shared" ref="N85" ca="1" si="68">IFERROR(J85/J86,"ND")</f>
        <v>ND</v>
      </c>
      <c r="O85" s="1006" t="str">
        <f t="shared" ref="O85" ca="1" si="69">IFERROR(((J85+K85)/H85),"ND")</f>
        <v>ND</v>
      </c>
      <c r="P85" s="1034"/>
    </row>
    <row r="86" spans="3:16">
      <c r="C86" s="983"/>
      <c r="D86" s="985"/>
      <c r="E86" s="985"/>
      <c r="F86" s="987"/>
      <c r="G86" s="989"/>
      <c r="H86" s="1063"/>
      <c r="I86" s="1036"/>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63">
        <f ca="1">IF(ISBLANK(OFFSET('9. METAS'!$L$20,INT((ROW()-13)/2),0)),"",OFFSET('9. METAS'!$L$20,INT((ROW()-13)/2),0))</f>
        <v>4</v>
      </c>
      <c r="I87" s="1031"/>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1004" t="str">
        <f t="shared" ref="N87" ca="1" si="70">IFERROR(J87/J88,"ND")</f>
        <v>ND</v>
      </c>
      <c r="O87" s="1006" t="str">
        <f t="shared" ref="O87" ca="1" si="71">IFERROR(((J87+K87)/H87),"ND")</f>
        <v>ND</v>
      </c>
      <c r="P87" s="1034"/>
    </row>
    <row r="88" spans="3:16">
      <c r="C88" s="983"/>
      <c r="D88" s="985"/>
      <c r="E88" s="985"/>
      <c r="F88" s="987"/>
      <c r="G88" s="989"/>
      <c r="H88" s="1063"/>
      <c r="I88" s="1036"/>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63">
        <f ca="1">IF(ISBLANK(OFFSET('9. METAS'!$L$20,INT((ROW()-13)/2),0)),"",OFFSET('9. METAS'!$L$20,INT((ROW()-13)/2),0))</f>
        <v>12</v>
      </c>
      <c r="I89" s="1031"/>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1004" t="str">
        <f t="shared" ref="N89" ca="1" si="72">IFERROR(J89/J90,"ND")</f>
        <v>ND</v>
      </c>
      <c r="O89" s="1006" t="str">
        <f t="shared" ref="O89" ca="1" si="73">IFERROR(((J89+K89)/H89),"ND")</f>
        <v>ND</v>
      </c>
      <c r="P89" s="1034"/>
    </row>
    <row r="90" spans="3:16">
      <c r="C90" s="983"/>
      <c r="D90" s="985"/>
      <c r="E90" s="985"/>
      <c r="F90" s="987"/>
      <c r="G90" s="989"/>
      <c r="H90" s="1063"/>
      <c r="I90" s="1036"/>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63">
        <f ca="1">IF(ISBLANK(OFFSET('9. METAS'!$L$20,INT((ROW()-13)/2),0)),"",OFFSET('9. METAS'!$L$20,INT((ROW()-13)/2),0))</f>
        <v>100</v>
      </c>
      <c r="I91" s="1031"/>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1004" t="str">
        <f t="shared" ref="N91" ca="1" si="74">IFERROR(J91/J92,"ND")</f>
        <v>ND</v>
      </c>
      <c r="O91" s="1006" t="str">
        <f t="shared" ref="O91" ca="1" si="75">IFERROR(((J91+K91)/H91),"ND")</f>
        <v>ND</v>
      </c>
      <c r="P91" s="1034"/>
    </row>
    <row r="92" spans="3:16">
      <c r="C92" s="983"/>
      <c r="D92" s="985"/>
      <c r="E92" s="985"/>
      <c r="F92" s="987"/>
      <c r="G92" s="989"/>
      <c r="H92" s="1063"/>
      <c r="I92" s="1036"/>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63">
        <f ca="1">IF(ISBLANK(OFFSET('9. METAS'!$L$20,INT((ROW()-13)/2),0)),"",OFFSET('9. METAS'!$L$20,INT((ROW()-13)/2),0))</f>
        <v>2500</v>
      </c>
      <c r="I93" s="1031"/>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1004" t="str">
        <f t="shared" ref="N93" ca="1" si="76">IFERROR(J93/J94,"ND")</f>
        <v>ND</v>
      </c>
      <c r="O93" s="1006" t="str">
        <f t="shared" ref="O93" ca="1" si="77">IFERROR(((J93+K93)/H93),"ND")</f>
        <v>ND</v>
      </c>
      <c r="P93" s="1034"/>
    </row>
    <row r="94" spans="3:16">
      <c r="C94" s="983"/>
      <c r="D94" s="985"/>
      <c r="E94" s="985"/>
      <c r="F94" s="987"/>
      <c r="G94" s="989"/>
      <c r="H94" s="1063"/>
      <c r="I94" s="1036"/>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63">
        <f ca="1">IF(ISBLANK(OFFSET('9. METAS'!$L$20,INT((ROW()-13)/2),0)),"",OFFSET('9. METAS'!$L$20,INT((ROW()-13)/2),0))</f>
        <v>11000</v>
      </c>
      <c r="I95" s="1031"/>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1004" t="str">
        <f t="shared" ref="N95" ca="1" si="78">IFERROR(J95/J96,"ND")</f>
        <v>ND</v>
      </c>
      <c r="O95" s="1006" t="str">
        <f t="shared" ref="O95" ca="1" si="79">IFERROR(((J95+K95)/H95),"ND")</f>
        <v>ND</v>
      </c>
      <c r="P95" s="1034"/>
    </row>
    <row r="96" spans="3:16">
      <c r="C96" s="983"/>
      <c r="D96" s="985"/>
      <c r="E96" s="985"/>
      <c r="F96" s="987"/>
      <c r="G96" s="989"/>
      <c r="H96" s="1063"/>
      <c r="I96" s="1036"/>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63">
        <f ca="1">IF(ISBLANK(OFFSET('9. METAS'!$L$20,INT((ROW()-13)/2),0)),"",OFFSET('9. METAS'!$L$20,INT((ROW()-13)/2),0))</f>
        <v>1300</v>
      </c>
      <c r="I97" s="1031"/>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1004" t="str">
        <f t="shared" ref="N97" ca="1" si="80">IFERROR(J97/J98,"ND")</f>
        <v>ND</v>
      </c>
      <c r="O97" s="1006" t="str">
        <f t="shared" ref="O97" ca="1" si="81">IFERROR(((J97+K97)/H97),"ND")</f>
        <v>ND</v>
      </c>
      <c r="P97" s="1034"/>
    </row>
    <row r="98" spans="3:16">
      <c r="C98" s="983"/>
      <c r="D98" s="985"/>
      <c r="E98" s="985"/>
      <c r="F98" s="987"/>
      <c r="G98" s="989"/>
      <c r="H98" s="1063"/>
      <c r="I98" s="1036"/>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63">
        <f ca="1">IF(ISBLANK(OFFSET('9. METAS'!$L$20,INT((ROW()-13)/2),0)),"",OFFSET('9. METAS'!$L$20,INT((ROW()-13)/2),0))</f>
        <v>720</v>
      </c>
      <c r="I99" s="1031"/>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1004" t="str">
        <f t="shared" ref="N99" ca="1" si="82">IFERROR(J99/J100,"ND")</f>
        <v>ND</v>
      </c>
      <c r="O99" s="1006" t="str">
        <f t="shared" ref="O99" ca="1" si="83">IFERROR(((J99+K99)/H99),"ND")</f>
        <v>ND</v>
      </c>
      <c r="P99" s="1034"/>
    </row>
    <row r="100" spans="3:16">
      <c r="C100" s="983"/>
      <c r="D100" s="985"/>
      <c r="E100" s="985"/>
      <c r="F100" s="987"/>
      <c r="G100" s="989"/>
      <c r="H100" s="1063"/>
      <c r="I100" s="1036"/>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63">
        <f ca="1">IF(ISBLANK(OFFSET('9. METAS'!$L$20,INT((ROW()-13)/2),0)),"",OFFSET('9. METAS'!$L$20,INT((ROW()-13)/2),0))</f>
        <v>320</v>
      </c>
      <c r="I101" s="1031"/>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1004" t="str">
        <f t="shared" ref="N101" ca="1" si="84">IFERROR(J101/J102,"ND")</f>
        <v>ND</v>
      </c>
      <c r="O101" s="1006" t="str">
        <f t="shared" ref="O101" ca="1" si="85">IFERROR(((J101+K101)/H101),"ND")</f>
        <v>ND</v>
      </c>
      <c r="P101" s="1034"/>
    </row>
    <row r="102" spans="3:16">
      <c r="C102" s="983"/>
      <c r="D102" s="985"/>
      <c r="E102" s="985"/>
      <c r="F102" s="987"/>
      <c r="G102" s="989"/>
      <c r="H102" s="1063"/>
      <c r="I102" s="1036"/>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63">
        <f ca="1">IF(ISBLANK(OFFSET('9. METAS'!$L$20,INT((ROW()-13)/2),0)),"",OFFSET('9. METAS'!$L$20,INT((ROW()-13)/2),0))</f>
        <v>700</v>
      </c>
      <c r="I103" s="1031"/>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1004" t="str">
        <f t="shared" ref="N103" ca="1" si="86">IFERROR(J103/J104,"ND")</f>
        <v>ND</v>
      </c>
      <c r="O103" s="1006" t="str">
        <f t="shared" ref="O103" ca="1" si="87">IFERROR(((J103+K103)/H103),"ND")</f>
        <v>ND</v>
      </c>
      <c r="P103" s="1034"/>
    </row>
    <row r="104" spans="3:16">
      <c r="C104" s="983"/>
      <c r="D104" s="985"/>
      <c r="E104" s="985"/>
      <c r="F104" s="987"/>
      <c r="G104" s="989"/>
      <c r="H104" s="1063"/>
      <c r="I104" s="1036"/>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63">
        <f ca="1">IF(ISBLANK(OFFSET('9. METAS'!$L$20,INT((ROW()-13)/2),0)),"",OFFSET('9. METAS'!$L$20,INT((ROW()-13)/2),0))</f>
        <v>290</v>
      </c>
      <c r="I105" s="1031"/>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1004" t="str">
        <f t="shared" ref="N105" ca="1" si="88">IFERROR(J105/J106,"ND")</f>
        <v>ND</v>
      </c>
      <c r="O105" s="1006" t="str">
        <f t="shared" ref="O105" ca="1" si="89">IFERROR(((J105+K105)/H105),"ND")</f>
        <v>ND</v>
      </c>
      <c r="P105" s="1034"/>
    </row>
    <row r="106" spans="3:16">
      <c r="C106" s="983"/>
      <c r="D106" s="985"/>
      <c r="E106" s="985"/>
      <c r="F106" s="987"/>
      <c r="G106" s="989"/>
      <c r="H106" s="1063"/>
      <c r="I106" s="1036"/>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63">
        <f ca="1">IF(ISBLANK(OFFSET('9. METAS'!$L$20,INT((ROW()-13)/2),0)),"",OFFSET('9. METAS'!$L$20,INT((ROW()-13)/2),0))</f>
        <v>3</v>
      </c>
      <c r="I107" s="1031"/>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1004" t="str">
        <f t="shared" ref="N107" ca="1" si="90">IFERROR(J107/J108,"ND")</f>
        <v>ND</v>
      </c>
      <c r="O107" s="1006" t="str">
        <f t="shared" ref="O107" ca="1" si="91">IFERROR(((J107+K107)/H107),"ND")</f>
        <v>ND</v>
      </c>
      <c r="P107" s="1034"/>
    </row>
    <row r="108" spans="3:16">
      <c r="C108" s="983"/>
      <c r="D108" s="985"/>
      <c r="E108" s="985"/>
      <c r="F108" s="987"/>
      <c r="G108" s="989"/>
      <c r="H108" s="1063"/>
      <c r="I108" s="1036"/>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63">
        <f ca="1">IF(ISBLANK(OFFSET('9. METAS'!$L$20,INT((ROW()-13)/2),0)),"",OFFSET('9. METAS'!$L$20,INT((ROW()-13)/2),0))</f>
        <v>24</v>
      </c>
      <c r="I109" s="1031"/>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1004" t="str">
        <f t="shared" ref="N109" ca="1" si="92">IFERROR(J109/J110,"ND")</f>
        <v>ND</v>
      </c>
      <c r="O109" s="1006" t="str">
        <f t="shared" ref="O109" ca="1" si="93">IFERROR(((J109+K109)/H109),"ND")</f>
        <v>ND</v>
      </c>
      <c r="P109" s="1034"/>
    </row>
    <row r="110" spans="3:16">
      <c r="C110" s="983"/>
      <c r="D110" s="985"/>
      <c r="E110" s="985"/>
      <c r="F110" s="987"/>
      <c r="G110" s="989"/>
      <c r="H110" s="1063"/>
      <c r="I110" s="1036"/>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63">
        <f ca="1">IF(ISBLANK(OFFSET('9. METAS'!$L$20,INT((ROW()-13)/2),0)),"",OFFSET('9. METAS'!$L$20,INT((ROW()-13)/2),0))</f>
        <v>16</v>
      </c>
      <c r="I111" s="1031"/>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1004" t="str">
        <f t="shared" ref="N111" ca="1" si="94">IFERROR(J111/J112,"ND")</f>
        <v>ND</v>
      </c>
      <c r="O111" s="1006" t="str">
        <f t="shared" ref="O111" ca="1" si="95">IFERROR(((J111+K111)/H111),"ND")</f>
        <v>ND</v>
      </c>
      <c r="P111" s="1034"/>
    </row>
    <row r="112" spans="3:16">
      <c r="C112" s="983"/>
      <c r="D112" s="985"/>
      <c r="E112" s="985"/>
      <c r="F112" s="987"/>
      <c r="G112" s="989"/>
      <c r="H112" s="1063"/>
      <c r="I112" s="1036"/>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63">
        <f ca="1">IF(ISBLANK(OFFSET('9. METAS'!$L$20,INT((ROW()-13)/2),0)),"",OFFSET('9. METAS'!$L$20,INT((ROW()-13)/2),0))</f>
        <v>1</v>
      </c>
      <c r="I113" s="1031"/>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1004" t="str">
        <f t="shared" ref="N113" ca="1" si="96">IFERROR(J113/J114,"ND")</f>
        <v>ND</v>
      </c>
      <c r="O113" s="1006" t="str">
        <f t="shared" ref="O113" ca="1" si="97">IFERROR(((J113+K113)/H113),"ND")</f>
        <v>ND</v>
      </c>
      <c r="P113" s="1034"/>
    </row>
    <row r="114" spans="3:16">
      <c r="C114" s="983"/>
      <c r="D114" s="985"/>
      <c r="E114" s="985"/>
      <c r="F114" s="987"/>
      <c r="G114" s="989"/>
      <c r="H114" s="1063"/>
      <c r="I114" s="1036"/>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63">
        <f ca="1">IF(ISBLANK(OFFSET('9. METAS'!$L$20,INT((ROW()-13)/2),0)),"",OFFSET('9. METAS'!$L$20,INT((ROW()-13)/2),0))</f>
        <v>3230</v>
      </c>
      <c r="I115" s="1031"/>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1004" t="str">
        <f t="shared" ref="N115" ca="1" si="98">IFERROR(J115/J116,"ND")</f>
        <v>ND</v>
      </c>
      <c r="O115" s="1006" t="str">
        <f t="shared" ref="O115" ca="1" si="99">IFERROR(((J115+K115)/H115),"ND")</f>
        <v>ND</v>
      </c>
      <c r="P115" s="1034"/>
    </row>
    <row r="116" spans="3:16">
      <c r="C116" s="983"/>
      <c r="D116" s="985"/>
      <c r="E116" s="985"/>
      <c r="F116" s="987"/>
      <c r="G116" s="989"/>
      <c r="H116" s="1063"/>
      <c r="I116" s="1036"/>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63">
        <f ca="1">IF(ISBLANK(OFFSET('9. METAS'!$L$20,INT((ROW()-13)/2),0)),"",OFFSET('9. METAS'!$L$20,INT((ROW()-13)/2),0))</f>
        <v>24</v>
      </c>
      <c r="I117" s="1031"/>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1004" t="str">
        <f t="shared" ref="N117" ca="1" si="100">IFERROR(J117/J118,"ND")</f>
        <v>ND</v>
      </c>
      <c r="O117" s="1006" t="str">
        <f t="shared" ref="O117" ca="1" si="101">IFERROR(((J117+K117)/H117),"ND")</f>
        <v>ND</v>
      </c>
      <c r="P117" s="1034"/>
    </row>
    <row r="118" spans="3:16">
      <c r="C118" s="983"/>
      <c r="D118" s="985"/>
      <c r="E118" s="985"/>
      <c r="F118" s="987"/>
      <c r="G118" s="989"/>
      <c r="H118" s="1063"/>
      <c r="I118" s="1036"/>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63">
        <f ca="1">IF(ISBLANK(OFFSET('9. METAS'!$L$20,INT((ROW()-13)/2),0)),"",OFFSET('9. METAS'!$L$20,INT((ROW()-13)/2),0))</f>
        <v>20</v>
      </c>
      <c r="I119" s="1031"/>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1004" t="str">
        <f t="shared" ref="N119" ca="1" si="102">IFERROR(J119/J120,"ND")</f>
        <v>ND</v>
      </c>
      <c r="O119" s="1006" t="str">
        <f t="shared" ref="O119" ca="1" si="103">IFERROR(((J119+K119)/H119),"ND")</f>
        <v>ND</v>
      </c>
      <c r="P119" s="1034"/>
    </row>
    <row r="120" spans="3:16">
      <c r="C120" s="983"/>
      <c r="D120" s="985"/>
      <c r="E120" s="985"/>
      <c r="F120" s="987"/>
      <c r="G120" s="989"/>
      <c r="H120" s="1063"/>
      <c r="I120" s="1036"/>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63">
        <f ca="1">IF(ISBLANK(OFFSET('9. METAS'!$L$20,INT((ROW()-13)/2),0)),"",OFFSET('9. METAS'!$L$20,INT((ROW()-13)/2),0))</f>
        <v>120</v>
      </c>
      <c r="I121" s="1031"/>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1004" t="str">
        <f t="shared" ref="N121" ca="1" si="104">IFERROR(J121/J122,"ND")</f>
        <v>ND</v>
      </c>
      <c r="O121" s="1006" t="str">
        <f t="shared" ref="O121" ca="1" si="105">IFERROR(((J121+K121)/H121),"ND")</f>
        <v>ND</v>
      </c>
      <c r="P121" s="1034"/>
    </row>
    <row r="122" spans="3:16">
      <c r="C122" s="983"/>
      <c r="D122" s="985"/>
      <c r="E122" s="985"/>
      <c r="F122" s="987"/>
      <c r="G122" s="989"/>
      <c r="H122" s="1063"/>
      <c r="I122" s="1036"/>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63">
        <f ca="1">IF(ISBLANK(OFFSET('9. METAS'!$L$20,INT((ROW()-13)/2),0)),"",OFFSET('9. METAS'!$L$20,INT((ROW()-13)/2),0))</f>
        <v>60</v>
      </c>
      <c r="I123" s="1031"/>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1004" t="str">
        <f t="shared" ref="N123" ca="1" si="106">IFERROR(J123/J124,"ND")</f>
        <v>ND</v>
      </c>
      <c r="O123" s="1006" t="str">
        <f t="shared" ref="O123" ca="1" si="107">IFERROR(((J123+K123)/H123),"ND")</f>
        <v>ND</v>
      </c>
      <c r="P123" s="1034"/>
    </row>
    <row r="124" spans="3:16">
      <c r="C124" s="983"/>
      <c r="D124" s="985"/>
      <c r="E124" s="985"/>
      <c r="F124" s="987"/>
      <c r="G124" s="989"/>
      <c r="H124" s="1063"/>
      <c r="I124" s="1036"/>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63">
        <f ca="1">IF(ISBLANK(OFFSET('9. METAS'!$L$20,INT((ROW()-13)/2),0)),"",OFFSET('9. METAS'!$L$20,INT((ROW()-13)/2),0))</f>
        <v>120</v>
      </c>
      <c r="I125" s="1031"/>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1004" t="str">
        <f t="shared" ref="N125" ca="1" si="108">IFERROR(J125/J126,"ND")</f>
        <v>ND</v>
      </c>
      <c r="O125" s="1006" t="str">
        <f t="shared" ref="O125" ca="1" si="109">IFERROR(((J125+K125)/H125),"ND")</f>
        <v>ND</v>
      </c>
      <c r="P125" s="1034"/>
    </row>
    <row r="126" spans="3:16">
      <c r="C126" s="983"/>
      <c r="D126" s="985"/>
      <c r="E126" s="985"/>
      <c r="F126" s="987"/>
      <c r="G126" s="989"/>
      <c r="H126" s="1063"/>
      <c r="I126" s="1036"/>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63">
        <f ca="1">IF(ISBLANK(OFFSET('9. METAS'!$L$20,INT((ROW()-13)/2),0)),"",OFFSET('9. METAS'!$L$20,INT((ROW()-13)/2),0))</f>
        <v>10000</v>
      </c>
      <c r="I127" s="1031"/>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1004" t="str">
        <f t="shared" ref="N127" ca="1" si="110">IFERROR(J127/J128,"ND")</f>
        <v>ND</v>
      </c>
      <c r="O127" s="1006" t="str">
        <f t="shared" ref="O127" ca="1" si="111">IFERROR(((J127+K127)/H127),"ND")</f>
        <v>ND</v>
      </c>
      <c r="P127" s="1034"/>
    </row>
    <row r="128" spans="3:16">
      <c r="C128" s="983"/>
      <c r="D128" s="985"/>
      <c r="E128" s="985"/>
      <c r="F128" s="987"/>
      <c r="G128" s="989"/>
      <c r="H128" s="1063"/>
      <c r="I128" s="1036"/>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63">
        <f ca="1">IF(ISBLANK(OFFSET('9. METAS'!$L$20,INT((ROW()-13)/2),0)),"",OFFSET('9. METAS'!$L$20,INT((ROW()-13)/2),0))</f>
        <v>4000</v>
      </c>
      <c r="I129" s="1031"/>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1004" t="str">
        <f t="shared" ref="N129" ca="1" si="112">IFERROR(J129/J130,"ND")</f>
        <v>ND</v>
      </c>
      <c r="O129" s="1006" t="str">
        <f t="shared" ref="O129" ca="1" si="113">IFERROR(((J129+K129)/H129),"ND")</f>
        <v>ND</v>
      </c>
      <c r="P129" s="1034"/>
    </row>
    <row r="130" spans="3:16">
      <c r="C130" s="983"/>
      <c r="D130" s="985"/>
      <c r="E130" s="985"/>
      <c r="F130" s="987"/>
      <c r="G130" s="989"/>
      <c r="H130" s="1063"/>
      <c r="I130" s="1036"/>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63">
        <f ca="1">IF(ISBLANK(OFFSET('9. METAS'!$L$20,INT((ROW()-13)/2),0)),"",OFFSET('9. METAS'!$L$20,INT((ROW()-13)/2),0))</f>
        <v>2000</v>
      </c>
      <c r="I131" s="1031"/>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1004" t="str">
        <f t="shared" ref="N131" ca="1" si="114">IFERROR(J131/J132,"ND")</f>
        <v>ND</v>
      </c>
      <c r="O131" s="1006" t="str">
        <f t="shared" ref="O131" ca="1" si="115">IFERROR(((J131+K131)/H131),"ND")</f>
        <v>ND</v>
      </c>
      <c r="P131" s="1034"/>
    </row>
    <row r="132" spans="3:16">
      <c r="C132" s="983"/>
      <c r="D132" s="985"/>
      <c r="E132" s="985"/>
      <c r="F132" s="987"/>
      <c r="G132" s="989"/>
      <c r="H132" s="1063"/>
      <c r="I132" s="1036"/>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63">
        <f ca="1">IF(ISBLANK(OFFSET('9. METAS'!$L$20,INT((ROW()-13)/2),0)),"",OFFSET('9. METAS'!$L$20,INT((ROW()-13)/2),0))</f>
        <v>8000</v>
      </c>
      <c r="I133" s="1031"/>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1004" t="str">
        <f t="shared" ref="N133" ca="1" si="116">IFERROR(J133/J134,"ND")</f>
        <v>ND</v>
      </c>
      <c r="O133" s="1006" t="str">
        <f t="shared" ref="O133" ca="1" si="117">IFERROR(((J133+K133)/H133),"ND")</f>
        <v>ND</v>
      </c>
      <c r="P133" s="1034"/>
    </row>
    <row r="134" spans="3:16">
      <c r="C134" s="983"/>
      <c r="D134" s="985"/>
      <c r="E134" s="985"/>
      <c r="F134" s="987"/>
      <c r="G134" s="989"/>
      <c r="H134" s="1063"/>
      <c r="I134" s="1036"/>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63">
        <f ca="1">IF(ISBLANK(OFFSET('9. METAS'!$L$20,INT((ROW()-13)/2),0)),"",OFFSET('9. METAS'!$L$20,INT((ROW()-13)/2),0))</f>
        <v>80</v>
      </c>
      <c r="I135" s="1031"/>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1004" t="str">
        <f t="shared" ref="N135" ca="1" si="118">IFERROR(J135/J136,"ND")</f>
        <v>ND</v>
      </c>
      <c r="O135" s="1006" t="str">
        <f t="shared" ref="O135" ca="1" si="119">IFERROR(((J135+K135)/H135),"ND")</f>
        <v>ND</v>
      </c>
      <c r="P135" s="1034"/>
    </row>
    <row r="136" spans="3:16">
      <c r="C136" s="983"/>
      <c r="D136" s="985"/>
      <c r="E136" s="985"/>
      <c r="F136" s="987"/>
      <c r="G136" s="989"/>
      <c r="H136" s="1063"/>
      <c r="I136" s="1036"/>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63">
        <f ca="1">IF(ISBLANK(OFFSET('9. METAS'!$L$20,INT((ROW()-13)/2),0)),"",OFFSET('9. METAS'!$L$20,INT((ROW()-13)/2),0))</f>
        <v>10000</v>
      </c>
      <c r="I137" s="1031"/>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1004" t="str">
        <f t="shared" ref="N137" ca="1" si="120">IFERROR(J137/J138,"ND")</f>
        <v>ND</v>
      </c>
      <c r="O137" s="1006" t="str">
        <f t="shared" ref="O137" ca="1" si="121">IFERROR(((J137+K137)/H137),"ND")</f>
        <v>ND</v>
      </c>
      <c r="P137" s="1034"/>
    </row>
    <row r="138" spans="3:16">
      <c r="C138" s="983"/>
      <c r="D138" s="985"/>
      <c r="E138" s="985"/>
      <c r="F138" s="987"/>
      <c r="G138" s="989"/>
      <c r="H138" s="1063"/>
      <c r="I138" s="1036"/>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63">
        <f ca="1">IF(ISBLANK(OFFSET('9. METAS'!$L$20,INT((ROW()-13)/2),0)),"",OFFSET('9. METAS'!$L$20,INT((ROW()-13)/2),0))</f>
        <v>160</v>
      </c>
      <c r="I139" s="1031"/>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1004" t="str">
        <f t="shared" ref="N139" ca="1" si="122">IFERROR(J139/J140,"ND")</f>
        <v>ND</v>
      </c>
      <c r="O139" s="1006" t="str">
        <f t="shared" ref="O139" ca="1" si="123">IFERROR(((J139+K139)/H139),"ND")</f>
        <v>ND</v>
      </c>
      <c r="P139" s="1034"/>
    </row>
    <row r="140" spans="3:16">
      <c r="C140" s="983"/>
      <c r="D140" s="985"/>
      <c r="E140" s="985"/>
      <c r="F140" s="987"/>
      <c r="G140" s="989"/>
      <c r="H140" s="1063"/>
      <c r="I140" s="1036"/>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63">
        <f ca="1">IF(ISBLANK(OFFSET('9. METAS'!$L$20,INT((ROW()-13)/2),0)),"",OFFSET('9. METAS'!$L$20,INT((ROW()-13)/2),0))</f>
        <v>175</v>
      </c>
      <c r="I141" s="1031"/>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1004" t="str">
        <f t="shared" ref="N141" ca="1" si="124">IFERROR(J141/J142,"ND")</f>
        <v>ND</v>
      </c>
      <c r="O141" s="1006" t="str">
        <f t="shared" ref="O141" ca="1" si="125">IFERROR(((J141+K141)/H141),"ND")</f>
        <v>ND</v>
      </c>
      <c r="P141" s="1034"/>
    </row>
    <row r="142" spans="3:16">
      <c r="C142" s="983"/>
      <c r="D142" s="985"/>
      <c r="E142" s="985"/>
      <c r="F142" s="987"/>
      <c r="G142" s="989"/>
      <c r="H142" s="1063"/>
      <c r="I142" s="1036"/>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63">
        <f ca="1">IF(ISBLANK(OFFSET('9. METAS'!$L$20,INT((ROW()-13)/2),0)),"",OFFSET('9. METAS'!$L$20,INT((ROW()-13)/2),0))</f>
        <v>42</v>
      </c>
      <c r="I143" s="1031"/>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1004" t="str">
        <f t="shared" ref="N143" ca="1" si="126">IFERROR(J143/J144,"ND")</f>
        <v>ND</v>
      </c>
      <c r="O143" s="1006" t="str">
        <f t="shared" ref="O143" ca="1" si="127">IFERROR(((J143+K143)/H143),"ND")</f>
        <v>ND</v>
      </c>
      <c r="P143" s="1034"/>
    </row>
    <row r="144" spans="3:16">
      <c r="C144" s="983"/>
      <c r="D144" s="985"/>
      <c r="E144" s="985"/>
      <c r="F144" s="987"/>
      <c r="G144" s="989"/>
      <c r="H144" s="1063"/>
      <c r="I144" s="1036"/>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63">
        <f ca="1">IF(ISBLANK(OFFSET('9. METAS'!$L$20,INT((ROW()-13)/2),0)),"",OFFSET('9. METAS'!$L$20,INT((ROW()-13)/2),0))</f>
        <v>400</v>
      </c>
      <c r="I145" s="1031"/>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1004" t="str">
        <f t="shared" ref="N145" ca="1" si="128">IFERROR(J145/J146,"ND")</f>
        <v>ND</v>
      </c>
      <c r="O145" s="1006" t="str">
        <f t="shared" ref="O145" ca="1" si="129">IFERROR(((J145+K145)/H145),"ND")</f>
        <v>ND</v>
      </c>
      <c r="P145" s="1034"/>
    </row>
    <row r="146" spans="3:16">
      <c r="C146" s="983"/>
      <c r="D146" s="985"/>
      <c r="E146" s="985"/>
      <c r="F146" s="987"/>
      <c r="G146" s="989"/>
      <c r="H146" s="1063"/>
      <c r="I146" s="1036"/>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63">
        <f ca="1">IF(ISBLANK(OFFSET('9. METAS'!$L$20,INT((ROW()-13)/2),0)),"",OFFSET('9. METAS'!$L$20,INT((ROW()-13)/2),0))</f>
        <v>20</v>
      </c>
      <c r="I147" s="1031"/>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1004" t="str">
        <f t="shared" ref="N147" ca="1" si="130">IFERROR(J147/J148,"ND")</f>
        <v>ND</v>
      </c>
      <c r="O147" s="1006" t="str">
        <f t="shared" ref="O147" ca="1" si="131">IFERROR(((J147+K147)/H147),"ND")</f>
        <v>ND</v>
      </c>
      <c r="P147" s="1034"/>
    </row>
    <row r="148" spans="3:16">
      <c r="C148" s="983"/>
      <c r="D148" s="985"/>
      <c r="E148" s="985"/>
      <c r="F148" s="987"/>
      <c r="G148" s="989"/>
      <c r="H148" s="1063"/>
      <c r="I148" s="1036"/>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63">
        <f ca="1">IF(ISBLANK(OFFSET('9. METAS'!$L$20,INT((ROW()-13)/2),0)),"",OFFSET('9. METAS'!$L$20,INT((ROW()-13)/2),0))</f>
        <v>120</v>
      </c>
      <c r="I149" s="1031"/>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1004" t="str">
        <f t="shared" ref="N149" ca="1" si="132">IFERROR(J149/J150,"ND")</f>
        <v>ND</v>
      </c>
      <c r="O149" s="1006" t="str">
        <f t="shared" ref="O149" ca="1" si="133">IFERROR(((J149+K149)/H149),"ND")</f>
        <v>ND</v>
      </c>
      <c r="P149" s="1034"/>
    </row>
    <row r="150" spans="3:16">
      <c r="C150" s="983"/>
      <c r="D150" s="985"/>
      <c r="E150" s="985"/>
      <c r="F150" s="987"/>
      <c r="G150" s="989"/>
      <c r="H150" s="1063"/>
      <c r="I150" s="1036"/>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63">
        <f ca="1">IF(ISBLANK(OFFSET('9. METAS'!$L$20,INT((ROW()-13)/2),0)),"",OFFSET('9. METAS'!$L$20,INT((ROW()-13)/2),0))</f>
        <v>42</v>
      </c>
      <c r="I151" s="1031"/>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1004" t="str">
        <f t="shared" ref="N151" ca="1" si="134">IFERROR(J151/J152,"ND")</f>
        <v>ND</v>
      </c>
      <c r="O151" s="1006" t="str">
        <f t="shared" ref="O151" ca="1" si="135">IFERROR(((J151+K151)/H151),"ND")</f>
        <v>ND</v>
      </c>
      <c r="P151" s="1034"/>
    </row>
    <row r="152" spans="3:16">
      <c r="C152" s="983"/>
      <c r="D152" s="985"/>
      <c r="E152" s="985"/>
      <c r="F152" s="987"/>
      <c r="G152" s="989"/>
      <c r="H152" s="1063"/>
      <c r="I152" s="1036"/>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63">
        <f ca="1">IF(ISBLANK(OFFSET('9. METAS'!$L$20,INT((ROW()-13)/2),0)),"",OFFSET('9. METAS'!$L$20,INT((ROW()-13)/2),0))</f>
        <v>90</v>
      </c>
      <c r="I153" s="1031"/>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1004" t="str">
        <f t="shared" ref="N153" ca="1" si="136">IFERROR(J153/J154,"ND")</f>
        <v>ND</v>
      </c>
      <c r="O153" s="1006" t="str">
        <f t="shared" ref="O153" ca="1" si="137">IFERROR(((J153+K153)/H153),"ND")</f>
        <v>ND</v>
      </c>
      <c r="P153" s="1034"/>
    </row>
    <row r="154" spans="3:16">
      <c r="C154" s="983"/>
      <c r="D154" s="985"/>
      <c r="E154" s="985"/>
      <c r="F154" s="987"/>
      <c r="G154" s="989"/>
      <c r="H154" s="1063"/>
      <c r="I154" s="1036"/>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63">
        <f ca="1">IF(ISBLANK(OFFSET('9. METAS'!$L$20,INT((ROW()-13)/2),0)),"",OFFSET('9. METAS'!$L$20,INT((ROW()-13)/2),0))</f>
        <v>1500</v>
      </c>
      <c r="I155" s="1031"/>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1004" t="str">
        <f t="shared" ref="N155" ca="1" si="138">IFERROR(J155/J156,"ND")</f>
        <v>ND</v>
      </c>
      <c r="O155" s="1006" t="str">
        <f t="shared" ref="O155" ca="1" si="139">IFERROR(((J155+K155)/H155),"ND")</f>
        <v>ND</v>
      </c>
      <c r="P155" s="1034"/>
    </row>
    <row r="156" spans="3:16">
      <c r="C156" s="983"/>
      <c r="D156" s="985"/>
      <c r="E156" s="985"/>
      <c r="F156" s="987"/>
      <c r="G156" s="989"/>
      <c r="H156" s="1063"/>
      <c r="I156" s="1036"/>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63">
        <f ca="1">IF(ISBLANK(OFFSET('9. METAS'!$L$20,INT((ROW()-13)/2),0)),"",OFFSET('9. METAS'!$L$20,INT((ROW()-13)/2),0))</f>
        <v>4</v>
      </c>
      <c r="I157" s="1031"/>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1004" t="str">
        <f t="shared" ref="N157" ca="1" si="140">IFERROR(J157/J158,"ND")</f>
        <v>ND</v>
      </c>
      <c r="O157" s="1006" t="str">
        <f t="shared" ref="O157" ca="1" si="141">IFERROR(((J157+K157)/H157),"ND")</f>
        <v>ND</v>
      </c>
      <c r="P157" s="1034"/>
    </row>
    <row r="158" spans="3:16">
      <c r="C158" s="983"/>
      <c r="D158" s="985"/>
      <c r="E158" s="985"/>
      <c r="F158" s="987"/>
      <c r="G158" s="989"/>
      <c r="H158" s="1063"/>
      <c r="I158" s="1036"/>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63">
        <f ca="1">IF(ISBLANK(OFFSET('9. METAS'!$L$20,INT((ROW()-13)/2),0)),"",OFFSET('9. METAS'!$L$20,INT((ROW()-13)/2),0))</f>
        <v>545</v>
      </c>
      <c r="I159" s="1031"/>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1004" t="str">
        <f t="shared" ref="N159" ca="1" si="142">IFERROR(J159/J160,"ND")</f>
        <v>ND</v>
      </c>
      <c r="O159" s="1006" t="str">
        <f t="shared" ref="O159" ca="1" si="143">IFERROR(((J159+K159)/H159),"ND")</f>
        <v>ND</v>
      </c>
      <c r="P159" s="1034"/>
    </row>
    <row r="160" spans="3:16">
      <c r="C160" s="983"/>
      <c r="D160" s="985"/>
      <c r="E160" s="985"/>
      <c r="F160" s="987"/>
      <c r="G160" s="989"/>
      <c r="H160" s="1063"/>
      <c r="I160" s="1036"/>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63">
        <f ca="1">IF(ISBLANK(OFFSET('9. METAS'!$L$20,INT((ROW()-13)/2),0)),"",OFFSET('9. METAS'!$L$20,INT((ROW()-13)/2),0))</f>
        <v>600</v>
      </c>
      <c r="I161" s="1031"/>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1004" t="str">
        <f t="shared" ref="N161" ca="1" si="144">IFERROR(J161/J162,"ND")</f>
        <v>ND</v>
      </c>
      <c r="O161" s="1006" t="str">
        <f t="shared" ref="O161" ca="1" si="145">IFERROR(((J161+K161)/H161),"ND")</f>
        <v>ND</v>
      </c>
      <c r="P161" s="1034"/>
    </row>
    <row r="162" spans="3:16">
      <c r="C162" s="983"/>
      <c r="D162" s="985"/>
      <c r="E162" s="985"/>
      <c r="F162" s="987"/>
      <c r="G162" s="989"/>
      <c r="H162" s="1063"/>
      <c r="I162" s="1036"/>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63">
        <f ca="1">IF(ISBLANK(OFFSET('9. METAS'!$L$20,INT((ROW()-13)/2),0)),"",OFFSET('9. METAS'!$L$20,INT((ROW()-13)/2),0))</f>
        <v>200</v>
      </c>
      <c r="I163" s="1031"/>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1004" t="str">
        <f t="shared" ref="N163" ca="1" si="146">IFERROR(J163/J164,"ND")</f>
        <v>ND</v>
      </c>
      <c r="O163" s="1006" t="str">
        <f t="shared" ref="O163" ca="1" si="147">IFERROR(((J163+K163)/H163),"ND")</f>
        <v>ND</v>
      </c>
      <c r="P163" s="1034"/>
    </row>
    <row r="164" spans="3:16">
      <c r="C164" s="983"/>
      <c r="D164" s="985"/>
      <c r="E164" s="985"/>
      <c r="F164" s="987"/>
      <c r="G164" s="989"/>
      <c r="H164" s="1063"/>
      <c r="I164" s="1036"/>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63">
        <f ca="1">IF(ISBLANK(OFFSET('9. METAS'!$L$20,INT((ROW()-13)/2),0)),"",OFFSET('9. METAS'!$L$20,INT((ROW()-13)/2),0))</f>
        <v>40</v>
      </c>
      <c r="I165" s="1031"/>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1004" t="str">
        <f t="shared" ref="N165" ca="1" si="148">IFERROR(J165/J166,"ND")</f>
        <v>ND</v>
      </c>
      <c r="O165" s="1006" t="str">
        <f t="shared" ref="O165" ca="1" si="149">IFERROR(((J165+K165)/H165),"ND")</f>
        <v>ND</v>
      </c>
      <c r="P165" s="1034"/>
    </row>
    <row r="166" spans="3:16">
      <c r="C166" s="983"/>
      <c r="D166" s="985"/>
      <c r="E166" s="985"/>
      <c r="F166" s="987"/>
      <c r="G166" s="989"/>
      <c r="H166" s="1063"/>
      <c r="I166" s="1036"/>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63">
        <f ca="1">IF(ISBLANK(OFFSET('9. METAS'!$L$20,INT((ROW()-13)/2),0)),"",OFFSET('9. METAS'!$L$20,INT((ROW()-13)/2),0))</f>
        <v>5</v>
      </c>
      <c r="I167" s="1031"/>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1004" t="str">
        <f t="shared" ref="N167" ca="1" si="150">IFERROR(J167/J168,"ND")</f>
        <v>ND</v>
      </c>
      <c r="O167" s="1006" t="str">
        <f t="shared" ref="O167" ca="1" si="151">IFERROR(((J167+K167)/H167),"ND")</f>
        <v>ND</v>
      </c>
      <c r="P167" s="1034"/>
    </row>
    <row r="168" spans="3:16">
      <c r="C168" s="983"/>
      <c r="D168" s="985"/>
      <c r="E168" s="985"/>
      <c r="F168" s="987"/>
      <c r="G168" s="989"/>
      <c r="H168" s="1063"/>
      <c r="I168" s="1036"/>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63">
        <f ca="1">IF(ISBLANK(OFFSET('9. METAS'!$L$20,INT((ROW()-13)/2),0)),"",OFFSET('9. METAS'!$L$20,INT((ROW()-13)/2),0))</f>
        <v>120</v>
      </c>
      <c r="I169" s="1031"/>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1004" t="str">
        <f t="shared" ref="N169" ca="1" si="152">IFERROR(J169/J170,"ND")</f>
        <v>ND</v>
      </c>
      <c r="O169" s="1006" t="str">
        <f t="shared" ref="O169" ca="1" si="153">IFERROR(((J169+K169)/H169),"ND")</f>
        <v>ND</v>
      </c>
      <c r="P169" s="1034"/>
    </row>
    <row r="170" spans="3:16">
      <c r="C170" s="983"/>
      <c r="D170" s="985"/>
      <c r="E170" s="985"/>
      <c r="F170" s="987"/>
      <c r="G170" s="989"/>
      <c r="H170" s="1063"/>
      <c r="I170" s="1036"/>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63">
        <f ca="1">IF(ISBLANK(OFFSET('9. METAS'!$L$20,INT((ROW()-13)/2),0)),"",OFFSET('9. METAS'!$L$20,INT((ROW()-13)/2),0))</f>
        <v>120</v>
      </c>
      <c r="I171" s="1031"/>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1004" t="str">
        <f t="shared" ref="N171" ca="1" si="154">IFERROR(J171/J172,"ND")</f>
        <v>ND</v>
      </c>
      <c r="O171" s="1006" t="str">
        <f t="shared" ref="O171" ca="1" si="155">IFERROR(((J171+K171)/H171),"ND")</f>
        <v>ND</v>
      </c>
      <c r="P171" s="1034"/>
    </row>
    <row r="172" spans="3:16">
      <c r="C172" s="983"/>
      <c r="D172" s="985"/>
      <c r="E172" s="985"/>
      <c r="F172" s="987"/>
      <c r="G172" s="989"/>
      <c r="H172" s="1063"/>
      <c r="I172" s="1036"/>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63">
        <f ca="1">IF(ISBLANK(OFFSET('9. METAS'!$L$20,INT((ROW()-13)/2),0)),"",OFFSET('9. METAS'!$L$20,INT((ROW()-13)/2),0))</f>
        <v>200</v>
      </c>
      <c r="I173" s="1031"/>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1004" t="str">
        <f t="shared" ref="N173" ca="1" si="156">IFERROR(J173/J174,"ND")</f>
        <v>ND</v>
      </c>
      <c r="O173" s="1006" t="str">
        <f t="shared" ref="O173" ca="1" si="157">IFERROR(((J173+K173)/H173),"ND")</f>
        <v>ND</v>
      </c>
      <c r="P173" s="1034"/>
    </row>
    <row r="174" spans="3:16">
      <c r="C174" s="983"/>
      <c r="D174" s="985"/>
      <c r="E174" s="985"/>
      <c r="F174" s="987"/>
      <c r="G174" s="989"/>
      <c r="H174" s="1063"/>
      <c r="I174" s="1036"/>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63">
        <f ca="1">IF(ISBLANK(OFFSET('9. METAS'!$L$20,INT((ROW()-13)/2),0)),"",OFFSET('9. METAS'!$L$20,INT((ROW()-13)/2),0))</f>
        <v>120</v>
      </c>
      <c r="I175" s="1031"/>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1004" t="str">
        <f t="shared" ref="N175" ca="1" si="158">IFERROR(J175/J176,"ND")</f>
        <v>ND</v>
      </c>
      <c r="O175" s="1006" t="str">
        <f t="shared" ref="O175" ca="1" si="159">IFERROR(((J175+K175)/H175),"ND")</f>
        <v>ND</v>
      </c>
      <c r="P175" s="1034"/>
    </row>
    <row r="176" spans="3:16">
      <c r="C176" s="983"/>
      <c r="D176" s="985"/>
      <c r="E176" s="985"/>
      <c r="F176" s="987"/>
      <c r="G176" s="989"/>
      <c r="H176" s="1063"/>
      <c r="I176" s="1036"/>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63">
        <f ca="1">IF(ISBLANK(OFFSET('9. METAS'!$L$20,INT((ROW()-13)/2),0)),"",OFFSET('9. METAS'!$L$20,INT((ROW()-13)/2),0))</f>
        <v>15</v>
      </c>
      <c r="I177" s="1031"/>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1004" t="str">
        <f t="shared" ref="N177" ca="1" si="160">IFERROR(J177/J178,"ND")</f>
        <v>ND</v>
      </c>
      <c r="O177" s="1006" t="str">
        <f t="shared" ref="O177" ca="1" si="161">IFERROR(((J177+K177)/H177),"ND")</f>
        <v>ND</v>
      </c>
      <c r="P177" s="1034"/>
    </row>
    <row r="178" spans="3:16">
      <c r="C178" s="983"/>
      <c r="D178" s="985"/>
      <c r="E178" s="985"/>
      <c r="F178" s="987"/>
      <c r="G178" s="989"/>
      <c r="H178" s="1063"/>
      <c r="I178" s="1036"/>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63">
        <f ca="1">IF(ISBLANK(OFFSET('9. METAS'!$L$20,INT((ROW()-13)/2),0)),"",OFFSET('9. METAS'!$L$20,INT((ROW()-13)/2),0))</f>
        <v>12</v>
      </c>
      <c r="I179" s="1031"/>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1004" t="str">
        <f t="shared" ref="N179" ca="1" si="162">IFERROR(J179/J180,"ND")</f>
        <v>ND</v>
      </c>
      <c r="O179" s="1006" t="str">
        <f t="shared" ref="O179" ca="1" si="163">IFERROR(((J179+K179)/H179),"ND")</f>
        <v>ND</v>
      </c>
      <c r="P179" s="1034"/>
    </row>
    <row r="180" spans="3:16">
      <c r="C180" s="983"/>
      <c r="D180" s="985"/>
      <c r="E180" s="985"/>
      <c r="F180" s="987"/>
      <c r="G180" s="989"/>
      <c r="H180" s="1063"/>
      <c r="I180" s="1036"/>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63">
        <f ca="1">IF(ISBLANK(OFFSET('9. METAS'!$L$20,INT((ROW()-13)/2),0)),"",OFFSET('9. METAS'!$L$20,INT((ROW()-13)/2),0))</f>
        <v>10</v>
      </c>
      <c r="I181" s="1031"/>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1004" t="str">
        <f t="shared" ref="N181" ca="1" si="164">IFERROR(J181/J182,"ND")</f>
        <v>ND</v>
      </c>
      <c r="O181" s="1006" t="str">
        <f t="shared" ref="O181" ca="1" si="165">IFERROR(((J181+K181)/H181),"ND")</f>
        <v>ND</v>
      </c>
      <c r="P181" s="1034"/>
    </row>
    <row r="182" spans="3:16">
      <c r="C182" s="983"/>
      <c r="D182" s="985"/>
      <c r="E182" s="985"/>
      <c r="F182" s="987"/>
      <c r="G182" s="989"/>
      <c r="H182" s="1063"/>
      <c r="I182" s="1036"/>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63">
        <f ca="1">IF(ISBLANK(OFFSET('9. METAS'!$L$20,INT((ROW()-13)/2),0)),"",OFFSET('9. METAS'!$L$20,INT((ROW()-13)/2),0))</f>
        <v>1208163</v>
      </c>
      <c r="I183" s="1031"/>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1004" t="str">
        <f t="shared" ref="N183" ca="1" si="166">IFERROR(J183/J184,"ND")</f>
        <v>ND</v>
      </c>
      <c r="O183" s="1006" t="str">
        <f t="shared" ref="O183" ca="1" si="167">IFERROR(((J183+K183)/H183),"ND")</f>
        <v>ND</v>
      </c>
      <c r="P183" s="1034"/>
    </row>
    <row r="184" spans="3:16">
      <c r="C184" s="983"/>
      <c r="D184" s="985"/>
      <c r="E184" s="985"/>
      <c r="F184" s="987"/>
      <c r="G184" s="989"/>
      <c r="H184" s="1063"/>
      <c r="I184" s="1036"/>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63">
        <f ca="1">IF(ISBLANK(OFFSET('9. METAS'!$L$20,INT((ROW()-13)/2),0)),"",OFFSET('9. METAS'!$L$20,INT((ROW()-13)/2),0))</f>
        <v>5280</v>
      </c>
      <c r="I185" s="1031"/>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1004" t="str">
        <f t="shared" ref="N185" ca="1" si="168">IFERROR(J185/J186,"ND")</f>
        <v>ND</v>
      </c>
      <c r="O185" s="1006" t="str">
        <f t="shared" ref="O185" ca="1" si="169">IFERROR(((J185+K185)/H185),"ND")</f>
        <v>ND</v>
      </c>
      <c r="P185" s="1034"/>
    </row>
    <row r="186" spans="3:16">
      <c r="C186" s="983"/>
      <c r="D186" s="985"/>
      <c r="E186" s="985"/>
      <c r="F186" s="987"/>
      <c r="G186" s="989"/>
      <c r="H186" s="1063"/>
      <c r="I186" s="1036"/>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63">
        <f ca="1">IF(ISBLANK(OFFSET('9. METAS'!$L$20,INT((ROW()-13)/2),0)),"",OFFSET('9. METAS'!$L$20,INT((ROW()-13)/2),0))</f>
        <v>2950</v>
      </c>
      <c r="I187" s="1031"/>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1004" t="str">
        <f t="shared" ref="N187" ca="1" si="170">IFERROR(J187/J188,"ND")</f>
        <v>ND</v>
      </c>
      <c r="O187" s="1006" t="str">
        <f t="shared" ref="O187" ca="1" si="171">IFERROR(((J187+K187)/H187),"ND")</f>
        <v>ND</v>
      </c>
      <c r="P187" s="1034"/>
    </row>
    <row r="188" spans="3:16">
      <c r="C188" s="983"/>
      <c r="D188" s="985"/>
      <c r="E188" s="985"/>
      <c r="F188" s="987"/>
      <c r="G188" s="989"/>
      <c r="H188" s="1063"/>
      <c r="I188" s="1036"/>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63">
        <f ca="1">IF(ISBLANK(OFFSET('9. METAS'!$L$20,INT((ROW()-13)/2),0)),"",OFFSET('9. METAS'!$L$20,INT((ROW()-13)/2),0))</f>
        <v>230</v>
      </c>
      <c r="I189" s="1031"/>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1004" t="str">
        <f t="shared" ref="N189" ca="1" si="172">IFERROR(J189/J190,"ND")</f>
        <v>ND</v>
      </c>
      <c r="O189" s="1006" t="str">
        <f t="shared" ref="O189" ca="1" si="173">IFERROR(((J189+K189)/H189),"ND")</f>
        <v>ND</v>
      </c>
      <c r="P189" s="1034"/>
    </row>
    <row r="190" spans="3:16">
      <c r="C190" s="983"/>
      <c r="D190" s="985"/>
      <c r="E190" s="985"/>
      <c r="F190" s="987"/>
      <c r="G190" s="989"/>
      <c r="H190" s="1063"/>
      <c r="I190" s="1036"/>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63">
        <f ca="1">IF(ISBLANK(OFFSET('9. METAS'!$L$20,INT((ROW()-13)/2),0)),"",OFFSET('9. METAS'!$L$20,INT((ROW()-13)/2),0))</f>
        <v>22840</v>
      </c>
      <c r="I191" s="1031"/>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1004" t="str">
        <f t="shared" ref="N191" ca="1" si="174">IFERROR(J191/J192,"ND")</f>
        <v>ND</v>
      </c>
      <c r="O191" s="1006" t="str">
        <f t="shared" ref="O191" ca="1" si="175">IFERROR(((J191+K191)/H191),"ND")</f>
        <v>ND</v>
      </c>
      <c r="P191" s="1034"/>
    </row>
    <row r="192" spans="3:16">
      <c r="C192" s="983"/>
      <c r="D192" s="985"/>
      <c r="E192" s="985"/>
      <c r="F192" s="987"/>
      <c r="G192" s="989"/>
      <c r="H192" s="1063"/>
      <c r="I192" s="1036"/>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63">
        <f ca="1">IF(ISBLANK(OFFSET('9. METAS'!$L$20,INT((ROW()-13)/2),0)),"",OFFSET('9. METAS'!$L$20,INT((ROW()-13)/2),0))</f>
        <v>7392</v>
      </c>
      <c r="I193" s="1031"/>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1004" t="str">
        <f t="shared" ref="N193" ca="1" si="176">IFERROR(J193/J194,"ND")</f>
        <v>ND</v>
      </c>
      <c r="O193" s="1006" t="str">
        <f t="shared" ref="O193" ca="1" si="177">IFERROR(((J193+K193)/H193),"ND")</f>
        <v>ND</v>
      </c>
      <c r="P193" s="1034"/>
    </row>
    <row r="194" spans="3:16">
      <c r="C194" s="983"/>
      <c r="D194" s="985"/>
      <c r="E194" s="985"/>
      <c r="F194" s="987"/>
      <c r="G194" s="989"/>
      <c r="H194" s="1063"/>
      <c r="I194" s="1036"/>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63">
        <f ca="1">IF(ISBLANK(OFFSET('9. METAS'!$L$20,INT((ROW()-13)/2),0)),"",OFFSET('9. METAS'!$L$20,INT((ROW()-13)/2),0))</f>
        <v>4070</v>
      </c>
      <c r="I195" s="1031"/>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1004" t="str">
        <f t="shared" ref="N195" ca="1" si="178">IFERROR(J195/J196,"ND")</f>
        <v>ND</v>
      </c>
      <c r="O195" s="1006" t="str">
        <f t="shared" ref="O195" ca="1" si="179">IFERROR(((J195+K195)/H195),"ND")</f>
        <v>ND</v>
      </c>
      <c r="P195" s="1034"/>
    </row>
    <row r="196" spans="3:16">
      <c r="C196" s="983"/>
      <c r="D196" s="985"/>
      <c r="E196" s="985"/>
      <c r="F196" s="987"/>
      <c r="G196" s="989"/>
      <c r="H196" s="1063"/>
      <c r="I196" s="1036"/>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63">
        <f ca="1">IF(ISBLANK(OFFSET('9. METAS'!$L$20,INT((ROW()-13)/2),0)),"",OFFSET('9. METAS'!$L$20,INT((ROW()-13)/2),0))</f>
        <v>5467</v>
      </c>
      <c r="I197" s="1031"/>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1004" t="str">
        <f t="shared" ref="N197" ca="1" si="180">IFERROR(J197/J198,"ND")</f>
        <v>ND</v>
      </c>
      <c r="O197" s="1006" t="str">
        <f t="shared" ref="O197" ca="1" si="181">IFERROR(((J197+K197)/H197),"ND")</f>
        <v>ND</v>
      </c>
      <c r="P197" s="1034"/>
    </row>
    <row r="198" spans="3:16">
      <c r="C198" s="983"/>
      <c r="D198" s="985"/>
      <c r="E198" s="985"/>
      <c r="F198" s="987"/>
      <c r="G198" s="989"/>
      <c r="H198" s="1063"/>
      <c r="I198" s="1036"/>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63">
        <f ca="1">IF(ISBLANK(OFFSET('9. METAS'!$L$20,INT((ROW()-13)/2),0)),"",OFFSET('9. METAS'!$L$20,INT((ROW()-13)/2),0))</f>
        <v>199</v>
      </c>
      <c r="I199" s="1031"/>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1004" t="str">
        <f t="shared" ref="N199" ca="1" si="182">IFERROR(J199/J200,"ND")</f>
        <v>ND</v>
      </c>
      <c r="O199" s="1006" t="str">
        <f t="shared" ref="O199" ca="1" si="183">IFERROR(((J199+K199)/H199),"ND")</f>
        <v>ND</v>
      </c>
      <c r="P199" s="1034"/>
    </row>
    <row r="200" spans="3:16">
      <c r="C200" s="983"/>
      <c r="D200" s="985"/>
      <c r="E200" s="985"/>
      <c r="F200" s="987"/>
      <c r="G200" s="989"/>
      <c r="H200" s="1063"/>
      <c r="I200" s="1036"/>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63">
        <f ca="1">IF(ISBLANK(OFFSET('9. METAS'!$L$20,INT((ROW()-13)/2),0)),"",OFFSET('9. METAS'!$L$20,INT((ROW()-13)/2),0))</f>
        <v>638</v>
      </c>
      <c r="I201" s="1031"/>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1004" t="str">
        <f t="shared" ref="N201" ca="1" si="184">IFERROR(J201/J202,"ND")</f>
        <v>ND</v>
      </c>
      <c r="O201" s="1006" t="str">
        <f t="shared" ref="O201" ca="1" si="185">IFERROR(((J201+K201)/H201),"ND")</f>
        <v>ND</v>
      </c>
      <c r="P201" s="1034"/>
    </row>
    <row r="202" spans="3:16">
      <c r="C202" s="983"/>
      <c r="D202" s="985"/>
      <c r="E202" s="985"/>
      <c r="F202" s="987"/>
      <c r="G202" s="989"/>
      <c r="H202" s="1063"/>
      <c r="I202" s="1036"/>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63">
        <f ca="1">IF(ISBLANK(OFFSET('9. METAS'!$L$20,INT((ROW()-13)/2),0)),"",OFFSET('9. METAS'!$L$20,INT((ROW()-13)/2),0))</f>
        <v>1135</v>
      </c>
      <c r="I203" s="1031"/>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1004" t="str">
        <f t="shared" ref="N203" ca="1" si="186">IFERROR(J203/J204,"ND")</f>
        <v>ND</v>
      </c>
      <c r="O203" s="1006" t="str">
        <f t="shared" ref="O203" ca="1" si="187">IFERROR(((J203+K203)/H203),"ND")</f>
        <v>ND</v>
      </c>
      <c r="P203" s="1034"/>
    </row>
    <row r="204" spans="3:16">
      <c r="C204" s="983"/>
      <c r="D204" s="985"/>
      <c r="E204" s="985"/>
      <c r="F204" s="987"/>
      <c r="G204" s="989"/>
      <c r="H204" s="1063"/>
      <c r="I204" s="1036"/>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63">
        <f ca="1">IF(ISBLANK(OFFSET('9. METAS'!$L$20,INT((ROW()-13)/2),0)),"",OFFSET('9. METAS'!$L$20,INT((ROW()-13)/2),0))</f>
        <v>550</v>
      </c>
      <c r="I205" s="1031"/>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1004" t="str">
        <f t="shared" ref="N205" ca="1" si="188">IFERROR(J205/J206,"ND")</f>
        <v>ND</v>
      </c>
      <c r="O205" s="1006" t="str">
        <f t="shared" ref="O205" ca="1" si="189">IFERROR(((J205+K205)/H205),"ND")</f>
        <v>ND</v>
      </c>
      <c r="P205" s="1034"/>
    </row>
    <row r="206" spans="3:16">
      <c r="C206" s="983"/>
      <c r="D206" s="985"/>
      <c r="E206" s="985"/>
      <c r="F206" s="987"/>
      <c r="G206" s="989"/>
      <c r="H206" s="1063"/>
      <c r="I206" s="1036"/>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63">
        <f ca="1">IF(ISBLANK(OFFSET('9. METAS'!$L$20,INT((ROW()-13)/2),0)),"",OFFSET('9. METAS'!$L$20,INT((ROW()-13)/2),0))</f>
        <v>230</v>
      </c>
      <c r="I207" s="1031"/>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1004" t="str">
        <f t="shared" ref="N207" ca="1" si="190">IFERROR(J207/J208,"ND")</f>
        <v>ND</v>
      </c>
      <c r="O207" s="1006" t="str">
        <f t="shared" ref="O207" ca="1" si="191">IFERROR(((J207+K207)/H207),"ND")</f>
        <v>ND</v>
      </c>
      <c r="P207" s="1034"/>
    </row>
    <row r="208" spans="3:16">
      <c r="C208" s="983"/>
      <c r="D208" s="985"/>
      <c r="E208" s="985"/>
      <c r="F208" s="987"/>
      <c r="G208" s="989"/>
      <c r="H208" s="1063"/>
      <c r="I208" s="1036"/>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63">
        <f ca="1">IF(ISBLANK(OFFSET('9. METAS'!$L$20,INT((ROW()-13)/2),0)),"",OFFSET('9. METAS'!$L$20,INT((ROW()-13)/2),0))</f>
        <v>26</v>
      </c>
      <c r="I209" s="1031"/>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1004" t="str">
        <f t="shared" ref="N209" ca="1" si="192">IFERROR(J209/J210,"ND")</f>
        <v>ND</v>
      </c>
      <c r="O209" s="1006" t="str">
        <f t="shared" ref="O209" ca="1" si="193">IFERROR(((J209+K209)/H209),"ND")</f>
        <v>ND</v>
      </c>
      <c r="P209" s="1034"/>
    </row>
    <row r="210" spans="3:16">
      <c r="C210" s="983"/>
      <c r="D210" s="985"/>
      <c r="E210" s="985"/>
      <c r="F210" s="987"/>
      <c r="G210" s="989"/>
      <c r="H210" s="1063"/>
      <c r="I210" s="1036"/>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63">
        <f ca="1">IF(ISBLANK(OFFSET('9. METAS'!$L$20,INT((ROW()-13)/2),0)),"",OFFSET('9. METAS'!$L$20,INT((ROW()-13)/2),0))</f>
        <v>227</v>
      </c>
      <c r="I211" s="1031"/>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1004" t="str">
        <f t="shared" ref="N211" ca="1" si="194">IFERROR(J211/J212,"ND")</f>
        <v>ND</v>
      </c>
      <c r="O211" s="1006" t="str">
        <f t="shared" ref="O211" ca="1" si="195">IFERROR(((J211+K211)/H211),"ND")</f>
        <v>ND</v>
      </c>
      <c r="P211" s="1034"/>
    </row>
    <row r="212" spans="3:16">
      <c r="C212" s="983"/>
      <c r="D212" s="985"/>
      <c r="E212" s="985"/>
      <c r="F212" s="987"/>
      <c r="G212" s="989"/>
      <c r="H212" s="1063"/>
      <c r="I212" s="1036"/>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63">
        <f ca="1">IF(ISBLANK(OFFSET('9. METAS'!$L$20,INT((ROW()-13)/2),0)),"",OFFSET('9. METAS'!$L$20,INT((ROW()-13)/2),0))</f>
        <v>1158840</v>
      </c>
      <c r="I213" s="1031"/>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1004" t="str">
        <f t="shared" ref="N213" ca="1" si="196">IFERROR(J213/J214,"ND")</f>
        <v>ND</v>
      </c>
      <c r="O213" s="1006" t="str">
        <f t="shared" ref="O213" ca="1" si="197">IFERROR(((J213+K213)/H213),"ND")</f>
        <v>ND</v>
      </c>
      <c r="P213" s="1034"/>
    </row>
    <row r="214" spans="3:16">
      <c r="C214" s="983"/>
      <c r="D214" s="985"/>
      <c r="E214" s="985"/>
      <c r="F214" s="987"/>
      <c r="G214" s="989"/>
      <c r="H214" s="1063"/>
      <c r="I214" s="1036"/>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63">
        <f ca="1">IF(ISBLANK(OFFSET('9. METAS'!$L$20,INT((ROW()-13)/2),0)),"",OFFSET('9. METAS'!$L$20,INT((ROW()-13)/2),0))</f>
        <v>135</v>
      </c>
      <c r="I215" s="1031"/>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1004" t="str">
        <f t="shared" ref="N215" ca="1" si="198">IFERROR(J215/J216,"ND")</f>
        <v>ND</v>
      </c>
      <c r="O215" s="1006" t="str">
        <f t="shared" ref="O215" ca="1" si="199">IFERROR(((J215+K215)/H215),"ND")</f>
        <v>ND</v>
      </c>
      <c r="P215" s="1034"/>
    </row>
    <row r="216" spans="3:16">
      <c r="C216" s="983"/>
      <c r="D216" s="985"/>
      <c r="E216" s="985"/>
      <c r="F216" s="987"/>
      <c r="G216" s="989"/>
      <c r="H216" s="1063"/>
      <c r="I216" s="1036"/>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63">
        <f ca="1">IF(ISBLANK(OFFSET('9. METAS'!$L$20,INT((ROW()-13)/2),0)),"",OFFSET('9. METAS'!$L$20,INT((ROW()-13)/2),0))</f>
        <v>4</v>
      </c>
      <c r="I217" s="1031"/>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1004" t="str">
        <f t="shared" ref="N217" ca="1" si="200">IFERROR(J217/J218,"ND")</f>
        <v>ND</v>
      </c>
      <c r="O217" s="1006" t="str">
        <f t="shared" ref="O217" ca="1" si="201">IFERROR(((J217+K217)/H217),"ND")</f>
        <v>ND</v>
      </c>
      <c r="P217" s="1034"/>
    </row>
    <row r="218" spans="3:16">
      <c r="C218" s="983"/>
      <c r="D218" s="985"/>
      <c r="E218" s="985"/>
      <c r="F218" s="987"/>
      <c r="G218" s="989"/>
      <c r="H218" s="1063"/>
      <c r="I218" s="1036"/>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1005"/>
      <c r="O218" s="1007"/>
      <c r="P218" s="1037"/>
    </row>
    <row r="219" spans="3:16">
      <c r="C219" s="1010" t="str">
        <f ca="1">IF(ISBLANK(OFFSET('5. Pp (3 años)'!$C$46,INT((ROW()-13)/2),0)),"",OFFSET('5. Pp (3 años)'!$C$46,INT((ROW()-13)/2),0))</f>
        <v/>
      </c>
      <c r="D219" s="985" t="str">
        <f ca="1">IF(ISBLANK(OFFSET('5. Pp (3 años)'!$D$46,INT((ROW()-13)/2),0)),"",OFFSET('5. Pp (3 años)'!$D$46,INT((ROW()-13)/2),0))</f>
        <v/>
      </c>
      <c r="E219" s="985" t="str">
        <f ca="1">IF(ISBLANK(OFFSET('5. Pp (3 años)'!$E$46,INT((ROW()-13)/2),0)),"",OFFSET('5. Pp (3 años)'!$E$46,INT((ROW()-13)/2),0))</f>
        <v/>
      </c>
      <c r="F219" s="987" t="str">
        <f ca="1">IF(ISBLANK(OFFSET('5. Pp (3 años)'!$K$46,INT((ROW()-13)/2),0)),"",OFFSET('5. Pp (3 años)'!$K$46,INT((ROW()-13)/2),0))</f>
        <v/>
      </c>
      <c r="G219" s="989" t="str">
        <f ca="1">IF(ISBLANK(OFFSET('5. Pp (3 años)'!$H$46,INT((ROW()-13)/2),0)),"",OFFSET('5. Pp (3 años)'!$H$46,INT((ROW()-13)/2),0))</f>
        <v/>
      </c>
      <c r="H219" s="1063" t="str">
        <f ca="1">IF(ISBLANK(OFFSET('9. METAS'!$L$20,INT((ROW()-13)/2),0)),"",OFFSET('9. METAS'!$L$20,INT((ROW()-13)/2),0))</f>
        <v/>
      </c>
      <c r="I219" s="1031"/>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1004" t="str">
        <f t="shared" ref="N219" ca="1" si="202">IFERROR(J219/J220,"ND")</f>
        <v>ND</v>
      </c>
      <c r="O219" s="1006" t="str">
        <f t="shared" ref="O219" ca="1" si="203">IFERROR(((J219+K219)/H219),"ND")</f>
        <v>ND</v>
      </c>
      <c r="P219" s="1034"/>
    </row>
    <row r="220" spans="3:16">
      <c r="C220" s="983"/>
      <c r="D220" s="985"/>
      <c r="E220" s="985"/>
      <c r="F220" s="987"/>
      <c r="G220" s="989"/>
      <c r="H220" s="1063"/>
      <c r="I220" s="1036"/>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1005"/>
      <c r="O220" s="1007"/>
      <c r="P220" s="1037"/>
    </row>
    <row r="221" spans="3:16">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63" t="str">
        <f ca="1">IF(ISBLANK(OFFSET('9. METAS'!$L$20,INT((ROW()-13)/2),0)),"",OFFSET('9. METAS'!$L$20,INT((ROW()-13)/2),0))</f>
        <v/>
      </c>
      <c r="I221" s="1031"/>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1004" t="str">
        <f t="shared" ref="N221" ca="1" si="204">IFERROR(J221/J222,"ND")</f>
        <v>ND</v>
      </c>
      <c r="O221" s="1006" t="str">
        <f t="shared" ref="O221" ca="1" si="205">IFERROR(((J221+K221)/H221),"ND")</f>
        <v>ND</v>
      </c>
      <c r="P221" s="1034"/>
    </row>
    <row r="222" spans="3:16">
      <c r="C222" s="983"/>
      <c r="D222" s="985"/>
      <c r="E222" s="985"/>
      <c r="F222" s="987"/>
      <c r="G222" s="989"/>
      <c r="H222" s="1063"/>
      <c r="I222" s="1036"/>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1005"/>
      <c r="O222" s="1007"/>
      <c r="P222" s="1037"/>
    </row>
    <row r="223" spans="3:16">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63" t="str">
        <f ca="1">IF(ISBLANK(OFFSET('9. METAS'!$L$20,INT((ROW()-13)/2),0)),"",OFFSET('9. METAS'!$L$20,INT((ROW()-13)/2),0))</f>
        <v/>
      </c>
      <c r="I223" s="1031"/>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1004" t="str">
        <f t="shared" ref="N223" ca="1" si="206">IFERROR(J223/J224,"ND")</f>
        <v>ND</v>
      </c>
      <c r="O223" s="1006" t="str">
        <f t="shared" ref="O223" ca="1" si="207">IFERROR(((J223+K223)/H223),"ND")</f>
        <v>ND</v>
      </c>
      <c r="P223" s="1034"/>
    </row>
    <row r="224" spans="3:16">
      <c r="C224" s="983"/>
      <c r="D224" s="985"/>
      <c r="E224" s="985"/>
      <c r="F224" s="987"/>
      <c r="G224" s="989"/>
      <c r="H224" s="1063"/>
      <c r="I224" s="1036"/>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1005"/>
      <c r="O224" s="1007"/>
      <c r="P224" s="1037"/>
    </row>
    <row r="225" spans="3:16">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63" t="str">
        <f ca="1">IF(ISBLANK(OFFSET('9. METAS'!$L$20,INT((ROW()-13)/2),0)),"",OFFSET('9. METAS'!$L$20,INT((ROW()-13)/2),0))</f>
        <v/>
      </c>
      <c r="I225" s="1031"/>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1004" t="str">
        <f t="shared" ref="N225" ca="1" si="208">IFERROR(J225/J226,"ND")</f>
        <v>ND</v>
      </c>
      <c r="O225" s="1006" t="str">
        <f t="shared" ref="O225" ca="1" si="209">IFERROR(((J225+K225)/H225),"ND")</f>
        <v>ND</v>
      </c>
      <c r="P225" s="1034"/>
    </row>
    <row r="226" spans="3:16">
      <c r="C226" s="983"/>
      <c r="D226" s="985"/>
      <c r="E226" s="985"/>
      <c r="F226" s="987"/>
      <c r="G226" s="989"/>
      <c r="H226" s="1063"/>
      <c r="I226" s="1036"/>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1005"/>
      <c r="O226" s="1007"/>
      <c r="P226" s="1037"/>
    </row>
    <row r="227" spans="3:16">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63" t="str">
        <f ca="1">IF(ISBLANK(OFFSET('9. METAS'!$L$20,INT((ROW()-13)/2),0)),"",OFFSET('9. METAS'!$L$20,INT((ROW()-13)/2),0))</f>
        <v/>
      </c>
      <c r="I227" s="1031"/>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1004" t="str">
        <f t="shared" ref="N227" ca="1" si="210">IFERROR(J227/J228,"ND")</f>
        <v>ND</v>
      </c>
      <c r="O227" s="1006" t="str">
        <f t="shared" ref="O227" ca="1" si="211">IFERROR(((J227+K227)/H227),"ND")</f>
        <v>ND</v>
      </c>
      <c r="P227" s="1034"/>
    </row>
    <row r="228" spans="3:16">
      <c r="C228" s="983"/>
      <c r="D228" s="985"/>
      <c r="E228" s="985"/>
      <c r="F228" s="987"/>
      <c r="G228" s="989"/>
      <c r="H228" s="1063"/>
      <c r="I228" s="1036"/>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1005"/>
      <c r="O228" s="1007"/>
      <c r="P228" s="1037"/>
    </row>
    <row r="229" spans="3:16">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63" t="str">
        <f ca="1">IF(ISBLANK(OFFSET('9. METAS'!$L$20,INT((ROW()-13)/2),0)),"",OFFSET('9. METAS'!$L$20,INT((ROW()-13)/2),0))</f>
        <v/>
      </c>
      <c r="I229" s="1031"/>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1004" t="str">
        <f t="shared" ref="N229" ca="1" si="212">IFERROR(J229/J230,"ND")</f>
        <v>ND</v>
      </c>
      <c r="O229" s="1006" t="str">
        <f t="shared" ref="O229" ca="1" si="213">IFERROR(((J229+K229)/H229),"ND")</f>
        <v>ND</v>
      </c>
      <c r="P229" s="1034"/>
    </row>
    <row r="230" spans="3:16">
      <c r="C230" s="983"/>
      <c r="D230" s="985"/>
      <c r="E230" s="985"/>
      <c r="F230" s="987"/>
      <c r="G230" s="989"/>
      <c r="H230" s="1063"/>
      <c r="I230" s="1036"/>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1005"/>
      <c r="O230" s="1007"/>
      <c r="P230" s="1037"/>
    </row>
    <row r="231" spans="3:16">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63" t="str">
        <f ca="1">IF(ISBLANK(OFFSET('9. METAS'!$L$20,INT((ROW()-13)/2),0)),"",OFFSET('9. METAS'!$L$20,INT((ROW()-13)/2),0))</f>
        <v/>
      </c>
      <c r="I231" s="1031"/>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1004" t="str">
        <f t="shared" ref="N231" ca="1" si="214">IFERROR(J231/J232,"ND")</f>
        <v>ND</v>
      </c>
      <c r="O231" s="1006" t="str">
        <f t="shared" ref="O231" ca="1" si="215">IFERROR(((J231+K231)/H231),"ND")</f>
        <v>ND</v>
      </c>
      <c r="P231" s="1034"/>
    </row>
    <row r="232" spans="3:16">
      <c r="C232" s="983"/>
      <c r="D232" s="985"/>
      <c r="E232" s="985"/>
      <c r="F232" s="987"/>
      <c r="G232" s="989"/>
      <c r="H232" s="1063"/>
      <c r="I232" s="1036"/>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1005"/>
      <c r="O232" s="1007"/>
      <c r="P232" s="1037"/>
    </row>
    <row r="233" spans="3:16">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63" t="str">
        <f ca="1">IF(ISBLANK(OFFSET('9. METAS'!$L$20,INT((ROW()-13)/2),0)),"",OFFSET('9. METAS'!$L$20,INT((ROW()-13)/2),0))</f>
        <v/>
      </c>
      <c r="I233" s="1031"/>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1004" t="str">
        <f t="shared" ref="N233" ca="1" si="216">IFERROR(J233/J234,"ND")</f>
        <v>ND</v>
      </c>
      <c r="O233" s="1006" t="str">
        <f t="shared" ref="O233" ca="1" si="217">IFERROR(((J233+K233)/H233),"ND")</f>
        <v>ND</v>
      </c>
      <c r="P233" s="1034"/>
    </row>
    <row r="234" spans="3:16">
      <c r="C234" s="983"/>
      <c r="D234" s="985"/>
      <c r="E234" s="985"/>
      <c r="F234" s="987"/>
      <c r="G234" s="989"/>
      <c r="H234" s="1063"/>
      <c r="I234" s="1036"/>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1005"/>
      <c r="O234" s="1007"/>
      <c r="P234" s="1037"/>
    </row>
    <row r="235" spans="3:16">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63" t="str">
        <f ca="1">IF(ISBLANK(OFFSET('9. METAS'!$L$20,INT((ROW()-13)/2),0)),"",OFFSET('9. METAS'!$L$20,INT((ROW()-13)/2),0))</f>
        <v/>
      </c>
      <c r="I235" s="1031"/>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1004" t="str">
        <f t="shared" ref="N235" ca="1" si="218">IFERROR(J235/J236,"ND")</f>
        <v>ND</v>
      </c>
      <c r="O235" s="1006" t="str">
        <f t="shared" ref="O235" ca="1" si="219">IFERROR(((J235+K235)/H235),"ND")</f>
        <v>ND</v>
      </c>
      <c r="P235" s="1034"/>
    </row>
    <row r="236" spans="3:16">
      <c r="C236" s="983"/>
      <c r="D236" s="985"/>
      <c r="E236" s="985"/>
      <c r="F236" s="987"/>
      <c r="G236" s="989"/>
      <c r="H236" s="1063"/>
      <c r="I236" s="1036"/>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1005"/>
      <c r="O236" s="1007"/>
      <c r="P236" s="1037"/>
    </row>
    <row r="237" spans="3:16">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63" t="str">
        <f ca="1">IF(ISBLANK(OFFSET('9. METAS'!$L$20,INT((ROW()-13)/2),0)),"",OFFSET('9. METAS'!$L$20,INT((ROW()-13)/2),0))</f>
        <v/>
      </c>
      <c r="I237" s="1031"/>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1004" t="str">
        <f t="shared" ref="N237" ca="1" si="220">IFERROR(J237/J238,"ND")</f>
        <v>ND</v>
      </c>
      <c r="O237" s="1006" t="str">
        <f t="shared" ref="O237" ca="1" si="221">IFERROR(((J237+K237)/H237),"ND")</f>
        <v>ND</v>
      </c>
      <c r="P237" s="1034"/>
    </row>
    <row r="238" spans="3:16">
      <c r="C238" s="983"/>
      <c r="D238" s="985"/>
      <c r="E238" s="985"/>
      <c r="F238" s="987"/>
      <c r="G238" s="989"/>
      <c r="H238" s="1063"/>
      <c r="I238" s="1036"/>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1005"/>
      <c r="O238" s="1007"/>
      <c r="P238" s="1037"/>
    </row>
    <row r="239" spans="3:16">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63" t="str">
        <f ca="1">IF(ISBLANK(OFFSET('9. METAS'!$L$20,INT((ROW()-13)/2),0)),"",OFFSET('9. METAS'!$L$20,INT((ROW()-13)/2),0))</f>
        <v/>
      </c>
      <c r="I239" s="1031"/>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1004" t="str">
        <f t="shared" ref="N239" ca="1" si="222">IFERROR(J239/J240,"ND")</f>
        <v>ND</v>
      </c>
      <c r="O239" s="1006" t="str">
        <f t="shared" ref="O239" ca="1" si="223">IFERROR(((J239+K239)/H239),"ND")</f>
        <v>ND</v>
      </c>
      <c r="P239" s="1034"/>
    </row>
    <row r="240" spans="3:16">
      <c r="C240" s="983"/>
      <c r="D240" s="985"/>
      <c r="E240" s="985"/>
      <c r="F240" s="987"/>
      <c r="G240" s="989"/>
      <c r="H240" s="1063"/>
      <c r="I240" s="1036"/>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1005"/>
      <c r="O240" s="1007"/>
      <c r="P240" s="1037"/>
    </row>
    <row r="241" spans="3:16">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63" t="str">
        <f ca="1">IF(ISBLANK(OFFSET('9. METAS'!$L$20,INT((ROW()-13)/2),0)),"",OFFSET('9. METAS'!$L$20,INT((ROW()-13)/2),0))</f>
        <v/>
      </c>
      <c r="I241" s="1031"/>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1004" t="str">
        <f t="shared" ref="N241" ca="1" si="224">IFERROR(J241/J242,"ND")</f>
        <v>ND</v>
      </c>
      <c r="O241" s="1006" t="str">
        <f t="shared" ref="O241" ca="1" si="225">IFERROR(((J241+K241)/H241),"ND")</f>
        <v>ND</v>
      </c>
      <c r="P241" s="1034"/>
    </row>
    <row r="242" spans="3:16">
      <c r="C242" s="983"/>
      <c r="D242" s="985"/>
      <c r="E242" s="985"/>
      <c r="F242" s="987"/>
      <c r="G242" s="989"/>
      <c r="H242" s="1063"/>
      <c r="I242" s="1036"/>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1005"/>
      <c r="O242" s="1007"/>
      <c r="P242" s="1037"/>
    </row>
    <row r="243" spans="3:16">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63" t="str">
        <f ca="1">IF(ISBLANK(OFFSET('9. METAS'!$L$20,INT((ROW()-13)/2),0)),"",OFFSET('9. METAS'!$L$20,INT((ROW()-13)/2),0))</f>
        <v/>
      </c>
      <c r="I243" s="1031"/>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1004" t="str">
        <f t="shared" ref="N243" ca="1" si="226">IFERROR(J243/J244,"ND")</f>
        <v>ND</v>
      </c>
      <c r="O243" s="1006" t="str">
        <f t="shared" ref="O243" ca="1" si="227">IFERROR(((J243+K243)/H243),"ND")</f>
        <v>ND</v>
      </c>
      <c r="P243" s="1034"/>
    </row>
    <row r="244" spans="3:16">
      <c r="C244" s="983"/>
      <c r="D244" s="985"/>
      <c r="E244" s="985"/>
      <c r="F244" s="987"/>
      <c r="G244" s="989"/>
      <c r="H244" s="1063"/>
      <c r="I244" s="1036"/>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1005"/>
      <c r="O244" s="1007"/>
      <c r="P244" s="1037"/>
    </row>
    <row r="245" spans="3:16">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63" t="str">
        <f ca="1">IF(ISBLANK(OFFSET('9. METAS'!$L$20,INT((ROW()-13)/2),0)),"",OFFSET('9. METAS'!$L$20,INT((ROW()-13)/2),0))</f>
        <v/>
      </c>
      <c r="I245" s="1031"/>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1004" t="str">
        <f t="shared" ref="N245" ca="1" si="228">IFERROR(J245/J246,"ND")</f>
        <v>ND</v>
      </c>
      <c r="O245" s="1006" t="str">
        <f t="shared" ref="O245" ca="1" si="229">IFERROR(((J245+K245)/H245),"ND")</f>
        <v>ND</v>
      </c>
      <c r="P245" s="1034"/>
    </row>
    <row r="246" spans="3:16">
      <c r="C246" s="983"/>
      <c r="D246" s="985"/>
      <c r="E246" s="985"/>
      <c r="F246" s="987"/>
      <c r="G246" s="989"/>
      <c r="H246" s="1063"/>
      <c r="I246" s="1036"/>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1005"/>
      <c r="O246" s="1007"/>
      <c r="P246" s="1037"/>
    </row>
    <row r="247" spans="3:16">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63" t="str">
        <f ca="1">IF(ISBLANK(OFFSET('9. METAS'!$L$20,INT((ROW()-13)/2),0)),"",OFFSET('9. METAS'!$L$20,INT((ROW()-13)/2),0))</f>
        <v/>
      </c>
      <c r="I247" s="1031"/>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1004" t="str">
        <f t="shared" ref="N247" ca="1" si="230">IFERROR(J247/J248,"ND")</f>
        <v>ND</v>
      </c>
      <c r="O247" s="1006" t="str">
        <f t="shared" ref="O247" ca="1" si="231">IFERROR(((J247+K247)/H247),"ND")</f>
        <v>ND</v>
      </c>
      <c r="P247" s="1034"/>
    </row>
    <row r="248" spans="3:16">
      <c r="C248" s="983"/>
      <c r="D248" s="985"/>
      <c r="E248" s="985"/>
      <c r="F248" s="987"/>
      <c r="G248" s="989"/>
      <c r="H248" s="1063"/>
      <c r="I248" s="1036"/>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1005"/>
      <c r="O248" s="1007"/>
      <c r="P248" s="1037"/>
    </row>
    <row r="249" spans="3:16">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63" t="str">
        <f ca="1">IF(ISBLANK(OFFSET('9. METAS'!$L$20,INT((ROW()-13)/2),0)),"",OFFSET('9. METAS'!$L$20,INT((ROW()-13)/2),0))</f>
        <v/>
      </c>
      <c r="I249" s="1031"/>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1004" t="str">
        <f t="shared" ref="N249" ca="1" si="232">IFERROR(J249/J250,"ND")</f>
        <v>ND</v>
      </c>
      <c r="O249" s="1006" t="str">
        <f t="shared" ref="O249" ca="1" si="233">IFERROR(((J249+K249)/H249),"ND")</f>
        <v>ND</v>
      </c>
      <c r="P249" s="1034"/>
    </row>
    <row r="250" spans="3:16">
      <c r="C250" s="983"/>
      <c r="D250" s="985"/>
      <c r="E250" s="985"/>
      <c r="F250" s="987"/>
      <c r="G250" s="989"/>
      <c r="H250" s="1063"/>
      <c r="I250" s="1036"/>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1005"/>
      <c r="O250" s="1007"/>
      <c r="P250" s="1037"/>
    </row>
    <row r="251" spans="3:16">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63" t="str">
        <f ca="1">IF(ISBLANK(OFFSET('9. METAS'!$L$20,INT((ROW()-13)/2),0)),"",OFFSET('9. METAS'!$L$20,INT((ROW()-13)/2),0))</f>
        <v/>
      </c>
      <c r="I251" s="1031"/>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1004" t="str">
        <f t="shared" ref="N251" ca="1" si="234">IFERROR(J251/J252,"ND")</f>
        <v>ND</v>
      </c>
      <c r="O251" s="1006" t="str">
        <f t="shared" ref="O251" ca="1" si="235">IFERROR(((J251+K251)/H251),"ND")</f>
        <v>ND</v>
      </c>
      <c r="P251" s="1034"/>
    </row>
    <row r="252" spans="3:16">
      <c r="C252" s="983"/>
      <c r="D252" s="985"/>
      <c r="E252" s="985"/>
      <c r="F252" s="987"/>
      <c r="G252" s="989"/>
      <c r="H252" s="1063"/>
      <c r="I252" s="1036"/>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1005"/>
      <c r="O252" s="1007"/>
      <c r="P252" s="1037"/>
    </row>
    <row r="253" spans="3:16">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63" t="str">
        <f ca="1">IF(ISBLANK(OFFSET('9. METAS'!$L$20,INT((ROW()-13)/2),0)),"",OFFSET('9. METAS'!$L$20,INT((ROW()-13)/2),0))</f>
        <v/>
      </c>
      <c r="I253" s="1031"/>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1004" t="str">
        <f t="shared" ref="N253" ca="1" si="236">IFERROR(J253/J254,"ND")</f>
        <v>ND</v>
      </c>
      <c r="O253" s="1006" t="str">
        <f t="shared" ref="O253" ca="1" si="237">IFERROR(((J253+K253)/H253),"ND")</f>
        <v>ND</v>
      </c>
      <c r="P253" s="1034"/>
    </row>
    <row r="254" spans="3:16">
      <c r="C254" s="983"/>
      <c r="D254" s="985"/>
      <c r="E254" s="985"/>
      <c r="F254" s="987"/>
      <c r="G254" s="989"/>
      <c r="H254" s="1063"/>
      <c r="I254" s="1036"/>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1005"/>
      <c r="O254" s="1007"/>
      <c r="P254" s="1037"/>
    </row>
    <row r="255" spans="3:16">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63" t="str">
        <f ca="1">IF(ISBLANK(OFFSET('9. METAS'!$L$20,INT((ROW()-13)/2),0)),"",OFFSET('9. METAS'!$L$20,INT((ROW()-13)/2),0))</f>
        <v/>
      </c>
      <c r="I255" s="1031"/>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1004" t="str">
        <f t="shared" ref="N255" ca="1" si="238">IFERROR(J255/J256,"ND")</f>
        <v>ND</v>
      </c>
      <c r="O255" s="1006" t="str">
        <f t="shared" ref="O255" ca="1" si="239">IFERROR(((J255+K255)/H255),"ND")</f>
        <v>ND</v>
      </c>
      <c r="P255" s="1034"/>
    </row>
    <row r="256" spans="3:16">
      <c r="C256" s="983"/>
      <c r="D256" s="985"/>
      <c r="E256" s="985"/>
      <c r="F256" s="987"/>
      <c r="G256" s="989"/>
      <c r="H256" s="1063"/>
      <c r="I256" s="1036"/>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1005"/>
      <c r="O256" s="1007"/>
      <c r="P256" s="1037"/>
    </row>
    <row r="257" spans="3:16">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63" t="str">
        <f ca="1">IF(ISBLANK(OFFSET('9. METAS'!$L$20,INT((ROW()-13)/2),0)),"",OFFSET('9. METAS'!$L$20,INT((ROW()-13)/2),0))</f>
        <v/>
      </c>
      <c r="I257" s="1031"/>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1004" t="str">
        <f t="shared" ref="N257" ca="1" si="240">IFERROR(J257/J258,"ND")</f>
        <v>ND</v>
      </c>
      <c r="O257" s="1006" t="str">
        <f t="shared" ref="O257" ca="1" si="241">IFERROR(((J257+K257)/H257),"ND")</f>
        <v>ND</v>
      </c>
      <c r="P257" s="1034"/>
    </row>
    <row r="258" spans="3:16">
      <c r="C258" s="983"/>
      <c r="D258" s="985"/>
      <c r="E258" s="985"/>
      <c r="F258" s="987"/>
      <c r="G258" s="989"/>
      <c r="H258" s="1063"/>
      <c r="I258" s="1036"/>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1005"/>
      <c r="O258" s="1007"/>
      <c r="P258" s="1037"/>
    </row>
    <row r="259" spans="3:16">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63" t="str">
        <f ca="1">IF(ISBLANK(OFFSET('9. METAS'!$L$20,INT((ROW()-13)/2),0)),"",OFFSET('9. METAS'!$L$20,INT((ROW()-13)/2),0))</f>
        <v/>
      </c>
      <c r="I259" s="1031"/>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1004" t="str">
        <f t="shared" ref="N259" ca="1" si="242">IFERROR(J259/J260,"ND")</f>
        <v>ND</v>
      </c>
      <c r="O259" s="1006" t="str">
        <f t="shared" ref="O259" ca="1" si="243">IFERROR(((J259+K259)/H259),"ND")</f>
        <v>ND</v>
      </c>
      <c r="P259" s="1034"/>
    </row>
    <row r="260" spans="3:16">
      <c r="C260" s="983"/>
      <c r="D260" s="985"/>
      <c r="E260" s="985"/>
      <c r="F260" s="987"/>
      <c r="G260" s="989"/>
      <c r="H260" s="1063"/>
      <c r="I260" s="1036"/>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1005"/>
      <c r="O260" s="1007"/>
      <c r="P260" s="1037"/>
    </row>
    <row r="261" spans="3:16">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63" t="str">
        <f ca="1">IF(ISBLANK(OFFSET('9. METAS'!$L$20,INT((ROW()-13)/2),0)),"",OFFSET('9. METAS'!$L$20,INT((ROW()-13)/2),0))</f>
        <v/>
      </c>
      <c r="I261" s="1031"/>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1004" t="str">
        <f t="shared" ref="N261" ca="1" si="244">IFERROR(J261/J262,"ND")</f>
        <v>ND</v>
      </c>
      <c r="O261" s="1006" t="str">
        <f t="shared" ref="O261" ca="1" si="245">IFERROR(((J261+K261)/H261),"ND")</f>
        <v>ND</v>
      </c>
      <c r="P261" s="1034"/>
    </row>
    <row r="262" spans="3:16">
      <c r="C262" s="983"/>
      <c r="D262" s="985"/>
      <c r="E262" s="985"/>
      <c r="F262" s="987"/>
      <c r="G262" s="989"/>
      <c r="H262" s="1063"/>
      <c r="I262" s="1036"/>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1005"/>
      <c r="O262" s="1007"/>
      <c r="P262" s="1037"/>
    </row>
    <row r="263" spans="3:16">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63" t="str">
        <f ca="1">IF(ISBLANK(OFFSET('9. METAS'!$L$20,INT((ROW()-13)/2),0)),"",OFFSET('9. METAS'!$L$20,INT((ROW()-13)/2),0))</f>
        <v/>
      </c>
      <c r="I263" s="1031"/>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1004" t="str">
        <f t="shared" ref="N263" ca="1" si="246">IFERROR(J263/J264,"ND")</f>
        <v>ND</v>
      </c>
      <c r="O263" s="1006" t="str">
        <f t="shared" ref="O263" ca="1" si="247">IFERROR(((J263+K263)/H263),"ND")</f>
        <v>ND</v>
      </c>
      <c r="P263" s="1034"/>
    </row>
    <row r="264" spans="3:16">
      <c r="C264" s="983"/>
      <c r="D264" s="985"/>
      <c r="E264" s="985"/>
      <c r="F264" s="987"/>
      <c r="G264" s="989"/>
      <c r="H264" s="1063"/>
      <c r="I264" s="1036"/>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1005"/>
      <c r="O264" s="1007"/>
      <c r="P264" s="1037"/>
    </row>
    <row r="265" spans="3:16">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63" t="str">
        <f ca="1">IF(ISBLANK(OFFSET('9. METAS'!$L$20,INT((ROW()-13)/2),0)),"",OFFSET('9. METAS'!$L$20,INT((ROW()-13)/2),0))</f>
        <v/>
      </c>
      <c r="I265" s="1031"/>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1004" t="str">
        <f t="shared" ref="N265" ca="1" si="248">IFERROR(J265/J266,"ND")</f>
        <v>ND</v>
      </c>
      <c r="O265" s="1006" t="str">
        <f t="shared" ref="O265" ca="1" si="249">IFERROR(((J265+K265)/H265),"ND")</f>
        <v>ND</v>
      </c>
      <c r="P265" s="1034"/>
    </row>
    <row r="266" spans="3:16">
      <c r="C266" s="983"/>
      <c r="D266" s="985"/>
      <c r="E266" s="985"/>
      <c r="F266" s="987"/>
      <c r="G266" s="989"/>
      <c r="H266" s="1063"/>
      <c r="I266" s="1036"/>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1005"/>
      <c r="O266" s="1007"/>
      <c r="P266" s="1037"/>
    </row>
    <row r="267" spans="3:16">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63" t="str">
        <f ca="1">IF(ISBLANK(OFFSET('9. METAS'!$L$20,INT((ROW()-13)/2),0)),"",OFFSET('9. METAS'!$L$20,INT((ROW()-13)/2),0))</f>
        <v/>
      </c>
      <c r="I267" s="1031"/>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1004" t="str">
        <f t="shared" ref="N267" ca="1" si="250">IFERROR(J267/J268,"ND")</f>
        <v>ND</v>
      </c>
      <c r="O267" s="1006" t="str">
        <f t="shared" ref="O267" ca="1" si="251">IFERROR(((J267+K267)/H267),"ND")</f>
        <v>ND</v>
      </c>
      <c r="P267" s="1034"/>
    </row>
    <row r="268" spans="3:16">
      <c r="C268" s="983"/>
      <c r="D268" s="985"/>
      <c r="E268" s="985"/>
      <c r="F268" s="987"/>
      <c r="G268" s="989"/>
      <c r="H268" s="1063"/>
      <c r="I268" s="1036"/>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1005"/>
      <c r="O268" s="1007"/>
      <c r="P268" s="1037"/>
    </row>
    <row r="269" spans="3:16">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63" t="str">
        <f ca="1">IF(ISBLANK(OFFSET('9. METAS'!$L$20,INT((ROW()-13)/2),0)),"",OFFSET('9. METAS'!$L$20,INT((ROW()-13)/2),0))</f>
        <v/>
      </c>
      <c r="I269" s="1031"/>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1004" t="str">
        <f t="shared" ref="N269" ca="1" si="252">IFERROR(J269/J270,"ND")</f>
        <v>ND</v>
      </c>
      <c r="O269" s="1006" t="str">
        <f t="shared" ref="O269" ca="1" si="253">IFERROR(((J269+K269)/H269),"ND")</f>
        <v>ND</v>
      </c>
      <c r="P269" s="1034"/>
    </row>
    <row r="270" spans="3:16">
      <c r="C270" s="983"/>
      <c r="D270" s="985"/>
      <c r="E270" s="985"/>
      <c r="F270" s="987"/>
      <c r="G270" s="989"/>
      <c r="H270" s="1063"/>
      <c r="I270" s="1036"/>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1005"/>
      <c r="O270" s="1007"/>
      <c r="P270" s="1037"/>
    </row>
    <row r="271" spans="3:16">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63" t="str">
        <f ca="1">IF(ISBLANK(OFFSET('9. METAS'!$L$20,INT((ROW()-13)/2),0)),"",OFFSET('9. METAS'!$L$20,INT((ROW()-13)/2),0))</f>
        <v/>
      </c>
      <c r="I271" s="1031"/>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1004" t="str">
        <f t="shared" ref="N271" ca="1" si="254">IFERROR(J271/J272,"ND")</f>
        <v>ND</v>
      </c>
      <c r="O271" s="1006" t="str">
        <f t="shared" ref="O271" ca="1" si="255">IFERROR(((J271+K271)/H271),"ND")</f>
        <v>ND</v>
      </c>
      <c r="P271" s="1034"/>
    </row>
    <row r="272" spans="3:16">
      <c r="C272" s="983"/>
      <c r="D272" s="985"/>
      <c r="E272" s="985"/>
      <c r="F272" s="987"/>
      <c r="G272" s="989"/>
      <c r="H272" s="1063"/>
      <c r="I272" s="1036"/>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1005"/>
      <c r="O272" s="1007"/>
      <c r="P272" s="1037"/>
    </row>
    <row r="273" spans="3:16">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63" t="str">
        <f ca="1">IF(ISBLANK(OFFSET('9. METAS'!$L$20,INT((ROW()-13)/2),0)),"",OFFSET('9. METAS'!$L$20,INT((ROW()-13)/2),0))</f>
        <v/>
      </c>
      <c r="I273" s="1031"/>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1004" t="str">
        <f t="shared" ref="N273" ca="1" si="256">IFERROR(J273/J274,"ND")</f>
        <v>ND</v>
      </c>
      <c r="O273" s="1006" t="str">
        <f t="shared" ref="O273" ca="1" si="257">IFERROR(((J273+K273)/H273),"ND")</f>
        <v>ND</v>
      </c>
      <c r="P273" s="1034"/>
    </row>
    <row r="274" spans="3:16">
      <c r="C274" s="983"/>
      <c r="D274" s="985"/>
      <c r="E274" s="985"/>
      <c r="F274" s="987"/>
      <c r="G274" s="989"/>
      <c r="H274" s="1063"/>
      <c r="I274" s="1036"/>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1005"/>
      <c r="O274" s="1007"/>
      <c r="P274" s="1037"/>
    </row>
    <row r="275" spans="3:16">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63" t="str">
        <f ca="1">IF(ISBLANK(OFFSET('9. METAS'!$L$20,INT((ROW()-13)/2),0)),"",OFFSET('9. METAS'!$L$20,INT((ROW()-13)/2),0))</f>
        <v/>
      </c>
      <c r="I275" s="1031"/>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1004" t="str">
        <f t="shared" ref="N275" ca="1" si="258">IFERROR(J275/J276,"ND")</f>
        <v>ND</v>
      </c>
      <c r="O275" s="1006" t="str">
        <f t="shared" ref="O275" ca="1" si="259">IFERROR(((J275+K275)/H275),"ND")</f>
        <v>ND</v>
      </c>
      <c r="P275" s="1034"/>
    </row>
    <row r="276" spans="3:16">
      <c r="C276" s="983"/>
      <c r="D276" s="985"/>
      <c r="E276" s="985"/>
      <c r="F276" s="987"/>
      <c r="G276" s="989"/>
      <c r="H276" s="1063"/>
      <c r="I276" s="1036"/>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1005"/>
      <c r="O276" s="1007"/>
      <c r="P276" s="1037"/>
    </row>
    <row r="277" spans="3:16">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63" t="str">
        <f ca="1">IF(ISBLANK(OFFSET('9. METAS'!$L$20,INT((ROW()-13)/2),0)),"",OFFSET('9. METAS'!$L$20,INT((ROW()-13)/2),0))</f>
        <v/>
      </c>
      <c r="I277" s="1031"/>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1004" t="str">
        <f t="shared" ref="N277" ca="1" si="260">IFERROR(J277/J278,"ND")</f>
        <v>ND</v>
      </c>
      <c r="O277" s="1006" t="str">
        <f t="shared" ref="O277" ca="1" si="261">IFERROR(((J277+K277)/H277),"ND")</f>
        <v>ND</v>
      </c>
      <c r="P277" s="1034"/>
    </row>
    <row r="278" spans="3:16">
      <c r="C278" s="983"/>
      <c r="D278" s="985"/>
      <c r="E278" s="985"/>
      <c r="F278" s="987"/>
      <c r="G278" s="989"/>
      <c r="H278" s="1063"/>
      <c r="I278" s="1036"/>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1005"/>
      <c r="O278" s="1007"/>
      <c r="P278" s="1037"/>
    </row>
    <row r="279" spans="3:16">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63" t="str">
        <f ca="1">IF(ISBLANK(OFFSET('9. METAS'!$L$20,INT((ROW()-13)/2),0)),"",OFFSET('9. METAS'!$L$20,INT((ROW()-13)/2),0))</f>
        <v/>
      </c>
      <c r="I279" s="1031"/>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1004" t="str">
        <f t="shared" ref="N279" ca="1" si="262">IFERROR(J279/J280,"ND")</f>
        <v>ND</v>
      </c>
      <c r="O279" s="1006" t="str">
        <f t="shared" ref="O279" ca="1" si="263">IFERROR(((J279+K279)/H279),"ND")</f>
        <v>ND</v>
      </c>
      <c r="P279" s="1034"/>
    </row>
    <row r="280" spans="3:16">
      <c r="C280" s="983"/>
      <c r="D280" s="985"/>
      <c r="E280" s="985"/>
      <c r="F280" s="987"/>
      <c r="G280" s="989"/>
      <c r="H280" s="1063"/>
      <c r="I280" s="1036"/>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1005"/>
      <c r="O280" s="1007"/>
      <c r="P280" s="1037"/>
    </row>
    <row r="281" spans="3:16">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63" t="str">
        <f ca="1">IF(ISBLANK(OFFSET('9. METAS'!$L$20,INT((ROW()-13)/2),0)),"",OFFSET('9. METAS'!$L$20,INT((ROW()-13)/2),0))</f>
        <v/>
      </c>
      <c r="I281" s="1031"/>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1004" t="str">
        <f t="shared" ref="N281" ca="1" si="264">IFERROR(J281/J282,"ND")</f>
        <v>ND</v>
      </c>
      <c r="O281" s="1006" t="str">
        <f t="shared" ref="O281" ca="1" si="265">IFERROR(((J281+K281)/H281),"ND")</f>
        <v>ND</v>
      </c>
      <c r="P281" s="1034"/>
    </row>
    <row r="282" spans="3:16">
      <c r="C282" s="983"/>
      <c r="D282" s="985"/>
      <c r="E282" s="985"/>
      <c r="F282" s="987"/>
      <c r="G282" s="989"/>
      <c r="H282" s="1063"/>
      <c r="I282" s="1036"/>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1005"/>
      <c r="O282" s="1007"/>
      <c r="P282" s="1037"/>
    </row>
    <row r="283" spans="3:16">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63" t="str">
        <f ca="1">IF(ISBLANK(OFFSET('9. METAS'!$L$20,INT((ROW()-13)/2),0)),"",OFFSET('9. METAS'!$L$20,INT((ROW()-13)/2),0))</f>
        <v/>
      </c>
      <c r="I283" s="1031"/>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1004" t="str">
        <f t="shared" ref="N283" ca="1" si="266">IFERROR(J283/J284,"ND")</f>
        <v>ND</v>
      </c>
      <c r="O283" s="1006" t="str">
        <f t="shared" ref="O283" ca="1" si="267">IFERROR(((J283+K283)/H283),"ND")</f>
        <v>ND</v>
      </c>
      <c r="P283" s="1034"/>
    </row>
    <row r="284" spans="3:16">
      <c r="C284" s="983"/>
      <c r="D284" s="985"/>
      <c r="E284" s="985"/>
      <c r="F284" s="987"/>
      <c r="G284" s="989"/>
      <c r="H284" s="1063"/>
      <c r="I284" s="1036"/>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1005"/>
      <c r="O284" s="1007"/>
      <c r="P284" s="1037"/>
    </row>
    <row r="285" spans="3:16">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63" t="str">
        <f ca="1">IF(ISBLANK(OFFSET('9. METAS'!$L$20,INT((ROW()-13)/2),0)),"",OFFSET('9. METAS'!$L$20,INT((ROW()-13)/2),0))</f>
        <v/>
      </c>
      <c r="I285" s="1031"/>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1004" t="str">
        <f t="shared" ref="N285" ca="1" si="268">IFERROR(J285/J286,"ND")</f>
        <v>ND</v>
      </c>
      <c r="O285" s="1006" t="str">
        <f t="shared" ref="O285" ca="1" si="269">IFERROR(((J285+K285)/H285),"ND")</f>
        <v>ND</v>
      </c>
      <c r="P285" s="1034"/>
    </row>
    <row r="286" spans="3:16">
      <c r="C286" s="983"/>
      <c r="D286" s="985"/>
      <c r="E286" s="985"/>
      <c r="F286" s="987"/>
      <c r="G286" s="989"/>
      <c r="H286" s="1063"/>
      <c r="I286" s="1036"/>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1005"/>
      <c r="O286" s="1007"/>
      <c r="P286" s="1037"/>
    </row>
    <row r="287" spans="3:16">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63" t="str">
        <f ca="1">IF(ISBLANK(OFFSET('9. METAS'!$L$20,INT((ROW()-13)/2),0)),"",OFFSET('9. METAS'!$L$20,INT((ROW()-13)/2),0))</f>
        <v/>
      </c>
      <c r="I287" s="1031"/>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1004" t="str">
        <f t="shared" ref="N287" ca="1" si="270">IFERROR(J287/J288,"ND")</f>
        <v>ND</v>
      </c>
      <c r="O287" s="1006" t="str">
        <f t="shared" ref="O287" ca="1" si="271">IFERROR(((J287+K287)/H287),"ND")</f>
        <v>ND</v>
      </c>
      <c r="P287" s="1034"/>
    </row>
    <row r="288" spans="3:16">
      <c r="C288" s="983"/>
      <c r="D288" s="985"/>
      <c r="E288" s="985"/>
      <c r="F288" s="987"/>
      <c r="G288" s="989"/>
      <c r="H288" s="1063"/>
      <c r="I288" s="1036"/>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1005"/>
      <c r="O288" s="1007"/>
      <c r="P288" s="1037"/>
    </row>
    <row r="289" spans="3:16">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63" t="str">
        <f ca="1">IF(ISBLANK(OFFSET('9. METAS'!$L$20,INT((ROW()-13)/2),0)),"",OFFSET('9. METAS'!$L$20,INT((ROW()-13)/2),0))</f>
        <v/>
      </c>
      <c r="I289" s="1031"/>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1004" t="str">
        <f t="shared" ref="N289" ca="1" si="272">IFERROR(J289/J290,"ND")</f>
        <v>ND</v>
      </c>
      <c r="O289" s="1006" t="str">
        <f t="shared" ref="O289" ca="1" si="273">IFERROR(((J289+K289)/H289),"ND")</f>
        <v>ND</v>
      </c>
      <c r="P289" s="1034"/>
    </row>
    <row r="290" spans="3:16">
      <c r="C290" s="983"/>
      <c r="D290" s="985"/>
      <c r="E290" s="985"/>
      <c r="F290" s="987"/>
      <c r="G290" s="989"/>
      <c r="H290" s="1063"/>
      <c r="I290" s="1036"/>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1005"/>
      <c r="O290" s="1007"/>
      <c r="P290" s="1037"/>
    </row>
    <row r="291" spans="3:16">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63" t="str">
        <f ca="1">IF(ISBLANK(OFFSET('9. METAS'!$L$20,INT((ROW()-13)/2),0)),"",OFFSET('9. METAS'!$L$20,INT((ROW()-13)/2),0))</f>
        <v/>
      </c>
      <c r="I291" s="1031"/>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1004" t="str">
        <f t="shared" ref="N291" ca="1" si="274">IFERROR(J291/J292,"ND")</f>
        <v>ND</v>
      </c>
      <c r="O291" s="1006" t="str">
        <f t="shared" ref="O291" ca="1" si="275">IFERROR(((J291+K291)/H291),"ND")</f>
        <v>ND</v>
      </c>
      <c r="P291" s="1034"/>
    </row>
    <row r="292" spans="3:16">
      <c r="C292" s="983"/>
      <c r="D292" s="985"/>
      <c r="E292" s="985"/>
      <c r="F292" s="987"/>
      <c r="G292" s="989"/>
      <c r="H292" s="1063"/>
      <c r="I292" s="1036"/>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1005"/>
      <c r="O292" s="1007"/>
      <c r="P292" s="1037"/>
    </row>
    <row r="293" spans="3:16">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63" t="str">
        <f ca="1">IF(ISBLANK(OFFSET('9. METAS'!$L$20,INT((ROW()-13)/2),0)),"",OFFSET('9. METAS'!$L$20,INT((ROW()-13)/2),0))</f>
        <v/>
      </c>
      <c r="I293" s="1031"/>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1004" t="str">
        <f t="shared" ref="N293" ca="1" si="276">IFERROR(J293/J294,"ND")</f>
        <v>ND</v>
      </c>
      <c r="O293" s="1006" t="str">
        <f t="shared" ref="O293" ca="1" si="277">IFERROR(((J293+K293)/H293),"ND")</f>
        <v>ND</v>
      </c>
      <c r="P293" s="1034"/>
    </row>
    <row r="294" spans="3:16">
      <c r="C294" s="983"/>
      <c r="D294" s="985"/>
      <c r="E294" s="985"/>
      <c r="F294" s="987"/>
      <c r="G294" s="989"/>
      <c r="H294" s="1063"/>
      <c r="I294" s="1036"/>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1005"/>
      <c r="O294" s="1007"/>
      <c r="P294" s="1037"/>
    </row>
    <row r="295" spans="3:16">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63" t="str">
        <f ca="1">IF(ISBLANK(OFFSET('9. METAS'!$L$20,INT((ROW()-13)/2),0)),"",OFFSET('9. METAS'!$L$20,INT((ROW()-13)/2),0))</f>
        <v/>
      </c>
      <c r="I295" s="1031"/>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1004" t="str">
        <f t="shared" ref="N295" ca="1" si="278">IFERROR(J295/J296,"ND")</f>
        <v>ND</v>
      </c>
      <c r="O295" s="1006" t="str">
        <f t="shared" ref="O295" ca="1" si="279">IFERROR(((J295+K295)/H295),"ND")</f>
        <v>ND</v>
      </c>
      <c r="P295" s="1034"/>
    </row>
    <row r="296" spans="3:16">
      <c r="C296" s="983"/>
      <c r="D296" s="985"/>
      <c r="E296" s="985"/>
      <c r="F296" s="987"/>
      <c r="G296" s="989"/>
      <c r="H296" s="1063"/>
      <c r="I296" s="1036"/>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1005"/>
      <c r="O296" s="1007"/>
      <c r="P296" s="1037"/>
    </row>
    <row r="297" spans="3:16">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63" t="str">
        <f ca="1">IF(ISBLANK(OFFSET('9. METAS'!$L$20,INT((ROW()-13)/2),0)),"",OFFSET('9. METAS'!$L$20,INT((ROW()-13)/2),0))</f>
        <v/>
      </c>
      <c r="I297" s="1031"/>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1004" t="str">
        <f t="shared" ref="N297" ca="1" si="280">IFERROR(J297/J298,"ND")</f>
        <v>ND</v>
      </c>
      <c r="O297" s="1006" t="str">
        <f t="shared" ref="O297" ca="1" si="281">IFERROR(((J297+K297)/H297),"ND")</f>
        <v>ND</v>
      </c>
      <c r="P297" s="1034"/>
    </row>
    <row r="298" spans="3:16">
      <c r="C298" s="983"/>
      <c r="D298" s="985"/>
      <c r="E298" s="985"/>
      <c r="F298" s="987"/>
      <c r="G298" s="989"/>
      <c r="H298" s="1063"/>
      <c r="I298" s="1036"/>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1005"/>
      <c r="O298" s="1007"/>
      <c r="P298" s="1037"/>
    </row>
    <row r="299" spans="3:16">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63" t="str">
        <f ca="1">IF(ISBLANK(OFFSET('9. METAS'!$L$20,INT((ROW()-13)/2),0)),"",OFFSET('9. METAS'!$L$20,INT((ROW()-13)/2),0))</f>
        <v/>
      </c>
      <c r="I299" s="1031"/>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1004" t="str">
        <f t="shared" ref="N299" ca="1" si="282">IFERROR(J299/J300,"ND")</f>
        <v>ND</v>
      </c>
      <c r="O299" s="1006" t="str">
        <f t="shared" ref="O299" ca="1" si="283">IFERROR(((J299+K299)/H299),"ND")</f>
        <v>ND</v>
      </c>
      <c r="P299" s="1034"/>
    </row>
    <row r="300" spans="3:16">
      <c r="C300" s="983"/>
      <c r="D300" s="985"/>
      <c r="E300" s="985"/>
      <c r="F300" s="987"/>
      <c r="G300" s="989"/>
      <c r="H300" s="1063"/>
      <c r="I300" s="1036"/>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1005"/>
      <c r="O300" s="1007"/>
      <c r="P300" s="1037"/>
    </row>
    <row r="301" spans="3:16">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63" t="str">
        <f ca="1">IF(ISBLANK(OFFSET('9. METAS'!$L$20,INT((ROW()-13)/2),0)),"",OFFSET('9. METAS'!$L$20,INT((ROW()-13)/2),0))</f>
        <v/>
      </c>
      <c r="I301" s="1031"/>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1004" t="str">
        <f t="shared" ref="N301" ca="1" si="284">IFERROR(J301/J302,"ND")</f>
        <v>ND</v>
      </c>
      <c r="O301" s="1006" t="str">
        <f t="shared" ref="O301" ca="1" si="285">IFERROR(((J301+K301)/H301),"ND")</f>
        <v>ND</v>
      </c>
      <c r="P301" s="1034"/>
    </row>
    <row r="302" spans="3:16">
      <c r="C302" s="983"/>
      <c r="D302" s="985"/>
      <c r="E302" s="985"/>
      <c r="F302" s="987"/>
      <c r="G302" s="989"/>
      <c r="H302" s="1063"/>
      <c r="I302" s="1036"/>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1005"/>
      <c r="O302" s="1007"/>
      <c r="P302" s="1037"/>
    </row>
    <row r="303" spans="3:16">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63" t="str">
        <f ca="1">IF(ISBLANK(OFFSET('9. METAS'!$L$20,INT((ROW()-13)/2),0)),"",OFFSET('9. METAS'!$L$20,INT((ROW()-13)/2),0))</f>
        <v/>
      </c>
      <c r="I303" s="1031"/>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1004" t="str">
        <f t="shared" ref="N303" ca="1" si="286">IFERROR(J303/J304,"ND")</f>
        <v>ND</v>
      </c>
      <c r="O303" s="1006" t="str">
        <f t="shared" ref="O303" ca="1" si="287">IFERROR(((J303+K303)/H303),"ND")</f>
        <v>ND</v>
      </c>
      <c r="P303" s="1034"/>
    </row>
    <row r="304" spans="3:16">
      <c r="C304" s="983"/>
      <c r="D304" s="985"/>
      <c r="E304" s="985"/>
      <c r="F304" s="987"/>
      <c r="G304" s="989"/>
      <c r="H304" s="1063"/>
      <c r="I304" s="1036"/>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1005"/>
      <c r="O304" s="1007"/>
      <c r="P304" s="1037"/>
    </row>
    <row r="305" spans="3:16">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63" t="str">
        <f ca="1">IF(ISBLANK(OFFSET('9. METAS'!$L$20,INT((ROW()-13)/2),0)),"",OFFSET('9. METAS'!$L$20,INT((ROW()-13)/2),0))</f>
        <v/>
      </c>
      <c r="I305" s="1031"/>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1004" t="str">
        <f t="shared" ref="N305" ca="1" si="288">IFERROR(J305/J306,"ND")</f>
        <v>ND</v>
      </c>
      <c r="O305" s="1006" t="str">
        <f t="shared" ref="O305" ca="1" si="289">IFERROR(((J305+K305)/H305),"ND")</f>
        <v>ND</v>
      </c>
      <c r="P305" s="1034"/>
    </row>
    <row r="306" spans="3:16">
      <c r="C306" s="983"/>
      <c r="D306" s="985"/>
      <c r="E306" s="985"/>
      <c r="F306" s="987"/>
      <c r="G306" s="989"/>
      <c r="H306" s="1063"/>
      <c r="I306" s="1036"/>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1005"/>
      <c r="O306" s="1007"/>
      <c r="P306" s="1037"/>
    </row>
    <row r="307" spans="3:16">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63" t="str">
        <f ca="1">IF(ISBLANK(OFFSET('9. METAS'!$L$20,INT((ROW()-13)/2),0)),"",OFFSET('9. METAS'!$L$20,INT((ROW()-13)/2),0))</f>
        <v/>
      </c>
      <c r="I307" s="1031"/>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1004" t="str">
        <f t="shared" ref="N307" ca="1" si="290">IFERROR(J307/J308,"ND")</f>
        <v>ND</v>
      </c>
      <c r="O307" s="1006" t="str">
        <f t="shared" ref="O307" ca="1" si="291">IFERROR(((J307+K307)/H307),"ND")</f>
        <v>ND</v>
      </c>
      <c r="P307" s="1034"/>
    </row>
    <row r="308" spans="3:16">
      <c r="C308" s="983"/>
      <c r="D308" s="985"/>
      <c r="E308" s="985"/>
      <c r="F308" s="987"/>
      <c r="G308" s="989"/>
      <c r="H308" s="1063"/>
      <c r="I308" s="1036"/>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1005"/>
      <c r="O308" s="1007"/>
      <c r="P308" s="1037"/>
    </row>
    <row r="309" spans="3:16">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63" t="str">
        <f ca="1">IF(ISBLANK(OFFSET('9. METAS'!$L$20,INT((ROW()-13)/2),0)),"",OFFSET('9. METAS'!$L$20,INT((ROW()-13)/2),0))</f>
        <v/>
      </c>
      <c r="I309" s="1031"/>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1004" t="str">
        <f t="shared" ref="N309" ca="1" si="292">IFERROR(J309/J310,"ND")</f>
        <v>ND</v>
      </c>
      <c r="O309" s="1006" t="str">
        <f t="shared" ref="O309" ca="1" si="293">IFERROR(((J309+K309)/H309),"ND")</f>
        <v>ND</v>
      </c>
      <c r="P309" s="1034"/>
    </row>
    <row r="310" spans="3:16">
      <c r="C310" s="983"/>
      <c r="D310" s="985"/>
      <c r="E310" s="985"/>
      <c r="F310" s="987"/>
      <c r="G310" s="989"/>
      <c r="H310" s="1063"/>
      <c r="I310" s="1036"/>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1005"/>
      <c r="O310" s="1007"/>
      <c r="P310" s="1037"/>
    </row>
    <row r="311" spans="3:16">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63" t="str">
        <f ca="1">IF(ISBLANK(OFFSET('9. METAS'!$L$20,INT((ROW()-13)/2),0)),"",OFFSET('9. METAS'!$L$20,INT((ROW()-13)/2),0))</f>
        <v/>
      </c>
      <c r="I311" s="1031"/>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1004" t="str">
        <f t="shared" ref="N311" ca="1" si="294">IFERROR(J311/J312,"ND")</f>
        <v>ND</v>
      </c>
      <c r="O311" s="1006" t="str">
        <f t="shared" ref="O311" ca="1" si="295">IFERROR(((J311+K311)/H311),"ND")</f>
        <v>ND</v>
      </c>
      <c r="P311" s="1034"/>
    </row>
    <row r="312" spans="3:16">
      <c r="C312" s="983"/>
      <c r="D312" s="985"/>
      <c r="E312" s="985"/>
      <c r="F312" s="987"/>
      <c r="G312" s="989"/>
      <c r="H312" s="1063"/>
      <c r="I312" s="1036"/>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1005"/>
      <c r="O312" s="1007"/>
      <c r="P312" s="1037"/>
    </row>
    <row r="313" spans="3:16">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63" t="str">
        <f ca="1">IF(ISBLANK(OFFSET('9. METAS'!$L$20,INT((ROW()-13)/2),0)),"",OFFSET('9. METAS'!$L$20,INT((ROW()-13)/2),0))</f>
        <v/>
      </c>
      <c r="I313" s="1031"/>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1004" t="str">
        <f t="shared" ref="N313" ca="1" si="296">IFERROR(J313/J314,"ND")</f>
        <v>ND</v>
      </c>
      <c r="O313" s="1006" t="str">
        <f t="shared" ref="O313" ca="1" si="297">IFERROR(((J313+K313)/H313),"ND")</f>
        <v>ND</v>
      </c>
      <c r="P313" s="1034"/>
    </row>
    <row r="314" spans="3:16">
      <c r="C314" s="983"/>
      <c r="D314" s="985"/>
      <c r="E314" s="985"/>
      <c r="F314" s="987"/>
      <c r="G314" s="989"/>
      <c r="H314" s="1063"/>
      <c r="I314" s="1036"/>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1005"/>
      <c r="O314" s="1007"/>
      <c r="P314" s="1037"/>
    </row>
    <row r="315" spans="3:16">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63" t="str">
        <f ca="1">IF(ISBLANK(OFFSET('9. METAS'!$L$20,INT((ROW()-13)/2),0)),"",OFFSET('9. METAS'!$L$20,INT((ROW()-13)/2),0))</f>
        <v/>
      </c>
      <c r="I315" s="1031"/>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1004" t="str">
        <f t="shared" ref="N315" ca="1" si="298">IFERROR(J315/J316,"ND")</f>
        <v>ND</v>
      </c>
      <c r="O315" s="1006" t="str">
        <f t="shared" ref="O315" ca="1" si="299">IFERROR(((J315+K315)/H315),"ND")</f>
        <v>ND</v>
      </c>
      <c r="P315" s="1034"/>
    </row>
    <row r="316" spans="3:16">
      <c r="C316" s="983"/>
      <c r="D316" s="985"/>
      <c r="E316" s="985"/>
      <c r="F316" s="987"/>
      <c r="G316" s="989"/>
      <c r="H316" s="1063"/>
      <c r="I316" s="1036"/>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1005"/>
      <c r="O316" s="1007"/>
      <c r="P316" s="1037"/>
    </row>
    <row r="317" spans="3:16">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63" t="str">
        <f ca="1">IF(ISBLANK(OFFSET('9. METAS'!$L$20,INT((ROW()-13)/2),0)),"",OFFSET('9. METAS'!$L$20,INT((ROW()-13)/2),0))</f>
        <v/>
      </c>
      <c r="I317" s="1031"/>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1004" t="str">
        <f t="shared" ref="N317" ca="1" si="300">IFERROR(J317/J318,"ND")</f>
        <v>ND</v>
      </c>
      <c r="O317" s="1006" t="str">
        <f t="shared" ref="O317" ca="1" si="301">IFERROR(((J317+K317)/H317),"ND")</f>
        <v>ND</v>
      </c>
      <c r="P317" s="1034"/>
    </row>
    <row r="318" spans="3:16">
      <c r="C318" s="983"/>
      <c r="D318" s="985"/>
      <c r="E318" s="985"/>
      <c r="F318" s="987"/>
      <c r="G318" s="989"/>
      <c r="H318" s="1063"/>
      <c r="I318" s="1036"/>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1005"/>
      <c r="O318" s="1007"/>
      <c r="P318" s="1037"/>
    </row>
    <row r="319" spans="3:16">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63" t="str">
        <f ca="1">IF(ISBLANK(OFFSET('9. METAS'!$L$20,INT((ROW()-13)/2),0)),"",OFFSET('9. METAS'!$L$20,INT((ROW()-13)/2),0))</f>
        <v/>
      </c>
      <c r="I319" s="1031"/>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1004" t="str">
        <f t="shared" ref="N319" ca="1" si="302">IFERROR(J319/J320,"ND")</f>
        <v>ND</v>
      </c>
      <c r="O319" s="1006" t="str">
        <f t="shared" ref="O319" ca="1" si="303">IFERROR(((J319+K319)/H319),"ND")</f>
        <v>ND</v>
      </c>
      <c r="P319" s="1034"/>
    </row>
    <row r="320" spans="3:16">
      <c r="C320" s="983"/>
      <c r="D320" s="985"/>
      <c r="E320" s="985"/>
      <c r="F320" s="987"/>
      <c r="G320" s="989"/>
      <c r="H320" s="1063"/>
      <c r="I320" s="1036"/>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1005"/>
      <c r="O320" s="1007"/>
      <c r="P320" s="1037"/>
    </row>
    <row r="321" spans="3:16">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63" t="str">
        <f ca="1">IF(ISBLANK(OFFSET('9. METAS'!$L$20,INT((ROW()-13)/2),0)),"",OFFSET('9. METAS'!$L$20,INT((ROW()-13)/2),0))</f>
        <v/>
      </c>
      <c r="I321" s="1031"/>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1004" t="str">
        <f t="shared" ref="N321" ca="1" si="304">IFERROR(J321/J322,"ND")</f>
        <v>ND</v>
      </c>
      <c r="O321" s="1006" t="str">
        <f t="shared" ref="O321" ca="1" si="305">IFERROR(((J321+K321)/H321),"ND")</f>
        <v>ND</v>
      </c>
      <c r="P321" s="1034"/>
    </row>
    <row r="322" spans="3:16">
      <c r="C322" s="983"/>
      <c r="D322" s="985"/>
      <c r="E322" s="985"/>
      <c r="F322" s="987"/>
      <c r="G322" s="989"/>
      <c r="H322" s="1063"/>
      <c r="I322" s="1036"/>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1005"/>
      <c r="O322" s="1007"/>
      <c r="P322" s="1037"/>
    </row>
    <row r="323" spans="3:16">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63" t="str">
        <f ca="1">IF(ISBLANK(OFFSET('9. METAS'!$L$20,INT((ROW()-13)/2),0)),"",OFFSET('9. METAS'!$L$20,INT((ROW()-13)/2),0))</f>
        <v/>
      </c>
      <c r="I323" s="1031"/>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1004" t="str">
        <f t="shared" ref="N323" ca="1" si="306">IFERROR(J323/J324,"ND")</f>
        <v>ND</v>
      </c>
      <c r="O323" s="1006" t="str">
        <f t="shared" ref="O323" ca="1" si="307">IFERROR(((J323+K323)/H323),"ND")</f>
        <v>ND</v>
      </c>
      <c r="P323" s="1034"/>
    </row>
    <row r="324" spans="3:16">
      <c r="C324" s="983"/>
      <c r="D324" s="985"/>
      <c r="E324" s="985"/>
      <c r="F324" s="987"/>
      <c r="G324" s="989"/>
      <c r="H324" s="1063"/>
      <c r="I324" s="1036"/>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1005"/>
      <c r="O324" s="1007"/>
      <c r="P324" s="1037"/>
    </row>
    <row r="325" spans="3:16">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63" t="str">
        <f ca="1">IF(ISBLANK(OFFSET('9. METAS'!$L$20,INT((ROW()-13)/2),0)),"",OFFSET('9. METAS'!$L$20,INT((ROW()-13)/2),0))</f>
        <v/>
      </c>
      <c r="I325" s="1031"/>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1004" t="str">
        <f t="shared" ref="N325" ca="1" si="308">IFERROR(J325/J326,"ND")</f>
        <v>ND</v>
      </c>
      <c r="O325" s="1006" t="str">
        <f t="shared" ref="O325" ca="1" si="309">IFERROR(((J325+K325)/H325),"ND")</f>
        <v>ND</v>
      </c>
      <c r="P325" s="1034"/>
    </row>
    <row r="326" spans="3:16">
      <c r="C326" s="983"/>
      <c r="D326" s="985"/>
      <c r="E326" s="985"/>
      <c r="F326" s="987"/>
      <c r="G326" s="989"/>
      <c r="H326" s="1063"/>
      <c r="I326" s="1036"/>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1005"/>
      <c r="O326" s="1007"/>
      <c r="P326" s="1037"/>
    </row>
    <row r="327" spans="3:16">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63" t="str">
        <f ca="1">IF(ISBLANK(OFFSET('9. METAS'!$L$20,INT((ROW()-13)/2),0)),"",OFFSET('9. METAS'!$L$20,INT((ROW()-13)/2),0))</f>
        <v/>
      </c>
      <c r="I327" s="1031"/>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1004" t="str">
        <f t="shared" ref="N327" ca="1" si="310">IFERROR(J327/J328,"ND")</f>
        <v>ND</v>
      </c>
      <c r="O327" s="1006" t="str">
        <f t="shared" ref="O327" ca="1" si="311">IFERROR(((J327+K327)/H327),"ND")</f>
        <v>ND</v>
      </c>
      <c r="P327" s="1034"/>
    </row>
    <row r="328" spans="3:16">
      <c r="C328" s="983"/>
      <c r="D328" s="985"/>
      <c r="E328" s="985"/>
      <c r="F328" s="987"/>
      <c r="G328" s="989"/>
      <c r="H328" s="1063"/>
      <c r="I328" s="1036"/>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1005"/>
      <c r="O328" s="1007"/>
      <c r="P328" s="1037"/>
    </row>
    <row r="329" spans="3:16">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63" t="str">
        <f ca="1">IF(ISBLANK(OFFSET('9. METAS'!$L$20,INT((ROW()-13)/2),0)),"",OFFSET('9. METAS'!$L$20,INT((ROW()-13)/2),0))</f>
        <v/>
      </c>
      <c r="I329" s="1031"/>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1004" t="str">
        <f t="shared" ref="N329" ca="1" si="312">IFERROR(J329/J330,"ND")</f>
        <v>ND</v>
      </c>
      <c r="O329" s="1006" t="str">
        <f t="shared" ref="O329" ca="1" si="313">IFERROR(((J329+K329)/H329),"ND")</f>
        <v>ND</v>
      </c>
      <c r="P329" s="1034"/>
    </row>
    <row r="330" spans="3:16">
      <c r="C330" s="983"/>
      <c r="D330" s="985"/>
      <c r="E330" s="985"/>
      <c r="F330" s="987"/>
      <c r="G330" s="989"/>
      <c r="H330" s="1063"/>
      <c r="I330" s="1036"/>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1005"/>
      <c r="O330" s="1007"/>
      <c r="P330" s="1037"/>
    </row>
    <row r="331" spans="3:16">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63" t="str">
        <f ca="1">IF(ISBLANK(OFFSET('9. METAS'!$L$20,INT((ROW()-13)/2),0)),"",OFFSET('9. METAS'!$L$20,INT((ROW()-13)/2),0))</f>
        <v/>
      </c>
      <c r="I331" s="1031"/>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1004" t="str">
        <f t="shared" ref="N331" ca="1" si="314">IFERROR(J331/J332,"ND")</f>
        <v>ND</v>
      </c>
      <c r="O331" s="1006" t="str">
        <f t="shared" ref="O331" ca="1" si="315">IFERROR(((J331+K331)/H331),"ND")</f>
        <v>ND</v>
      </c>
      <c r="P331" s="1034"/>
    </row>
    <row r="332" spans="3:16">
      <c r="C332" s="983"/>
      <c r="D332" s="985"/>
      <c r="E332" s="985"/>
      <c r="F332" s="987"/>
      <c r="G332" s="989"/>
      <c r="H332" s="1063"/>
      <c r="I332" s="1036"/>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1005"/>
      <c r="O332" s="1007"/>
      <c r="P332" s="1037"/>
    </row>
    <row r="333" spans="3:16">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63" t="str">
        <f ca="1">IF(ISBLANK(OFFSET('9. METAS'!$L$20,INT((ROW()-13)/2),0)),"",OFFSET('9. METAS'!$L$20,INT((ROW()-13)/2),0))</f>
        <v/>
      </c>
      <c r="I333" s="1031"/>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1004" t="str">
        <f t="shared" ref="N333" ca="1" si="316">IFERROR(J333/J334,"ND")</f>
        <v>ND</v>
      </c>
      <c r="O333" s="1006" t="str">
        <f t="shared" ref="O333" ca="1" si="317">IFERROR(((J333+K333)/H333),"ND")</f>
        <v>ND</v>
      </c>
      <c r="P333" s="1034"/>
    </row>
    <row r="334" spans="3:16">
      <c r="C334" s="983"/>
      <c r="D334" s="985"/>
      <c r="E334" s="985"/>
      <c r="F334" s="987"/>
      <c r="G334" s="989"/>
      <c r="H334" s="1063"/>
      <c r="I334" s="1036"/>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1005"/>
      <c r="O334" s="1007"/>
      <c r="P334" s="1037"/>
    </row>
    <row r="335" spans="3:16">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63" t="str">
        <f ca="1">IF(ISBLANK(OFFSET('9. METAS'!$L$20,INT((ROW()-13)/2),0)),"",OFFSET('9. METAS'!$L$20,INT((ROW()-13)/2),0))</f>
        <v/>
      </c>
      <c r="I335" s="1031"/>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1004" t="str">
        <f t="shared" ref="N335" ca="1" si="318">IFERROR(J335/J336,"ND")</f>
        <v>ND</v>
      </c>
      <c r="O335" s="1006" t="str">
        <f t="shared" ref="O335" ca="1" si="319">IFERROR(((J335+K335)/H335),"ND")</f>
        <v>ND</v>
      </c>
      <c r="P335" s="1034"/>
    </row>
    <row r="336" spans="3:16">
      <c r="C336" s="983"/>
      <c r="D336" s="985"/>
      <c r="E336" s="985"/>
      <c r="F336" s="987"/>
      <c r="G336" s="989"/>
      <c r="H336" s="1063"/>
      <c r="I336" s="1036"/>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1005"/>
      <c r="O336" s="1007"/>
      <c r="P336" s="1037"/>
    </row>
    <row r="337" spans="3:16">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63" t="str">
        <f ca="1">IF(ISBLANK(OFFSET('9. METAS'!$L$20,INT((ROW()-13)/2),0)),"",OFFSET('9. METAS'!$L$20,INT((ROW()-13)/2),0))</f>
        <v/>
      </c>
      <c r="I337" s="1031"/>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1004" t="str">
        <f t="shared" ref="N337" ca="1" si="320">IFERROR(J337/J338,"ND")</f>
        <v>ND</v>
      </c>
      <c r="O337" s="1006" t="str">
        <f t="shared" ref="O337" ca="1" si="321">IFERROR(((J337+K337)/H337),"ND")</f>
        <v>ND</v>
      </c>
      <c r="P337" s="1034"/>
    </row>
    <row r="338" spans="3:16">
      <c r="C338" s="983"/>
      <c r="D338" s="985"/>
      <c r="E338" s="985"/>
      <c r="F338" s="987"/>
      <c r="G338" s="989"/>
      <c r="H338" s="1063"/>
      <c r="I338" s="1036"/>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1005"/>
      <c r="O338" s="1007"/>
      <c r="P338" s="1037"/>
    </row>
    <row r="339" spans="3:16">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63" t="str">
        <f ca="1">IF(ISBLANK(OFFSET('9. METAS'!$L$20,INT((ROW()-13)/2),0)),"",OFFSET('9. METAS'!$L$20,INT((ROW()-13)/2),0))</f>
        <v/>
      </c>
      <c r="I339" s="1031"/>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1004" t="str">
        <f t="shared" ref="N339" ca="1" si="322">IFERROR(J339/J340,"ND")</f>
        <v>ND</v>
      </c>
      <c r="O339" s="1006" t="str">
        <f t="shared" ref="O339" ca="1" si="323">IFERROR(((J339+K339)/H339),"ND")</f>
        <v>ND</v>
      </c>
      <c r="P339" s="1034"/>
    </row>
    <row r="340" spans="3:16">
      <c r="C340" s="983"/>
      <c r="D340" s="985"/>
      <c r="E340" s="985"/>
      <c r="F340" s="987"/>
      <c r="G340" s="989"/>
      <c r="H340" s="1063"/>
      <c r="I340" s="1036"/>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1005"/>
      <c r="O340" s="1007"/>
      <c r="P340" s="1037"/>
    </row>
    <row r="341" spans="3:16">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63" t="str">
        <f ca="1">IF(ISBLANK(OFFSET('9. METAS'!$L$20,INT((ROW()-13)/2),0)),"",OFFSET('9. METAS'!$L$20,INT((ROW()-13)/2),0))</f>
        <v/>
      </c>
      <c r="I341" s="1031"/>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1004" t="str">
        <f t="shared" ref="N341" ca="1" si="324">IFERROR(J341/J342,"ND")</f>
        <v>ND</v>
      </c>
      <c r="O341" s="1006" t="str">
        <f t="shared" ref="O341" ca="1" si="325">IFERROR(((J341+K341)/H341),"ND")</f>
        <v>ND</v>
      </c>
      <c r="P341" s="1034"/>
    </row>
    <row r="342" spans="3:16">
      <c r="C342" s="983"/>
      <c r="D342" s="985"/>
      <c r="E342" s="985"/>
      <c r="F342" s="987"/>
      <c r="G342" s="989"/>
      <c r="H342" s="1063"/>
      <c r="I342" s="1036"/>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1005"/>
      <c r="O342" s="1007"/>
      <c r="P342" s="1037"/>
    </row>
    <row r="343" spans="3:16">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63" t="str">
        <f ca="1">IF(ISBLANK(OFFSET('9. METAS'!$L$20,INT((ROW()-13)/2),0)),"",OFFSET('9. METAS'!$L$20,INT((ROW()-13)/2),0))</f>
        <v/>
      </c>
      <c r="I343" s="1031"/>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1004" t="str">
        <f t="shared" ref="N343" ca="1" si="326">IFERROR(J343/J344,"ND")</f>
        <v>ND</v>
      </c>
      <c r="O343" s="1006" t="str">
        <f t="shared" ref="O343" ca="1" si="327">IFERROR(((J343+K343)/H343),"ND")</f>
        <v>ND</v>
      </c>
      <c r="P343" s="1034"/>
    </row>
    <row r="344" spans="3:16">
      <c r="C344" s="983"/>
      <c r="D344" s="985"/>
      <c r="E344" s="985"/>
      <c r="F344" s="987"/>
      <c r="G344" s="989"/>
      <c r="H344" s="1063"/>
      <c r="I344" s="1036"/>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1005"/>
      <c r="O344" s="1007"/>
      <c r="P344" s="1037"/>
    </row>
    <row r="345" spans="3:16">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63" t="str">
        <f ca="1">IF(ISBLANK(OFFSET('9. METAS'!$L$20,INT((ROW()-13)/2),0)),"",OFFSET('9. METAS'!$L$20,INT((ROW()-13)/2),0))</f>
        <v/>
      </c>
      <c r="I345" s="1031"/>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1004" t="str">
        <f t="shared" ref="N345" ca="1" si="328">IFERROR(J345/J346,"ND")</f>
        <v>ND</v>
      </c>
      <c r="O345" s="1006" t="str">
        <f t="shared" ref="O345" ca="1" si="329">IFERROR(((J345+K345)/H345),"ND")</f>
        <v>ND</v>
      </c>
      <c r="P345" s="1034"/>
    </row>
    <row r="346" spans="3:16">
      <c r="C346" s="983"/>
      <c r="D346" s="985"/>
      <c r="E346" s="985"/>
      <c r="F346" s="987"/>
      <c r="G346" s="989"/>
      <c r="H346" s="1063"/>
      <c r="I346" s="1036"/>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1005"/>
      <c r="O346" s="1007"/>
      <c r="P346" s="1037"/>
    </row>
    <row r="347" spans="3:16">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63" t="str">
        <f ca="1">IF(ISBLANK(OFFSET('9. METAS'!$L$20,INT((ROW()-13)/2),0)),"",OFFSET('9. METAS'!$L$20,INT((ROW()-13)/2),0))</f>
        <v/>
      </c>
      <c r="I347" s="1031"/>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1004" t="str">
        <f t="shared" ref="N347" ca="1" si="330">IFERROR(J347/J348,"ND")</f>
        <v>ND</v>
      </c>
      <c r="O347" s="1006" t="str">
        <f t="shared" ref="O347" ca="1" si="331">IFERROR(((J347+K347)/H347),"ND")</f>
        <v>ND</v>
      </c>
      <c r="P347" s="1034"/>
    </row>
    <row r="348" spans="3:16">
      <c r="C348" s="983"/>
      <c r="D348" s="985"/>
      <c r="E348" s="985"/>
      <c r="F348" s="987"/>
      <c r="G348" s="989"/>
      <c r="H348" s="1063"/>
      <c r="I348" s="1036"/>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1005"/>
      <c r="O348" s="1007"/>
      <c r="P348" s="1037"/>
    </row>
    <row r="349" spans="3:16">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63" t="str">
        <f ca="1">IF(ISBLANK(OFFSET('9. METAS'!$L$20,INT((ROW()-13)/2),0)),"",OFFSET('9. METAS'!$L$20,INT((ROW()-13)/2),0))</f>
        <v/>
      </c>
      <c r="I349" s="1031"/>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1004" t="str">
        <f t="shared" ref="N349" ca="1" si="332">IFERROR(J349/J350,"ND")</f>
        <v>ND</v>
      </c>
      <c r="O349" s="1006" t="str">
        <f t="shared" ref="O349" ca="1" si="333">IFERROR(((J349+K349)/H349),"ND")</f>
        <v>ND</v>
      </c>
      <c r="P349" s="1034"/>
    </row>
    <row r="350" spans="3:16">
      <c r="C350" s="983"/>
      <c r="D350" s="985"/>
      <c r="E350" s="985"/>
      <c r="F350" s="987"/>
      <c r="G350" s="989"/>
      <c r="H350" s="1063"/>
      <c r="I350" s="1036"/>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1005"/>
      <c r="O350" s="1007"/>
      <c r="P350" s="1037"/>
    </row>
    <row r="351" spans="3:16">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63" t="str">
        <f ca="1">IF(ISBLANK(OFFSET('9. METAS'!$L$20,INT((ROW()-13)/2),0)),"",OFFSET('9. METAS'!$L$20,INT((ROW()-13)/2),0))</f>
        <v/>
      </c>
      <c r="I351" s="1031"/>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1004" t="str">
        <f t="shared" ref="N351" ca="1" si="334">IFERROR(J351/J352,"ND")</f>
        <v>ND</v>
      </c>
      <c r="O351" s="1006" t="str">
        <f t="shared" ref="O351" ca="1" si="335">IFERROR(((J351+K351)/H351),"ND")</f>
        <v>ND</v>
      </c>
      <c r="P351" s="1034"/>
    </row>
    <row r="352" spans="3:16">
      <c r="C352" s="983"/>
      <c r="D352" s="985"/>
      <c r="E352" s="985"/>
      <c r="F352" s="987"/>
      <c r="G352" s="989"/>
      <c r="H352" s="1063"/>
      <c r="I352" s="1036"/>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1005"/>
      <c r="O352" s="1007"/>
      <c r="P352" s="1037"/>
    </row>
    <row r="353" spans="3:16">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63" t="str">
        <f ca="1">IF(ISBLANK(OFFSET('9. METAS'!$L$20,INT((ROW()-13)/2),0)),"",OFFSET('9. METAS'!$L$20,INT((ROW()-13)/2),0))</f>
        <v/>
      </c>
      <c r="I353" s="1031"/>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1004" t="str">
        <f t="shared" ref="N353" ca="1" si="336">IFERROR(J353/J354,"ND")</f>
        <v>ND</v>
      </c>
      <c r="O353" s="1006" t="str">
        <f t="shared" ref="O353" ca="1" si="337">IFERROR(((J353+K353)/H353),"ND")</f>
        <v>ND</v>
      </c>
      <c r="P353" s="1034"/>
    </row>
    <row r="354" spans="3:16">
      <c r="C354" s="983"/>
      <c r="D354" s="985"/>
      <c r="E354" s="985"/>
      <c r="F354" s="987"/>
      <c r="G354" s="989"/>
      <c r="H354" s="1063"/>
      <c r="I354" s="1036"/>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1005"/>
      <c r="O354" s="1007"/>
      <c r="P354" s="1037"/>
    </row>
    <row r="355" spans="3:16">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63" t="str">
        <f ca="1">IF(ISBLANK(OFFSET('9. METAS'!$L$20,INT((ROW()-13)/2),0)),"",OFFSET('9. METAS'!$L$20,INT((ROW()-13)/2),0))</f>
        <v/>
      </c>
      <c r="I355" s="1031"/>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1004" t="str">
        <f t="shared" ref="N355" ca="1" si="338">IFERROR(J355/J356,"ND")</f>
        <v>ND</v>
      </c>
      <c r="O355" s="1006" t="str">
        <f t="shared" ref="O355" ca="1" si="339">IFERROR(((J355+K355)/H355),"ND")</f>
        <v>ND</v>
      </c>
      <c r="P355" s="1034"/>
    </row>
    <row r="356" spans="3:16">
      <c r="C356" s="983"/>
      <c r="D356" s="985"/>
      <c r="E356" s="985"/>
      <c r="F356" s="987"/>
      <c r="G356" s="989"/>
      <c r="H356" s="1063"/>
      <c r="I356" s="1036"/>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1005"/>
      <c r="O356" s="1007"/>
      <c r="P356" s="1037"/>
    </row>
    <row r="357" spans="3:16">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63" t="str">
        <f ca="1">IF(ISBLANK(OFFSET('9. METAS'!$L$20,INT((ROW()-13)/2),0)),"",OFFSET('9. METAS'!$L$20,INT((ROW()-13)/2),0))</f>
        <v/>
      </c>
      <c r="I357" s="1031"/>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1004" t="str">
        <f t="shared" ref="N357" ca="1" si="340">IFERROR(J357/J358,"ND")</f>
        <v>ND</v>
      </c>
      <c r="O357" s="1006" t="str">
        <f t="shared" ref="O357" ca="1" si="341">IFERROR(((J357+K357)/H357),"ND")</f>
        <v>ND</v>
      </c>
      <c r="P357" s="1034"/>
    </row>
    <row r="358" spans="3:16">
      <c r="C358" s="983"/>
      <c r="D358" s="985"/>
      <c r="E358" s="985"/>
      <c r="F358" s="987"/>
      <c r="G358" s="989"/>
      <c r="H358" s="1063"/>
      <c r="I358" s="1036"/>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1005"/>
      <c r="O358" s="1007"/>
      <c r="P358" s="1037"/>
    </row>
    <row r="359" spans="3:16">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63" t="str">
        <f ca="1">IF(ISBLANK(OFFSET('9. METAS'!$L$20,INT((ROW()-13)/2),0)),"",OFFSET('9. METAS'!$L$20,INT((ROW()-13)/2),0))</f>
        <v/>
      </c>
      <c r="I359" s="1031"/>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1004" t="str">
        <f t="shared" ref="N359" ca="1" si="342">IFERROR(J359/J360,"ND")</f>
        <v>ND</v>
      </c>
      <c r="O359" s="1006" t="str">
        <f t="shared" ref="O359" ca="1" si="343">IFERROR(((J359+K359)/H359),"ND")</f>
        <v>ND</v>
      </c>
      <c r="P359" s="1034"/>
    </row>
    <row r="360" spans="3:16">
      <c r="C360" s="983"/>
      <c r="D360" s="985"/>
      <c r="E360" s="985"/>
      <c r="F360" s="987"/>
      <c r="G360" s="989"/>
      <c r="H360" s="1063"/>
      <c r="I360" s="1036"/>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1005"/>
      <c r="O360" s="1007"/>
      <c r="P360" s="1037"/>
    </row>
    <row r="361" spans="3:16">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63" t="str">
        <f ca="1">IF(ISBLANK(OFFSET('9. METAS'!$L$20,INT((ROW()-13)/2),0)),"",OFFSET('9. METAS'!$L$20,INT((ROW()-13)/2),0))</f>
        <v/>
      </c>
      <c r="I361" s="1031"/>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1004" t="str">
        <f t="shared" ref="N361" ca="1" si="344">IFERROR(J361/J362,"ND")</f>
        <v>ND</v>
      </c>
      <c r="O361" s="1006" t="str">
        <f t="shared" ref="O361" ca="1" si="345">IFERROR(((J361+K361)/H361),"ND")</f>
        <v>ND</v>
      </c>
      <c r="P361" s="1034"/>
    </row>
    <row r="362" spans="3:16">
      <c r="C362" s="983"/>
      <c r="D362" s="985"/>
      <c r="E362" s="985"/>
      <c r="F362" s="987"/>
      <c r="G362" s="989"/>
      <c r="H362" s="1063"/>
      <c r="I362" s="1036"/>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1005"/>
      <c r="O362" s="1007"/>
      <c r="P362" s="1037"/>
    </row>
    <row r="363" spans="3:16">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63" t="str">
        <f ca="1">IF(ISBLANK(OFFSET('9. METAS'!$L$20,INT((ROW()-13)/2),0)),"",OFFSET('9. METAS'!$L$20,INT((ROW()-13)/2),0))</f>
        <v/>
      </c>
      <c r="I363" s="1031"/>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1004" t="str">
        <f t="shared" ref="N363" ca="1" si="346">IFERROR(J363/J364,"ND")</f>
        <v>ND</v>
      </c>
      <c r="O363" s="1006" t="str">
        <f t="shared" ref="O363" ca="1" si="347">IFERROR(((J363+K363)/H363),"ND")</f>
        <v>ND</v>
      </c>
      <c r="P363" s="1034"/>
    </row>
    <row r="364" spans="3:16">
      <c r="C364" s="983"/>
      <c r="D364" s="985"/>
      <c r="E364" s="985"/>
      <c r="F364" s="987"/>
      <c r="G364" s="989"/>
      <c r="H364" s="1063"/>
      <c r="I364" s="1036"/>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1005"/>
      <c r="O364" s="1007"/>
      <c r="P364" s="1037"/>
    </row>
    <row r="365" spans="3:16">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63" t="str">
        <f ca="1">IF(ISBLANK(OFFSET('9. METAS'!$L$20,INT((ROW()-13)/2),0)),"",OFFSET('9. METAS'!$L$20,INT((ROW()-13)/2),0))</f>
        <v/>
      </c>
      <c r="I365" s="1031"/>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1004" t="str">
        <f t="shared" ref="N365" ca="1" si="348">IFERROR(J365/J366,"ND")</f>
        <v>ND</v>
      </c>
      <c r="O365" s="1006" t="str">
        <f t="shared" ref="O365" ca="1" si="349">IFERROR(((J365+K365)/H365),"ND")</f>
        <v>ND</v>
      </c>
      <c r="P365" s="1034"/>
    </row>
    <row r="366" spans="3:16">
      <c r="C366" s="983"/>
      <c r="D366" s="985"/>
      <c r="E366" s="985"/>
      <c r="F366" s="987"/>
      <c r="G366" s="989"/>
      <c r="H366" s="1063"/>
      <c r="I366" s="1036"/>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1005"/>
      <c r="O366" s="1007"/>
      <c r="P366" s="1037"/>
    </row>
    <row r="367" spans="3:16">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63" t="str">
        <f ca="1">IF(ISBLANK(OFFSET('9. METAS'!$L$20,INT((ROW()-13)/2),0)),"",OFFSET('9. METAS'!$L$20,INT((ROW()-13)/2),0))</f>
        <v/>
      </c>
      <c r="I367" s="1031"/>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1004" t="str">
        <f t="shared" ref="N367" ca="1" si="350">IFERROR(J367/J368,"ND")</f>
        <v>ND</v>
      </c>
      <c r="O367" s="1006" t="str">
        <f t="shared" ref="O367" ca="1" si="351">IFERROR(((J367+K367)/H367),"ND")</f>
        <v>ND</v>
      </c>
      <c r="P367" s="1034"/>
    </row>
    <row r="368" spans="3:16">
      <c r="C368" s="983"/>
      <c r="D368" s="985"/>
      <c r="E368" s="985"/>
      <c r="F368" s="987"/>
      <c r="G368" s="989"/>
      <c r="H368" s="1063"/>
      <c r="I368" s="1036"/>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1005"/>
      <c r="O368" s="1007"/>
      <c r="P368" s="1037"/>
    </row>
    <row r="369" spans="3:16">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63" t="str">
        <f ca="1">IF(ISBLANK(OFFSET('9. METAS'!$L$20,INT((ROW()-13)/2),0)),"",OFFSET('9. METAS'!$L$20,INT((ROW()-13)/2),0))</f>
        <v/>
      </c>
      <c r="I369" s="1031"/>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1004" t="str">
        <f t="shared" ref="N369" ca="1" si="352">IFERROR(J369/J370,"ND")</f>
        <v>ND</v>
      </c>
      <c r="O369" s="1006" t="str">
        <f t="shared" ref="O369" ca="1" si="353">IFERROR(((J369+K369)/H369),"ND")</f>
        <v>ND</v>
      </c>
      <c r="P369" s="1034"/>
    </row>
    <row r="370" spans="3:16">
      <c r="C370" s="983"/>
      <c r="D370" s="985"/>
      <c r="E370" s="985"/>
      <c r="F370" s="987"/>
      <c r="G370" s="989"/>
      <c r="H370" s="1063"/>
      <c r="I370" s="1036"/>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1005"/>
      <c r="O370" s="1007"/>
      <c r="P370" s="1037"/>
    </row>
    <row r="371" spans="3:16">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63" t="str">
        <f ca="1">IF(ISBLANK(OFFSET('9. METAS'!$L$20,INT((ROW()-13)/2),0)),"",OFFSET('9. METAS'!$L$20,INT((ROW()-13)/2),0))</f>
        <v/>
      </c>
      <c r="I371" s="1031"/>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1004" t="str">
        <f t="shared" ref="N371" ca="1" si="354">IFERROR(J371/J372,"ND")</f>
        <v>ND</v>
      </c>
      <c r="O371" s="1006" t="str">
        <f t="shared" ref="O371" ca="1" si="355">IFERROR(((J371+K371)/H371),"ND")</f>
        <v>ND</v>
      </c>
      <c r="P371" s="1034"/>
    </row>
    <row r="372" spans="3:16">
      <c r="C372" s="983"/>
      <c r="D372" s="985"/>
      <c r="E372" s="985"/>
      <c r="F372" s="987"/>
      <c r="G372" s="989"/>
      <c r="H372" s="1063"/>
      <c r="I372" s="1036"/>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1005"/>
      <c r="O372" s="1007"/>
      <c r="P372" s="1037"/>
    </row>
    <row r="373" spans="3:16">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63" t="str">
        <f ca="1">IF(ISBLANK(OFFSET('9. METAS'!$L$20,INT((ROW()-13)/2),0)),"",OFFSET('9. METAS'!$L$20,INT((ROW()-13)/2),0))</f>
        <v/>
      </c>
      <c r="I373" s="1031"/>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1004" t="str">
        <f t="shared" ref="N373" ca="1" si="356">IFERROR(J373/J374,"ND")</f>
        <v>ND</v>
      </c>
      <c r="O373" s="1006" t="str">
        <f t="shared" ref="O373" ca="1" si="357">IFERROR(((J373+K373)/H373),"ND")</f>
        <v>ND</v>
      </c>
      <c r="P373" s="1034"/>
    </row>
    <row r="374" spans="3:16">
      <c r="C374" s="983"/>
      <c r="D374" s="985"/>
      <c r="E374" s="985"/>
      <c r="F374" s="987"/>
      <c r="G374" s="989"/>
      <c r="H374" s="1063"/>
      <c r="I374" s="1036"/>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1005"/>
      <c r="O374" s="1007"/>
      <c r="P374" s="1037"/>
    </row>
    <row r="375" spans="3:16">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63" t="str">
        <f ca="1">IF(ISBLANK(OFFSET('9. METAS'!$L$20,INT((ROW()-13)/2),0)),"",OFFSET('9. METAS'!$L$20,INT((ROW()-13)/2),0))</f>
        <v/>
      </c>
      <c r="I375" s="1031"/>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1004" t="str">
        <f t="shared" ref="N375" ca="1" si="358">IFERROR(J375/J376,"ND")</f>
        <v>ND</v>
      </c>
      <c r="O375" s="1006" t="str">
        <f t="shared" ref="O375" ca="1" si="359">IFERROR(((J375+K375)/H375),"ND")</f>
        <v>ND</v>
      </c>
      <c r="P375" s="1034"/>
    </row>
    <row r="376" spans="3:16">
      <c r="C376" s="983"/>
      <c r="D376" s="985"/>
      <c r="E376" s="985"/>
      <c r="F376" s="987"/>
      <c r="G376" s="989"/>
      <c r="H376" s="1063"/>
      <c r="I376" s="1036"/>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1005"/>
      <c r="O376" s="1007"/>
      <c r="P376" s="1037"/>
    </row>
    <row r="377" spans="3:16">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63" t="str">
        <f ca="1">IF(ISBLANK(OFFSET('9. METAS'!$L$20,INT((ROW()-13)/2),0)),"",OFFSET('9. METAS'!$L$20,INT((ROW()-13)/2),0))</f>
        <v/>
      </c>
      <c r="I377" s="1031"/>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1004" t="str">
        <f t="shared" ref="N377" ca="1" si="360">IFERROR(J377/J378,"ND")</f>
        <v>ND</v>
      </c>
      <c r="O377" s="1006" t="str">
        <f t="shared" ref="O377" ca="1" si="361">IFERROR(((J377+K377)/H377),"ND")</f>
        <v>ND</v>
      </c>
      <c r="P377" s="1034"/>
    </row>
    <row r="378" spans="3:16">
      <c r="C378" s="983"/>
      <c r="D378" s="985"/>
      <c r="E378" s="985"/>
      <c r="F378" s="987"/>
      <c r="G378" s="989"/>
      <c r="H378" s="1063"/>
      <c r="I378" s="1036"/>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1005"/>
      <c r="O378" s="1007"/>
      <c r="P378" s="1037"/>
    </row>
    <row r="379" spans="3:16">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63" t="str">
        <f ca="1">IF(ISBLANK(OFFSET('9. METAS'!$L$20,INT((ROW()-13)/2),0)),"",OFFSET('9. METAS'!$L$20,INT((ROW()-13)/2),0))</f>
        <v/>
      </c>
      <c r="I379" s="1031"/>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1004" t="str">
        <f t="shared" ref="N379" ca="1" si="362">IFERROR(J379/J380,"ND")</f>
        <v>ND</v>
      </c>
      <c r="O379" s="1006" t="str">
        <f t="shared" ref="O379" ca="1" si="363">IFERROR(((J379+K379)/H379),"ND")</f>
        <v>ND</v>
      </c>
      <c r="P379" s="1034"/>
    </row>
    <row r="380" spans="3:16">
      <c r="C380" s="983"/>
      <c r="D380" s="985"/>
      <c r="E380" s="985"/>
      <c r="F380" s="987"/>
      <c r="G380" s="989"/>
      <c r="H380" s="1063"/>
      <c r="I380" s="1036"/>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1005"/>
      <c r="O380" s="1007"/>
      <c r="P380" s="1037"/>
    </row>
    <row r="381" spans="3:16">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63" t="str">
        <f ca="1">IF(ISBLANK(OFFSET('9. METAS'!$L$20,INT((ROW()-13)/2),0)),"",OFFSET('9. METAS'!$L$20,INT((ROW()-13)/2),0))</f>
        <v/>
      </c>
      <c r="I381" s="1031"/>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1004" t="str">
        <f t="shared" ref="N381" ca="1" si="364">IFERROR(J381/J382,"ND")</f>
        <v>ND</v>
      </c>
      <c r="O381" s="1006" t="str">
        <f t="shared" ref="O381" ca="1" si="365">IFERROR(((J381+K381)/H381),"ND")</f>
        <v>ND</v>
      </c>
      <c r="P381" s="1034"/>
    </row>
    <row r="382" spans="3:16">
      <c r="C382" s="983"/>
      <c r="D382" s="985"/>
      <c r="E382" s="985"/>
      <c r="F382" s="987"/>
      <c r="G382" s="989"/>
      <c r="H382" s="1063"/>
      <c r="I382" s="1036"/>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1005"/>
      <c r="O382" s="1007"/>
      <c r="P382" s="1037"/>
    </row>
    <row r="383" spans="3:16">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63" t="str">
        <f ca="1">IF(ISBLANK(OFFSET('9. METAS'!$L$20,INT((ROW()-13)/2),0)),"",OFFSET('9. METAS'!$L$20,INT((ROW()-13)/2),0))</f>
        <v/>
      </c>
      <c r="I383" s="1031"/>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1004" t="str">
        <f t="shared" ref="N383" ca="1" si="366">IFERROR(J383/J384,"ND")</f>
        <v>ND</v>
      </c>
      <c r="O383" s="1006" t="str">
        <f t="shared" ref="O383" ca="1" si="367">IFERROR(((J383+K383)/H383),"ND")</f>
        <v>ND</v>
      </c>
      <c r="P383" s="1034"/>
    </row>
    <row r="384" spans="3:16">
      <c r="C384" s="983"/>
      <c r="D384" s="985"/>
      <c r="E384" s="985"/>
      <c r="F384" s="987"/>
      <c r="G384" s="989"/>
      <c r="H384" s="1063"/>
      <c r="I384" s="1036"/>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1005"/>
      <c r="O384" s="1007"/>
      <c r="P384" s="1037"/>
    </row>
    <row r="385" spans="3:16">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63" t="str">
        <f ca="1">IF(ISBLANK(OFFSET('9. METAS'!$L$20,INT((ROW()-13)/2),0)),"",OFFSET('9. METAS'!$L$20,INT((ROW()-13)/2),0))</f>
        <v/>
      </c>
      <c r="I385" s="1031"/>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1004" t="str">
        <f t="shared" ref="N385" ca="1" si="368">IFERROR(J385/J386,"ND")</f>
        <v>ND</v>
      </c>
      <c r="O385" s="1006" t="str">
        <f t="shared" ref="O385" ca="1" si="369">IFERROR(((J385+K385)/H385),"ND")</f>
        <v>ND</v>
      </c>
      <c r="P385" s="1034"/>
    </row>
    <row r="386" spans="3:16">
      <c r="C386" s="983"/>
      <c r="D386" s="985"/>
      <c r="E386" s="985"/>
      <c r="F386" s="987"/>
      <c r="G386" s="989"/>
      <c r="H386" s="1063"/>
      <c r="I386" s="1036"/>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1005"/>
      <c r="O386" s="1007"/>
      <c r="P386" s="1037"/>
    </row>
    <row r="387" spans="3:16">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63" t="str">
        <f ca="1">IF(ISBLANK(OFFSET('9. METAS'!$L$20,INT((ROW()-13)/2),0)),"",OFFSET('9. METAS'!$L$20,INT((ROW()-13)/2),0))</f>
        <v/>
      </c>
      <c r="I387" s="1031"/>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1004" t="str">
        <f t="shared" ref="N387" ca="1" si="370">IFERROR(J387/J388,"ND")</f>
        <v>ND</v>
      </c>
      <c r="O387" s="1006" t="str">
        <f t="shared" ref="O387" ca="1" si="371">IFERROR(((J387+K387)/H387),"ND")</f>
        <v>ND</v>
      </c>
      <c r="P387" s="1034"/>
    </row>
    <row r="388" spans="3:16">
      <c r="C388" s="983"/>
      <c r="D388" s="985"/>
      <c r="E388" s="985"/>
      <c r="F388" s="987"/>
      <c r="G388" s="989"/>
      <c r="H388" s="1063"/>
      <c r="I388" s="1036"/>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1005"/>
      <c r="O388" s="1007"/>
      <c r="P388" s="1037"/>
    </row>
    <row r="389" spans="3:16">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63" t="str">
        <f ca="1">IF(ISBLANK(OFFSET('9. METAS'!$L$20,INT((ROW()-13)/2),0)),"",OFFSET('9. METAS'!$L$20,INT((ROW()-13)/2),0))</f>
        <v/>
      </c>
      <c r="I389" s="1031"/>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1004" t="str">
        <f t="shared" ref="N389" ca="1" si="372">IFERROR(J389/J390,"ND")</f>
        <v>ND</v>
      </c>
      <c r="O389" s="1006" t="str">
        <f t="shared" ref="O389" ca="1" si="373">IFERROR(((J389+K389)/H389),"ND")</f>
        <v>ND</v>
      </c>
      <c r="P389" s="1034"/>
    </row>
    <row r="390" spans="3:16">
      <c r="C390" s="983"/>
      <c r="D390" s="985"/>
      <c r="E390" s="985"/>
      <c r="F390" s="987"/>
      <c r="G390" s="989"/>
      <c r="H390" s="1063"/>
      <c r="I390" s="1036"/>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1005"/>
      <c r="O390" s="1007"/>
      <c r="P390" s="1037"/>
    </row>
    <row r="391" spans="3:16">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63" t="str">
        <f ca="1">IF(ISBLANK(OFFSET('9. METAS'!$L$20,INT((ROW()-13)/2),0)),"",OFFSET('9. METAS'!$L$20,INT((ROW()-13)/2),0))</f>
        <v/>
      </c>
      <c r="I391" s="1031"/>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1004" t="str">
        <f t="shared" ref="N391" ca="1" si="374">IFERROR(J391/J392,"ND")</f>
        <v>ND</v>
      </c>
      <c r="O391" s="1006" t="str">
        <f t="shared" ref="O391" ca="1" si="375">IFERROR(((J391+K391)/H391),"ND")</f>
        <v>ND</v>
      </c>
      <c r="P391" s="1034"/>
    </row>
    <row r="392" spans="3:16">
      <c r="C392" s="983"/>
      <c r="D392" s="985"/>
      <c r="E392" s="985"/>
      <c r="F392" s="987"/>
      <c r="G392" s="989"/>
      <c r="H392" s="1063"/>
      <c r="I392" s="1036"/>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1005"/>
      <c r="O392" s="1007"/>
      <c r="P392" s="1037"/>
    </row>
    <row r="393" spans="3:16">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63" t="str">
        <f ca="1">IF(ISBLANK(OFFSET('9. METAS'!$L$20,INT((ROW()-13)/2),0)),"",OFFSET('9. METAS'!$L$20,INT((ROW()-13)/2),0))</f>
        <v/>
      </c>
      <c r="I393" s="1031"/>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1004" t="str">
        <f t="shared" ref="N393" ca="1" si="376">IFERROR(J393/J394,"ND")</f>
        <v>ND</v>
      </c>
      <c r="O393" s="1006" t="str">
        <f t="shared" ref="O393" ca="1" si="377">IFERROR(((J393+K393)/H393),"ND")</f>
        <v>ND</v>
      </c>
      <c r="P393" s="1034"/>
    </row>
    <row r="394" spans="3:16">
      <c r="C394" s="983"/>
      <c r="D394" s="985"/>
      <c r="E394" s="985"/>
      <c r="F394" s="987"/>
      <c r="G394" s="989"/>
      <c r="H394" s="1063"/>
      <c r="I394" s="1036"/>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1005"/>
      <c r="O394" s="1007"/>
      <c r="P394" s="1037"/>
    </row>
    <row r="395" spans="3:16">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63" t="str">
        <f ca="1">IF(ISBLANK(OFFSET('9. METAS'!$L$20,INT((ROW()-13)/2),0)),"",OFFSET('9. METAS'!$L$20,INT((ROW()-13)/2),0))</f>
        <v/>
      </c>
      <c r="I395" s="1031"/>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1004" t="str">
        <f t="shared" ref="N395" ca="1" si="378">IFERROR(J395/J396,"ND")</f>
        <v>ND</v>
      </c>
      <c r="O395" s="1006" t="str">
        <f t="shared" ref="O395" ca="1" si="379">IFERROR(((J395+K395)/H395),"ND")</f>
        <v>ND</v>
      </c>
      <c r="P395" s="1034"/>
    </row>
    <row r="396" spans="3:16">
      <c r="C396" s="983"/>
      <c r="D396" s="985"/>
      <c r="E396" s="985"/>
      <c r="F396" s="987"/>
      <c r="G396" s="989"/>
      <c r="H396" s="1063"/>
      <c r="I396" s="1036"/>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1005"/>
      <c r="O396" s="1007"/>
      <c r="P396" s="1037"/>
    </row>
    <row r="397" spans="3:16">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63" t="str">
        <f ca="1">IF(ISBLANK(OFFSET('9. METAS'!$L$20,INT((ROW()-13)/2),0)),"",OFFSET('9. METAS'!$L$20,INT((ROW()-13)/2),0))</f>
        <v/>
      </c>
      <c r="I397" s="1031"/>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1004" t="str">
        <f t="shared" ref="N397" ca="1" si="380">IFERROR(J397/J398,"ND")</f>
        <v>ND</v>
      </c>
      <c r="O397" s="1006" t="str">
        <f t="shared" ref="O397" ca="1" si="381">IFERROR(((J397+K397)/H397),"ND")</f>
        <v>ND</v>
      </c>
      <c r="P397" s="1034"/>
    </row>
    <row r="398" spans="3:16">
      <c r="C398" s="983"/>
      <c r="D398" s="985"/>
      <c r="E398" s="985"/>
      <c r="F398" s="987"/>
      <c r="G398" s="989"/>
      <c r="H398" s="1063"/>
      <c r="I398" s="1036"/>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1005"/>
      <c r="O398" s="1007"/>
      <c r="P398" s="1037"/>
    </row>
    <row r="399" spans="3:16">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63" t="str">
        <f ca="1">IF(ISBLANK(OFFSET('9. METAS'!$L$20,INT((ROW()-13)/2),0)),"",OFFSET('9. METAS'!$L$20,INT((ROW()-13)/2),0))</f>
        <v/>
      </c>
      <c r="I399" s="1031"/>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1004" t="str">
        <f t="shared" ref="N399" ca="1" si="382">IFERROR(J399/J400,"ND")</f>
        <v>ND</v>
      </c>
      <c r="O399" s="1006" t="str">
        <f t="shared" ref="O399" ca="1" si="383">IFERROR(((J399+K399)/H399),"ND")</f>
        <v>ND</v>
      </c>
      <c r="P399" s="1034"/>
    </row>
    <row r="400" spans="3:16">
      <c r="C400" s="983"/>
      <c r="D400" s="985"/>
      <c r="E400" s="985"/>
      <c r="F400" s="987"/>
      <c r="G400" s="989"/>
      <c r="H400" s="1063"/>
      <c r="I400" s="1036"/>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1005"/>
      <c r="O400" s="1007"/>
      <c r="P400" s="1037"/>
    </row>
    <row r="401" spans="3:16">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63" t="str">
        <f ca="1">IF(ISBLANK(OFFSET('9. METAS'!$L$20,INT((ROW()-13)/2),0)),"",OFFSET('9. METAS'!$L$20,INT((ROW()-13)/2),0))</f>
        <v/>
      </c>
      <c r="I401" s="1031"/>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1004" t="str">
        <f t="shared" ref="N401" ca="1" si="384">IFERROR(J401/J402,"ND")</f>
        <v>ND</v>
      </c>
      <c r="O401" s="1006" t="str">
        <f t="shared" ref="O401" ca="1" si="385">IFERROR(((J401+K401)/H401),"ND")</f>
        <v>ND</v>
      </c>
      <c r="P401" s="1034"/>
    </row>
    <row r="402" spans="3:16">
      <c r="C402" s="983"/>
      <c r="D402" s="985"/>
      <c r="E402" s="985"/>
      <c r="F402" s="987"/>
      <c r="G402" s="989"/>
      <c r="H402" s="1063"/>
      <c r="I402" s="1036"/>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1005"/>
      <c r="O402" s="1007"/>
      <c r="P402" s="1037"/>
    </row>
    <row r="403" spans="3:16">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63" t="str">
        <f ca="1">IF(ISBLANK(OFFSET('9. METAS'!$L$20,INT((ROW()-13)/2),0)),"",OFFSET('9. METAS'!$L$20,INT((ROW()-13)/2),0))</f>
        <v/>
      </c>
      <c r="I403" s="1031"/>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1004" t="str">
        <f t="shared" ref="N403" ca="1" si="386">IFERROR(J403/J404,"ND")</f>
        <v>ND</v>
      </c>
      <c r="O403" s="1006" t="str">
        <f t="shared" ref="O403" ca="1" si="387">IFERROR(((J403+K403)/H403),"ND")</f>
        <v>ND</v>
      </c>
      <c r="P403" s="1034"/>
    </row>
    <row r="404" spans="3:16">
      <c r="C404" s="983"/>
      <c r="D404" s="985"/>
      <c r="E404" s="985"/>
      <c r="F404" s="987"/>
      <c r="G404" s="989"/>
      <c r="H404" s="1063"/>
      <c r="I404" s="1036"/>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1005"/>
      <c r="O404" s="1007"/>
      <c r="P404" s="1037"/>
    </row>
    <row r="405" spans="3:16">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63" t="str">
        <f ca="1">IF(ISBLANK(OFFSET('9. METAS'!$L$20,INT((ROW()-13)/2),0)),"",OFFSET('9. METAS'!$L$20,INT((ROW()-13)/2),0))</f>
        <v/>
      </c>
      <c r="I405" s="1031"/>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1004" t="str">
        <f t="shared" ref="N405" ca="1" si="388">IFERROR(J405/J406,"ND")</f>
        <v>ND</v>
      </c>
      <c r="O405" s="1006" t="str">
        <f t="shared" ref="O405" ca="1" si="389">IFERROR(((J405+K405)/H405),"ND")</f>
        <v>ND</v>
      </c>
      <c r="P405" s="1034"/>
    </row>
    <row r="406" spans="3:16">
      <c r="C406" s="983"/>
      <c r="D406" s="985"/>
      <c r="E406" s="985"/>
      <c r="F406" s="987"/>
      <c r="G406" s="989"/>
      <c r="H406" s="1063"/>
      <c r="I406" s="1036"/>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1005"/>
      <c r="O406" s="1007"/>
      <c r="P406" s="1037"/>
    </row>
    <row r="407" spans="3:16">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63" t="str">
        <f ca="1">IF(ISBLANK(OFFSET('9. METAS'!$L$20,INT((ROW()-13)/2),0)),"",OFFSET('9. METAS'!$L$20,INT((ROW()-13)/2),0))</f>
        <v/>
      </c>
      <c r="I407" s="1031"/>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1004" t="str">
        <f t="shared" ref="N407" ca="1" si="390">IFERROR(J407/J408,"ND")</f>
        <v>ND</v>
      </c>
      <c r="O407" s="1006" t="str">
        <f t="shared" ref="O407" ca="1" si="391">IFERROR(((J407+K407)/H407),"ND")</f>
        <v>ND</v>
      </c>
      <c r="P407" s="1034"/>
    </row>
    <row r="408" spans="3:16">
      <c r="C408" s="983"/>
      <c r="D408" s="985"/>
      <c r="E408" s="985"/>
      <c r="F408" s="987"/>
      <c r="G408" s="989"/>
      <c r="H408" s="1063"/>
      <c r="I408" s="1036"/>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1005"/>
      <c r="O408" s="1007"/>
      <c r="P408" s="1037"/>
    </row>
    <row r="409" spans="3:16">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63" t="str">
        <f ca="1">IF(ISBLANK(OFFSET('9. METAS'!$L$20,INT((ROW()-13)/2),0)),"",OFFSET('9. METAS'!$L$20,INT((ROW()-13)/2),0))</f>
        <v/>
      </c>
      <c r="I409" s="1031"/>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1004" t="str">
        <f t="shared" ref="N409" ca="1" si="392">IFERROR(J409/J410,"ND")</f>
        <v>ND</v>
      </c>
      <c r="O409" s="1006" t="str">
        <f t="shared" ref="O409" ca="1" si="393">IFERROR(((J409+K409)/H409),"ND")</f>
        <v>ND</v>
      </c>
      <c r="P409" s="1034"/>
    </row>
    <row r="410" spans="3:16">
      <c r="C410" s="983"/>
      <c r="D410" s="985"/>
      <c r="E410" s="985"/>
      <c r="F410" s="987"/>
      <c r="G410" s="989"/>
      <c r="H410" s="1063"/>
      <c r="I410" s="1036"/>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1005"/>
      <c r="O410" s="1007"/>
      <c r="P410" s="1037"/>
    </row>
    <row r="411" spans="3:16">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63" t="str">
        <f ca="1">IF(ISBLANK(OFFSET('9. METAS'!$L$20,INT((ROW()-13)/2),0)),"",OFFSET('9. METAS'!$L$20,INT((ROW()-13)/2),0))</f>
        <v/>
      </c>
      <c r="I411" s="1031"/>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1004" t="str">
        <f t="shared" ref="N411" ca="1" si="394">IFERROR(J411/J412,"ND")</f>
        <v>ND</v>
      </c>
      <c r="O411" s="1006" t="str">
        <f t="shared" ref="O411" ca="1" si="395">IFERROR(((J411+K411)/H411),"ND")</f>
        <v>ND</v>
      </c>
      <c r="P411" s="1034"/>
    </row>
    <row r="412" spans="3:16">
      <c r="C412" s="983"/>
      <c r="D412" s="985"/>
      <c r="E412" s="985"/>
      <c r="F412" s="987"/>
      <c r="G412" s="989"/>
      <c r="H412" s="1063"/>
      <c r="I412" s="1036"/>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1005"/>
      <c r="O412" s="1007"/>
      <c r="P412" s="1037"/>
    </row>
    <row r="413" spans="3:16">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63" t="str">
        <f ca="1">IF(ISBLANK(OFFSET('9. METAS'!$L$20,INT((ROW()-13)/2),0)),"",OFFSET('9. METAS'!$L$20,INT((ROW()-13)/2),0))</f>
        <v/>
      </c>
      <c r="I413" s="1031"/>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1004" t="str">
        <f t="shared" ref="N413" ca="1" si="396">IFERROR(J413/J414,"ND")</f>
        <v>ND</v>
      </c>
      <c r="O413" s="1006" t="str">
        <f t="shared" ref="O413" ca="1" si="397">IFERROR(((J413+K413)/H413),"ND")</f>
        <v>ND</v>
      </c>
      <c r="P413" s="1034"/>
    </row>
    <row r="414" spans="3:16">
      <c r="C414" s="983"/>
      <c r="D414" s="985"/>
      <c r="E414" s="985"/>
      <c r="F414" s="987"/>
      <c r="G414" s="989"/>
      <c r="H414" s="1063"/>
      <c r="I414" s="1036"/>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1005"/>
      <c r="O414" s="1007"/>
      <c r="P414" s="1037"/>
    </row>
    <row r="415" spans="3:16">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63" t="str">
        <f ca="1">IF(ISBLANK(OFFSET('9. METAS'!$L$20,INT((ROW()-13)/2),0)),"",OFFSET('9. METAS'!$L$20,INT((ROW()-13)/2),0))</f>
        <v/>
      </c>
      <c r="I415" s="1031"/>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1004" t="str">
        <f t="shared" ref="N415" ca="1" si="398">IFERROR(J415/J416,"ND")</f>
        <v>ND</v>
      </c>
      <c r="O415" s="1006" t="str">
        <f t="shared" ref="O415" ca="1" si="399">IFERROR(((J415+K415)/H415),"ND")</f>
        <v>ND</v>
      </c>
      <c r="P415" s="1034"/>
    </row>
    <row r="416" spans="3:16">
      <c r="C416" s="983"/>
      <c r="D416" s="985"/>
      <c r="E416" s="985"/>
      <c r="F416" s="987"/>
      <c r="G416" s="989"/>
      <c r="H416" s="1063"/>
      <c r="I416" s="1036"/>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1005"/>
      <c r="O416" s="1007"/>
      <c r="P416" s="1037"/>
    </row>
    <row r="417" spans="3:16">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63" t="str">
        <f ca="1">IF(ISBLANK(OFFSET('9. METAS'!$L$20,INT((ROW()-13)/2),0)),"",OFFSET('9. METAS'!$L$20,INT((ROW()-13)/2),0))</f>
        <v/>
      </c>
      <c r="I417" s="1031"/>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1004" t="str">
        <f t="shared" ref="N417" ca="1" si="400">IFERROR(J417/J418,"ND")</f>
        <v>ND</v>
      </c>
      <c r="O417" s="1006" t="str">
        <f t="shared" ref="O417" ca="1" si="401">IFERROR(((J417+K417)/H417),"ND")</f>
        <v>ND</v>
      </c>
      <c r="P417" s="1034"/>
    </row>
    <row r="418" spans="3:16">
      <c r="C418" s="983"/>
      <c r="D418" s="985"/>
      <c r="E418" s="985"/>
      <c r="F418" s="987"/>
      <c r="G418" s="989"/>
      <c r="H418" s="1063"/>
      <c r="I418" s="1036"/>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1005"/>
      <c r="O418" s="1007"/>
      <c r="P418" s="1037"/>
    </row>
    <row r="419" spans="3:16">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63" t="str">
        <f ca="1">IF(ISBLANK(OFFSET('9. METAS'!$L$20,INT((ROW()-13)/2),0)),"",OFFSET('9. METAS'!$L$20,INT((ROW()-13)/2),0))</f>
        <v/>
      </c>
      <c r="I419" s="1031"/>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1004" t="str">
        <f t="shared" ref="N419" ca="1" si="402">IFERROR(J419/J420,"ND")</f>
        <v>ND</v>
      </c>
      <c r="O419" s="1006" t="str">
        <f t="shared" ref="O419" ca="1" si="403">IFERROR(((J419+K419)/H419),"ND")</f>
        <v>ND</v>
      </c>
      <c r="P419" s="1034"/>
    </row>
    <row r="420" spans="3:16">
      <c r="C420" s="983"/>
      <c r="D420" s="985"/>
      <c r="E420" s="985"/>
      <c r="F420" s="987"/>
      <c r="G420" s="989"/>
      <c r="H420" s="1063"/>
      <c r="I420" s="1036"/>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1005"/>
      <c r="O420" s="1007"/>
      <c r="P420" s="1037"/>
    </row>
    <row r="421" spans="3:16">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63" t="str">
        <f ca="1">IF(ISBLANK(OFFSET('9. METAS'!$L$20,INT((ROW()-13)/2),0)),"",OFFSET('9. METAS'!$L$20,INT((ROW()-13)/2),0))</f>
        <v/>
      </c>
      <c r="I421" s="1031"/>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1004" t="str">
        <f t="shared" ref="N421" ca="1" si="404">IFERROR(J421/J422,"ND")</f>
        <v>ND</v>
      </c>
      <c r="O421" s="1006" t="str">
        <f t="shared" ref="O421" ca="1" si="405">IFERROR(((J421+K421)/H421),"ND")</f>
        <v>ND</v>
      </c>
      <c r="P421" s="1034"/>
    </row>
    <row r="422" spans="3:16">
      <c r="C422" s="983"/>
      <c r="D422" s="985"/>
      <c r="E422" s="985"/>
      <c r="F422" s="987"/>
      <c r="G422" s="989"/>
      <c r="H422" s="1063"/>
      <c r="I422" s="1036"/>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1005"/>
      <c r="O422" s="1007"/>
      <c r="P422" s="1037"/>
    </row>
    <row r="423" spans="3:16">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63" t="str">
        <f ca="1">IF(ISBLANK(OFFSET('9. METAS'!$L$20,INT((ROW()-13)/2),0)),"",OFFSET('9. METAS'!$L$20,INT((ROW()-13)/2),0))</f>
        <v/>
      </c>
      <c r="I423" s="1031"/>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1004" t="str">
        <f t="shared" ref="N423" ca="1" si="406">IFERROR(J423/J424,"ND")</f>
        <v>ND</v>
      </c>
      <c r="O423" s="1006" t="str">
        <f t="shared" ref="O423" ca="1" si="407">IFERROR(((J423+K423)/H423),"ND")</f>
        <v>ND</v>
      </c>
      <c r="P423" s="1034"/>
    </row>
    <row r="424" spans="3:16">
      <c r="C424" s="983"/>
      <c r="D424" s="985"/>
      <c r="E424" s="985"/>
      <c r="F424" s="987"/>
      <c r="G424" s="989"/>
      <c r="H424" s="1063"/>
      <c r="I424" s="1036"/>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1005"/>
      <c r="O424" s="1007"/>
      <c r="P424" s="1037"/>
    </row>
    <row r="425" spans="3:16">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63" t="str">
        <f ca="1">IF(ISBLANK(OFFSET('9. METAS'!$L$20,INT((ROW()-13)/2),0)),"",OFFSET('9. METAS'!$L$20,INT((ROW()-13)/2),0))</f>
        <v/>
      </c>
      <c r="I425" s="1031"/>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1004" t="str">
        <f t="shared" ref="N425" ca="1" si="408">IFERROR(J425/J426,"ND")</f>
        <v>ND</v>
      </c>
      <c r="O425" s="1006" t="str">
        <f t="shared" ref="O425" ca="1" si="409">IFERROR(((J425+K425)/H425),"ND")</f>
        <v>ND</v>
      </c>
      <c r="P425" s="1034"/>
    </row>
    <row r="426" spans="3:16">
      <c r="C426" s="983"/>
      <c r="D426" s="985"/>
      <c r="E426" s="985"/>
      <c r="F426" s="987"/>
      <c r="G426" s="989"/>
      <c r="H426" s="1063"/>
      <c r="I426" s="1036"/>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1005"/>
      <c r="O426" s="1007"/>
      <c r="P426" s="1037"/>
    </row>
    <row r="427" spans="3:16">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63" t="str">
        <f ca="1">IF(ISBLANK(OFFSET('9. METAS'!$L$20,INT((ROW()-13)/2),0)),"",OFFSET('9. METAS'!$L$20,INT((ROW()-13)/2),0))</f>
        <v/>
      </c>
      <c r="I427" s="1031"/>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1004" t="str">
        <f t="shared" ref="N427" ca="1" si="410">IFERROR(J427/J428,"ND")</f>
        <v>ND</v>
      </c>
      <c r="O427" s="1006" t="str">
        <f t="shared" ref="O427" ca="1" si="411">IFERROR(((J427+K427)/H427),"ND")</f>
        <v>ND</v>
      </c>
      <c r="P427" s="1034"/>
    </row>
    <row r="428" spans="3:16">
      <c r="C428" s="983"/>
      <c r="D428" s="985"/>
      <c r="E428" s="985"/>
      <c r="F428" s="987"/>
      <c r="G428" s="989"/>
      <c r="H428" s="1063"/>
      <c r="I428" s="1036"/>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1005"/>
      <c r="O428" s="1007"/>
      <c r="P428" s="1037"/>
    </row>
    <row r="429" spans="3:16">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63" t="str">
        <f ca="1">IF(ISBLANK(OFFSET('9. METAS'!$L$20,INT((ROW()-13)/2),0)),"",OFFSET('9. METAS'!$L$20,INT((ROW()-13)/2),0))</f>
        <v/>
      </c>
      <c r="I429" s="1031"/>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1004" t="str">
        <f t="shared" ref="N429" ca="1" si="412">IFERROR(J429/J430,"ND")</f>
        <v>ND</v>
      </c>
      <c r="O429" s="1006" t="str">
        <f t="shared" ref="O429" ca="1" si="413">IFERROR(((J429+K429)/H429),"ND")</f>
        <v>ND</v>
      </c>
      <c r="P429" s="1034"/>
    </row>
    <row r="430" spans="3:16">
      <c r="C430" s="983"/>
      <c r="D430" s="985"/>
      <c r="E430" s="985"/>
      <c r="F430" s="987"/>
      <c r="G430" s="989"/>
      <c r="H430" s="1063"/>
      <c r="I430" s="1036"/>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1005"/>
      <c r="O430" s="1007"/>
      <c r="P430" s="1037"/>
    </row>
    <row r="431" spans="3:16">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63" t="str">
        <f ca="1">IF(ISBLANK(OFFSET('9. METAS'!$L$20,INT((ROW()-13)/2),0)),"",OFFSET('9. METAS'!$L$20,INT((ROW()-13)/2),0))</f>
        <v/>
      </c>
      <c r="I431" s="1031"/>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1004" t="str">
        <f t="shared" ref="N431" ca="1" si="414">IFERROR(J431/J432,"ND")</f>
        <v>ND</v>
      </c>
      <c r="O431" s="1006" t="str">
        <f t="shared" ref="O431" ca="1" si="415">IFERROR(((J431+K431)/H431),"ND")</f>
        <v>ND</v>
      </c>
      <c r="P431" s="1034"/>
    </row>
    <row r="432" spans="3:16">
      <c r="C432" s="983"/>
      <c r="D432" s="985"/>
      <c r="E432" s="985"/>
      <c r="F432" s="987"/>
      <c r="G432" s="989"/>
      <c r="H432" s="1063"/>
      <c r="I432" s="1036"/>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1005"/>
      <c r="O432" s="1007"/>
      <c r="P432" s="1037"/>
    </row>
    <row r="433" spans="3:16">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63" t="str">
        <f ca="1">IF(ISBLANK(OFFSET('9. METAS'!$L$20,INT((ROW()-13)/2),0)),"",OFFSET('9. METAS'!$L$20,INT((ROW()-13)/2),0))</f>
        <v/>
      </c>
      <c r="I433" s="1031"/>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1004" t="str">
        <f t="shared" ref="N433" ca="1" si="416">IFERROR(J433/J434,"ND")</f>
        <v>ND</v>
      </c>
      <c r="O433" s="1006" t="str">
        <f t="shared" ref="O433" ca="1" si="417">IFERROR(((J433+K433)/H433),"ND")</f>
        <v>ND</v>
      </c>
      <c r="P433" s="1034"/>
    </row>
    <row r="434" spans="3:16">
      <c r="C434" s="983"/>
      <c r="D434" s="985"/>
      <c r="E434" s="985"/>
      <c r="F434" s="987"/>
      <c r="G434" s="989"/>
      <c r="H434" s="1063"/>
      <c r="I434" s="1036"/>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1005"/>
      <c r="O434" s="1007"/>
      <c r="P434" s="1037"/>
    </row>
    <row r="435" spans="3:16">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63" t="str">
        <f ca="1">IF(ISBLANK(OFFSET('9. METAS'!$L$20,INT((ROW()-13)/2),0)),"",OFFSET('9. METAS'!$L$20,INT((ROW()-13)/2),0))</f>
        <v/>
      </c>
      <c r="I435" s="1031"/>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1004" t="str">
        <f t="shared" ref="N435" ca="1" si="418">IFERROR(J435/J436,"ND")</f>
        <v>ND</v>
      </c>
      <c r="O435" s="1006" t="str">
        <f t="shared" ref="O435" ca="1" si="419">IFERROR(((J435+K435)/H435),"ND")</f>
        <v>ND</v>
      </c>
      <c r="P435" s="1034"/>
    </row>
    <row r="436" spans="3:16">
      <c r="C436" s="983"/>
      <c r="D436" s="985"/>
      <c r="E436" s="985"/>
      <c r="F436" s="987"/>
      <c r="G436" s="989"/>
      <c r="H436" s="1063"/>
      <c r="I436" s="1036"/>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1005"/>
      <c r="O436" s="1007"/>
      <c r="P436" s="1037"/>
    </row>
    <row r="437" spans="3:16">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63" t="str">
        <f ca="1">IF(ISBLANK(OFFSET('9. METAS'!$L$20,INT((ROW()-13)/2),0)),"",OFFSET('9. METAS'!$L$20,INT((ROW()-13)/2),0))</f>
        <v/>
      </c>
      <c r="I437" s="1031"/>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1004" t="str">
        <f t="shared" ref="N437" ca="1" si="420">IFERROR(J437/J438,"ND")</f>
        <v>ND</v>
      </c>
      <c r="O437" s="1006" t="str">
        <f t="shared" ref="O437" ca="1" si="421">IFERROR(((J437+K437)/H437),"ND")</f>
        <v>ND</v>
      </c>
      <c r="P437" s="1034"/>
    </row>
    <row r="438" spans="3:16">
      <c r="C438" s="983"/>
      <c r="D438" s="985"/>
      <c r="E438" s="985"/>
      <c r="F438" s="987"/>
      <c r="G438" s="989"/>
      <c r="H438" s="1063"/>
      <c r="I438" s="1036"/>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1005"/>
      <c r="O438" s="1007"/>
      <c r="P438" s="1037"/>
    </row>
    <row r="439" spans="3:16">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63" t="str">
        <f ca="1">IF(ISBLANK(OFFSET('9. METAS'!$L$20,INT((ROW()-13)/2),0)),"",OFFSET('9. METAS'!$L$20,INT((ROW()-13)/2),0))</f>
        <v/>
      </c>
      <c r="I439" s="1031"/>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1004" t="str">
        <f t="shared" ref="N439" ca="1" si="422">IFERROR(J439/J440,"ND")</f>
        <v>ND</v>
      </c>
      <c r="O439" s="1006" t="str">
        <f t="shared" ref="O439" ca="1" si="423">IFERROR(((J439+K439)/H439),"ND")</f>
        <v>ND</v>
      </c>
      <c r="P439" s="1034"/>
    </row>
    <row r="440" spans="3:16">
      <c r="C440" s="983"/>
      <c r="D440" s="985"/>
      <c r="E440" s="985"/>
      <c r="F440" s="987"/>
      <c r="G440" s="989"/>
      <c r="H440" s="1063"/>
      <c r="I440" s="1036"/>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1005"/>
      <c r="O440" s="1007"/>
      <c r="P440" s="1037"/>
    </row>
    <row r="441" spans="3:16">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63" t="str">
        <f ca="1">IF(ISBLANK(OFFSET('9. METAS'!$L$20,INT((ROW()-13)/2),0)),"",OFFSET('9. METAS'!$L$20,INT((ROW()-13)/2),0))</f>
        <v/>
      </c>
      <c r="I441" s="1031"/>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1004" t="str">
        <f t="shared" ref="N441" ca="1" si="424">IFERROR(J441/J442,"ND")</f>
        <v>ND</v>
      </c>
      <c r="O441" s="1006" t="str">
        <f t="shared" ref="O441" ca="1" si="425">IFERROR(((J441+K441)/H441),"ND")</f>
        <v>ND</v>
      </c>
      <c r="P441" s="1034"/>
    </row>
    <row r="442" spans="3:16">
      <c r="C442" s="983"/>
      <c r="D442" s="985"/>
      <c r="E442" s="985"/>
      <c r="F442" s="987"/>
      <c r="G442" s="989"/>
      <c r="H442" s="1063"/>
      <c r="I442" s="1036"/>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1005"/>
      <c r="O442" s="1007"/>
      <c r="P442" s="1037"/>
    </row>
    <row r="443" spans="3:16">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63" t="str">
        <f ca="1">IF(ISBLANK(OFFSET('9. METAS'!$L$20,INT((ROW()-13)/2),0)),"",OFFSET('9. METAS'!$L$20,INT((ROW()-13)/2),0))</f>
        <v/>
      </c>
      <c r="I443" s="1031"/>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1004" t="str">
        <f t="shared" ref="N443" ca="1" si="426">IFERROR(J443/J444,"ND")</f>
        <v>ND</v>
      </c>
      <c r="O443" s="1006" t="str">
        <f t="shared" ref="O443" ca="1" si="427">IFERROR(((J443+K443)/H443),"ND")</f>
        <v>ND</v>
      </c>
      <c r="P443" s="1034"/>
    </row>
    <row r="444" spans="3:16">
      <c r="C444" s="983"/>
      <c r="D444" s="985"/>
      <c r="E444" s="985"/>
      <c r="F444" s="987"/>
      <c r="G444" s="989"/>
      <c r="H444" s="1063"/>
      <c r="I444" s="1036"/>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1005"/>
      <c r="O444" s="1007"/>
      <c r="P444" s="1037"/>
    </row>
    <row r="445" spans="3:16">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63" t="str">
        <f ca="1">IF(ISBLANK(OFFSET('9. METAS'!$L$20,INT((ROW()-13)/2),0)),"",OFFSET('9. METAS'!$L$20,INT((ROW()-13)/2),0))</f>
        <v/>
      </c>
      <c r="I445" s="1031"/>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1004" t="str">
        <f t="shared" ref="N445" ca="1" si="428">IFERROR(J445/J446,"ND")</f>
        <v>ND</v>
      </c>
      <c r="O445" s="1006" t="str">
        <f t="shared" ref="O445" ca="1" si="429">IFERROR(((J445+K445)/H445),"ND")</f>
        <v>ND</v>
      </c>
      <c r="P445" s="1034"/>
    </row>
    <row r="446" spans="3:16">
      <c r="C446" s="983"/>
      <c r="D446" s="985"/>
      <c r="E446" s="985"/>
      <c r="F446" s="987"/>
      <c r="G446" s="989"/>
      <c r="H446" s="1063"/>
      <c r="I446" s="1036"/>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1005"/>
      <c r="O446" s="1007"/>
      <c r="P446" s="1037"/>
    </row>
    <row r="447" spans="3:16">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63" t="str">
        <f ca="1">IF(ISBLANK(OFFSET('9. METAS'!$L$20,INT((ROW()-13)/2),0)),"",OFFSET('9. METAS'!$L$20,INT((ROW()-13)/2),0))</f>
        <v/>
      </c>
      <c r="I447" s="1031"/>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1004" t="str">
        <f t="shared" ref="N447" ca="1" si="430">IFERROR(J447/J448,"ND")</f>
        <v>ND</v>
      </c>
      <c r="O447" s="1006" t="str">
        <f t="shared" ref="O447" ca="1" si="431">IFERROR(((J447+K447)/H447),"ND")</f>
        <v>ND</v>
      </c>
      <c r="P447" s="1034"/>
    </row>
    <row r="448" spans="3:16">
      <c r="C448" s="983"/>
      <c r="D448" s="985"/>
      <c r="E448" s="985"/>
      <c r="F448" s="987"/>
      <c r="G448" s="989"/>
      <c r="H448" s="1063"/>
      <c r="I448" s="1036"/>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1005"/>
      <c r="O448" s="1007"/>
      <c r="P448" s="1037"/>
    </row>
    <row r="449" spans="3:16">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63" t="str">
        <f ca="1">IF(ISBLANK(OFFSET('9. METAS'!$L$20,INT((ROW()-13)/2),0)),"",OFFSET('9. METAS'!$L$20,INT((ROW()-13)/2),0))</f>
        <v/>
      </c>
      <c r="I449" s="1031"/>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1004" t="str">
        <f t="shared" ref="N449" ca="1" si="432">IFERROR(J449/J450,"ND")</f>
        <v>ND</v>
      </c>
      <c r="O449" s="1006" t="str">
        <f t="shared" ref="O449" ca="1" si="433">IFERROR(((J449+K449)/H449),"ND")</f>
        <v>ND</v>
      </c>
      <c r="P449" s="1034"/>
    </row>
    <row r="450" spans="3:16">
      <c r="C450" s="983"/>
      <c r="D450" s="985"/>
      <c r="E450" s="985"/>
      <c r="F450" s="987"/>
      <c r="G450" s="989"/>
      <c r="H450" s="1063"/>
      <c r="I450" s="1036"/>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1005"/>
      <c r="O450" s="1007"/>
      <c r="P450" s="1037"/>
    </row>
    <row r="451" spans="3:16">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63" t="str">
        <f ca="1">IF(ISBLANK(OFFSET('9. METAS'!$L$20,INT((ROW()-13)/2),0)),"",OFFSET('9. METAS'!$L$20,INT((ROW()-13)/2),0))</f>
        <v/>
      </c>
      <c r="I451" s="1031"/>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1004" t="str">
        <f t="shared" ref="N451" ca="1" si="434">IFERROR(J451/J452,"ND")</f>
        <v>ND</v>
      </c>
      <c r="O451" s="1006" t="str">
        <f t="shared" ref="O451" ca="1" si="435">IFERROR(((J451+K451)/H451),"ND")</f>
        <v>ND</v>
      </c>
      <c r="P451" s="1034"/>
    </row>
    <row r="452" spans="3:16">
      <c r="C452" s="983"/>
      <c r="D452" s="985"/>
      <c r="E452" s="985"/>
      <c r="F452" s="987"/>
      <c r="G452" s="989"/>
      <c r="H452" s="1063"/>
      <c r="I452" s="1036"/>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1005"/>
      <c r="O452" s="1007"/>
      <c r="P452" s="1037"/>
    </row>
    <row r="453" spans="3:16">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63" t="str">
        <f ca="1">IF(ISBLANK(OFFSET('9. METAS'!$L$20,INT((ROW()-13)/2),0)),"",OFFSET('9. METAS'!$L$20,INT((ROW()-13)/2),0))</f>
        <v/>
      </c>
      <c r="I453" s="1031"/>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1004" t="str">
        <f t="shared" ref="N453" ca="1" si="436">IFERROR(J453/J454,"ND")</f>
        <v>ND</v>
      </c>
      <c r="O453" s="1006" t="str">
        <f t="shared" ref="O453" ca="1" si="437">IFERROR(((J453+K453)/H453),"ND")</f>
        <v>ND</v>
      </c>
      <c r="P453" s="1034"/>
    </row>
    <row r="454" spans="3:16">
      <c r="C454" s="983"/>
      <c r="D454" s="985"/>
      <c r="E454" s="985"/>
      <c r="F454" s="987"/>
      <c r="G454" s="989"/>
      <c r="H454" s="1063"/>
      <c r="I454" s="1036"/>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1005"/>
      <c r="O454" s="1007"/>
      <c r="P454" s="1037"/>
    </row>
    <row r="455" spans="3:16">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63" t="str">
        <f ca="1">IF(ISBLANK(OFFSET('9. METAS'!$L$20,INT((ROW()-13)/2),0)),"",OFFSET('9. METAS'!$L$20,INT((ROW()-13)/2),0))</f>
        <v/>
      </c>
      <c r="I455" s="1031"/>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1004" t="str">
        <f t="shared" ref="N455" ca="1" si="438">IFERROR(J455/J456,"ND")</f>
        <v>ND</v>
      </c>
      <c r="O455" s="1006" t="str">
        <f t="shared" ref="O455" ca="1" si="439">IFERROR(((J455+K455)/H455),"ND")</f>
        <v>ND</v>
      </c>
      <c r="P455" s="1034"/>
    </row>
    <row r="456" spans="3:16">
      <c r="C456" s="983"/>
      <c r="D456" s="985"/>
      <c r="E456" s="985"/>
      <c r="F456" s="987"/>
      <c r="G456" s="989"/>
      <c r="H456" s="1063"/>
      <c r="I456" s="1036"/>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1005"/>
      <c r="O456" s="1007"/>
      <c r="P456" s="1037"/>
    </row>
    <row r="457" spans="3:16">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63" t="str">
        <f ca="1">IF(ISBLANK(OFFSET('9. METAS'!$L$20,INT((ROW()-13)/2),0)),"",OFFSET('9. METAS'!$L$20,INT((ROW()-13)/2),0))</f>
        <v/>
      </c>
      <c r="I457" s="1031"/>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1004" t="str">
        <f t="shared" ref="N457" ca="1" si="440">IFERROR(J457/J458,"ND")</f>
        <v>ND</v>
      </c>
      <c r="O457" s="1006" t="str">
        <f t="shared" ref="O457" ca="1" si="441">IFERROR(((J457+K457)/H457),"ND")</f>
        <v>ND</v>
      </c>
      <c r="P457" s="1034"/>
    </row>
    <row r="458" spans="3:16">
      <c r="C458" s="983"/>
      <c r="D458" s="985"/>
      <c r="E458" s="985"/>
      <c r="F458" s="987"/>
      <c r="G458" s="989"/>
      <c r="H458" s="1063"/>
      <c r="I458" s="1036"/>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1005"/>
      <c r="O458" s="1007"/>
      <c r="P458" s="1037"/>
    </row>
    <row r="459" spans="3:16">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63" t="str">
        <f ca="1">IF(ISBLANK(OFFSET('9. METAS'!$L$20,INT((ROW()-13)/2),0)),"",OFFSET('9. METAS'!$L$20,INT((ROW()-13)/2),0))</f>
        <v/>
      </c>
      <c r="I459" s="1031"/>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1004" t="str">
        <f t="shared" ref="N459" ca="1" si="442">IFERROR(J459/J460,"ND")</f>
        <v>ND</v>
      </c>
      <c r="O459" s="1006" t="str">
        <f t="shared" ref="O459" ca="1" si="443">IFERROR(((J459+K459)/H459),"ND")</f>
        <v>ND</v>
      </c>
      <c r="P459" s="1034"/>
    </row>
    <row r="460" spans="3:16">
      <c r="C460" s="983"/>
      <c r="D460" s="985"/>
      <c r="E460" s="985"/>
      <c r="F460" s="987"/>
      <c r="G460" s="989"/>
      <c r="H460" s="1063"/>
      <c r="I460" s="1036"/>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1005"/>
      <c r="O460" s="1007"/>
      <c r="P460" s="1037"/>
    </row>
    <row r="461" spans="3:16">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63" t="str">
        <f ca="1">IF(ISBLANK(OFFSET('9. METAS'!$L$20,INT((ROW()-13)/2),0)),"",OFFSET('9. METAS'!$L$20,INT((ROW()-13)/2),0))</f>
        <v/>
      </c>
      <c r="I461" s="1031"/>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1004" t="str">
        <f t="shared" ref="N461" ca="1" si="444">IFERROR(J461/J462,"ND")</f>
        <v>ND</v>
      </c>
      <c r="O461" s="1006" t="str">
        <f t="shared" ref="O461" ca="1" si="445">IFERROR(((J461+K461)/H461),"ND")</f>
        <v>ND</v>
      </c>
      <c r="P461" s="1034"/>
    </row>
    <row r="462" spans="3:16">
      <c r="C462" s="983"/>
      <c r="D462" s="985"/>
      <c r="E462" s="985"/>
      <c r="F462" s="987"/>
      <c r="G462" s="989"/>
      <c r="H462" s="1063"/>
      <c r="I462" s="1036"/>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1005"/>
      <c r="O462" s="1007"/>
      <c r="P462" s="1037"/>
    </row>
    <row r="463" spans="3:16">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63" t="str">
        <f ca="1">IF(ISBLANK(OFFSET('9. METAS'!$L$20,INT((ROW()-13)/2),0)),"",OFFSET('9. METAS'!$L$20,INT((ROW()-13)/2),0))</f>
        <v/>
      </c>
      <c r="I463" s="1031"/>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1004" t="str">
        <f t="shared" ref="N463" ca="1" si="446">IFERROR(J463/J464,"ND")</f>
        <v>ND</v>
      </c>
      <c r="O463" s="1006" t="str">
        <f t="shared" ref="O463" ca="1" si="447">IFERROR(((J463+K463)/H463),"ND")</f>
        <v>ND</v>
      </c>
      <c r="P463" s="1034"/>
    </row>
    <row r="464" spans="3:16">
      <c r="C464" s="983"/>
      <c r="D464" s="985"/>
      <c r="E464" s="985"/>
      <c r="F464" s="987"/>
      <c r="G464" s="989"/>
      <c r="H464" s="1063"/>
      <c r="I464" s="1036"/>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1005"/>
      <c r="O464" s="1007"/>
      <c r="P464" s="1037"/>
    </row>
    <row r="465" spans="3:16">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63" t="str">
        <f ca="1">IF(ISBLANK(OFFSET('9. METAS'!$L$20,INT((ROW()-13)/2),0)),"",OFFSET('9. METAS'!$L$20,INT((ROW()-13)/2),0))</f>
        <v/>
      </c>
      <c r="I465" s="1031"/>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1004" t="str">
        <f t="shared" ref="N465" ca="1" si="448">IFERROR(J465/J466,"ND")</f>
        <v>ND</v>
      </c>
      <c r="O465" s="1006" t="str">
        <f t="shared" ref="O465" ca="1" si="449">IFERROR(((J465+K465)/H465),"ND")</f>
        <v>ND</v>
      </c>
      <c r="P465" s="1034"/>
    </row>
    <row r="466" spans="3:16">
      <c r="C466" s="983"/>
      <c r="D466" s="985"/>
      <c r="E466" s="985"/>
      <c r="F466" s="987"/>
      <c r="G466" s="989"/>
      <c r="H466" s="1063"/>
      <c r="I466" s="1036"/>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1005"/>
      <c r="O466" s="1007"/>
      <c r="P466" s="1037"/>
    </row>
    <row r="467" spans="3:16">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63" t="str">
        <f ca="1">IF(ISBLANK(OFFSET('9. METAS'!$L$20,INT((ROW()-13)/2),0)),"",OFFSET('9. METAS'!$L$20,INT((ROW()-13)/2),0))</f>
        <v/>
      </c>
      <c r="I467" s="1031"/>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1004" t="str">
        <f t="shared" ref="N467" ca="1" si="450">IFERROR(J467/J468,"ND")</f>
        <v>ND</v>
      </c>
      <c r="O467" s="1006" t="str">
        <f t="shared" ref="O467" ca="1" si="451">IFERROR(((J467+K467)/H467),"ND")</f>
        <v>ND</v>
      </c>
      <c r="P467" s="1034"/>
    </row>
    <row r="468" spans="3:16">
      <c r="C468" s="983"/>
      <c r="D468" s="985"/>
      <c r="E468" s="985"/>
      <c r="F468" s="987"/>
      <c r="G468" s="989"/>
      <c r="H468" s="1063"/>
      <c r="I468" s="1036"/>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1005"/>
      <c r="O468" s="1007"/>
      <c r="P468" s="1037"/>
    </row>
    <row r="469" spans="3:16">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63" t="str">
        <f ca="1">IF(ISBLANK(OFFSET('9. METAS'!$L$20,INT((ROW()-13)/2),0)),"",OFFSET('9. METAS'!$L$20,INT((ROW()-13)/2),0))</f>
        <v/>
      </c>
      <c r="I469" s="1031"/>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1004" t="str">
        <f t="shared" ref="N469" ca="1" si="452">IFERROR(J469/J470,"ND")</f>
        <v>ND</v>
      </c>
      <c r="O469" s="1006" t="str">
        <f t="shared" ref="O469" ca="1" si="453">IFERROR(((J469+K469)/H469),"ND")</f>
        <v>ND</v>
      </c>
      <c r="P469" s="1034"/>
    </row>
    <row r="470" spans="3:16">
      <c r="C470" s="983"/>
      <c r="D470" s="985"/>
      <c r="E470" s="985"/>
      <c r="F470" s="987"/>
      <c r="G470" s="989"/>
      <c r="H470" s="1063"/>
      <c r="I470" s="1036"/>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1005"/>
      <c r="O470" s="1007"/>
      <c r="P470" s="1037"/>
    </row>
    <row r="471" spans="3:16">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63" t="str">
        <f ca="1">IF(ISBLANK(OFFSET('9. METAS'!$L$20,INT((ROW()-13)/2),0)),"",OFFSET('9. METAS'!$L$20,INT((ROW()-13)/2),0))</f>
        <v/>
      </c>
      <c r="I471" s="1031"/>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1004" t="str">
        <f t="shared" ref="N471" ca="1" si="454">IFERROR(J471/J472,"ND")</f>
        <v>ND</v>
      </c>
      <c r="O471" s="1006" t="str">
        <f ca="1">IFERROR(((J471+K471)/H471),"ND")</f>
        <v>ND</v>
      </c>
      <c r="P471" s="1034"/>
    </row>
    <row r="472" spans="3:16">
      <c r="C472" s="983"/>
      <c r="D472" s="985"/>
      <c r="E472" s="985"/>
      <c r="F472" s="987"/>
      <c r="G472" s="989"/>
      <c r="H472" s="1063"/>
      <c r="I472" s="1036"/>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1005"/>
      <c r="O472" s="1007"/>
      <c r="P472" s="1037"/>
    </row>
    <row r="473" spans="3:16">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63" t="str">
        <f ca="1">IF(ISBLANK(OFFSET('9. METAS'!$L$20,INT((ROW()-13)/2),0)),"",OFFSET('9. METAS'!$L$20,INT((ROW()-13)/2),0))</f>
        <v/>
      </c>
      <c r="I473" s="1031"/>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1004" t="str">
        <f ca="1">IFERROR(J473/J474,"ND")</f>
        <v>ND</v>
      </c>
      <c r="O473" s="1006" t="str">
        <f t="shared" ref="O473" ca="1" si="455">IFERROR(((J473+K473)/H473),"ND")</f>
        <v>ND</v>
      </c>
      <c r="P473" s="1034"/>
    </row>
    <row r="474" spans="3:16" ht="15.75" thickBot="1">
      <c r="C474" s="1020"/>
      <c r="D474" s="1021"/>
      <c r="E474" s="1021"/>
      <c r="F474" s="1022"/>
      <c r="G474" s="1023"/>
      <c r="H474" s="1064"/>
      <c r="I474" s="1044"/>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1026"/>
      <c r="O474" s="1007"/>
      <c r="P474" s="1045"/>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130</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66" t="s">
        <v>85</v>
      </c>
      <c r="G9" s="1067"/>
      <c r="H9" s="1067"/>
      <c r="I9" s="1067"/>
      <c r="J9" s="1067"/>
      <c r="K9" s="1067"/>
      <c r="L9" s="1067"/>
      <c r="M9" s="1067"/>
      <c r="N9" s="1067"/>
      <c r="O9" s="1067"/>
      <c r="P9" s="1068"/>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978" t="s">
        <v>293</v>
      </c>
    </row>
    <row r="11" spans="3:16" ht="42" customHeight="1" thickBot="1">
      <c r="C11" s="991"/>
      <c r="D11" s="981"/>
      <c r="E11" s="981"/>
      <c r="F11" s="981"/>
      <c r="G11" s="981"/>
      <c r="H11" s="981" t="s">
        <v>112</v>
      </c>
      <c r="I11" s="981" t="s">
        <v>113</v>
      </c>
      <c r="J11" s="981" t="s">
        <v>121</v>
      </c>
      <c r="K11" s="981"/>
      <c r="L11" s="981"/>
      <c r="M11" s="981"/>
      <c r="N11" s="981" t="s">
        <v>118</v>
      </c>
      <c r="O11" s="981"/>
      <c r="P11" s="979"/>
    </row>
    <row r="12" spans="3:16" ht="42" customHeight="1" thickBot="1">
      <c r="C12" s="991"/>
      <c r="D12" s="981"/>
      <c r="E12" s="981"/>
      <c r="F12" s="981"/>
      <c r="G12" s="981"/>
      <c r="H12" s="981"/>
      <c r="I12" s="981"/>
      <c r="J12" s="199" t="s">
        <v>117</v>
      </c>
      <c r="K12" s="199" t="s">
        <v>114</v>
      </c>
      <c r="L12" s="199" t="s">
        <v>115</v>
      </c>
      <c r="M12" s="199" t="s">
        <v>116</v>
      </c>
      <c r="N12" s="199" t="s">
        <v>120</v>
      </c>
      <c r="O12" s="199" t="s">
        <v>91</v>
      </c>
      <c r="P12" s="980"/>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65">
        <f ca="1">IF(ISBLANK(OFFSET('9. METAS'!$L$20,INT((ROW()-13)/2),0)),"",OFFSET('9. METAS'!$L$20,INT((ROW()-13)/2),0))</f>
        <v>0.3201</v>
      </c>
      <c r="I13" s="1013"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1004" t="str">
        <f ca="1">IFERROR(J13/J14,"ND")</f>
        <v>ND</v>
      </c>
      <c r="O13" s="1006" t="str">
        <f ca="1">IFERROR(((J13+K13+L13)/H13),"ND")</f>
        <v>ND</v>
      </c>
      <c r="P13" s="1051"/>
    </row>
    <row r="14" spans="3:16">
      <c r="C14" s="983"/>
      <c r="D14" s="985"/>
      <c r="E14" s="985"/>
      <c r="F14" s="987"/>
      <c r="G14" s="989"/>
      <c r="H14" s="1063"/>
      <c r="I14" s="1003"/>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63">
        <f ca="1">IF(ISBLANK(OFFSET('9. METAS'!$L$20,INT((ROW()-13)/2),0)),"",OFFSET('9. METAS'!$L$20,INT((ROW()-13)/2),0))</f>
        <v>2400</v>
      </c>
      <c r="I15" s="1031"/>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1004" t="str">
        <f ca="1">IFERROR(J15/J16,"ND")</f>
        <v>ND</v>
      </c>
      <c r="O15" s="1006" t="str">
        <f ca="1">IFERROR(((J15+K15+L15)/H15),"ND")</f>
        <v>ND</v>
      </c>
      <c r="P15" s="1034"/>
    </row>
    <row r="16" spans="3:16">
      <c r="C16" s="983"/>
      <c r="D16" s="985"/>
      <c r="E16" s="985"/>
      <c r="F16" s="987"/>
      <c r="G16" s="989"/>
      <c r="H16" s="1063"/>
      <c r="I16" s="1036"/>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63">
        <f ca="1">IF(ISBLANK(OFFSET('9. METAS'!$L$20,INT((ROW()-13)/2),0)),"",OFFSET('9. METAS'!$L$20,INT((ROW()-13)/2),0))</f>
        <v>2500</v>
      </c>
      <c r="I17" s="1031"/>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1004" t="str">
        <f t="shared" ref="N17" ca="1" si="0">IFERROR(J17/J18,"ND")</f>
        <v>ND</v>
      </c>
      <c r="O17" s="1006" t="str">
        <f t="shared" ref="O17" ca="1" si="1">IFERROR(((J17+K17+L17)/H17),"ND")</f>
        <v>ND</v>
      </c>
      <c r="P17" s="1034"/>
    </row>
    <row r="18" spans="3:16">
      <c r="C18" s="983"/>
      <c r="D18" s="985"/>
      <c r="E18" s="985"/>
      <c r="F18" s="987"/>
      <c r="G18" s="989"/>
      <c r="H18" s="1063"/>
      <c r="I18" s="1036"/>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63">
        <f ca="1">IF(ISBLANK(OFFSET('9. METAS'!$L$20,INT((ROW()-13)/2),0)),"",OFFSET('9. METAS'!$L$20,INT((ROW()-13)/2),0))</f>
        <v>950</v>
      </c>
      <c r="I19" s="1031"/>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1004" t="str">
        <f t="shared" ref="N19" ca="1" si="2">IFERROR(J19/J20,"ND")</f>
        <v>ND</v>
      </c>
      <c r="O19" s="1006" t="str">
        <f t="shared" ref="O19" ca="1" si="3">IFERROR(((J19+K19+L19)/H19),"ND")</f>
        <v>ND</v>
      </c>
      <c r="P19" s="1034"/>
    </row>
    <row r="20" spans="3:16">
      <c r="C20" s="983"/>
      <c r="D20" s="985"/>
      <c r="E20" s="985"/>
      <c r="F20" s="987"/>
      <c r="G20" s="989"/>
      <c r="H20" s="1063"/>
      <c r="I20" s="1036"/>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63">
        <f ca="1">IF(ISBLANK(OFFSET('9. METAS'!$L$20,INT((ROW()-13)/2),0)),"",OFFSET('9. METAS'!$L$20,INT((ROW()-13)/2),0))</f>
        <v>100</v>
      </c>
      <c r="I21" s="1031"/>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1004" t="str">
        <f t="shared" ref="N21" ca="1" si="4">IFERROR(J21/J22,"ND")</f>
        <v>ND</v>
      </c>
      <c r="O21" s="1006" t="str">
        <f t="shared" ref="O21" ca="1" si="5">IFERROR(((J21+K21+L21)/H21),"ND")</f>
        <v>ND</v>
      </c>
      <c r="P21" s="1034"/>
    </row>
    <row r="22" spans="3:16">
      <c r="C22" s="983"/>
      <c r="D22" s="985"/>
      <c r="E22" s="985"/>
      <c r="F22" s="987"/>
      <c r="G22" s="989"/>
      <c r="H22" s="1063"/>
      <c r="I22" s="1036"/>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63">
        <f ca="1">IF(ISBLANK(OFFSET('9. METAS'!$L$20,INT((ROW()-13)/2),0)),"",OFFSET('9. METAS'!$L$20,INT((ROW()-13)/2),0))</f>
        <v>540</v>
      </c>
      <c r="I23" s="1031"/>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1004" t="str">
        <f t="shared" ref="N23" ca="1" si="6">IFERROR(J23/J24,"ND")</f>
        <v>ND</v>
      </c>
      <c r="O23" s="1006" t="str">
        <f t="shared" ref="O23" ca="1" si="7">IFERROR(((J23+K23+L23)/H23),"ND")</f>
        <v>ND</v>
      </c>
      <c r="P23" s="1034"/>
    </row>
    <row r="24" spans="3:16">
      <c r="C24" s="983"/>
      <c r="D24" s="985"/>
      <c r="E24" s="985"/>
      <c r="F24" s="987"/>
      <c r="G24" s="989"/>
      <c r="H24" s="1063"/>
      <c r="I24" s="1036"/>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63">
        <f ca="1">IF(ISBLANK(OFFSET('9. METAS'!$L$20,INT((ROW()-13)/2),0)),"",OFFSET('9. METAS'!$L$20,INT((ROW()-13)/2),0))</f>
        <v>200</v>
      </c>
      <c r="I25" s="1031"/>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1004" t="str">
        <f t="shared" ref="N25" ca="1" si="8">IFERROR(J25/J26,"ND")</f>
        <v>ND</v>
      </c>
      <c r="O25" s="1006" t="str">
        <f t="shared" ref="O25" ca="1" si="9">IFERROR(((J25+K25+L25)/H25),"ND")</f>
        <v>ND</v>
      </c>
      <c r="P25" s="1034"/>
    </row>
    <row r="26" spans="3:16">
      <c r="C26" s="983"/>
      <c r="D26" s="985"/>
      <c r="E26" s="985"/>
      <c r="F26" s="987"/>
      <c r="G26" s="989"/>
      <c r="H26" s="1063"/>
      <c r="I26" s="1036"/>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63">
        <f ca="1">IF(ISBLANK(OFFSET('9. METAS'!$L$20,INT((ROW()-13)/2),0)),"",OFFSET('9. METAS'!$L$20,INT((ROW()-13)/2),0))</f>
        <v>100</v>
      </c>
      <c r="I27" s="1031"/>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1004" t="str">
        <f t="shared" ref="N27" ca="1" si="10">IFERROR(J27/J28,"ND")</f>
        <v>ND</v>
      </c>
      <c r="O27" s="1006" t="str">
        <f t="shared" ref="O27" ca="1" si="11">IFERROR(((J27+K27+L27)/H27),"ND")</f>
        <v>ND</v>
      </c>
      <c r="P27" s="1034"/>
    </row>
    <row r="28" spans="3:16">
      <c r="C28" s="983"/>
      <c r="D28" s="985"/>
      <c r="E28" s="985"/>
      <c r="F28" s="987"/>
      <c r="G28" s="989"/>
      <c r="H28" s="1063"/>
      <c r="I28" s="1036"/>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63">
        <f ca="1">IF(ISBLANK(OFFSET('9. METAS'!$L$20,INT((ROW()-13)/2),0)),"",OFFSET('9. METAS'!$L$20,INT((ROW()-13)/2),0))</f>
        <v>100</v>
      </c>
      <c r="I29" s="1031"/>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1004" t="str">
        <f t="shared" ref="N29" ca="1" si="12">IFERROR(J29/J30,"ND")</f>
        <v>ND</v>
      </c>
      <c r="O29" s="1006" t="str">
        <f t="shared" ref="O29" ca="1" si="13">IFERROR(((J29+K29+L29)/H29),"ND")</f>
        <v>ND</v>
      </c>
      <c r="P29" s="1034"/>
    </row>
    <row r="30" spans="3:16">
      <c r="C30" s="983"/>
      <c r="D30" s="985"/>
      <c r="E30" s="985"/>
      <c r="F30" s="987"/>
      <c r="G30" s="989"/>
      <c r="H30" s="1063"/>
      <c r="I30" s="1036"/>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63">
        <f ca="1">IF(ISBLANK(OFFSET('9. METAS'!$L$20,INT((ROW()-13)/2),0)),"",OFFSET('9. METAS'!$L$20,INT((ROW()-13)/2),0))</f>
        <v>1155</v>
      </c>
      <c r="I31" s="1031"/>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1004" t="str">
        <f t="shared" ref="N31" ca="1" si="14">IFERROR(J31/J32,"ND")</f>
        <v>ND</v>
      </c>
      <c r="O31" s="1006" t="str">
        <f t="shared" ref="O31" ca="1" si="15">IFERROR(((J31+K31+L31)/H31),"ND")</f>
        <v>ND</v>
      </c>
      <c r="P31" s="1034"/>
    </row>
    <row r="32" spans="3:16">
      <c r="C32" s="983"/>
      <c r="D32" s="985"/>
      <c r="E32" s="985"/>
      <c r="F32" s="987"/>
      <c r="G32" s="989"/>
      <c r="H32" s="1063"/>
      <c r="I32" s="1036"/>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63">
        <f ca="1">IF(ISBLANK(OFFSET('9. METAS'!$L$20,INT((ROW()-13)/2),0)),"",OFFSET('9. METAS'!$L$20,INT((ROW()-13)/2),0))</f>
        <v>170</v>
      </c>
      <c r="I33" s="1031"/>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1004" t="str">
        <f t="shared" ref="N33" ca="1" si="16">IFERROR(J33/J34,"ND")</f>
        <v>ND</v>
      </c>
      <c r="O33" s="1006" t="str">
        <f t="shared" ref="O33" ca="1" si="17">IFERROR(((J33+K33+L33)/H33),"ND")</f>
        <v>ND</v>
      </c>
      <c r="P33" s="1034"/>
    </row>
    <row r="34" spans="3:16">
      <c r="C34" s="983"/>
      <c r="D34" s="985"/>
      <c r="E34" s="985"/>
      <c r="F34" s="987"/>
      <c r="G34" s="989"/>
      <c r="H34" s="1063"/>
      <c r="I34" s="1036"/>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63">
        <f ca="1">IF(ISBLANK(OFFSET('9. METAS'!$L$20,INT((ROW()-13)/2),0)),"",OFFSET('9. METAS'!$L$20,INT((ROW()-13)/2),0))</f>
        <v>417</v>
      </c>
      <c r="I35" s="1031"/>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1004" t="str">
        <f t="shared" ref="N35" ca="1" si="18">IFERROR(J35/J36,"ND")</f>
        <v>ND</v>
      </c>
      <c r="O35" s="1006" t="str">
        <f t="shared" ref="O35" ca="1" si="19">IFERROR(((J35+K35+L35)/H35),"ND")</f>
        <v>ND</v>
      </c>
      <c r="P35" s="1034"/>
    </row>
    <row r="36" spans="3:16">
      <c r="C36" s="983"/>
      <c r="D36" s="985"/>
      <c r="E36" s="985"/>
      <c r="F36" s="987"/>
      <c r="G36" s="989"/>
      <c r="H36" s="1063"/>
      <c r="I36" s="1036"/>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63">
        <f ca="1">IF(ISBLANK(OFFSET('9. METAS'!$L$20,INT((ROW()-13)/2),0)),"",OFFSET('9. METAS'!$L$20,INT((ROW()-13)/2),0))</f>
        <v>568</v>
      </c>
      <c r="I37" s="1031"/>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1004" t="str">
        <f t="shared" ref="N37" ca="1" si="20">IFERROR(J37/J38,"ND")</f>
        <v>ND</v>
      </c>
      <c r="O37" s="1006" t="str">
        <f t="shared" ref="O37" ca="1" si="21">IFERROR(((J37+K37+L37)/H37),"ND")</f>
        <v>ND</v>
      </c>
      <c r="P37" s="1034"/>
    </row>
    <row r="38" spans="3:16">
      <c r="C38" s="983"/>
      <c r="D38" s="985"/>
      <c r="E38" s="985"/>
      <c r="F38" s="987"/>
      <c r="G38" s="989"/>
      <c r="H38" s="1063"/>
      <c r="I38" s="1036"/>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63">
        <f ca="1">IF(ISBLANK(OFFSET('9. METAS'!$L$20,INT((ROW()-13)/2),0)),"",OFFSET('9. METAS'!$L$20,INT((ROW()-13)/2),0))</f>
        <v>74119</v>
      </c>
      <c r="I39" s="1031"/>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1004" t="str">
        <f t="shared" ref="N39" ca="1" si="22">IFERROR(J39/J40,"ND")</f>
        <v>ND</v>
      </c>
      <c r="O39" s="1006" t="str">
        <f t="shared" ref="O39" ca="1" si="23">IFERROR(((J39+K39+L39)/H39),"ND")</f>
        <v>ND</v>
      </c>
      <c r="P39" s="1034"/>
    </row>
    <row r="40" spans="3:16">
      <c r="C40" s="983"/>
      <c r="D40" s="985"/>
      <c r="E40" s="985"/>
      <c r="F40" s="987"/>
      <c r="G40" s="989"/>
      <c r="H40" s="1063"/>
      <c r="I40" s="1036"/>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63">
        <f ca="1">IF(ISBLANK(OFFSET('9. METAS'!$L$20,INT((ROW()-13)/2),0)),"",OFFSET('9. METAS'!$L$20,INT((ROW()-13)/2),0))</f>
        <v>3</v>
      </c>
      <c r="I41" s="1031"/>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1004" t="str">
        <f t="shared" ref="N41" ca="1" si="24">IFERROR(J41/J42,"ND")</f>
        <v>ND</v>
      </c>
      <c r="O41" s="1006" t="str">
        <f t="shared" ref="O41" ca="1" si="25">IFERROR(((J41+K41+L41)/H41),"ND")</f>
        <v>ND</v>
      </c>
      <c r="P41" s="1034"/>
    </row>
    <row r="42" spans="3:16">
      <c r="C42" s="983"/>
      <c r="D42" s="985"/>
      <c r="E42" s="985"/>
      <c r="F42" s="987"/>
      <c r="G42" s="989"/>
      <c r="H42" s="1063"/>
      <c r="I42" s="1036"/>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63">
        <f ca="1">IF(ISBLANK(OFFSET('9. METAS'!$L$20,INT((ROW()-13)/2),0)),"",OFFSET('9. METAS'!$L$20,INT((ROW()-13)/2),0))</f>
        <v>89000</v>
      </c>
      <c r="I43" s="1031"/>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1004" t="str">
        <f t="shared" ref="N43" ca="1" si="26">IFERROR(J43/J44,"ND")</f>
        <v>ND</v>
      </c>
      <c r="O43" s="1006" t="str">
        <f t="shared" ref="O43" ca="1" si="27">IFERROR(((J43+K43+L43)/H43),"ND")</f>
        <v>ND</v>
      </c>
      <c r="P43" s="1034"/>
    </row>
    <row r="44" spans="3:16">
      <c r="C44" s="983"/>
      <c r="D44" s="985"/>
      <c r="E44" s="985"/>
      <c r="F44" s="987"/>
      <c r="G44" s="989"/>
      <c r="H44" s="1063"/>
      <c r="I44" s="1036"/>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63">
        <f ca="1">IF(ISBLANK(OFFSET('9. METAS'!$L$20,INT((ROW()-13)/2),0)),"",OFFSET('9. METAS'!$L$20,INT((ROW()-13)/2),0))</f>
        <v>40</v>
      </c>
      <c r="I45" s="1031"/>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1004" t="str">
        <f t="shared" ref="N45" ca="1" si="28">IFERROR(J45/J46,"ND")</f>
        <v>ND</v>
      </c>
      <c r="O45" s="1006" t="str">
        <f t="shared" ref="O45" ca="1" si="29">IFERROR(((J45+K45+L45)/H45),"ND")</f>
        <v>ND</v>
      </c>
      <c r="P45" s="1034"/>
    </row>
    <row r="46" spans="3:16">
      <c r="C46" s="983"/>
      <c r="D46" s="985"/>
      <c r="E46" s="985"/>
      <c r="F46" s="987"/>
      <c r="G46" s="989"/>
      <c r="H46" s="1063"/>
      <c r="I46" s="1036"/>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63">
        <f ca="1">IF(ISBLANK(OFFSET('9. METAS'!$L$20,INT((ROW()-13)/2),0)),"",OFFSET('9. METAS'!$L$20,INT((ROW()-13)/2),0))</f>
        <v>2</v>
      </c>
      <c r="I47" s="1031"/>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1004" t="str">
        <f t="shared" ref="N47" ca="1" si="30">IFERROR(J47/J48,"ND")</f>
        <v>ND</v>
      </c>
      <c r="O47" s="1006" t="str">
        <f t="shared" ref="O47" ca="1" si="31">IFERROR(((J47+K47+L47)/H47),"ND")</f>
        <v>ND</v>
      </c>
      <c r="P47" s="1034"/>
    </row>
    <row r="48" spans="3:16">
      <c r="C48" s="983"/>
      <c r="D48" s="985"/>
      <c r="E48" s="985"/>
      <c r="F48" s="987"/>
      <c r="G48" s="989"/>
      <c r="H48" s="1063"/>
      <c r="I48" s="1036"/>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63">
        <f ca="1">IF(ISBLANK(OFFSET('9. METAS'!$L$20,INT((ROW()-13)/2),0)),"",OFFSET('9. METAS'!$L$20,INT((ROW()-13)/2),0))</f>
        <v>12</v>
      </c>
      <c r="I49" s="1031"/>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1004" t="str">
        <f t="shared" ref="N49" ca="1" si="32">IFERROR(J49/J50,"ND")</f>
        <v>ND</v>
      </c>
      <c r="O49" s="1006" t="str">
        <f t="shared" ref="O49" ca="1" si="33">IFERROR(((J49+K49+L49)/H49),"ND")</f>
        <v>ND</v>
      </c>
      <c r="P49" s="1034"/>
    </row>
    <row r="50" spans="3:16">
      <c r="C50" s="983"/>
      <c r="D50" s="985"/>
      <c r="E50" s="985"/>
      <c r="F50" s="987"/>
      <c r="G50" s="989"/>
      <c r="H50" s="1063"/>
      <c r="I50" s="1036"/>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63">
        <f ca="1">IF(ISBLANK(OFFSET('9. METAS'!$L$20,INT((ROW()-13)/2),0)),"",OFFSET('9. METAS'!$L$20,INT((ROW()-13)/2),0))</f>
        <v>60</v>
      </c>
      <c r="I51" s="1031"/>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1004" t="str">
        <f t="shared" ref="N51" ca="1" si="34">IFERROR(J51/J52,"ND")</f>
        <v>ND</v>
      </c>
      <c r="O51" s="1006" t="str">
        <f t="shared" ref="O51" ca="1" si="35">IFERROR(((J51+K51+L51)/H51),"ND")</f>
        <v>ND</v>
      </c>
      <c r="P51" s="1034"/>
    </row>
    <row r="52" spans="3:16">
      <c r="C52" s="983"/>
      <c r="D52" s="985"/>
      <c r="E52" s="985"/>
      <c r="F52" s="987"/>
      <c r="G52" s="989"/>
      <c r="H52" s="1063"/>
      <c r="I52" s="1036"/>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63">
        <f ca="1">IF(ISBLANK(OFFSET('9. METAS'!$L$20,INT((ROW()-13)/2),0)),"",OFFSET('9. METAS'!$L$20,INT((ROW()-13)/2),0))</f>
        <v>48</v>
      </c>
      <c r="I53" s="1031"/>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1004" t="str">
        <f t="shared" ref="N53" ca="1" si="36">IFERROR(J53/J54,"ND")</f>
        <v>ND</v>
      </c>
      <c r="O53" s="1006" t="str">
        <f t="shared" ref="O53" ca="1" si="37">IFERROR(((J53+K53+L53)/H53),"ND")</f>
        <v>ND</v>
      </c>
      <c r="P53" s="1034"/>
    </row>
    <row r="54" spans="3:16">
      <c r="C54" s="983"/>
      <c r="D54" s="985"/>
      <c r="E54" s="985"/>
      <c r="F54" s="987"/>
      <c r="G54" s="989"/>
      <c r="H54" s="1063"/>
      <c r="I54" s="1036"/>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63">
        <f ca="1">IF(ISBLANK(OFFSET('9. METAS'!$L$20,INT((ROW()-13)/2),0)),"",OFFSET('9. METAS'!$L$20,INT((ROW()-13)/2),0))</f>
        <v>12</v>
      </c>
      <c r="I55" s="1031"/>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1004" t="str">
        <f t="shared" ref="N55" ca="1" si="38">IFERROR(J55/J56,"ND")</f>
        <v>ND</v>
      </c>
      <c r="O55" s="1006" t="str">
        <f t="shared" ref="O55" ca="1" si="39">IFERROR(((J55+K55+L55)/H55),"ND")</f>
        <v>ND</v>
      </c>
      <c r="P55" s="1034"/>
    </row>
    <row r="56" spans="3:16">
      <c r="C56" s="983"/>
      <c r="D56" s="985"/>
      <c r="E56" s="985"/>
      <c r="F56" s="987"/>
      <c r="G56" s="989"/>
      <c r="H56" s="1063"/>
      <c r="I56" s="1036"/>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63">
        <f ca="1">IF(ISBLANK(OFFSET('9. METAS'!$L$20,INT((ROW()-13)/2),0)),"",OFFSET('9. METAS'!$L$20,INT((ROW()-13)/2),0))</f>
        <v>300</v>
      </c>
      <c r="I57" s="1031"/>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1004" t="str">
        <f t="shared" ref="N57" ca="1" si="40">IFERROR(J57/J58,"ND")</f>
        <v>ND</v>
      </c>
      <c r="O57" s="1006" t="str">
        <f t="shared" ref="O57" ca="1" si="41">IFERROR(((J57+K57+L57)/H57),"ND")</f>
        <v>ND</v>
      </c>
      <c r="P57" s="1034"/>
    </row>
    <row r="58" spans="3:16">
      <c r="C58" s="983"/>
      <c r="D58" s="985"/>
      <c r="E58" s="985"/>
      <c r="F58" s="987"/>
      <c r="G58" s="989"/>
      <c r="H58" s="1063"/>
      <c r="I58" s="1036"/>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63">
        <f ca="1">IF(ISBLANK(OFFSET('9. METAS'!$L$20,INT((ROW()-13)/2),0)),"",OFFSET('9. METAS'!$L$20,INT((ROW()-13)/2),0))</f>
        <v>200</v>
      </c>
      <c r="I59" s="1031"/>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1004" t="str">
        <f t="shared" ref="N59" ca="1" si="42">IFERROR(J59/J60,"ND")</f>
        <v>ND</v>
      </c>
      <c r="O59" s="1006" t="str">
        <f t="shared" ref="O59" ca="1" si="43">IFERROR(((J59+K59+L59)/H59),"ND")</f>
        <v>ND</v>
      </c>
      <c r="P59" s="1034"/>
    </row>
    <row r="60" spans="3:16">
      <c r="C60" s="983"/>
      <c r="D60" s="985"/>
      <c r="E60" s="985"/>
      <c r="F60" s="987"/>
      <c r="G60" s="989"/>
      <c r="H60" s="1063"/>
      <c r="I60" s="1036"/>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63">
        <f ca="1">IF(ISBLANK(OFFSET('9. METAS'!$L$20,INT((ROW()-13)/2),0)),"",OFFSET('9. METAS'!$L$20,INT((ROW()-13)/2),0))</f>
        <v>200</v>
      </c>
      <c r="I61" s="1031"/>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1004" t="str">
        <f t="shared" ref="N61" ca="1" si="44">IFERROR(J61/J62,"ND")</f>
        <v>ND</v>
      </c>
      <c r="O61" s="1006" t="str">
        <f t="shared" ref="O61" ca="1" si="45">IFERROR(((J61+K61+L61)/H61),"ND")</f>
        <v>ND</v>
      </c>
      <c r="P61" s="1034"/>
    </row>
    <row r="62" spans="3:16">
      <c r="C62" s="983"/>
      <c r="D62" s="985"/>
      <c r="E62" s="985"/>
      <c r="F62" s="987"/>
      <c r="G62" s="989"/>
      <c r="H62" s="1063"/>
      <c r="I62" s="1036"/>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63">
        <f ca="1">IF(ISBLANK(OFFSET('9. METAS'!$L$20,INT((ROW()-13)/2),0)),"",OFFSET('9. METAS'!$L$20,INT((ROW()-13)/2),0))</f>
        <v>200</v>
      </c>
      <c r="I63" s="1031"/>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1004" t="str">
        <f t="shared" ref="N63" ca="1" si="46">IFERROR(J63/J64,"ND")</f>
        <v>ND</v>
      </c>
      <c r="O63" s="1006" t="str">
        <f t="shared" ref="O63" ca="1" si="47">IFERROR(((J63+K63+L63)/H63),"ND")</f>
        <v>ND</v>
      </c>
      <c r="P63" s="1034"/>
    </row>
    <row r="64" spans="3:16">
      <c r="C64" s="983"/>
      <c r="D64" s="985"/>
      <c r="E64" s="985"/>
      <c r="F64" s="987"/>
      <c r="G64" s="989"/>
      <c r="H64" s="1063"/>
      <c r="I64" s="1036"/>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63">
        <f ca="1">IF(ISBLANK(OFFSET('9. METAS'!$L$20,INT((ROW()-13)/2),0)),"",OFFSET('9. METAS'!$L$20,INT((ROW()-13)/2),0))</f>
        <v>19000</v>
      </c>
      <c r="I65" s="1031"/>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1004" t="str">
        <f t="shared" ref="N65" ca="1" si="48">IFERROR(J65/J66,"ND")</f>
        <v>ND</v>
      </c>
      <c r="O65" s="1006" t="str">
        <f t="shared" ref="O65" ca="1" si="49">IFERROR(((J65+K65+L65)/H65),"ND")</f>
        <v>ND</v>
      </c>
      <c r="P65" s="1034"/>
    </row>
    <row r="66" spans="3:16">
      <c r="C66" s="983"/>
      <c r="D66" s="985"/>
      <c r="E66" s="985"/>
      <c r="F66" s="987"/>
      <c r="G66" s="989"/>
      <c r="H66" s="1063"/>
      <c r="I66" s="1036"/>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63">
        <f ca="1">IF(ISBLANK(OFFSET('9. METAS'!$L$20,INT((ROW()-13)/2),0)),"",OFFSET('9. METAS'!$L$20,INT((ROW()-13)/2),0))</f>
        <v>200</v>
      </c>
      <c r="I67" s="1031"/>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1004" t="str">
        <f t="shared" ref="N67" ca="1" si="50">IFERROR(J67/J68,"ND")</f>
        <v>ND</v>
      </c>
      <c r="O67" s="1006" t="str">
        <f t="shared" ref="O67" ca="1" si="51">IFERROR(((J67+K67+L67)/H67),"ND")</f>
        <v>ND</v>
      </c>
      <c r="P67" s="1034"/>
    </row>
    <row r="68" spans="3:16">
      <c r="C68" s="983"/>
      <c r="D68" s="985"/>
      <c r="E68" s="985"/>
      <c r="F68" s="987"/>
      <c r="G68" s="989"/>
      <c r="H68" s="1063"/>
      <c r="I68" s="1036"/>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63">
        <f ca="1">IF(ISBLANK(OFFSET('9. METAS'!$L$20,INT((ROW()-13)/2),0)),"",OFFSET('9. METAS'!$L$20,INT((ROW()-13)/2),0))</f>
        <v>300</v>
      </c>
      <c r="I69" s="1031"/>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1004" t="str">
        <f t="shared" ref="N69" ca="1" si="52">IFERROR(J69/J70,"ND")</f>
        <v>ND</v>
      </c>
      <c r="O69" s="1006" t="str">
        <f t="shared" ref="O69" ca="1" si="53">IFERROR(((J69+K69+L69)/H69),"ND")</f>
        <v>ND</v>
      </c>
      <c r="P69" s="1034"/>
    </row>
    <row r="70" spans="3:16">
      <c r="C70" s="983"/>
      <c r="D70" s="985"/>
      <c r="E70" s="985"/>
      <c r="F70" s="987"/>
      <c r="G70" s="989"/>
      <c r="H70" s="1063"/>
      <c r="I70" s="1036"/>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63">
        <f ca="1">IF(ISBLANK(OFFSET('9. METAS'!$L$20,INT((ROW()-13)/2),0)),"",OFFSET('9. METAS'!$L$20,INT((ROW()-13)/2),0))</f>
        <v>6</v>
      </c>
      <c r="I71" s="1031"/>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1004" t="str">
        <f t="shared" ref="N71" ca="1" si="54">IFERROR(J71/J72,"ND")</f>
        <v>ND</v>
      </c>
      <c r="O71" s="1006" t="str">
        <f t="shared" ref="O71" ca="1" si="55">IFERROR(((J71+K71+L71)/H71),"ND")</f>
        <v>ND</v>
      </c>
      <c r="P71" s="1034"/>
    </row>
    <row r="72" spans="3:16">
      <c r="C72" s="983"/>
      <c r="D72" s="985"/>
      <c r="E72" s="985"/>
      <c r="F72" s="987"/>
      <c r="G72" s="989"/>
      <c r="H72" s="1063"/>
      <c r="I72" s="1036"/>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63">
        <f ca="1">IF(ISBLANK(OFFSET('9. METAS'!$L$20,INT((ROW()-13)/2),0)),"",OFFSET('9. METAS'!$L$20,INT((ROW()-13)/2),0))</f>
        <v>4</v>
      </c>
      <c r="I73" s="1031"/>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1004" t="str">
        <f t="shared" ref="N73" ca="1" si="56">IFERROR(J73/J74,"ND")</f>
        <v>ND</v>
      </c>
      <c r="O73" s="1006" t="str">
        <f t="shared" ref="O73" ca="1" si="57">IFERROR(((J73+K73+L73)/H73),"ND")</f>
        <v>ND</v>
      </c>
      <c r="P73" s="1034"/>
    </row>
    <row r="74" spans="3:16">
      <c r="C74" s="983"/>
      <c r="D74" s="985"/>
      <c r="E74" s="985"/>
      <c r="F74" s="987"/>
      <c r="G74" s="989"/>
      <c r="H74" s="1063"/>
      <c r="I74" s="1036"/>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63">
        <f ca="1">IF(ISBLANK(OFFSET('9. METAS'!$L$20,INT((ROW()-13)/2),0)),"",OFFSET('9. METAS'!$L$20,INT((ROW()-13)/2),0))</f>
        <v>23666</v>
      </c>
      <c r="I75" s="1031"/>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1004" t="str">
        <f t="shared" ref="N75" ca="1" si="58">IFERROR(J75/J76,"ND")</f>
        <v>ND</v>
      </c>
      <c r="O75" s="1006" t="str">
        <f t="shared" ref="O75" ca="1" si="59">IFERROR(((J75+K75+L75)/H75),"ND")</f>
        <v>ND</v>
      </c>
      <c r="P75" s="1034"/>
    </row>
    <row r="76" spans="3:16">
      <c r="C76" s="983"/>
      <c r="D76" s="985"/>
      <c r="E76" s="985"/>
      <c r="F76" s="987"/>
      <c r="G76" s="989"/>
      <c r="H76" s="1063"/>
      <c r="I76" s="1036"/>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63">
        <f ca="1">IF(ISBLANK(OFFSET('9. METAS'!$L$20,INT((ROW()-13)/2),0)),"",OFFSET('9. METAS'!$L$20,INT((ROW()-13)/2),0))</f>
        <v>12</v>
      </c>
      <c r="I77" s="1031"/>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1004" t="str">
        <f t="shared" ref="N77" ca="1" si="60">IFERROR(J77/J78,"ND")</f>
        <v>ND</v>
      </c>
      <c r="O77" s="1006" t="str">
        <f t="shared" ref="O77" ca="1" si="61">IFERROR(((J77+K77+L77)/H77),"ND")</f>
        <v>ND</v>
      </c>
      <c r="P77" s="1034"/>
    </row>
    <row r="78" spans="3:16">
      <c r="C78" s="983"/>
      <c r="D78" s="985"/>
      <c r="E78" s="985"/>
      <c r="F78" s="987"/>
      <c r="G78" s="989"/>
      <c r="H78" s="1063"/>
      <c r="I78" s="1036"/>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63">
        <f ca="1">IF(ISBLANK(OFFSET('9. METAS'!$L$20,INT((ROW()-13)/2),0)),"",OFFSET('9. METAS'!$L$20,INT((ROW()-13)/2),0))</f>
        <v>7</v>
      </c>
      <c r="I79" s="1031"/>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1004" t="str">
        <f t="shared" ref="N79" ca="1" si="62">IFERROR(J79/J80,"ND")</f>
        <v>ND</v>
      </c>
      <c r="O79" s="1006" t="str">
        <f t="shared" ref="O79" ca="1" si="63">IFERROR(((J79+K79+L79)/H79),"ND")</f>
        <v>ND</v>
      </c>
      <c r="P79" s="1034"/>
    </row>
    <row r="80" spans="3:16">
      <c r="C80" s="983"/>
      <c r="D80" s="985"/>
      <c r="E80" s="985"/>
      <c r="F80" s="987"/>
      <c r="G80" s="989"/>
      <c r="H80" s="1063"/>
      <c r="I80" s="1036"/>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63">
        <f ca="1">IF(ISBLANK(OFFSET('9. METAS'!$L$20,INT((ROW()-13)/2),0)),"",OFFSET('9. METAS'!$L$20,INT((ROW()-13)/2),0))</f>
        <v>113333</v>
      </c>
      <c r="I81" s="1031"/>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1004" t="str">
        <f t="shared" ref="N81" ca="1" si="64">IFERROR(J81/J82,"ND")</f>
        <v>ND</v>
      </c>
      <c r="O81" s="1006" t="str">
        <f t="shared" ref="O81" ca="1" si="65">IFERROR(((J81+K81+L81)/H81),"ND")</f>
        <v>ND</v>
      </c>
      <c r="P81" s="1034"/>
    </row>
    <row r="82" spans="3:16">
      <c r="C82" s="983"/>
      <c r="D82" s="985"/>
      <c r="E82" s="985"/>
      <c r="F82" s="987"/>
      <c r="G82" s="989"/>
      <c r="H82" s="1063"/>
      <c r="I82" s="1036"/>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63">
        <f ca="1">IF(ISBLANK(OFFSET('9. METAS'!$L$20,INT((ROW()-13)/2),0)),"",OFFSET('9. METAS'!$L$20,INT((ROW()-13)/2),0))</f>
        <v>1000</v>
      </c>
      <c r="I83" s="1031"/>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1004" t="str">
        <f t="shared" ref="N83" ca="1" si="66">IFERROR(J83/J84,"ND")</f>
        <v>ND</v>
      </c>
      <c r="O83" s="1006" t="str">
        <f t="shared" ref="O83" ca="1" si="67">IFERROR(((J83+K83+L83)/H83),"ND")</f>
        <v>ND</v>
      </c>
      <c r="P83" s="1034"/>
    </row>
    <row r="84" spans="3:16">
      <c r="C84" s="983"/>
      <c r="D84" s="985"/>
      <c r="E84" s="985"/>
      <c r="F84" s="987"/>
      <c r="G84" s="989"/>
      <c r="H84" s="1063"/>
      <c r="I84" s="1036"/>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63">
        <f ca="1">IF(ISBLANK(OFFSET('9. METAS'!$L$20,INT((ROW()-13)/2),0)),"",OFFSET('9. METAS'!$L$20,INT((ROW()-13)/2),0))</f>
        <v>1400</v>
      </c>
      <c r="I85" s="1031"/>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1004" t="str">
        <f t="shared" ref="N85" ca="1" si="68">IFERROR(J85/J86,"ND")</f>
        <v>ND</v>
      </c>
      <c r="O85" s="1006" t="str">
        <f t="shared" ref="O85" ca="1" si="69">IFERROR(((J85+K85+L85)/H85),"ND")</f>
        <v>ND</v>
      </c>
      <c r="P85" s="1034"/>
    </row>
    <row r="86" spans="3:16">
      <c r="C86" s="983"/>
      <c r="D86" s="985"/>
      <c r="E86" s="985"/>
      <c r="F86" s="987"/>
      <c r="G86" s="989"/>
      <c r="H86" s="1063"/>
      <c r="I86" s="1036"/>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63">
        <f ca="1">IF(ISBLANK(OFFSET('9. METAS'!$L$20,INT((ROW()-13)/2),0)),"",OFFSET('9. METAS'!$L$20,INT((ROW()-13)/2),0))</f>
        <v>4</v>
      </c>
      <c r="I87" s="1031"/>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1004" t="str">
        <f t="shared" ref="N87" ca="1" si="70">IFERROR(J87/J88,"ND")</f>
        <v>ND</v>
      </c>
      <c r="O87" s="1006" t="str">
        <f t="shared" ref="O87" ca="1" si="71">IFERROR(((J87+K87+L87)/H87),"ND")</f>
        <v>ND</v>
      </c>
      <c r="P87" s="1034"/>
    </row>
    <row r="88" spans="3:16">
      <c r="C88" s="983"/>
      <c r="D88" s="985"/>
      <c r="E88" s="985"/>
      <c r="F88" s="987"/>
      <c r="G88" s="989"/>
      <c r="H88" s="1063"/>
      <c r="I88" s="1036"/>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63">
        <f ca="1">IF(ISBLANK(OFFSET('9. METAS'!$L$20,INT((ROW()-13)/2),0)),"",OFFSET('9. METAS'!$L$20,INT((ROW()-13)/2),0))</f>
        <v>12</v>
      </c>
      <c r="I89" s="1031"/>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1004" t="str">
        <f t="shared" ref="N89" ca="1" si="72">IFERROR(J89/J90,"ND")</f>
        <v>ND</v>
      </c>
      <c r="O89" s="1006" t="str">
        <f t="shared" ref="O89" ca="1" si="73">IFERROR(((J89+K89+L89)/H89),"ND")</f>
        <v>ND</v>
      </c>
      <c r="P89" s="1034"/>
    </row>
    <row r="90" spans="3:16">
      <c r="C90" s="983"/>
      <c r="D90" s="985"/>
      <c r="E90" s="985"/>
      <c r="F90" s="987"/>
      <c r="G90" s="989"/>
      <c r="H90" s="1063"/>
      <c r="I90" s="1036"/>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63">
        <f ca="1">IF(ISBLANK(OFFSET('9. METAS'!$L$20,INT((ROW()-13)/2),0)),"",OFFSET('9. METAS'!$L$20,INT((ROW()-13)/2),0))</f>
        <v>100</v>
      </c>
      <c r="I91" s="1031"/>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1004" t="str">
        <f t="shared" ref="N91" ca="1" si="74">IFERROR(J91/J92,"ND")</f>
        <v>ND</v>
      </c>
      <c r="O91" s="1006" t="str">
        <f t="shared" ref="O91" ca="1" si="75">IFERROR(((J91+K91+L91)/H91),"ND")</f>
        <v>ND</v>
      </c>
      <c r="P91" s="1034"/>
    </row>
    <row r="92" spans="3:16">
      <c r="C92" s="983"/>
      <c r="D92" s="985"/>
      <c r="E92" s="985"/>
      <c r="F92" s="987"/>
      <c r="G92" s="989"/>
      <c r="H92" s="1063"/>
      <c r="I92" s="1036"/>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63">
        <f ca="1">IF(ISBLANK(OFFSET('9. METAS'!$L$20,INT((ROW()-13)/2),0)),"",OFFSET('9. METAS'!$L$20,INT((ROW()-13)/2),0))</f>
        <v>2500</v>
      </c>
      <c r="I93" s="1031"/>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1004" t="str">
        <f t="shared" ref="N93" ca="1" si="76">IFERROR(J93/J94,"ND")</f>
        <v>ND</v>
      </c>
      <c r="O93" s="1006" t="str">
        <f t="shared" ref="O93" ca="1" si="77">IFERROR(((J93+K93+L93)/H93),"ND")</f>
        <v>ND</v>
      </c>
      <c r="P93" s="1034"/>
    </row>
    <row r="94" spans="3:16">
      <c r="C94" s="983"/>
      <c r="D94" s="985"/>
      <c r="E94" s="985"/>
      <c r="F94" s="987"/>
      <c r="G94" s="989"/>
      <c r="H94" s="1063"/>
      <c r="I94" s="1036"/>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63">
        <f ca="1">IF(ISBLANK(OFFSET('9. METAS'!$L$20,INT((ROW()-13)/2),0)),"",OFFSET('9. METAS'!$L$20,INT((ROW()-13)/2),0))</f>
        <v>11000</v>
      </c>
      <c r="I95" s="1031"/>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1004" t="str">
        <f t="shared" ref="N95" ca="1" si="78">IFERROR(J95/J96,"ND")</f>
        <v>ND</v>
      </c>
      <c r="O95" s="1006" t="str">
        <f t="shared" ref="O95" ca="1" si="79">IFERROR(((J95+K95+L95)/H95),"ND")</f>
        <v>ND</v>
      </c>
      <c r="P95" s="1034"/>
    </row>
    <row r="96" spans="3:16">
      <c r="C96" s="983"/>
      <c r="D96" s="985"/>
      <c r="E96" s="985"/>
      <c r="F96" s="987"/>
      <c r="G96" s="989"/>
      <c r="H96" s="1063"/>
      <c r="I96" s="1036"/>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63">
        <f ca="1">IF(ISBLANK(OFFSET('9. METAS'!$L$20,INT((ROW()-13)/2),0)),"",OFFSET('9. METAS'!$L$20,INT((ROW()-13)/2),0))</f>
        <v>1300</v>
      </c>
      <c r="I97" s="1031"/>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1004" t="str">
        <f t="shared" ref="N97" ca="1" si="80">IFERROR(J97/J98,"ND")</f>
        <v>ND</v>
      </c>
      <c r="O97" s="1006" t="str">
        <f t="shared" ref="O97" ca="1" si="81">IFERROR(((J97+K97+L97)/H97),"ND")</f>
        <v>ND</v>
      </c>
      <c r="P97" s="1034"/>
    </row>
    <row r="98" spans="3:16">
      <c r="C98" s="983"/>
      <c r="D98" s="985"/>
      <c r="E98" s="985"/>
      <c r="F98" s="987"/>
      <c r="G98" s="989"/>
      <c r="H98" s="1063"/>
      <c r="I98" s="1036"/>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63">
        <f ca="1">IF(ISBLANK(OFFSET('9. METAS'!$L$20,INT((ROW()-13)/2),0)),"",OFFSET('9. METAS'!$L$20,INT((ROW()-13)/2),0))</f>
        <v>720</v>
      </c>
      <c r="I99" s="1031"/>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1004" t="str">
        <f t="shared" ref="N99" ca="1" si="82">IFERROR(J99/J100,"ND")</f>
        <v>ND</v>
      </c>
      <c r="O99" s="1006" t="str">
        <f t="shared" ref="O99" ca="1" si="83">IFERROR(((J99+K99+L99)/H99),"ND")</f>
        <v>ND</v>
      </c>
      <c r="P99" s="1034"/>
    </row>
    <row r="100" spans="3:16">
      <c r="C100" s="983"/>
      <c r="D100" s="985"/>
      <c r="E100" s="985"/>
      <c r="F100" s="987"/>
      <c r="G100" s="989"/>
      <c r="H100" s="1063"/>
      <c r="I100" s="1036"/>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63">
        <f ca="1">IF(ISBLANK(OFFSET('9. METAS'!$L$20,INT((ROW()-13)/2),0)),"",OFFSET('9. METAS'!$L$20,INT((ROW()-13)/2),0))</f>
        <v>320</v>
      </c>
      <c r="I101" s="1031"/>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1004" t="str">
        <f t="shared" ref="N101" ca="1" si="84">IFERROR(J101/J102,"ND")</f>
        <v>ND</v>
      </c>
      <c r="O101" s="1006" t="str">
        <f t="shared" ref="O101" ca="1" si="85">IFERROR(((J101+K101+L101)/H101),"ND")</f>
        <v>ND</v>
      </c>
      <c r="P101" s="1034"/>
    </row>
    <row r="102" spans="3:16">
      <c r="C102" s="983"/>
      <c r="D102" s="985"/>
      <c r="E102" s="985"/>
      <c r="F102" s="987"/>
      <c r="G102" s="989"/>
      <c r="H102" s="1063"/>
      <c r="I102" s="1036"/>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63">
        <f ca="1">IF(ISBLANK(OFFSET('9. METAS'!$L$20,INT((ROW()-13)/2),0)),"",OFFSET('9. METAS'!$L$20,INT((ROW()-13)/2),0))</f>
        <v>700</v>
      </c>
      <c r="I103" s="1031"/>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1004" t="str">
        <f t="shared" ref="N103" ca="1" si="86">IFERROR(J103/J104,"ND")</f>
        <v>ND</v>
      </c>
      <c r="O103" s="1006" t="str">
        <f t="shared" ref="O103" ca="1" si="87">IFERROR(((J103+K103+L103)/H103),"ND")</f>
        <v>ND</v>
      </c>
      <c r="P103" s="1034"/>
    </row>
    <row r="104" spans="3:16">
      <c r="C104" s="983"/>
      <c r="D104" s="985"/>
      <c r="E104" s="985"/>
      <c r="F104" s="987"/>
      <c r="G104" s="989"/>
      <c r="H104" s="1063"/>
      <c r="I104" s="1036"/>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63">
        <f ca="1">IF(ISBLANK(OFFSET('9. METAS'!$L$20,INT((ROW()-13)/2),0)),"",OFFSET('9. METAS'!$L$20,INT((ROW()-13)/2),0))</f>
        <v>290</v>
      </c>
      <c r="I105" s="1031"/>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1004" t="str">
        <f t="shared" ref="N105" ca="1" si="88">IFERROR(J105/J106,"ND")</f>
        <v>ND</v>
      </c>
      <c r="O105" s="1006" t="str">
        <f t="shared" ref="O105" ca="1" si="89">IFERROR(((J105+K105+L105)/H105),"ND")</f>
        <v>ND</v>
      </c>
      <c r="P105" s="1034"/>
    </row>
    <row r="106" spans="3:16">
      <c r="C106" s="983"/>
      <c r="D106" s="985"/>
      <c r="E106" s="985"/>
      <c r="F106" s="987"/>
      <c r="G106" s="989"/>
      <c r="H106" s="1063"/>
      <c r="I106" s="1036"/>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63">
        <f ca="1">IF(ISBLANK(OFFSET('9. METAS'!$L$20,INT((ROW()-13)/2),0)),"",OFFSET('9. METAS'!$L$20,INT((ROW()-13)/2),0))</f>
        <v>3</v>
      </c>
      <c r="I107" s="1031"/>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1004" t="str">
        <f t="shared" ref="N107" ca="1" si="90">IFERROR(J107/J108,"ND")</f>
        <v>ND</v>
      </c>
      <c r="O107" s="1006" t="str">
        <f t="shared" ref="O107" ca="1" si="91">IFERROR(((J107+K107+L107)/H107),"ND")</f>
        <v>ND</v>
      </c>
      <c r="P107" s="1034"/>
    </row>
    <row r="108" spans="3:16">
      <c r="C108" s="983"/>
      <c r="D108" s="985"/>
      <c r="E108" s="985"/>
      <c r="F108" s="987"/>
      <c r="G108" s="989"/>
      <c r="H108" s="1063"/>
      <c r="I108" s="1036"/>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63">
        <f ca="1">IF(ISBLANK(OFFSET('9. METAS'!$L$20,INT((ROW()-13)/2),0)),"",OFFSET('9. METAS'!$L$20,INT((ROW()-13)/2),0))</f>
        <v>24</v>
      </c>
      <c r="I109" s="1031"/>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1004" t="str">
        <f t="shared" ref="N109" ca="1" si="92">IFERROR(J109/J110,"ND")</f>
        <v>ND</v>
      </c>
      <c r="O109" s="1006" t="str">
        <f t="shared" ref="O109" ca="1" si="93">IFERROR(((J109+K109+L109)/H109),"ND")</f>
        <v>ND</v>
      </c>
      <c r="P109" s="1034"/>
    </row>
    <row r="110" spans="3:16">
      <c r="C110" s="983"/>
      <c r="D110" s="985"/>
      <c r="E110" s="985"/>
      <c r="F110" s="987"/>
      <c r="G110" s="989"/>
      <c r="H110" s="1063"/>
      <c r="I110" s="1036"/>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63">
        <f ca="1">IF(ISBLANK(OFFSET('9. METAS'!$L$20,INT((ROW()-13)/2),0)),"",OFFSET('9. METAS'!$L$20,INT((ROW()-13)/2),0))</f>
        <v>16</v>
      </c>
      <c r="I111" s="1031"/>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1004" t="str">
        <f t="shared" ref="N111" ca="1" si="94">IFERROR(J111/J112,"ND")</f>
        <v>ND</v>
      </c>
      <c r="O111" s="1006" t="str">
        <f t="shared" ref="O111" ca="1" si="95">IFERROR(((J111+K111+L111)/H111),"ND")</f>
        <v>ND</v>
      </c>
      <c r="P111" s="1034"/>
    </row>
    <row r="112" spans="3:16">
      <c r="C112" s="983"/>
      <c r="D112" s="985"/>
      <c r="E112" s="985"/>
      <c r="F112" s="987"/>
      <c r="G112" s="989"/>
      <c r="H112" s="1063"/>
      <c r="I112" s="1036"/>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63">
        <f ca="1">IF(ISBLANK(OFFSET('9. METAS'!$L$20,INT((ROW()-13)/2),0)),"",OFFSET('9. METAS'!$L$20,INT((ROW()-13)/2),0))</f>
        <v>1</v>
      </c>
      <c r="I113" s="1031"/>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1004" t="str">
        <f t="shared" ref="N113" ca="1" si="96">IFERROR(J113/J114,"ND")</f>
        <v>ND</v>
      </c>
      <c r="O113" s="1006" t="str">
        <f t="shared" ref="O113" ca="1" si="97">IFERROR(((J113+K113+L113)/H113),"ND")</f>
        <v>ND</v>
      </c>
      <c r="P113" s="1034"/>
    </row>
    <row r="114" spans="3:16">
      <c r="C114" s="983"/>
      <c r="D114" s="985"/>
      <c r="E114" s="985"/>
      <c r="F114" s="987"/>
      <c r="G114" s="989"/>
      <c r="H114" s="1063"/>
      <c r="I114" s="1036"/>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63">
        <f ca="1">IF(ISBLANK(OFFSET('9. METAS'!$L$20,INT((ROW()-13)/2),0)),"",OFFSET('9. METAS'!$L$20,INT((ROW()-13)/2),0))</f>
        <v>3230</v>
      </c>
      <c r="I115" s="1031"/>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1004" t="str">
        <f t="shared" ref="N115" ca="1" si="98">IFERROR(J115/J116,"ND")</f>
        <v>ND</v>
      </c>
      <c r="O115" s="1006" t="str">
        <f t="shared" ref="O115" ca="1" si="99">IFERROR(((J115+K115+L115)/H115),"ND")</f>
        <v>ND</v>
      </c>
      <c r="P115" s="1034"/>
    </row>
    <row r="116" spans="3:16">
      <c r="C116" s="983"/>
      <c r="D116" s="985"/>
      <c r="E116" s="985"/>
      <c r="F116" s="987"/>
      <c r="G116" s="989"/>
      <c r="H116" s="1063"/>
      <c r="I116" s="1036"/>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63">
        <f ca="1">IF(ISBLANK(OFFSET('9. METAS'!$L$20,INT((ROW()-13)/2),0)),"",OFFSET('9. METAS'!$L$20,INT((ROW()-13)/2),0))</f>
        <v>24</v>
      </c>
      <c r="I117" s="1031"/>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1004" t="str">
        <f t="shared" ref="N117" ca="1" si="100">IFERROR(J117/J118,"ND")</f>
        <v>ND</v>
      </c>
      <c r="O117" s="1006" t="str">
        <f t="shared" ref="O117" ca="1" si="101">IFERROR(((J117+K117+L117)/H117),"ND")</f>
        <v>ND</v>
      </c>
      <c r="P117" s="1034"/>
    </row>
    <row r="118" spans="3:16">
      <c r="C118" s="983"/>
      <c r="D118" s="985"/>
      <c r="E118" s="985"/>
      <c r="F118" s="987"/>
      <c r="G118" s="989"/>
      <c r="H118" s="1063"/>
      <c r="I118" s="1036"/>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63">
        <f ca="1">IF(ISBLANK(OFFSET('9. METAS'!$L$20,INT((ROW()-13)/2),0)),"",OFFSET('9. METAS'!$L$20,INT((ROW()-13)/2),0))</f>
        <v>20</v>
      </c>
      <c r="I119" s="1031"/>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1004" t="str">
        <f t="shared" ref="N119" ca="1" si="102">IFERROR(J119/J120,"ND")</f>
        <v>ND</v>
      </c>
      <c r="O119" s="1006" t="str">
        <f t="shared" ref="O119" ca="1" si="103">IFERROR(((J119+K119+L119)/H119),"ND")</f>
        <v>ND</v>
      </c>
      <c r="P119" s="1034"/>
    </row>
    <row r="120" spans="3:16">
      <c r="C120" s="983"/>
      <c r="D120" s="985"/>
      <c r="E120" s="985"/>
      <c r="F120" s="987"/>
      <c r="G120" s="989"/>
      <c r="H120" s="1063"/>
      <c r="I120" s="1036"/>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63">
        <f ca="1">IF(ISBLANK(OFFSET('9. METAS'!$L$20,INT((ROW()-13)/2),0)),"",OFFSET('9. METAS'!$L$20,INT((ROW()-13)/2),0))</f>
        <v>120</v>
      </c>
      <c r="I121" s="1031"/>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1004" t="str">
        <f t="shared" ref="N121" ca="1" si="104">IFERROR(J121/J122,"ND")</f>
        <v>ND</v>
      </c>
      <c r="O121" s="1006" t="str">
        <f t="shared" ref="O121" ca="1" si="105">IFERROR(((J121+K121+L121)/H121),"ND")</f>
        <v>ND</v>
      </c>
      <c r="P121" s="1034"/>
    </row>
    <row r="122" spans="3:16">
      <c r="C122" s="983"/>
      <c r="D122" s="985"/>
      <c r="E122" s="985"/>
      <c r="F122" s="987"/>
      <c r="G122" s="989"/>
      <c r="H122" s="1063"/>
      <c r="I122" s="1036"/>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63">
        <f ca="1">IF(ISBLANK(OFFSET('9. METAS'!$L$20,INT((ROW()-13)/2),0)),"",OFFSET('9. METAS'!$L$20,INT((ROW()-13)/2),0))</f>
        <v>60</v>
      </c>
      <c r="I123" s="1031"/>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1004" t="str">
        <f t="shared" ref="N123" ca="1" si="106">IFERROR(J123/J124,"ND")</f>
        <v>ND</v>
      </c>
      <c r="O123" s="1006" t="str">
        <f t="shared" ref="O123" ca="1" si="107">IFERROR(((J123+K123+L123)/H123),"ND")</f>
        <v>ND</v>
      </c>
      <c r="P123" s="1034"/>
    </row>
    <row r="124" spans="3:16">
      <c r="C124" s="983"/>
      <c r="D124" s="985"/>
      <c r="E124" s="985"/>
      <c r="F124" s="987"/>
      <c r="G124" s="989"/>
      <c r="H124" s="1063"/>
      <c r="I124" s="1036"/>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63">
        <f ca="1">IF(ISBLANK(OFFSET('9. METAS'!$L$20,INT((ROW()-13)/2),0)),"",OFFSET('9. METAS'!$L$20,INT((ROW()-13)/2),0))</f>
        <v>120</v>
      </c>
      <c r="I125" s="1031"/>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1004" t="str">
        <f t="shared" ref="N125" ca="1" si="108">IFERROR(J125/J126,"ND")</f>
        <v>ND</v>
      </c>
      <c r="O125" s="1006" t="str">
        <f t="shared" ref="O125" ca="1" si="109">IFERROR(((J125+K125+L125)/H125),"ND")</f>
        <v>ND</v>
      </c>
      <c r="P125" s="1034"/>
    </row>
    <row r="126" spans="3:16">
      <c r="C126" s="983"/>
      <c r="D126" s="985"/>
      <c r="E126" s="985"/>
      <c r="F126" s="987"/>
      <c r="G126" s="989"/>
      <c r="H126" s="1063"/>
      <c r="I126" s="1036"/>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63">
        <f ca="1">IF(ISBLANK(OFFSET('9. METAS'!$L$20,INT((ROW()-13)/2),0)),"",OFFSET('9. METAS'!$L$20,INT((ROW()-13)/2),0))</f>
        <v>10000</v>
      </c>
      <c r="I127" s="1031"/>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1004" t="str">
        <f t="shared" ref="N127" ca="1" si="110">IFERROR(J127/J128,"ND")</f>
        <v>ND</v>
      </c>
      <c r="O127" s="1006" t="str">
        <f t="shared" ref="O127" ca="1" si="111">IFERROR(((J127+K127+L127)/H127),"ND")</f>
        <v>ND</v>
      </c>
      <c r="P127" s="1034"/>
    </row>
    <row r="128" spans="3:16">
      <c r="C128" s="983"/>
      <c r="D128" s="985"/>
      <c r="E128" s="985"/>
      <c r="F128" s="987"/>
      <c r="G128" s="989"/>
      <c r="H128" s="1063"/>
      <c r="I128" s="1036"/>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63">
        <f ca="1">IF(ISBLANK(OFFSET('9. METAS'!$L$20,INT((ROW()-13)/2),0)),"",OFFSET('9. METAS'!$L$20,INT((ROW()-13)/2),0))</f>
        <v>4000</v>
      </c>
      <c r="I129" s="1031"/>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1004" t="str">
        <f t="shared" ref="N129" ca="1" si="112">IFERROR(J129/J130,"ND")</f>
        <v>ND</v>
      </c>
      <c r="O129" s="1006" t="str">
        <f t="shared" ref="O129" ca="1" si="113">IFERROR(((J129+K129+L129)/H129),"ND")</f>
        <v>ND</v>
      </c>
      <c r="P129" s="1034"/>
    </row>
    <row r="130" spans="3:16">
      <c r="C130" s="983"/>
      <c r="D130" s="985"/>
      <c r="E130" s="985"/>
      <c r="F130" s="987"/>
      <c r="G130" s="989"/>
      <c r="H130" s="1063"/>
      <c r="I130" s="1036"/>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63">
        <f ca="1">IF(ISBLANK(OFFSET('9. METAS'!$L$20,INT((ROW()-13)/2),0)),"",OFFSET('9. METAS'!$L$20,INT((ROW()-13)/2),0))</f>
        <v>2000</v>
      </c>
      <c r="I131" s="1031"/>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1004" t="str">
        <f t="shared" ref="N131" ca="1" si="114">IFERROR(J131/J132,"ND")</f>
        <v>ND</v>
      </c>
      <c r="O131" s="1006" t="str">
        <f t="shared" ref="O131" ca="1" si="115">IFERROR(((J131+K131+L131)/H131),"ND")</f>
        <v>ND</v>
      </c>
      <c r="P131" s="1034"/>
    </row>
    <row r="132" spans="3:16">
      <c r="C132" s="983"/>
      <c r="D132" s="985"/>
      <c r="E132" s="985"/>
      <c r="F132" s="987"/>
      <c r="G132" s="989"/>
      <c r="H132" s="1063"/>
      <c r="I132" s="1036"/>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63">
        <f ca="1">IF(ISBLANK(OFFSET('9. METAS'!$L$20,INT((ROW()-13)/2),0)),"",OFFSET('9. METAS'!$L$20,INT((ROW()-13)/2),0))</f>
        <v>8000</v>
      </c>
      <c r="I133" s="1031"/>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1004" t="str">
        <f t="shared" ref="N133" ca="1" si="116">IFERROR(J133/J134,"ND")</f>
        <v>ND</v>
      </c>
      <c r="O133" s="1006" t="str">
        <f t="shared" ref="O133" ca="1" si="117">IFERROR(((J133+K133+L133)/H133),"ND")</f>
        <v>ND</v>
      </c>
      <c r="P133" s="1034"/>
    </row>
    <row r="134" spans="3:16">
      <c r="C134" s="983"/>
      <c r="D134" s="985"/>
      <c r="E134" s="985"/>
      <c r="F134" s="987"/>
      <c r="G134" s="989"/>
      <c r="H134" s="1063"/>
      <c r="I134" s="1036"/>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63">
        <f ca="1">IF(ISBLANK(OFFSET('9. METAS'!$L$20,INT((ROW()-13)/2),0)),"",OFFSET('9. METAS'!$L$20,INT((ROW()-13)/2),0))</f>
        <v>80</v>
      </c>
      <c r="I135" s="1031"/>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1004" t="str">
        <f t="shared" ref="N135" ca="1" si="118">IFERROR(J135/J136,"ND")</f>
        <v>ND</v>
      </c>
      <c r="O135" s="1006" t="str">
        <f t="shared" ref="O135" ca="1" si="119">IFERROR(((J135+K135+L135)/H135),"ND")</f>
        <v>ND</v>
      </c>
      <c r="P135" s="1034"/>
    </row>
    <row r="136" spans="3:16">
      <c r="C136" s="983"/>
      <c r="D136" s="985"/>
      <c r="E136" s="985"/>
      <c r="F136" s="987"/>
      <c r="G136" s="989"/>
      <c r="H136" s="1063"/>
      <c r="I136" s="1036"/>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63">
        <f ca="1">IF(ISBLANK(OFFSET('9. METAS'!$L$20,INT((ROW()-13)/2),0)),"",OFFSET('9. METAS'!$L$20,INT((ROW()-13)/2),0))</f>
        <v>10000</v>
      </c>
      <c r="I137" s="1031"/>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1004" t="str">
        <f t="shared" ref="N137" ca="1" si="120">IFERROR(J137/J138,"ND")</f>
        <v>ND</v>
      </c>
      <c r="O137" s="1006" t="str">
        <f t="shared" ref="O137" ca="1" si="121">IFERROR(((J137+K137+L137)/H137),"ND")</f>
        <v>ND</v>
      </c>
      <c r="P137" s="1034"/>
    </row>
    <row r="138" spans="3:16">
      <c r="C138" s="983"/>
      <c r="D138" s="985"/>
      <c r="E138" s="985"/>
      <c r="F138" s="987"/>
      <c r="G138" s="989"/>
      <c r="H138" s="1063"/>
      <c r="I138" s="1036"/>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63">
        <f ca="1">IF(ISBLANK(OFFSET('9. METAS'!$L$20,INT((ROW()-13)/2),0)),"",OFFSET('9. METAS'!$L$20,INT((ROW()-13)/2),0))</f>
        <v>160</v>
      </c>
      <c r="I139" s="1031"/>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1004" t="str">
        <f t="shared" ref="N139" ca="1" si="122">IFERROR(J139/J140,"ND")</f>
        <v>ND</v>
      </c>
      <c r="O139" s="1006" t="str">
        <f t="shared" ref="O139" ca="1" si="123">IFERROR(((J139+K139+L139)/H139),"ND")</f>
        <v>ND</v>
      </c>
      <c r="P139" s="1034"/>
    </row>
    <row r="140" spans="3:16">
      <c r="C140" s="983"/>
      <c r="D140" s="985"/>
      <c r="E140" s="985"/>
      <c r="F140" s="987"/>
      <c r="G140" s="989"/>
      <c r="H140" s="1063"/>
      <c r="I140" s="1036"/>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63">
        <f ca="1">IF(ISBLANK(OFFSET('9. METAS'!$L$20,INT((ROW()-13)/2),0)),"",OFFSET('9. METAS'!$L$20,INT((ROW()-13)/2),0))</f>
        <v>175</v>
      </c>
      <c r="I141" s="1031"/>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1004" t="str">
        <f t="shared" ref="N141" ca="1" si="124">IFERROR(J141/J142,"ND")</f>
        <v>ND</v>
      </c>
      <c r="O141" s="1006" t="str">
        <f t="shared" ref="O141" ca="1" si="125">IFERROR(((J141+K141+L141)/H141),"ND")</f>
        <v>ND</v>
      </c>
      <c r="P141" s="1034"/>
    </row>
    <row r="142" spans="3:16">
      <c r="C142" s="983"/>
      <c r="D142" s="985"/>
      <c r="E142" s="985"/>
      <c r="F142" s="987"/>
      <c r="G142" s="989"/>
      <c r="H142" s="1063"/>
      <c r="I142" s="1036"/>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63">
        <f ca="1">IF(ISBLANK(OFFSET('9. METAS'!$L$20,INT((ROW()-13)/2),0)),"",OFFSET('9. METAS'!$L$20,INT((ROW()-13)/2),0))</f>
        <v>42</v>
      </c>
      <c r="I143" s="1031"/>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1004" t="str">
        <f t="shared" ref="N143" ca="1" si="126">IFERROR(J143/J144,"ND")</f>
        <v>ND</v>
      </c>
      <c r="O143" s="1006" t="str">
        <f t="shared" ref="O143" ca="1" si="127">IFERROR(((J143+K143+L143)/H143),"ND")</f>
        <v>ND</v>
      </c>
      <c r="P143" s="1034"/>
    </row>
    <row r="144" spans="3:16">
      <c r="C144" s="983"/>
      <c r="D144" s="985"/>
      <c r="E144" s="985"/>
      <c r="F144" s="987"/>
      <c r="G144" s="989"/>
      <c r="H144" s="1063"/>
      <c r="I144" s="1036"/>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63">
        <f ca="1">IF(ISBLANK(OFFSET('9. METAS'!$L$20,INT((ROW()-13)/2),0)),"",OFFSET('9. METAS'!$L$20,INT((ROW()-13)/2),0))</f>
        <v>400</v>
      </c>
      <c r="I145" s="1031"/>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1004" t="str">
        <f t="shared" ref="N145" ca="1" si="128">IFERROR(J145/J146,"ND")</f>
        <v>ND</v>
      </c>
      <c r="O145" s="1006" t="str">
        <f t="shared" ref="O145" ca="1" si="129">IFERROR(((J145+K145+L145)/H145),"ND")</f>
        <v>ND</v>
      </c>
      <c r="P145" s="1034"/>
    </row>
    <row r="146" spans="3:16">
      <c r="C146" s="983"/>
      <c r="D146" s="985"/>
      <c r="E146" s="985"/>
      <c r="F146" s="987"/>
      <c r="G146" s="989"/>
      <c r="H146" s="1063"/>
      <c r="I146" s="1036"/>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63">
        <f ca="1">IF(ISBLANK(OFFSET('9. METAS'!$L$20,INT((ROW()-13)/2),0)),"",OFFSET('9. METAS'!$L$20,INT((ROW()-13)/2),0))</f>
        <v>20</v>
      </c>
      <c r="I147" s="1031"/>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1004" t="str">
        <f t="shared" ref="N147" ca="1" si="130">IFERROR(J147/J148,"ND")</f>
        <v>ND</v>
      </c>
      <c r="O147" s="1006" t="str">
        <f t="shared" ref="O147" ca="1" si="131">IFERROR(((J147+K147+L147)/H147),"ND")</f>
        <v>ND</v>
      </c>
      <c r="P147" s="1034"/>
    </row>
    <row r="148" spans="3:16">
      <c r="C148" s="983"/>
      <c r="D148" s="985"/>
      <c r="E148" s="985"/>
      <c r="F148" s="987"/>
      <c r="G148" s="989"/>
      <c r="H148" s="1063"/>
      <c r="I148" s="1036"/>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63">
        <f ca="1">IF(ISBLANK(OFFSET('9. METAS'!$L$20,INT((ROW()-13)/2),0)),"",OFFSET('9. METAS'!$L$20,INT((ROW()-13)/2),0))</f>
        <v>120</v>
      </c>
      <c r="I149" s="1031"/>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1004" t="str">
        <f t="shared" ref="N149" ca="1" si="132">IFERROR(J149/J150,"ND")</f>
        <v>ND</v>
      </c>
      <c r="O149" s="1006" t="str">
        <f t="shared" ref="O149" ca="1" si="133">IFERROR(((J149+K149+L149)/H149),"ND")</f>
        <v>ND</v>
      </c>
      <c r="P149" s="1034"/>
    </row>
    <row r="150" spans="3:16">
      <c r="C150" s="983"/>
      <c r="D150" s="985"/>
      <c r="E150" s="985"/>
      <c r="F150" s="987"/>
      <c r="G150" s="989"/>
      <c r="H150" s="1063"/>
      <c r="I150" s="1036"/>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63">
        <f ca="1">IF(ISBLANK(OFFSET('9. METAS'!$L$20,INT((ROW()-13)/2),0)),"",OFFSET('9. METAS'!$L$20,INT((ROW()-13)/2),0))</f>
        <v>42</v>
      </c>
      <c r="I151" s="1031"/>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1004" t="str">
        <f t="shared" ref="N151" ca="1" si="134">IFERROR(J151/J152,"ND")</f>
        <v>ND</v>
      </c>
      <c r="O151" s="1006" t="str">
        <f t="shared" ref="O151" ca="1" si="135">IFERROR(((J151+K151+L151)/H151),"ND")</f>
        <v>ND</v>
      </c>
      <c r="P151" s="1034"/>
    </row>
    <row r="152" spans="3:16">
      <c r="C152" s="983"/>
      <c r="D152" s="985"/>
      <c r="E152" s="985"/>
      <c r="F152" s="987"/>
      <c r="G152" s="989"/>
      <c r="H152" s="1063"/>
      <c r="I152" s="1036"/>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63">
        <f ca="1">IF(ISBLANK(OFFSET('9. METAS'!$L$20,INT((ROW()-13)/2),0)),"",OFFSET('9. METAS'!$L$20,INT((ROW()-13)/2),0))</f>
        <v>90</v>
      </c>
      <c r="I153" s="1031"/>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1004" t="str">
        <f t="shared" ref="N153" ca="1" si="136">IFERROR(J153/J154,"ND")</f>
        <v>ND</v>
      </c>
      <c r="O153" s="1006" t="str">
        <f t="shared" ref="O153" ca="1" si="137">IFERROR(((J153+K153+L153)/H153),"ND")</f>
        <v>ND</v>
      </c>
      <c r="P153" s="1034"/>
    </row>
    <row r="154" spans="3:16">
      <c r="C154" s="983"/>
      <c r="D154" s="985"/>
      <c r="E154" s="985"/>
      <c r="F154" s="987"/>
      <c r="G154" s="989"/>
      <c r="H154" s="1063"/>
      <c r="I154" s="1036"/>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63">
        <f ca="1">IF(ISBLANK(OFFSET('9. METAS'!$L$20,INT((ROW()-13)/2),0)),"",OFFSET('9. METAS'!$L$20,INT((ROW()-13)/2),0))</f>
        <v>1500</v>
      </c>
      <c r="I155" s="1031"/>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1004" t="str">
        <f t="shared" ref="N155" ca="1" si="138">IFERROR(J155/J156,"ND")</f>
        <v>ND</v>
      </c>
      <c r="O155" s="1006" t="str">
        <f t="shared" ref="O155" ca="1" si="139">IFERROR(((J155+K155+L155)/H155),"ND")</f>
        <v>ND</v>
      </c>
      <c r="P155" s="1034"/>
    </row>
    <row r="156" spans="3:16">
      <c r="C156" s="983"/>
      <c r="D156" s="985"/>
      <c r="E156" s="985"/>
      <c r="F156" s="987"/>
      <c r="G156" s="989"/>
      <c r="H156" s="1063"/>
      <c r="I156" s="1036"/>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63">
        <f ca="1">IF(ISBLANK(OFFSET('9. METAS'!$L$20,INT((ROW()-13)/2),0)),"",OFFSET('9. METAS'!$L$20,INT((ROW()-13)/2),0))</f>
        <v>4</v>
      </c>
      <c r="I157" s="1031"/>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1004" t="str">
        <f t="shared" ref="N157" ca="1" si="140">IFERROR(J157/J158,"ND")</f>
        <v>ND</v>
      </c>
      <c r="O157" s="1006" t="str">
        <f t="shared" ref="O157" ca="1" si="141">IFERROR(((J157+K157+L157)/H157),"ND")</f>
        <v>ND</v>
      </c>
      <c r="P157" s="1034"/>
    </row>
    <row r="158" spans="3:16">
      <c r="C158" s="983"/>
      <c r="D158" s="985"/>
      <c r="E158" s="985"/>
      <c r="F158" s="987"/>
      <c r="G158" s="989"/>
      <c r="H158" s="1063"/>
      <c r="I158" s="1036"/>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63">
        <f ca="1">IF(ISBLANK(OFFSET('9. METAS'!$L$20,INT((ROW()-13)/2),0)),"",OFFSET('9. METAS'!$L$20,INT((ROW()-13)/2),0))</f>
        <v>545</v>
      </c>
      <c r="I159" s="1031"/>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1004" t="str">
        <f t="shared" ref="N159" ca="1" si="142">IFERROR(J159/J160,"ND")</f>
        <v>ND</v>
      </c>
      <c r="O159" s="1006" t="str">
        <f t="shared" ref="O159" ca="1" si="143">IFERROR(((J159+K159+L159)/H159),"ND")</f>
        <v>ND</v>
      </c>
      <c r="P159" s="1034"/>
    </row>
    <row r="160" spans="3:16">
      <c r="C160" s="983"/>
      <c r="D160" s="985"/>
      <c r="E160" s="985"/>
      <c r="F160" s="987"/>
      <c r="G160" s="989"/>
      <c r="H160" s="1063"/>
      <c r="I160" s="1036"/>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63">
        <f ca="1">IF(ISBLANK(OFFSET('9. METAS'!$L$20,INT((ROW()-13)/2),0)),"",OFFSET('9. METAS'!$L$20,INT((ROW()-13)/2),0))</f>
        <v>600</v>
      </c>
      <c r="I161" s="1031"/>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1004" t="str">
        <f t="shared" ref="N161" ca="1" si="144">IFERROR(J161/J162,"ND")</f>
        <v>ND</v>
      </c>
      <c r="O161" s="1006" t="str">
        <f t="shared" ref="O161" ca="1" si="145">IFERROR(((J161+K161+L161)/H161),"ND")</f>
        <v>ND</v>
      </c>
      <c r="P161" s="1034"/>
    </row>
    <row r="162" spans="3:16">
      <c r="C162" s="983"/>
      <c r="D162" s="985"/>
      <c r="E162" s="985"/>
      <c r="F162" s="987"/>
      <c r="G162" s="989"/>
      <c r="H162" s="1063"/>
      <c r="I162" s="1036"/>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63">
        <f ca="1">IF(ISBLANK(OFFSET('9. METAS'!$L$20,INT((ROW()-13)/2),0)),"",OFFSET('9. METAS'!$L$20,INT((ROW()-13)/2),0))</f>
        <v>200</v>
      </c>
      <c r="I163" s="1031"/>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1004" t="str">
        <f t="shared" ref="N163" ca="1" si="146">IFERROR(J163/J164,"ND")</f>
        <v>ND</v>
      </c>
      <c r="O163" s="1006" t="str">
        <f t="shared" ref="O163" ca="1" si="147">IFERROR(((J163+K163+L163)/H163),"ND")</f>
        <v>ND</v>
      </c>
      <c r="P163" s="1034"/>
    </row>
    <row r="164" spans="3:16">
      <c r="C164" s="983"/>
      <c r="D164" s="985"/>
      <c r="E164" s="985"/>
      <c r="F164" s="987"/>
      <c r="G164" s="989"/>
      <c r="H164" s="1063"/>
      <c r="I164" s="1036"/>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63">
        <f ca="1">IF(ISBLANK(OFFSET('9. METAS'!$L$20,INT((ROW()-13)/2),0)),"",OFFSET('9. METAS'!$L$20,INT((ROW()-13)/2),0))</f>
        <v>40</v>
      </c>
      <c r="I165" s="1031"/>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1004" t="str">
        <f t="shared" ref="N165" ca="1" si="148">IFERROR(J165/J166,"ND")</f>
        <v>ND</v>
      </c>
      <c r="O165" s="1006" t="str">
        <f t="shared" ref="O165" ca="1" si="149">IFERROR(((J165+K165+L165)/H165),"ND")</f>
        <v>ND</v>
      </c>
      <c r="P165" s="1034"/>
    </row>
    <row r="166" spans="3:16">
      <c r="C166" s="983"/>
      <c r="D166" s="985"/>
      <c r="E166" s="985"/>
      <c r="F166" s="987"/>
      <c r="G166" s="989"/>
      <c r="H166" s="1063"/>
      <c r="I166" s="1036"/>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63">
        <f ca="1">IF(ISBLANK(OFFSET('9. METAS'!$L$20,INT((ROW()-13)/2),0)),"",OFFSET('9. METAS'!$L$20,INT((ROW()-13)/2),0))</f>
        <v>5</v>
      </c>
      <c r="I167" s="1031"/>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1004" t="str">
        <f t="shared" ref="N167" ca="1" si="150">IFERROR(J167/J168,"ND")</f>
        <v>ND</v>
      </c>
      <c r="O167" s="1006" t="str">
        <f t="shared" ref="O167" ca="1" si="151">IFERROR(((J167+K167+L167)/H167),"ND")</f>
        <v>ND</v>
      </c>
      <c r="P167" s="1034"/>
    </row>
    <row r="168" spans="3:16">
      <c r="C168" s="983"/>
      <c r="D168" s="985"/>
      <c r="E168" s="985"/>
      <c r="F168" s="987"/>
      <c r="G168" s="989"/>
      <c r="H168" s="1063"/>
      <c r="I168" s="1036"/>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63">
        <f ca="1">IF(ISBLANK(OFFSET('9. METAS'!$L$20,INT((ROW()-13)/2),0)),"",OFFSET('9. METAS'!$L$20,INT((ROW()-13)/2),0))</f>
        <v>120</v>
      </c>
      <c r="I169" s="1031"/>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1004" t="str">
        <f t="shared" ref="N169" ca="1" si="152">IFERROR(J169/J170,"ND")</f>
        <v>ND</v>
      </c>
      <c r="O169" s="1006" t="str">
        <f t="shared" ref="O169" ca="1" si="153">IFERROR(((J169+K169+L169)/H169),"ND")</f>
        <v>ND</v>
      </c>
      <c r="P169" s="1034"/>
    </row>
    <row r="170" spans="3:16">
      <c r="C170" s="983"/>
      <c r="D170" s="985"/>
      <c r="E170" s="985"/>
      <c r="F170" s="987"/>
      <c r="G170" s="989"/>
      <c r="H170" s="1063"/>
      <c r="I170" s="1036"/>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63">
        <f ca="1">IF(ISBLANK(OFFSET('9. METAS'!$L$20,INT((ROW()-13)/2),0)),"",OFFSET('9. METAS'!$L$20,INT((ROW()-13)/2),0))</f>
        <v>120</v>
      </c>
      <c r="I171" s="1031"/>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1004" t="str">
        <f t="shared" ref="N171" ca="1" si="154">IFERROR(J171/J172,"ND")</f>
        <v>ND</v>
      </c>
      <c r="O171" s="1006" t="str">
        <f t="shared" ref="O171" ca="1" si="155">IFERROR(((J171+K171+L171)/H171),"ND")</f>
        <v>ND</v>
      </c>
      <c r="P171" s="1034"/>
    </row>
    <row r="172" spans="3:16">
      <c r="C172" s="983"/>
      <c r="D172" s="985"/>
      <c r="E172" s="985"/>
      <c r="F172" s="987"/>
      <c r="G172" s="989"/>
      <c r="H172" s="1063"/>
      <c r="I172" s="1036"/>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63">
        <f ca="1">IF(ISBLANK(OFFSET('9. METAS'!$L$20,INT((ROW()-13)/2),0)),"",OFFSET('9. METAS'!$L$20,INT((ROW()-13)/2),0))</f>
        <v>200</v>
      </c>
      <c r="I173" s="1031"/>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1004" t="str">
        <f t="shared" ref="N173" ca="1" si="156">IFERROR(J173/J174,"ND")</f>
        <v>ND</v>
      </c>
      <c r="O173" s="1006" t="str">
        <f t="shared" ref="O173" ca="1" si="157">IFERROR(((J173+K173+L173)/H173),"ND")</f>
        <v>ND</v>
      </c>
      <c r="P173" s="1034"/>
    </row>
    <row r="174" spans="3:16">
      <c r="C174" s="983"/>
      <c r="D174" s="985"/>
      <c r="E174" s="985"/>
      <c r="F174" s="987"/>
      <c r="G174" s="989"/>
      <c r="H174" s="1063"/>
      <c r="I174" s="1036"/>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63">
        <f ca="1">IF(ISBLANK(OFFSET('9. METAS'!$L$20,INT((ROW()-13)/2),0)),"",OFFSET('9. METAS'!$L$20,INT((ROW()-13)/2),0))</f>
        <v>120</v>
      </c>
      <c r="I175" s="1031"/>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1004" t="str">
        <f t="shared" ref="N175" ca="1" si="158">IFERROR(J175/J176,"ND")</f>
        <v>ND</v>
      </c>
      <c r="O175" s="1006" t="str">
        <f t="shared" ref="O175" ca="1" si="159">IFERROR(((J175+K175+L175)/H175),"ND")</f>
        <v>ND</v>
      </c>
      <c r="P175" s="1034"/>
    </row>
    <row r="176" spans="3:16">
      <c r="C176" s="983"/>
      <c r="D176" s="985"/>
      <c r="E176" s="985"/>
      <c r="F176" s="987"/>
      <c r="G176" s="989"/>
      <c r="H176" s="1063"/>
      <c r="I176" s="1036"/>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63">
        <f ca="1">IF(ISBLANK(OFFSET('9. METAS'!$L$20,INT((ROW()-13)/2),0)),"",OFFSET('9. METAS'!$L$20,INT((ROW()-13)/2),0))</f>
        <v>15</v>
      </c>
      <c r="I177" s="1031"/>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1004" t="str">
        <f t="shared" ref="N177" ca="1" si="160">IFERROR(J177/J178,"ND")</f>
        <v>ND</v>
      </c>
      <c r="O177" s="1006" t="str">
        <f t="shared" ref="O177" ca="1" si="161">IFERROR(((J177+K177+L177)/H177),"ND")</f>
        <v>ND</v>
      </c>
      <c r="P177" s="1034"/>
    </row>
    <row r="178" spans="3:16">
      <c r="C178" s="983"/>
      <c r="D178" s="985"/>
      <c r="E178" s="985"/>
      <c r="F178" s="987"/>
      <c r="G178" s="989"/>
      <c r="H178" s="1063"/>
      <c r="I178" s="1036"/>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63">
        <f ca="1">IF(ISBLANK(OFFSET('9. METAS'!$L$20,INT((ROW()-13)/2),0)),"",OFFSET('9. METAS'!$L$20,INT((ROW()-13)/2),0))</f>
        <v>12</v>
      </c>
      <c r="I179" s="1031"/>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1004" t="str">
        <f t="shared" ref="N179" ca="1" si="162">IFERROR(J179/J180,"ND")</f>
        <v>ND</v>
      </c>
      <c r="O179" s="1006" t="str">
        <f t="shared" ref="O179" ca="1" si="163">IFERROR(((J179+K179+L179)/H179),"ND")</f>
        <v>ND</v>
      </c>
      <c r="P179" s="1034"/>
    </row>
    <row r="180" spans="3:16">
      <c r="C180" s="983"/>
      <c r="D180" s="985"/>
      <c r="E180" s="985"/>
      <c r="F180" s="987"/>
      <c r="G180" s="989"/>
      <c r="H180" s="1063"/>
      <c r="I180" s="1036"/>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63">
        <f ca="1">IF(ISBLANK(OFFSET('9. METAS'!$L$20,INT((ROW()-13)/2),0)),"",OFFSET('9. METAS'!$L$20,INT((ROW()-13)/2),0))</f>
        <v>10</v>
      </c>
      <c r="I181" s="1031"/>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1004" t="str">
        <f t="shared" ref="N181" ca="1" si="164">IFERROR(J181/J182,"ND")</f>
        <v>ND</v>
      </c>
      <c r="O181" s="1006" t="str">
        <f t="shared" ref="O181" ca="1" si="165">IFERROR(((J181+K181+L181)/H181),"ND")</f>
        <v>ND</v>
      </c>
      <c r="P181" s="1034"/>
    </row>
    <row r="182" spans="3:16">
      <c r="C182" s="983"/>
      <c r="D182" s="985"/>
      <c r="E182" s="985"/>
      <c r="F182" s="987"/>
      <c r="G182" s="989"/>
      <c r="H182" s="1063"/>
      <c r="I182" s="1036"/>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63">
        <f ca="1">IF(ISBLANK(OFFSET('9. METAS'!$L$20,INT((ROW()-13)/2),0)),"",OFFSET('9. METAS'!$L$20,INT((ROW()-13)/2),0))</f>
        <v>1208163</v>
      </c>
      <c r="I183" s="1031"/>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1004" t="str">
        <f t="shared" ref="N183" ca="1" si="166">IFERROR(J183/J184,"ND")</f>
        <v>ND</v>
      </c>
      <c r="O183" s="1006" t="str">
        <f t="shared" ref="O183" ca="1" si="167">IFERROR(((J183+K183+L183)/H183),"ND")</f>
        <v>ND</v>
      </c>
      <c r="P183" s="1034"/>
    </row>
    <row r="184" spans="3:16">
      <c r="C184" s="983"/>
      <c r="D184" s="985"/>
      <c r="E184" s="985"/>
      <c r="F184" s="987"/>
      <c r="G184" s="989"/>
      <c r="H184" s="1063"/>
      <c r="I184" s="1036"/>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63">
        <f ca="1">IF(ISBLANK(OFFSET('9. METAS'!$L$20,INT((ROW()-13)/2),0)),"",OFFSET('9. METAS'!$L$20,INT((ROW()-13)/2),0))</f>
        <v>5280</v>
      </c>
      <c r="I185" s="1031"/>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1004" t="str">
        <f t="shared" ref="N185" ca="1" si="168">IFERROR(J185/J186,"ND")</f>
        <v>ND</v>
      </c>
      <c r="O185" s="1006" t="str">
        <f t="shared" ref="O185" ca="1" si="169">IFERROR(((J185+K185+L185)/H185),"ND")</f>
        <v>ND</v>
      </c>
      <c r="P185" s="1034"/>
    </row>
    <row r="186" spans="3:16">
      <c r="C186" s="983"/>
      <c r="D186" s="985"/>
      <c r="E186" s="985"/>
      <c r="F186" s="987"/>
      <c r="G186" s="989"/>
      <c r="H186" s="1063"/>
      <c r="I186" s="1036"/>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63">
        <f ca="1">IF(ISBLANK(OFFSET('9. METAS'!$L$20,INT((ROW()-13)/2),0)),"",OFFSET('9. METAS'!$L$20,INT((ROW()-13)/2),0))</f>
        <v>2950</v>
      </c>
      <c r="I187" s="1031"/>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1004" t="str">
        <f t="shared" ref="N187" ca="1" si="170">IFERROR(J187/J188,"ND")</f>
        <v>ND</v>
      </c>
      <c r="O187" s="1006" t="str">
        <f t="shared" ref="O187" ca="1" si="171">IFERROR(((J187+K187+L187)/H187),"ND")</f>
        <v>ND</v>
      </c>
      <c r="P187" s="1034"/>
    </row>
    <row r="188" spans="3:16">
      <c r="C188" s="983"/>
      <c r="D188" s="985"/>
      <c r="E188" s="985"/>
      <c r="F188" s="987"/>
      <c r="G188" s="989"/>
      <c r="H188" s="1063"/>
      <c r="I188" s="1036"/>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63">
        <f ca="1">IF(ISBLANK(OFFSET('9. METAS'!$L$20,INT((ROW()-13)/2),0)),"",OFFSET('9. METAS'!$L$20,INT((ROW()-13)/2),0))</f>
        <v>230</v>
      </c>
      <c r="I189" s="1031"/>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1004" t="str">
        <f t="shared" ref="N189" ca="1" si="172">IFERROR(J189/J190,"ND")</f>
        <v>ND</v>
      </c>
      <c r="O189" s="1006" t="str">
        <f t="shared" ref="O189" ca="1" si="173">IFERROR(((J189+K189+L189)/H189),"ND")</f>
        <v>ND</v>
      </c>
      <c r="P189" s="1034"/>
    </row>
    <row r="190" spans="3:16">
      <c r="C190" s="983"/>
      <c r="D190" s="985"/>
      <c r="E190" s="985"/>
      <c r="F190" s="987"/>
      <c r="G190" s="989"/>
      <c r="H190" s="1063"/>
      <c r="I190" s="1036"/>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63">
        <f ca="1">IF(ISBLANK(OFFSET('9. METAS'!$L$20,INT((ROW()-13)/2),0)),"",OFFSET('9. METAS'!$L$20,INT((ROW()-13)/2),0))</f>
        <v>22840</v>
      </c>
      <c r="I191" s="1031"/>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1004" t="str">
        <f t="shared" ref="N191" ca="1" si="174">IFERROR(J191/J192,"ND")</f>
        <v>ND</v>
      </c>
      <c r="O191" s="1006" t="str">
        <f t="shared" ref="O191" ca="1" si="175">IFERROR(((J191+K191+L191)/H191),"ND")</f>
        <v>ND</v>
      </c>
      <c r="P191" s="1034"/>
    </row>
    <row r="192" spans="3:16">
      <c r="C192" s="983"/>
      <c r="D192" s="985"/>
      <c r="E192" s="985"/>
      <c r="F192" s="987"/>
      <c r="G192" s="989"/>
      <c r="H192" s="1063"/>
      <c r="I192" s="1036"/>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63">
        <f ca="1">IF(ISBLANK(OFFSET('9. METAS'!$L$20,INT((ROW()-13)/2),0)),"",OFFSET('9. METAS'!$L$20,INT((ROW()-13)/2),0))</f>
        <v>7392</v>
      </c>
      <c r="I193" s="1031"/>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1004" t="str">
        <f t="shared" ref="N193" ca="1" si="176">IFERROR(J193/J194,"ND")</f>
        <v>ND</v>
      </c>
      <c r="O193" s="1006" t="str">
        <f t="shared" ref="O193" ca="1" si="177">IFERROR(((J193+K193+L193)/H193),"ND")</f>
        <v>ND</v>
      </c>
      <c r="P193" s="1034"/>
    </row>
    <row r="194" spans="3:16">
      <c r="C194" s="983"/>
      <c r="D194" s="985"/>
      <c r="E194" s="985"/>
      <c r="F194" s="987"/>
      <c r="G194" s="989"/>
      <c r="H194" s="1063"/>
      <c r="I194" s="1036"/>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63">
        <f ca="1">IF(ISBLANK(OFFSET('9. METAS'!$L$20,INT((ROW()-13)/2),0)),"",OFFSET('9. METAS'!$L$20,INT((ROW()-13)/2),0))</f>
        <v>4070</v>
      </c>
      <c r="I195" s="1031"/>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1004" t="str">
        <f t="shared" ref="N195" ca="1" si="178">IFERROR(J195/J196,"ND")</f>
        <v>ND</v>
      </c>
      <c r="O195" s="1006" t="str">
        <f t="shared" ref="O195" ca="1" si="179">IFERROR(((J195+K195+L195)/H195),"ND")</f>
        <v>ND</v>
      </c>
      <c r="P195" s="1034"/>
    </row>
    <row r="196" spans="3:16">
      <c r="C196" s="983"/>
      <c r="D196" s="985"/>
      <c r="E196" s="985"/>
      <c r="F196" s="987"/>
      <c r="G196" s="989"/>
      <c r="H196" s="1063"/>
      <c r="I196" s="1036"/>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63">
        <f ca="1">IF(ISBLANK(OFFSET('9. METAS'!$L$20,INT((ROW()-13)/2),0)),"",OFFSET('9. METAS'!$L$20,INT((ROW()-13)/2),0))</f>
        <v>5467</v>
      </c>
      <c r="I197" s="1031"/>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1004" t="str">
        <f t="shared" ref="N197" ca="1" si="180">IFERROR(J197/J198,"ND")</f>
        <v>ND</v>
      </c>
      <c r="O197" s="1006" t="str">
        <f t="shared" ref="O197" ca="1" si="181">IFERROR(((J197+K197+L197)/H197),"ND")</f>
        <v>ND</v>
      </c>
      <c r="P197" s="1034"/>
    </row>
    <row r="198" spans="3:16">
      <c r="C198" s="983"/>
      <c r="D198" s="985"/>
      <c r="E198" s="985"/>
      <c r="F198" s="987"/>
      <c r="G198" s="989"/>
      <c r="H198" s="1063"/>
      <c r="I198" s="1036"/>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63">
        <f ca="1">IF(ISBLANK(OFFSET('9. METAS'!$L$20,INT((ROW()-13)/2),0)),"",OFFSET('9. METAS'!$L$20,INT((ROW()-13)/2),0))</f>
        <v>199</v>
      </c>
      <c r="I199" s="1031"/>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1004" t="str">
        <f t="shared" ref="N199" ca="1" si="182">IFERROR(J199/J200,"ND")</f>
        <v>ND</v>
      </c>
      <c r="O199" s="1006" t="str">
        <f t="shared" ref="O199" ca="1" si="183">IFERROR(((J199+K199+L199)/H199),"ND")</f>
        <v>ND</v>
      </c>
      <c r="P199" s="1034"/>
    </row>
    <row r="200" spans="3:16">
      <c r="C200" s="983"/>
      <c r="D200" s="985"/>
      <c r="E200" s="985"/>
      <c r="F200" s="987"/>
      <c r="G200" s="989"/>
      <c r="H200" s="1063"/>
      <c r="I200" s="1036"/>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63">
        <f ca="1">IF(ISBLANK(OFFSET('9. METAS'!$L$20,INT((ROW()-13)/2),0)),"",OFFSET('9. METAS'!$L$20,INT((ROW()-13)/2),0))</f>
        <v>638</v>
      </c>
      <c r="I201" s="1031"/>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1004" t="str">
        <f t="shared" ref="N201" ca="1" si="184">IFERROR(J201/J202,"ND")</f>
        <v>ND</v>
      </c>
      <c r="O201" s="1006" t="str">
        <f t="shared" ref="O201" ca="1" si="185">IFERROR(((J201+K201+L201)/H201),"ND")</f>
        <v>ND</v>
      </c>
      <c r="P201" s="1034"/>
    </row>
    <row r="202" spans="3:16">
      <c r="C202" s="983"/>
      <c r="D202" s="985"/>
      <c r="E202" s="985"/>
      <c r="F202" s="987"/>
      <c r="G202" s="989"/>
      <c r="H202" s="1063"/>
      <c r="I202" s="1036"/>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63">
        <f ca="1">IF(ISBLANK(OFFSET('9. METAS'!$L$20,INT((ROW()-13)/2),0)),"",OFFSET('9. METAS'!$L$20,INT((ROW()-13)/2),0))</f>
        <v>1135</v>
      </c>
      <c r="I203" s="1031"/>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1004" t="str">
        <f t="shared" ref="N203" ca="1" si="186">IFERROR(J203/J204,"ND")</f>
        <v>ND</v>
      </c>
      <c r="O203" s="1006" t="str">
        <f t="shared" ref="O203" ca="1" si="187">IFERROR(((J203+K203+L203)/H203),"ND")</f>
        <v>ND</v>
      </c>
      <c r="P203" s="1034"/>
    </row>
    <row r="204" spans="3:16">
      <c r="C204" s="983"/>
      <c r="D204" s="985"/>
      <c r="E204" s="985"/>
      <c r="F204" s="987"/>
      <c r="G204" s="989"/>
      <c r="H204" s="1063"/>
      <c r="I204" s="1036"/>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63">
        <f ca="1">IF(ISBLANK(OFFSET('9. METAS'!$L$20,INT((ROW()-13)/2),0)),"",OFFSET('9. METAS'!$L$20,INT((ROW()-13)/2),0))</f>
        <v>550</v>
      </c>
      <c r="I205" s="1031"/>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1004" t="str">
        <f t="shared" ref="N205" ca="1" si="188">IFERROR(J205/J206,"ND")</f>
        <v>ND</v>
      </c>
      <c r="O205" s="1006" t="str">
        <f t="shared" ref="O205" ca="1" si="189">IFERROR(((J205+K205+L205)/H205),"ND")</f>
        <v>ND</v>
      </c>
      <c r="P205" s="1034"/>
    </row>
    <row r="206" spans="3:16">
      <c r="C206" s="983"/>
      <c r="D206" s="985"/>
      <c r="E206" s="985"/>
      <c r="F206" s="987"/>
      <c r="G206" s="989"/>
      <c r="H206" s="1063"/>
      <c r="I206" s="1036"/>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63">
        <f ca="1">IF(ISBLANK(OFFSET('9. METAS'!$L$20,INT((ROW()-13)/2),0)),"",OFFSET('9. METAS'!$L$20,INT((ROW()-13)/2),0))</f>
        <v>230</v>
      </c>
      <c r="I207" s="1031"/>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1004" t="str">
        <f t="shared" ref="N207" ca="1" si="190">IFERROR(J207/J208,"ND")</f>
        <v>ND</v>
      </c>
      <c r="O207" s="1006" t="str">
        <f t="shared" ref="O207" ca="1" si="191">IFERROR(((J207+K207+L207)/H207),"ND")</f>
        <v>ND</v>
      </c>
      <c r="P207" s="1034"/>
    </row>
    <row r="208" spans="3:16">
      <c r="C208" s="983"/>
      <c r="D208" s="985"/>
      <c r="E208" s="985"/>
      <c r="F208" s="987"/>
      <c r="G208" s="989"/>
      <c r="H208" s="1063"/>
      <c r="I208" s="1036"/>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63">
        <f ca="1">IF(ISBLANK(OFFSET('9. METAS'!$L$20,INT((ROW()-13)/2),0)),"",OFFSET('9. METAS'!$L$20,INT((ROW()-13)/2),0))</f>
        <v>26</v>
      </c>
      <c r="I209" s="1031"/>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1004" t="str">
        <f t="shared" ref="N209" ca="1" si="192">IFERROR(J209/J210,"ND")</f>
        <v>ND</v>
      </c>
      <c r="O209" s="1006" t="str">
        <f t="shared" ref="O209" ca="1" si="193">IFERROR(((J209+K209+L209)/H209),"ND")</f>
        <v>ND</v>
      </c>
      <c r="P209" s="1034"/>
    </row>
    <row r="210" spans="3:16">
      <c r="C210" s="983"/>
      <c r="D210" s="985"/>
      <c r="E210" s="985"/>
      <c r="F210" s="987"/>
      <c r="G210" s="989"/>
      <c r="H210" s="1063"/>
      <c r="I210" s="1036"/>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63">
        <f ca="1">IF(ISBLANK(OFFSET('9. METAS'!$L$20,INT((ROW()-13)/2),0)),"",OFFSET('9. METAS'!$L$20,INT((ROW()-13)/2),0))</f>
        <v>227</v>
      </c>
      <c r="I211" s="1031"/>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1004" t="str">
        <f t="shared" ref="N211" ca="1" si="194">IFERROR(J211/J212,"ND")</f>
        <v>ND</v>
      </c>
      <c r="O211" s="1006" t="str">
        <f t="shared" ref="O211" ca="1" si="195">IFERROR(((J211+K211+L211)/H211),"ND")</f>
        <v>ND</v>
      </c>
      <c r="P211" s="1034"/>
    </row>
    <row r="212" spans="3:16">
      <c r="C212" s="983"/>
      <c r="D212" s="985"/>
      <c r="E212" s="985"/>
      <c r="F212" s="987"/>
      <c r="G212" s="989"/>
      <c r="H212" s="1063"/>
      <c r="I212" s="1036"/>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63">
        <f ca="1">IF(ISBLANK(OFFSET('9. METAS'!$L$20,INT((ROW()-13)/2),0)),"",OFFSET('9. METAS'!$L$20,INT((ROW()-13)/2),0))</f>
        <v>1158840</v>
      </c>
      <c r="I213" s="1031"/>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1004" t="str">
        <f t="shared" ref="N213" ca="1" si="196">IFERROR(J213/J214,"ND")</f>
        <v>ND</v>
      </c>
      <c r="O213" s="1006" t="str">
        <f t="shared" ref="O213" ca="1" si="197">IFERROR(((J213+K213+L213)/H213),"ND")</f>
        <v>ND</v>
      </c>
      <c r="P213" s="1034"/>
    </row>
    <row r="214" spans="3:16">
      <c r="C214" s="983"/>
      <c r="D214" s="985"/>
      <c r="E214" s="985"/>
      <c r="F214" s="987"/>
      <c r="G214" s="989"/>
      <c r="H214" s="1063"/>
      <c r="I214" s="1036"/>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63">
        <f ca="1">IF(ISBLANK(OFFSET('9. METAS'!$L$20,INT((ROW()-13)/2),0)),"",OFFSET('9. METAS'!$L$20,INT((ROW()-13)/2),0))</f>
        <v>135</v>
      </c>
      <c r="I215" s="1031"/>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1004" t="str">
        <f t="shared" ref="N215" ca="1" si="198">IFERROR(J215/J216,"ND")</f>
        <v>ND</v>
      </c>
      <c r="O215" s="1006" t="str">
        <f t="shared" ref="O215" ca="1" si="199">IFERROR(((J215+K215+L215)/H215),"ND")</f>
        <v>ND</v>
      </c>
      <c r="P215" s="1034"/>
    </row>
    <row r="216" spans="3:16">
      <c r="C216" s="983"/>
      <c r="D216" s="985"/>
      <c r="E216" s="985"/>
      <c r="F216" s="987"/>
      <c r="G216" s="989"/>
      <c r="H216" s="1063"/>
      <c r="I216" s="1036"/>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63">
        <f ca="1">IF(ISBLANK(OFFSET('9. METAS'!$L$20,INT((ROW()-13)/2),0)),"",OFFSET('9. METAS'!$L$20,INT((ROW()-13)/2),0))</f>
        <v>4</v>
      </c>
      <c r="I217" s="1031"/>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1004" t="str">
        <f t="shared" ref="N217" ca="1" si="200">IFERROR(J217/J218,"ND")</f>
        <v>ND</v>
      </c>
      <c r="O217" s="1006" t="str">
        <f t="shared" ref="O217" ca="1" si="201">IFERROR(((J217+K217+L217)/H217),"ND")</f>
        <v>ND</v>
      </c>
      <c r="P217" s="1034"/>
    </row>
    <row r="218" spans="3:16">
      <c r="C218" s="983"/>
      <c r="D218" s="985"/>
      <c r="E218" s="985"/>
      <c r="F218" s="987"/>
      <c r="G218" s="989"/>
      <c r="H218" s="1063"/>
      <c r="I218" s="1036"/>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1005"/>
      <c r="O218" s="1007"/>
      <c r="P218" s="1037"/>
    </row>
    <row r="219" spans="3:16">
      <c r="C219" s="1010" t="str">
        <f ca="1">IF(ISBLANK(OFFSET('5. Pp (3 años)'!$C$46,INT((ROW()-13)/2),0)),"",OFFSET('5. Pp (3 años)'!$C$46,INT((ROW()-13)/2),0))</f>
        <v/>
      </c>
      <c r="D219" s="985" t="str">
        <f ca="1">IF(ISBLANK(OFFSET('5. Pp (3 años)'!$D$46,INT((ROW()-13)/2),0)),"",OFFSET('5. Pp (3 años)'!$D$46,INT((ROW()-13)/2),0))</f>
        <v/>
      </c>
      <c r="E219" s="985" t="str">
        <f ca="1">IF(ISBLANK(OFFSET('5. Pp (3 años)'!$E$46,INT((ROW()-13)/2),0)),"",OFFSET('5. Pp (3 años)'!$E$46,INT((ROW()-13)/2),0))</f>
        <v/>
      </c>
      <c r="F219" s="987" t="str">
        <f ca="1">IF(ISBLANK(OFFSET('5. Pp (3 años)'!$K$46,INT((ROW()-13)/2),0)),"",OFFSET('5. Pp (3 años)'!$K$46,INT((ROW()-13)/2),0))</f>
        <v/>
      </c>
      <c r="G219" s="989" t="str">
        <f ca="1">IF(ISBLANK(OFFSET('5. Pp (3 años)'!$H$46,INT((ROW()-13)/2),0)),"",OFFSET('5. Pp (3 años)'!$H$46,INT((ROW()-13)/2),0))</f>
        <v/>
      </c>
      <c r="H219" s="1063" t="str">
        <f ca="1">IF(ISBLANK(OFFSET('9. METAS'!$L$20,INT((ROW()-13)/2),0)),"",OFFSET('9. METAS'!$L$20,INT((ROW()-13)/2),0))</f>
        <v/>
      </c>
      <c r="I219" s="1031"/>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1004" t="str">
        <f t="shared" ref="N219" ca="1" si="202">IFERROR(J219/J220,"ND")</f>
        <v>ND</v>
      </c>
      <c r="O219" s="1006" t="str">
        <f t="shared" ref="O219" ca="1" si="203">IFERROR(((J219+K219+L219)/H219),"ND")</f>
        <v>ND</v>
      </c>
      <c r="P219" s="1034"/>
    </row>
    <row r="220" spans="3:16">
      <c r="C220" s="983"/>
      <c r="D220" s="985"/>
      <c r="E220" s="985"/>
      <c r="F220" s="987"/>
      <c r="G220" s="989"/>
      <c r="H220" s="1063"/>
      <c r="I220" s="1036"/>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1005"/>
      <c r="O220" s="1007"/>
      <c r="P220" s="1037"/>
    </row>
    <row r="221" spans="3:16">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63" t="str">
        <f ca="1">IF(ISBLANK(OFFSET('9. METAS'!$L$20,INT((ROW()-13)/2),0)),"",OFFSET('9. METAS'!$L$20,INT((ROW()-13)/2),0))</f>
        <v/>
      </c>
      <c r="I221" s="1031"/>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1004" t="str">
        <f t="shared" ref="N221" ca="1" si="204">IFERROR(J221/J222,"ND")</f>
        <v>ND</v>
      </c>
      <c r="O221" s="1006" t="str">
        <f t="shared" ref="O221" ca="1" si="205">IFERROR(((J221+K221+L221)/H221),"ND")</f>
        <v>ND</v>
      </c>
      <c r="P221" s="1034"/>
    </row>
    <row r="222" spans="3:16">
      <c r="C222" s="983"/>
      <c r="D222" s="985"/>
      <c r="E222" s="985"/>
      <c r="F222" s="987"/>
      <c r="G222" s="989"/>
      <c r="H222" s="1063"/>
      <c r="I222" s="1036"/>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1005"/>
      <c r="O222" s="1007"/>
      <c r="P222" s="1037"/>
    </row>
    <row r="223" spans="3:16">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63" t="str">
        <f ca="1">IF(ISBLANK(OFFSET('9. METAS'!$L$20,INT((ROW()-13)/2),0)),"",OFFSET('9. METAS'!$L$20,INT((ROW()-13)/2),0))</f>
        <v/>
      </c>
      <c r="I223" s="1031"/>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1004" t="str">
        <f t="shared" ref="N223" ca="1" si="206">IFERROR(J223/J224,"ND")</f>
        <v>ND</v>
      </c>
      <c r="O223" s="1006" t="str">
        <f t="shared" ref="O223" ca="1" si="207">IFERROR(((J223+K223+L223)/H223),"ND")</f>
        <v>ND</v>
      </c>
      <c r="P223" s="1034"/>
    </row>
    <row r="224" spans="3:16">
      <c r="C224" s="983"/>
      <c r="D224" s="985"/>
      <c r="E224" s="985"/>
      <c r="F224" s="987"/>
      <c r="G224" s="989"/>
      <c r="H224" s="1063"/>
      <c r="I224" s="1036"/>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1005"/>
      <c r="O224" s="1007"/>
      <c r="P224" s="1037"/>
    </row>
    <row r="225" spans="3:16">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63" t="str">
        <f ca="1">IF(ISBLANK(OFFSET('9. METAS'!$L$20,INT((ROW()-13)/2),0)),"",OFFSET('9. METAS'!$L$20,INT((ROW()-13)/2),0))</f>
        <v/>
      </c>
      <c r="I225" s="1031"/>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1004" t="str">
        <f t="shared" ref="N225" ca="1" si="208">IFERROR(J225/J226,"ND")</f>
        <v>ND</v>
      </c>
      <c r="O225" s="1006" t="str">
        <f t="shared" ref="O225" ca="1" si="209">IFERROR(((J225+K225+L225)/H225),"ND")</f>
        <v>ND</v>
      </c>
      <c r="P225" s="1034"/>
    </row>
    <row r="226" spans="3:16">
      <c r="C226" s="983"/>
      <c r="D226" s="985"/>
      <c r="E226" s="985"/>
      <c r="F226" s="987"/>
      <c r="G226" s="989"/>
      <c r="H226" s="1063"/>
      <c r="I226" s="1036"/>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1005"/>
      <c r="O226" s="1007"/>
      <c r="P226" s="1037"/>
    </row>
    <row r="227" spans="3:16">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63" t="str">
        <f ca="1">IF(ISBLANK(OFFSET('9. METAS'!$L$20,INT((ROW()-13)/2),0)),"",OFFSET('9. METAS'!$L$20,INT((ROW()-13)/2),0))</f>
        <v/>
      </c>
      <c r="I227" s="1031"/>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1004" t="str">
        <f t="shared" ref="N227" ca="1" si="210">IFERROR(J227/J228,"ND")</f>
        <v>ND</v>
      </c>
      <c r="O227" s="1006" t="str">
        <f t="shared" ref="O227" ca="1" si="211">IFERROR(((J227+K227+L227)/H227),"ND")</f>
        <v>ND</v>
      </c>
      <c r="P227" s="1034"/>
    </row>
    <row r="228" spans="3:16">
      <c r="C228" s="983"/>
      <c r="D228" s="985"/>
      <c r="E228" s="985"/>
      <c r="F228" s="987"/>
      <c r="G228" s="989"/>
      <c r="H228" s="1063"/>
      <c r="I228" s="1036"/>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1005"/>
      <c r="O228" s="1007"/>
      <c r="P228" s="1037"/>
    </row>
    <row r="229" spans="3:16">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63" t="str">
        <f ca="1">IF(ISBLANK(OFFSET('9. METAS'!$L$20,INT((ROW()-13)/2),0)),"",OFFSET('9. METAS'!$L$20,INT((ROW()-13)/2),0))</f>
        <v/>
      </c>
      <c r="I229" s="1031"/>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1004" t="str">
        <f t="shared" ref="N229" ca="1" si="212">IFERROR(J229/J230,"ND")</f>
        <v>ND</v>
      </c>
      <c r="O229" s="1006" t="str">
        <f t="shared" ref="O229" ca="1" si="213">IFERROR(((J229+K229+L229)/H229),"ND")</f>
        <v>ND</v>
      </c>
      <c r="P229" s="1034"/>
    </row>
    <row r="230" spans="3:16">
      <c r="C230" s="983"/>
      <c r="D230" s="985"/>
      <c r="E230" s="985"/>
      <c r="F230" s="987"/>
      <c r="G230" s="989"/>
      <c r="H230" s="1063"/>
      <c r="I230" s="1036"/>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1005"/>
      <c r="O230" s="1007"/>
      <c r="P230" s="1037"/>
    </row>
    <row r="231" spans="3:16">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63" t="str">
        <f ca="1">IF(ISBLANK(OFFSET('9. METAS'!$L$20,INT((ROW()-13)/2),0)),"",OFFSET('9. METAS'!$L$20,INT((ROW()-13)/2),0))</f>
        <v/>
      </c>
      <c r="I231" s="1031"/>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1004" t="str">
        <f t="shared" ref="N231" ca="1" si="214">IFERROR(J231/J232,"ND")</f>
        <v>ND</v>
      </c>
      <c r="O231" s="1006" t="str">
        <f t="shared" ref="O231" ca="1" si="215">IFERROR(((J231+K231+L231)/H231),"ND")</f>
        <v>ND</v>
      </c>
      <c r="P231" s="1034"/>
    </row>
    <row r="232" spans="3:16">
      <c r="C232" s="983"/>
      <c r="D232" s="985"/>
      <c r="E232" s="985"/>
      <c r="F232" s="987"/>
      <c r="G232" s="989"/>
      <c r="H232" s="1063"/>
      <c r="I232" s="1036"/>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1005"/>
      <c r="O232" s="1007"/>
      <c r="P232" s="1037"/>
    </row>
    <row r="233" spans="3:16">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63" t="str">
        <f ca="1">IF(ISBLANK(OFFSET('9. METAS'!$L$20,INT((ROW()-13)/2),0)),"",OFFSET('9. METAS'!$L$20,INT((ROW()-13)/2),0))</f>
        <v/>
      </c>
      <c r="I233" s="1031"/>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1004" t="str">
        <f t="shared" ref="N233" ca="1" si="216">IFERROR(J233/J234,"ND")</f>
        <v>ND</v>
      </c>
      <c r="O233" s="1006" t="str">
        <f t="shared" ref="O233" ca="1" si="217">IFERROR(((J233+K233+L233)/H233),"ND")</f>
        <v>ND</v>
      </c>
      <c r="P233" s="1034"/>
    </row>
    <row r="234" spans="3:16">
      <c r="C234" s="983"/>
      <c r="D234" s="985"/>
      <c r="E234" s="985"/>
      <c r="F234" s="987"/>
      <c r="G234" s="989"/>
      <c r="H234" s="1063"/>
      <c r="I234" s="1036"/>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1005"/>
      <c r="O234" s="1007"/>
      <c r="P234" s="1037"/>
    </row>
    <row r="235" spans="3:16">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63" t="str">
        <f ca="1">IF(ISBLANK(OFFSET('9. METAS'!$L$20,INT((ROW()-13)/2),0)),"",OFFSET('9. METAS'!$L$20,INT((ROW()-13)/2),0))</f>
        <v/>
      </c>
      <c r="I235" s="1031"/>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1004" t="str">
        <f t="shared" ref="N235" ca="1" si="218">IFERROR(J235/J236,"ND")</f>
        <v>ND</v>
      </c>
      <c r="O235" s="1006" t="str">
        <f t="shared" ref="O235" ca="1" si="219">IFERROR(((J235+K235+L235)/H235),"ND")</f>
        <v>ND</v>
      </c>
      <c r="P235" s="1034"/>
    </row>
    <row r="236" spans="3:16">
      <c r="C236" s="983"/>
      <c r="D236" s="985"/>
      <c r="E236" s="985"/>
      <c r="F236" s="987"/>
      <c r="G236" s="989"/>
      <c r="H236" s="1063"/>
      <c r="I236" s="1036"/>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1005"/>
      <c r="O236" s="1007"/>
      <c r="P236" s="1037"/>
    </row>
    <row r="237" spans="3:16">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63" t="str">
        <f ca="1">IF(ISBLANK(OFFSET('9. METAS'!$L$20,INT((ROW()-13)/2),0)),"",OFFSET('9. METAS'!$L$20,INT((ROW()-13)/2),0))</f>
        <v/>
      </c>
      <c r="I237" s="1031"/>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1004" t="str">
        <f t="shared" ref="N237" ca="1" si="220">IFERROR(J237/J238,"ND")</f>
        <v>ND</v>
      </c>
      <c r="O237" s="1006" t="str">
        <f t="shared" ref="O237" ca="1" si="221">IFERROR(((J237+K237+L237)/H237),"ND")</f>
        <v>ND</v>
      </c>
      <c r="P237" s="1034"/>
    </row>
    <row r="238" spans="3:16">
      <c r="C238" s="983"/>
      <c r="D238" s="985"/>
      <c r="E238" s="985"/>
      <c r="F238" s="987"/>
      <c r="G238" s="989"/>
      <c r="H238" s="1063"/>
      <c r="I238" s="1036"/>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1005"/>
      <c r="O238" s="1007"/>
      <c r="P238" s="1037"/>
    </row>
    <row r="239" spans="3:16">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63" t="str">
        <f ca="1">IF(ISBLANK(OFFSET('9. METAS'!$L$20,INT((ROW()-13)/2),0)),"",OFFSET('9. METAS'!$L$20,INT((ROW()-13)/2),0))</f>
        <v/>
      </c>
      <c r="I239" s="1031"/>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1004" t="str">
        <f t="shared" ref="N239" ca="1" si="222">IFERROR(J239/J240,"ND")</f>
        <v>ND</v>
      </c>
      <c r="O239" s="1006" t="str">
        <f t="shared" ref="O239" ca="1" si="223">IFERROR(((J239+K239+L239)/H239),"ND")</f>
        <v>ND</v>
      </c>
      <c r="P239" s="1034"/>
    </row>
    <row r="240" spans="3:16">
      <c r="C240" s="983"/>
      <c r="D240" s="985"/>
      <c r="E240" s="985"/>
      <c r="F240" s="987"/>
      <c r="G240" s="989"/>
      <c r="H240" s="1063"/>
      <c r="I240" s="1036"/>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1005"/>
      <c r="O240" s="1007"/>
      <c r="P240" s="1037"/>
    </row>
    <row r="241" spans="3:16">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63" t="str">
        <f ca="1">IF(ISBLANK(OFFSET('9. METAS'!$L$20,INT((ROW()-13)/2),0)),"",OFFSET('9. METAS'!$L$20,INT((ROW()-13)/2),0))</f>
        <v/>
      </c>
      <c r="I241" s="1031"/>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1004" t="str">
        <f t="shared" ref="N241" ca="1" si="224">IFERROR(J241/J242,"ND")</f>
        <v>ND</v>
      </c>
      <c r="O241" s="1006" t="str">
        <f t="shared" ref="O241" ca="1" si="225">IFERROR(((J241+K241+L241)/H241),"ND")</f>
        <v>ND</v>
      </c>
      <c r="P241" s="1034"/>
    </row>
    <row r="242" spans="3:16">
      <c r="C242" s="983"/>
      <c r="D242" s="985"/>
      <c r="E242" s="985"/>
      <c r="F242" s="987"/>
      <c r="G242" s="989"/>
      <c r="H242" s="1063"/>
      <c r="I242" s="1036"/>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1005"/>
      <c r="O242" s="1007"/>
      <c r="P242" s="1037"/>
    </row>
    <row r="243" spans="3:16">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63" t="str">
        <f ca="1">IF(ISBLANK(OFFSET('9. METAS'!$L$20,INT((ROW()-13)/2),0)),"",OFFSET('9. METAS'!$L$20,INT((ROW()-13)/2),0))</f>
        <v/>
      </c>
      <c r="I243" s="1031"/>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1004" t="str">
        <f t="shared" ref="N243" ca="1" si="226">IFERROR(J243/J244,"ND")</f>
        <v>ND</v>
      </c>
      <c r="O243" s="1006" t="str">
        <f t="shared" ref="O243" ca="1" si="227">IFERROR(((J243+K243+L243)/H243),"ND")</f>
        <v>ND</v>
      </c>
      <c r="P243" s="1034"/>
    </row>
    <row r="244" spans="3:16">
      <c r="C244" s="983"/>
      <c r="D244" s="985"/>
      <c r="E244" s="985"/>
      <c r="F244" s="987"/>
      <c r="G244" s="989"/>
      <c r="H244" s="1063"/>
      <c r="I244" s="1036"/>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1005"/>
      <c r="O244" s="1007"/>
      <c r="P244" s="1037"/>
    </row>
    <row r="245" spans="3:16">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63" t="str">
        <f ca="1">IF(ISBLANK(OFFSET('9. METAS'!$L$20,INT((ROW()-13)/2),0)),"",OFFSET('9. METAS'!$L$20,INT((ROW()-13)/2),0))</f>
        <v/>
      </c>
      <c r="I245" s="1031"/>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1004" t="str">
        <f t="shared" ref="N245" ca="1" si="228">IFERROR(J245/J246,"ND")</f>
        <v>ND</v>
      </c>
      <c r="O245" s="1006" t="str">
        <f t="shared" ref="O245" ca="1" si="229">IFERROR(((J245+K245+L245)/H245),"ND")</f>
        <v>ND</v>
      </c>
      <c r="P245" s="1034"/>
    </row>
    <row r="246" spans="3:16">
      <c r="C246" s="983"/>
      <c r="D246" s="985"/>
      <c r="E246" s="985"/>
      <c r="F246" s="987"/>
      <c r="G246" s="989"/>
      <c r="H246" s="1063"/>
      <c r="I246" s="1036"/>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1005"/>
      <c r="O246" s="1007"/>
      <c r="P246" s="1037"/>
    </row>
    <row r="247" spans="3:16">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63" t="str">
        <f ca="1">IF(ISBLANK(OFFSET('9. METAS'!$L$20,INT((ROW()-13)/2),0)),"",OFFSET('9. METAS'!$L$20,INT((ROW()-13)/2),0))</f>
        <v/>
      </c>
      <c r="I247" s="1031"/>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1004" t="str">
        <f t="shared" ref="N247" ca="1" si="230">IFERROR(J247/J248,"ND")</f>
        <v>ND</v>
      </c>
      <c r="O247" s="1006" t="str">
        <f t="shared" ref="O247" ca="1" si="231">IFERROR(((J247+K247+L247)/H247),"ND")</f>
        <v>ND</v>
      </c>
      <c r="P247" s="1034"/>
    </row>
    <row r="248" spans="3:16">
      <c r="C248" s="983"/>
      <c r="D248" s="985"/>
      <c r="E248" s="985"/>
      <c r="F248" s="987"/>
      <c r="G248" s="989"/>
      <c r="H248" s="1063"/>
      <c r="I248" s="1036"/>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1005"/>
      <c r="O248" s="1007"/>
      <c r="P248" s="1037"/>
    </row>
    <row r="249" spans="3:16">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63" t="str">
        <f ca="1">IF(ISBLANK(OFFSET('9. METAS'!$L$20,INT((ROW()-13)/2),0)),"",OFFSET('9. METAS'!$L$20,INT((ROW()-13)/2),0))</f>
        <v/>
      </c>
      <c r="I249" s="1031"/>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1004" t="str">
        <f t="shared" ref="N249" ca="1" si="232">IFERROR(J249/J250,"ND")</f>
        <v>ND</v>
      </c>
      <c r="O249" s="1006" t="str">
        <f t="shared" ref="O249" ca="1" si="233">IFERROR(((J249+K249+L249)/H249),"ND")</f>
        <v>ND</v>
      </c>
      <c r="P249" s="1034"/>
    </row>
    <row r="250" spans="3:16">
      <c r="C250" s="983"/>
      <c r="D250" s="985"/>
      <c r="E250" s="985"/>
      <c r="F250" s="987"/>
      <c r="G250" s="989"/>
      <c r="H250" s="1063"/>
      <c r="I250" s="1036"/>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1005"/>
      <c r="O250" s="1007"/>
      <c r="P250" s="1037"/>
    </row>
    <row r="251" spans="3:16">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63" t="str">
        <f ca="1">IF(ISBLANK(OFFSET('9. METAS'!$L$20,INT((ROW()-13)/2),0)),"",OFFSET('9. METAS'!$L$20,INT((ROW()-13)/2),0))</f>
        <v/>
      </c>
      <c r="I251" s="1031"/>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1004" t="str">
        <f t="shared" ref="N251" ca="1" si="234">IFERROR(J251/J252,"ND")</f>
        <v>ND</v>
      </c>
      <c r="O251" s="1006" t="str">
        <f t="shared" ref="O251" ca="1" si="235">IFERROR(((J251+K251+L251)/H251),"ND")</f>
        <v>ND</v>
      </c>
      <c r="P251" s="1034"/>
    </row>
    <row r="252" spans="3:16">
      <c r="C252" s="983"/>
      <c r="D252" s="985"/>
      <c r="E252" s="985"/>
      <c r="F252" s="987"/>
      <c r="G252" s="989"/>
      <c r="H252" s="1063"/>
      <c r="I252" s="1036"/>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1005"/>
      <c r="O252" s="1007"/>
      <c r="P252" s="1037"/>
    </row>
    <row r="253" spans="3:16">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63" t="str">
        <f ca="1">IF(ISBLANK(OFFSET('9. METAS'!$L$20,INT((ROW()-13)/2),0)),"",OFFSET('9. METAS'!$L$20,INT((ROW()-13)/2),0))</f>
        <v/>
      </c>
      <c r="I253" s="1031"/>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1004" t="str">
        <f t="shared" ref="N253" ca="1" si="236">IFERROR(J253/J254,"ND")</f>
        <v>ND</v>
      </c>
      <c r="O253" s="1006" t="str">
        <f t="shared" ref="O253" ca="1" si="237">IFERROR(((J253+K253+L253)/H253),"ND")</f>
        <v>ND</v>
      </c>
      <c r="P253" s="1034"/>
    </row>
    <row r="254" spans="3:16">
      <c r="C254" s="983"/>
      <c r="D254" s="985"/>
      <c r="E254" s="985"/>
      <c r="F254" s="987"/>
      <c r="G254" s="989"/>
      <c r="H254" s="1063"/>
      <c r="I254" s="1036"/>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1005"/>
      <c r="O254" s="1007"/>
      <c r="P254" s="1037"/>
    </row>
    <row r="255" spans="3:16">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63" t="str">
        <f ca="1">IF(ISBLANK(OFFSET('9. METAS'!$L$20,INT((ROW()-13)/2),0)),"",OFFSET('9. METAS'!$L$20,INT((ROW()-13)/2),0))</f>
        <v/>
      </c>
      <c r="I255" s="1031"/>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1004" t="str">
        <f t="shared" ref="N255" ca="1" si="238">IFERROR(J255/J256,"ND")</f>
        <v>ND</v>
      </c>
      <c r="O255" s="1006" t="str">
        <f t="shared" ref="O255" ca="1" si="239">IFERROR(((J255+K255+L255)/H255),"ND")</f>
        <v>ND</v>
      </c>
      <c r="P255" s="1034"/>
    </row>
    <row r="256" spans="3:16">
      <c r="C256" s="983"/>
      <c r="D256" s="985"/>
      <c r="E256" s="985"/>
      <c r="F256" s="987"/>
      <c r="G256" s="989"/>
      <c r="H256" s="1063"/>
      <c r="I256" s="1036"/>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1005"/>
      <c r="O256" s="1007"/>
      <c r="P256" s="1037"/>
    </row>
    <row r="257" spans="3:16">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63" t="str">
        <f ca="1">IF(ISBLANK(OFFSET('9. METAS'!$L$20,INT((ROW()-13)/2),0)),"",OFFSET('9. METAS'!$L$20,INT((ROW()-13)/2),0))</f>
        <v/>
      </c>
      <c r="I257" s="1031"/>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1004" t="str">
        <f t="shared" ref="N257" ca="1" si="240">IFERROR(J257/J258,"ND")</f>
        <v>ND</v>
      </c>
      <c r="O257" s="1006" t="str">
        <f t="shared" ref="O257" ca="1" si="241">IFERROR(((J257+K257+L257)/H257),"ND")</f>
        <v>ND</v>
      </c>
      <c r="P257" s="1034"/>
    </row>
    <row r="258" spans="3:16">
      <c r="C258" s="983"/>
      <c r="D258" s="985"/>
      <c r="E258" s="985"/>
      <c r="F258" s="987"/>
      <c r="G258" s="989"/>
      <c r="H258" s="1063"/>
      <c r="I258" s="1036"/>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1005"/>
      <c r="O258" s="1007"/>
      <c r="P258" s="1037"/>
    </row>
    <row r="259" spans="3:16">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63" t="str">
        <f ca="1">IF(ISBLANK(OFFSET('9. METAS'!$L$20,INT((ROW()-13)/2),0)),"",OFFSET('9. METAS'!$L$20,INT((ROW()-13)/2),0))</f>
        <v/>
      </c>
      <c r="I259" s="1031"/>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1004" t="str">
        <f t="shared" ref="N259" ca="1" si="242">IFERROR(J259/J260,"ND")</f>
        <v>ND</v>
      </c>
      <c r="O259" s="1006" t="str">
        <f t="shared" ref="O259" ca="1" si="243">IFERROR(((J259+K259+L259)/H259),"ND")</f>
        <v>ND</v>
      </c>
      <c r="P259" s="1034"/>
    </row>
    <row r="260" spans="3:16">
      <c r="C260" s="983"/>
      <c r="D260" s="985"/>
      <c r="E260" s="985"/>
      <c r="F260" s="987"/>
      <c r="G260" s="989"/>
      <c r="H260" s="1063"/>
      <c r="I260" s="1036"/>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1005"/>
      <c r="O260" s="1007"/>
      <c r="P260" s="1037"/>
    </row>
    <row r="261" spans="3:16">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63" t="str">
        <f ca="1">IF(ISBLANK(OFFSET('9. METAS'!$L$20,INT((ROW()-13)/2),0)),"",OFFSET('9. METAS'!$L$20,INT((ROW()-13)/2),0))</f>
        <v/>
      </c>
      <c r="I261" s="1031"/>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1004" t="str">
        <f t="shared" ref="N261" ca="1" si="244">IFERROR(J261/J262,"ND")</f>
        <v>ND</v>
      </c>
      <c r="O261" s="1006" t="str">
        <f t="shared" ref="O261" ca="1" si="245">IFERROR(((J261+K261+L261)/H261),"ND")</f>
        <v>ND</v>
      </c>
      <c r="P261" s="1034"/>
    </row>
    <row r="262" spans="3:16">
      <c r="C262" s="983"/>
      <c r="D262" s="985"/>
      <c r="E262" s="985"/>
      <c r="F262" s="987"/>
      <c r="G262" s="989"/>
      <c r="H262" s="1063"/>
      <c r="I262" s="1036"/>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1005"/>
      <c r="O262" s="1007"/>
      <c r="P262" s="1037"/>
    </row>
    <row r="263" spans="3:16">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63" t="str">
        <f ca="1">IF(ISBLANK(OFFSET('9. METAS'!$L$20,INT((ROW()-13)/2),0)),"",OFFSET('9. METAS'!$L$20,INT((ROW()-13)/2),0))</f>
        <v/>
      </c>
      <c r="I263" s="1031"/>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1004" t="str">
        <f t="shared" ref="N263" ca="1" si="246">IFERROR(J263/J264,"ND")</f>
        <v>ND</v>
      </c>
      <c r="O263" s="1006" t="str">
        <f t="shared" ref="O263" ca="1" si="247">IFERROR(((J263+K263+L263)/H263),"ND")</f>
        <v>ND</v>
      </c>
      <c r="P263" s="1034"/>
    </row>
    <row r="264" spans="3:16">
      <c r="C264" s="983"/>
      <c r="D264" s="985"/>
      <c r="E264" s="985"/>
      <c r="F264" s="987"/>
      <c r="G264" s="989"/>
      <c r="H264" s="1063"/>
      <c r="I264" s="1036"/>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1005"/>
      <c r="O264" s="1007"/>
      <c r="P264" s="1037"/>
    </row>
    <row r="265" spans="3:16">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63" t="str">
        <f ca="1">IF(ISBLANK(OFFSET('9. METAS'!$L$20,INT((ROW()-13)/2),0)),"",OFFSET('9. METAS'!$L$20,INT((ROW()-13)/2),0))</f>
        <v/>
      </c>
      <c r="I265" s="1031"/>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1004" t="str">
        <f t="shared" ref="N265" ca="1" si="248">IFERROR(J265/J266,"ND")</f>
        <v>ND</v>
      </c>
      <c r="O265" s="1006" t="str">
        <f t="shared" ref="O265" ca="1" si="249">IFERROR(((J265+K265+L265)/H265),"ND")</f>
        <v>ND</v>
      </c>
      <c r="P265" s="1034"/>
    </row>
    <row r="266" spans="3:16">
      <c r="C266" s="983"/>
      <c r="D266" s="985"/>
      <c r="E266" s="985"/>
      <c r="F266" s="987"/>
      <c r="G266" s="989"/>
      <c r="H266" s="1063"/>
      <c r="I266" s="1036"/>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1005"/>
      <c r="O266" s="1007"/>
      <c r="P266" s="1037"/>
    </row>
    <row r="267" spans="3:16">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63" t="str">
        <f ca="1">IF(ISBLANK(OFFSET('9. METAS'!$L$20,INT((ROW()-13)/2),0)),"",OFFSET('9. METAS'!$L$20,INT((ROW()-13)/2),0))</f>
        <v/>
      </c>
      <c r="I267" s="1031"/>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1004" t="str">
        <f t="shared" ref="N267" ca="1" si="250">IFERROR(J267/J268,"ND")</f>
        <v>ND</v>
      </c>
      <c r="O267" s="1006" t="str">
        <f t="shared" ref="O267" ca="1" si="251">IFERROR(((J267+K267+L267)/H267),"ND")</f>
        <v>ND</v>
      </c>
      <c r="P267" s="1034"/>
    </row>
    <row r="268" spans="3:16">
      <c r="C268" s="983"/>
      <c r="D268" s="985"/>
      <c r="E268" s="985"/>
      <c r="F268" s="987"/>
      <c r="G268" s="989"/>
      <c r="H268" s="1063"/>
      <c r="I268" s="1036"/>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1005"/>
      <c r="O268" s="1007"/>
      <c r="P268" s="1037"/>
    </row>
    <row r="269" spans="3:16">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63" t="str">
        <f ca="1">IF(ISBLANK(OFFSET('9. METAS'!$L$20,INT((ROW()-13)/2),0)),"",OFFSET('9. METAS'!$L$20,INT((ROW()-13)/2),0))</f>
        <v/>
      </c>
      <c r="I269" s="1031"/>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1004" t="str">
        <f t="shared" ref="N269" ca="1" si="252">IFERROR(J269/J270,"ND")</f>
        <v>ND</v>
      </c>
      <c r="O269" s="1006" t="str">
        <f t="shared" ref="O269" ca="1" si="253">IFERROR(((J269+K269+L269)/H269),"ND")</f>
        <v>ND</v>
      </c>
      <c r="P269" s="1034"/>
    </row>
    <row r="270" spans="3:16">
      <c r="C270" s="983"/>
      <c r="D270" s="985"/>
      <c r="E270" s="985"/>
      <c r="F270" s="987"/>
      <c r="G270" s="989"/>
      <c r="H270" s="1063"/>
      <c r="I270" s="1036"/>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1005"/>
      <c r="O270" s="1007"/>
      <c r="P270" s="1037"/>
    </row>
    <row r="271" spans="3:16">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63" t="str">
        <f ca="1">IF(ISBLANK(OFFSET('9. METAS'!$L$20,INT((ROW()-13)/2),0)),"",OFFSET('9. METAS'!$L$20,INT((ROW()-13)/2),0))</f>
        <v/>
      </c>
      <c r="I271" s="1031"/>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1004" t="str">
        <f t="shared" ref="N271" ca="1" si="254">IFERROR(J271/J272,"ND")</f>
        <v>ND</v>
      </c>
      <c r="O271" s="1006" t="str">
        <f t="shared" ref="O271" ca="1" si="255">IFERROR(((J271+K271+L271)/H271),"ND")</f>
        <v>ND</v>
      </c>
      <c r="P271" s="1034"/>
    </row>
    <row r="272" spans="3:16">
      <c r="C272" s="983"/>
      <c r="D272" s="985"/>
      <c r="E272" s="985"/>
      <c r="F272" s="987"/>
      <c r="G272" s="989"/>
      <c r="H272" s="1063"/>
      <c r="I272" s="1036"/>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1005"/>
      <c r="O272" s="1007"/>
      <c r="P272" s="1037"/>
    </row>
    <row r="273" spans="3:16">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63" t="str">
        <f ca="1">IF(ISBLANK(OFFSET('9. METAS'!$L$20,INT((ROW()-13)/2),0)),"",OFFSET('9. METAS'!$L$20,INT((ROW()-13)/2),0))</f>
        <v/>
      </c>
      <c r="I273" s="1031"/>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1004" t="str">
        <f t="shared" ref="N273" ca="1" si="256">IFERROR(J273/J274,"ND")</f>
        <v>ND</v>
      </c>
      <c r="O273" s="1006" t="str">
        <f t="shared" ref="O273" ca="1" si="257">IFERROR(((J273+K273+L273)/H273),"ND")</f>
        <v>ND</v>
      </c>
      <c r="P273" s="1034"/>
    </row>
    <row r="274" spans="3:16">
      <c r="C274" s="983"/>
      <c r="D274" s="985"/>
      <c r="E274" s="985"/>
      <c r="F274" s="987"/>
      <c r="G274" s="989"/>
      <c r="H274" s="1063"/>
      <c r="I274" s="1036"/>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1005"/>
      <c r="O274" s="1007"/>
      <c r="P274" s="1037"/>
    </row>
    <row r="275" spans="3:16">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63" t="str">
        <f ca="1">IF(ISBLANK(OFFSET('9. METAS'!$L$20,INT((ROW()-13)/2),0)),"",OFFSET('9. METAS'!$L$20,INT((ROW()-13)/2),0))</f>
        <v/>
      </c>
      <c r="I275" s="1031"/>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1004" t="str">
        <f t="shared" ref="N275" ca="1" si="258">IFERROR(J275/J276,"ND")</f>
        <v>ND</v>
      </c>
      <c r="O275" s="1006" t="str">
        <f t="shared" ref="O275" ca="1" si="259">IFERROR(((J275+K275+L275)/H275),"ND")</f>
        <v>ND</v>
      </c>
      <c r="P275" s="1034"/>
    </row>
    <row r="276" spans="3:16">
      <c r="C276" s="983"/>
      <c r="D276" s="985"/>
      <c r="E276" s="985"/>
      <c r="F276" s="987"/>
      <c r="G276" s="989"/>
      <c r="H276" s="1063"/>
      <c r="I276" s="1036"/>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1005"/>
      <c r="O276" s="1007"/>
      <c r="P276" s="1037"/>
    </row>
    <row r="277" spans="3:16">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63" t="str">
        <f ca="1">IF(ISBLANK(OFFSET('9. METAS'!$L$20,INT((ROW()-13)/2),0)),"",OFFSET('9. METAS'!$L$20,INT((ROW()-13)/2),0))</f>
        <v/>
      </c>
      <c r="I277" s="1031"/>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1004" t="str">
        <f t="shared" ref="N277" ca="1" si="260">IFERROR(J277/J278,"ND")</f>
        <v>ND</v>
      </c>
      <c r="O277" s="1006" t="str">
        <f t="shared" ref="O277" ca="1" si="261">IFERROR(((J277+K277+L277)/H277),"ND")</f>
        <v>ND</v>
      </c>
      <c r="P277" s="1034"/>
    </row>
    <row r="278" spans="3:16">
      <c r="C278" s="983"/>
      <c r="D278" s="985"/>
      <c r="E278" s="985"/>
      <c r="F278" s="987"/>
      <c r="G278" s="989"/>
      <c r="H278" s="1063"/>
      <c r="I278" s="1036"/>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1005"/>
      <c r="O278" s="1007"/>
      <c r="P278" s="1037"/>
    </row>
    <row r="279" spans="3:16">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63" t="str">
        <f ca="1">IF(ISBLANK(OFFSET('9. METAS'!$L$20,INT((ROW()-13)/2),0)),"",OFFSET('9. METAS'!$L$20,INT((ROW()-13)/2),0))</f>
        <v/>
      </c>
      <c r="I279" s="1031"/>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1004" t="str">
        <f t="shared" ref="N279" ca="1" si="262">IFERROR(J279/J280,"ND")</f>
        <v>ND</v>
      </c>
      <c r="O279" s="1006" t="str">
        <f t="shared" ref="O279" ca="1" si="263">IFERROR(((J279+K279+L279)/H279),"ND")</f>
        <v>ND</v>
      </c>
      <c r="P279" s="1034"/>
    </row>
    <row r="280" spans="3:16">
      <c r="C280" s="983"/>
      <c r="D280" s="985"/>
      <c r="E280" s="985"/>
      <c r="F280" s="987"/>
      <c r="G280" s="989"/>
      <c r="H280" s="1063"/>
      <c r="I280" s="1036"/>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1005"/>
      <c r="O280" s="1007"/>
      <c r="P280" s="1037"/>
    </row>
    <row r="281" spans="3:16">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63" t="str">
        <f ca="1">IF(ISBLANK(OFFSET('9. METAS'!$L$20,INT((ROW()-13)/2),0)),"",OFFSET('9. METAS'!$L$20,INT((ROW()-13)/2),0))</f>
        <v/>
      </c>
      <c r="I281" s="1031"/>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1004" t="str">
        <f t="shared" ref="N281" ca="1" si="264">IFERROR(J281/J282,"ND")</f>
        <v>ND</v>
      </c>
      <c r="O281" s="1006" t="str">
        <f t="shared" ref="O281" ca="1" si="265">IFERROR(((J281+K281+L281)/H281),"ND")</f>
        <v>ND</v>
      </c>
      <c r="P281" s="1034"/>
    </row>
    <row r="282" spans="3:16">
      <c r="C282" s="983"/>
      <c r="D282" s="985"/>
      <c r="E282" s="985"/>
      <c r="F282" s="987"/>
      <c r="G282" s="989"/>
      <c r="H282" s="1063"/>
      <c r="I282" s="1036"/>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1005"/>
      <c r="O282" s="1007"/>
      <c r="P282" s="1037"/>
    </row>
    <row r="283" spans="3:16">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63" t="str">
        <f ca="1">IF(ISBLANK(OFFSET('9. METAS'!$L$20,INT((ROW()-13)/2),0)),"",OFFSET('9. METAS'!$L$20,INT((ROW()-13)/2),0))</f>
        <v/>
      </c>
      <c r="I283" s="1031"/>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1004" t="str">
        <f t="shared" ref="N283" ca="1" si="266">IFERROR(J283/J284,"ND")</f>
        <v>ND</v>
      </c>
      <c r="O283" s="1006" t="str">
        <f t="shared" ref="O283" ca="1" si="267">IFERROR(((J283+K283+L283)/H283),"ND")</f>
        <v>ND</v>
      </c>
      <c r="P283" s="1034"/>
    </row>
    <row r="284" spans="3:16">
      <c r="C284" s="983"/>
      <c r="D284" s="985"/>
      <c r="E284" s="985"/>
      <c r="F284" s="987"/>
      <c r="G284" s="989"/>
      <c r="H284" s="1063"/>
      <c r="I284" s="1036"/>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1005"/>
      <c r="O284" s="1007"/>
      <c r="P284" s="1037"/>
    </row>
    <row r="285" spans="3:16">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63" t="str">
        <f ca="1">IF(ISBLANK(OFFSET('9. METAS'!$L$20,INT((ROW()-13)/2),0)),"",OFFSET('9. METAS'!$L$20,INT((ROW()-13)/2),0))</f>
        <v/>
      </c>
      <c r="I285" s="1031"/>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1004" t="str">
        <f t="shared" ref="N285" ca="1" si="268">IFERROR(J285/J286,"ND")</f>
        <v>ND</v>
      </c>
      <c r="O285" s="1006" t="str">
        <f t="shared" ref="O285" ca="1" si="269">IFERROR(((J285+K285+L285)/H285),"ND")</f>
        <v>ND</v>
      </c>
      <c r="P285" s="1034"/>
    </row>
    <row r="286" spans="3:16">
      <c r="C286" s="983"/>
      <c r="D286" s="985"/>
      <c r="E286" s="985"/>
      <c r="F286" s="987"/>
      <c r="G286" s="989"/>
      <c r="H286" s="1063"/>
      <c r="I286" s="1036"/>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1005"/>
      <c r="O286" s="1007"/>
      <c r="P286" s="1037"/>
    </row>
    <row r="287" spans="3:16">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63" t="str">
        <f ca="1">IF(ISBLANK(OFFSET('9. METAS'!$L$20,INT((ROW()-13)/2),0)),"",OFFSET('9. METAS'!$L$20,INT((ROW()-13)/2),0))</f>
        <v/>
      </c>
      <c r="I287" s="1031"/>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1004" t="str">
        <f t="shared" ref="N287" ca="1" si="270">IFERROR(J287/J288,"ND")</f>
        <v>ND</v>
      </c>
      <c r="O287" s="1006" t="str">
        <f t="shared" ref="O287" ca="1" si="271">IFERROR(((J287+K287+L287)/H287),"ND")</f>
        <v>ND</v>
      </c>
      <c r="P287" s="1034"/>
    </row>
    <row r="288" spans="3:16">
      <c r="C288" s="983"/>
      <c r="D288" s="985"/>
      <c r="E288" s="985"/>
      <c r="F288" s="987"/>
      <c r="G288" s="989"/>
      <c r="H288" s="1063"/>
      <c r="I288" s="1036"/>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1005"/>
      <c r="O288" s="1007"/>
      <c r="P288" s="1037"/>
    </row>
    <row r="289" spans="3:16">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63" t="str">
        <f ca="1">IF(ISBLANK(OFFSET('9. METAS'!$L$20,INT((ROW()-13)/2),0)),"",OFFSET('9. METAS'!$L$20,INT((ROW()-13)/2),0))</f>
        <v/>
      </c>
      <c r="I289" s="1031"/>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1004" t="str">
        <f t="shared" ref="N289" ca="1" si="272">IFERROR(J289/J290,"ND")</f>
        <v>ND</v>
      </c>
      <c r="O289" s="1006" t="str">
        <f t="shared" ref="O289" ca="1" si="273">IFERROR(((J289+K289+L289)/H289),"ND")</f>
        <v>ND</v>
      </c>
      <c r="P289" s="1034"/>
    </row>
    <row r="290" spans="3:16">
      <c r="C290" s="983"/>
      <c r="D290" s="985"/>
      <c r="E290" s="985"/>
      <c r="F290" s="987"/>
      <c r="G290" s="989"/>
      <c r="H290" s="1063"/>
      <c r="I290" s="1036"/>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1005"/>
      <c r="O290" s="1007"/>
      <c r="P290" s="1037"/>
    </row>
    <row r="291" spans="3:16">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63" t="str">
        <f ca="1">IF(ISBLANK(OFFSET('9. METAS'!$L$20,INT((ROW()-13)/2),0)),"",OFFSET('9. METAS'!$L$20,INT((ROW()-13)/2),0))</f>
        <v/>
      </c>
      <c r="I291" s="1031"/>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1004" t="str">
        <f t="shared" ref="N291" ca="1" si="274">IFERROR(J291/J292,"ND")</f>
        <v>ND</v>
      </c>
      <c r="O291" s="1006" t="str">
        <f t="shared" ref="O291" ca="1" si="275">IFERROR(((J291+K291+L291)/H291),"ND")</f>
        <v>ND</v>
      </c>
      <c r="P291" s="1034"/>
    </row>
    <row r="292" spans="3:16">
      <c r="C292" s="983"/>
      <c r="D292" s="985"/>
      <c r="E292" s="985"/>
      <c r="F292" s="987"/>
      <c r="G292" s="989"/>
      <c r="H292" s="1063"/>
      <c r="I292" s="1036"/>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1005"/>
      <c r="O292" s="1007"/>
      <c r="P292" s="1037"/>
    </row>
    <row r="293" spans="3:16">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63" t="str">
        <f ca="1">IF(ISBLANK(OFFSET('9. METAS'!$L$20,INT((ROW()-13)/2),0)),"",OFFSET('9. METAS'!$L$20,INT((ROW()-13)/2),0))</f>
        <v/>
      </c>
      <c r="I293" s="1031"/>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1004" t="str">
        <f t="shared" ref="N293" ca="1" si="276">IFERROR(J293/J294,"ND")</f>
        <v>ND</v>
      </c>
      <c r="O293" s="1006" t="str">
        <f t="shared" ref="O293" ca="1" si="277">IFERROR(((J293+K293+L293)/H293),"ND")</f>
        <v>ND</v>
      </c>
      <c r="P293" s="1034"/>
    </row>
    <row r="294" spans="3:16">
      <c r="C294" s="983"/>
      <c r="D294" s="985"/>
      <c r="E294" s="985"/>
      <c r="F294" s="987"/>
      <c r="G294" s="989"/>
      <c r="H294" s="1063"/>
      <c r="I294" s="1036"/>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1005"/>
      <c r="O294" s="1007"/>
      <c r="P294" s="1037"/>
    </row>
    <row r="295" spans="3:16">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63" t="str">
        <f ca="1">IF(ISBLANK(OFFSET('9. METAS'!$L$20,INT((ROW()-13)/2),0)),"",OFFSET('9. METAS'!$L$20,INT((ROW()-13)/2),0))</f>
        <v/>
      </c>
      <c r="I295" s="1031"/>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1004" t="str">
        <f t="shared" ref="N295" ca="1" si="278">IFERROR(J295/J296,"ND")</f>
        <v>ND</v>
      </c>
      <c r="O295" s="1006" t="str">
        <f t="shared" ref="O295" ca="1" si="279">IFERROR(((J295+K295+L295)/H295),"ND")</f>
        <v>ND</v>
      </c>
      <c r="P295" s="1034"/>
    </row>
    <row r="296" spans="3:16">
      <c r="C296" s="983"/>
      <c r="D296" s="985"/>
      <c r="E296" s="985"/>
      <c r="F296" s="987"/>
      <c r="G296" s="989"/>
      <c r="H296" s="1063"/>
      <c r="I296" s="1036"/>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1005"/>
      <c r="O296" s="1007"/>
      <c r="P296" s="1037"/>
    </row>
    <row r="297" spans="3:16">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63" t="str">
        <f ca="1">IF(ISBLANK(OFFSET('9. METAS'!$L$20,INT((ROW()-13)/2),0)),"",OFFSET('9. METAS'!$L$20,INT((ROW()-13)/2),0))</f>
        <v/>
      </c>
      <c r="I297" s="1031"/>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1004" t="str">
        <f t="shared" ref="N297" ca="1" si="280">IFERROR(J297/J298,"ND")</f>
        <v>ND</v>
      </c>
      <c r="O297" s="1006" t="str">
        <f t="shared" ref="O297" ca="1" si="281">IFERROR(((J297+K297+L297)/H297),"ND")</f>
        <v>ND</v>
      </c>
      <c r="P297" s="1034"/>
    </row>
    <row r="298" spans="3:16">
      <c r="C298" s="983"/>
      <c r="D298" s="985"/>
      <c r="E298" s="985"/>
      <c r="F298" s="987"/>
      <c r="G298" s="989"/>
      <c r="H298" s="1063"/>
      <c r="I298" s="1036"/>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1005"/>
      <c r="O298" s="1007"/>
      <c r="P298" s="1037"/>
    </row>
    <row r="299" spans="3:16">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63" t="str">
        <f ca="1">IF(ISBLANK(OFFSET('9. METAS'!$L$20,INT((ROW()-13)/2),0)),"",OFFSET('9. METAS'!$L$20,INT((ROW()-13)/2),0))</f>
        <v/>
      </c>
      <c r="I299" s="1031"/>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1004" t="str">
        <f t="shared" ref="N299" ca="1" si="282">IFERROR(J299/J300,"ND")</f>
        <v>ND</v>
      </c>
      <c r="O299" s="1006" t="str">
        <f t="shared" ref="O299" ca="1" si="283">IFERROR(((J299+K299+L299)/H299),"ND")</f>
        <v>ND</v>
      </c>
      <c r="P299" s="1034"/>
    </row>
    <row r="300" spans="3:16">
      <c r="C300" s="983"/>
      <c r="D300" s="985"/>
      <c r="E300" s="985"/>
      <c r="F300" s="987"/>
      <c r="G300" s="989"/>
      <c r="H300" s="1063"/>
      <c r="I300" s="1036"/>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1005"/>
      <c r="O300" s="1007"/>
      <c r="P300" s="1037"/>
    </row>
    <row r="301" spans="3:16">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63" t="str">
        <f ca="1">IF(ISBLANK(OFFSET('9. METAS'!$L$20,INT((ROW()-13)/2),0)),"",OFFSET('9. METAS'!$L$20,INT((ROW()-13)/2),0))</f>
        <v/>
      </c>
      <c r="I301" s="1031"/>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1004" t="str">
        <f t="shared" ref="N301" ca="1" si="284">IFERROR(J301/J302,"ND")</f>
        <v>ND</v>
      </c>
      <c r="O301" s="1006" t="str">
        <f t="shared" ref="O301" ca="1" si="285">IFERROR(((J301+K301+L301)/H301),"ND")</f>
        <v>ND</v>
      </c>
      <c r="P301" s="1034"/>
    </row>
    <row r="302" spans="3:16">
      <c r="C302" s="983"/>
      <c r="D302" s="985"/>
      <c r="E302" s="985"/>
      <c r="F302" s="987"/>
      <c r="G302" s="989"/>
      <c r="H302" s="1063"/>
      <c r="I302" s="1036"/>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1005"/>
      <c r="O302" s="1007"/>
      <c r="P302" s="1037"/>
    </row>
    <row r="303" spans="3:16">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63" t="str">
        <f ca="1">IF(ISBLANK(OFFSET('9. METAS'!$L$20,INT((ROW()-13)/2),0)),"",OFFSET('9. METAS'!$L$20,INT((ROW()-13)/2),0))</f>
        <v/>
      </c>
      <c r="I303" s="1031"/>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1004" t="str">
        <f t="shared" ref="N303" ca="1" si="286">IFERROR(J303/J304,"ND")</f>
        <v>ND</v>
      </c>
      <c r="O303" s="1006" t="str">
        <f t="shared" ref="O303" ca="1" si="287">IFERROR(((J303+K303+L303)/H303),"ND")</f>
        <v>ND</v>
      </c>
      <c r="P303" s="1034"/>
    </row>
    <row r="304" spans="3:16">
      <c r="C304" s="983"/>
      <c r="D304" s="985"/>
      <c r="E304" s="985"/>
      <c r="F304" s="987"/>
      <c r="G304" s="989"/>
      <c r="H304" s="1063"/>
      <c r="I304" s="1036"/>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1005"/>
      <c r="O304" s="1007"/>
      <c r="P304" s="1037"/>
    </row>
    <row r="305" spans="3:16">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63" t="str">
        <f ca="1">IF(ISBLANK(OFFSET('9. METAS'!$L$20,INT((ROW()-13)/2),0)),"",OFFSET('9. METAS'!$L$20,INT((ROW()-13)/2),0))</f>
        <v/>
      </c>
      <c r="I305" s="1031"/>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1004" t="str">
        <f t="shared" ref="N305" ca="1" si="288">IFERROR(J305/J306,"ND")</f>
        <v>ND</v>
      </c>
      <c r="O305" s="1006" t="str">
        <f t="shared" ref="O305" ca="1" si="289">IFERROR(((J305+K305+L305)/H305),"ND")</f>
        <v>ND</v>
      </c>
      <c r="P305" s="1034"/>
    </row>
    <row r="306" spans="3:16">
      <c r="C306" s="983"/>
      <c r="D306" s="985"/>
      <c r="E306" s="985"/>
      <c r="F306" s="987"/>
      <c r="G306" s="989"/>
      <c r="H306" s="1063"/>
      <c r="I306" s="1036"/>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1005"/>
      <c r="O306" s="1007"/>
      <c r="P306" s="1037"/>
    </row>
    <row r="307" spans="3:16">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63" t="str">
        <f ca="1">IF(ISBLANK(OFFSET('9. METAS'!$L$20,INT((ROW()-13)/2),0)),"",OFFSET('9. METAS'!$L$20,INT((ROW()-13)/2),0))</f>
        <v/>
      </c>
      <c r="I307" s="1031"/>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1004" t="str">
        <f t="shared" ref="N307" ca="1" si="290">IFERROR(J307/J308,"ND")</f>
        <v>ND</v>
      </c>
      <c r="O307" s="1006" t="str">
        <f t="shared" ref="O307" ca="1" si="291">IFERROR(((J307+K307+L307)/H307),"ND")</f>
        <v>ND</v>
      </c>
      <c r="P307" s="1034"/>
    </row>
    <row r="308" spans="3:16">
      <c r="C308" s="983"/>
      <c r="D308" s="985"/>
      <c r="E308" s="985"/>
      <c r="F308" s="987"/>
      <c r="G308" s="989"/>
      <c r="H308" s="1063"/>
      <c r="I308" s="1036"/>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1005"/>
      <c r="O308" s="1007"/>
      <c r="P308" s="1037"/>
    </row>
    <row r="309" spans="3:16">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63" t="str">
        <f ca="1">IF(ISBLANK(OFFSET('9. METAS'!$L$20,INT((ROW()-13)/2),0)),"",OFFSET('9. METAS'!$L$20,INT((ROW()-13)/2),0))</f>
        <v/>
      </c>
      <c r="I309" s="1031"/>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1004" t="str">
        <f t="shared" ref="N309" ca="1" si="292">IFERROR(J309/J310,"ND")</f>
        <v>ND</v>
      </c>
      <c r="O309" s="1006" t="str">
        <f t="shared" ref="O309" ca="1" si="293">IFERROR(((J309+K309+L309)/H309),"ND")</f>
        <v>ND</v>
      </c>
      <c r="P309" s="1034"/>
    </row>
    <row r="310" spans="3:16">
      <c r="C310" s="983"/>
      <c r="D310" s="985"/>
      <c r="E310" s="985"/>
      <c r="F310" s="987"/>
      <c r="G310" s="989"/>
      <c r="H310" s="1063"/>
      <c r="I310" s="1036"/>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1005"/>
      <c r="O310" s="1007"/>
      <c r="P310" s="1037"/>
    </row>
    <row r="311" spans="3:16">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63" t="str">
        <f ca="1">IF(ISBLANK(OFFSET('9. METAS'!$L$20,INT((ROW()-13)/2),0)),"",OFFSET('9. METAS'!$L$20,INT((ROW()-13)/2),0))</f>
        <v/>
      </c>
      <c r="I311" s="1031"/>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1004" t="str">
        <f t="shared" ref="N311" ca="1" si="294">IFERROR(J311/J312,"ND")</f>
        <v>ND</v>
      </c>
      <c r="O311" s="1006" t="str">
        <f t="shared" ref="O311" ca="1" si="295">IFERROR(((J311+K311+L311)/H311),"ND")</f>
        <v>ND</v>
      </c>
      <c r="P311" s="1034"/>
    </row>
    <row r="312" spans="3:16">
      <c r="C312" s="983"/>
      <c r="D312" s="985"/>
      <c r="E312" s="985"/>
      <c r="F312" s="987"/>
      <c r="G312" s="989"/>
      <c r="H312" s="1063"/>
      <c r="I312" s="1036"/>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1005"/>
      <c r="O312" s="1007"/>
      <c r="P312" s="1037"/>
    </row>
    <row r="313" spans="3:16">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63" t="str">
        <f ca="1">IF(ISBLANK(OFFSET('9. METAS'!$L$20,INT((ROW()-13)/2),0)),"",OFFSET('9. METAS'!$L$20,INT((ROW()-13)/2),0))</f>
        <v/>
      </c>
      <c r="I313" s="1031"/>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1004" t="str">
        <f t="shared" ref="N313" ca="1" si="296">IFERROR(J313/J314,"ND")</f>
        <v>ND</v>
      </c>
      <c r="O313" s="1006" t="str">
        <f t="shared" ref="O313" ca="1" si="297">IFERROR(((J313+K313+L313)/H313),"ND")</f>
        <v>ND</v>
      </c>
      <c r="P313" s="1034"/>
    </row>
    <row r="314" spans="3:16">
      <c r="C314" s="983"/>
      <c r="D314" s="985"/>
      <c r="E314" s="985"/>
      <c r="F314" s="987"/>
      <c r="G314" s="989"/>
      <c r="H314" s="1063"/>
      <c r="I314" s="1036"/>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1005"/>
      <c r="O314" s="1007"/>
      <c r="P314" s="1037"/>
    </row>
    <row r="315" spans="3:16">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63" t="str">
        <f ca="1">IF(ISBLANK(OFFSET('9. METAS'!$L$20,INT((ROW()-13)/2),0)),"",OFFSET('9. METAS'!$L$20,INT((ROW()-13)/2),0))</f>
        <v/>
      </c>
      <c r="I315" s="1031"/>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1004" t="str">
        <f t="shared" ref="N315" ca="1" si="298">IFERROR(J315/J316,"ND")</f>
        <v>ND</v>
      </c>
      <c r="O315" s="1006" t="str">
        <f t="shared" ref="O315" ca="1" si="299">IFERROR(((J315+K315+L315)/H315),"ND")</f>
        <v>ND</v>
      </c>
      <c r="P315" s="1034"/>
    </row>
    <row r="316" spans="3:16">
      <c r="C316" s="983"/>
      <c r="D316" s="985"/>
      <c r="E316" s="985"/>
      <c r="F316" s="987"/>
      <c r="G316" s="989"/>
      <c r="H316" s="1063"/>
      <c r="I316" s="1036"/>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1005"/>
      <c r="O316" s="1007"/>
      <c r="P316" s="1037"/>
    </row>
    <row r="317" spans="3:16">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63" t="str">
        <f ca="1">IF(ISBLANK(OFFSET('9. METAS'!$L$20,INT((ROW()-13)/2),0)),"",OFFSET('9. METAS'!$L$20,INT((ROW()-13)/2),0))</f>
        <v/>
      </c>
      <c r="I317" s="1031"/>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1004" t="str">
        <f t="shared" ref="N317" ca="1" si="300">IFERROR(J317/J318,"ND")</f>
        <v>ND</v>
      </c>
      <c r="O317" s="1006" t="str">
        <f t="shared" ref="O317" ca="1" si="301">IFERROR(((J317+K317+L317)/H317),"ND")</f>
        <v>ND</v>
      </c>
      <c r="P317" s="1034"/>
    </row>
    <row r="318" spans="3:16">
      <c r="C318" s="983"/>
      <c r="D318" s="985"/>
      <c r="E318" s="985"/>
      <c r="F318" s="987"/>
      <c r="G318" s="989"/>
      <c r="H318" s="1063"/>
      <c r="I318" s="1036"/>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1005"/>
      <c r="O318" s="1007"/>
      <c r="P318" s="1037"/>
    </row>
    <row r="319" spans="3:16">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63" t="str">
        <f ca="1">IF(ISBLANK(OFFSET('9. METAS'!$L$20,INT((ROW()-13)/2),0)),"",OFFSET('9. METAS'!$L$20,INT((ROW()-13)/2),0))</f>
        <v/>
      </c>
      <c r="I319" s="1031"/>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1004" t="str">
        <f t="shared" ref="N319" ca="1" si="302">IFERROR(J319/J320,"ND")</f>
        <v>ND</v>
      </c>
      <c r="O319" s="1006" t="str">
        <f t="shared" ref="O319" ca="1" si="303">IFERROR(((J319+K319+L319)/H319),"ND")</f>
        <v>ND</v>
      </c>
      <c r="P319" s="1034"/>
    </row>
    <row r="320" spans="3:16">
      <c r="C320" s="983"/>
      <c r="D320" s="985"/>
      <c r="E320" s="985"/>
      <c r="F320" s="987"/>
      <c r="G320" s="989"/>
      <c r="H320" s="1063"/>
      <c r="I320" s="1036"/>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1005"/>
      <c r="O320" s="1007"/>
      <c r="P320" s="1037"/>
    </row>
    <row r="321" spans="3:16">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63" t="str">
        <f ca="1">IF(ISBLANK(OFFSET('9. METAS'!$L$20,INT((ROW()-13)/2),0)),"",OFFSET('9. METAS'!$L$20,INT((ROW()-13)/2),0))</f>
        <v/>
      </c>
      <c r="I321" s="1031"/>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1004" t="str">
        <f t="shared" ref="N321" ca="1" si="304">IFERROR(J321/J322,"ND")</f>
        <v>ND</v>
      </c>
      <c r="O321" s="1006" t="str">
        <f t="shared" ref="O321" ca="1" si="305">IFERROR(((J321+K321+L321)/H321),"ND")</f>
        <v>ND</v>
      </c>
      <c r="P321" s="1034"/>
    </row>
    <row r="322" spans="3:16">
      <c r="C322" s="983"/>
      <c r="D322" s="985"/>
      <c r="E322" s="985"/>
      <c r="F322" s="987"/>
      <c r="G322" s="989"/>
      <c r="H322" s="1063"/>
      <c r="I322" s="1036"/>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1005"/>
      <c r="O322" s="1007"/>
      <c r="P322" s="1037"/>
    </row>
    <row r="323" spans="3:16">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63" t="str">
        <f ca="1">IF(ISBLANK(OFFSET('9. METAS'!$L$20,INT((ROW()-13)/2),0)),"",OFFSET('9. METAS'!$L$20,INT((ROW()-13)/2),0))</f>
        <v/>
      </c>
      <c r="I323" s="1031"/>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1004" t="str">
        <f t="shared" ref="N323" ca="1" si="306">IFERROR(J323/J324,"ND")</f>
        <v>ND</v>
      </c>
      <c r="O323" s="1006" t="str">
        <f t="shared" ref="O323" ca="1" si="307">IFERROR(((J323+K323+L323)/H323),"ND")</f>
        <v>ND</v>
      </c>
      <c r="P323" s="1034"/>
    </row>
    <row r="324" spans="3:16">
      <c r="C324" s="983"/>
      <c r="D324" s="985"/>
      <c r="E324" s="985"/>
      <c r="F324" s="987"/>
      <c r="G324" s="989"/>
      <c r="H324" s="1063"/>
      <c r="I324" s="1036"/>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1005"/>
      <c r="O324" s="1007"/>
      <c r="P324" s="1037"/>
    </row>
    <row r="325" spans="3:16">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63" t="str">
        <f ca="1">IF(ISBLANK(OFFSET('9. METAS'!$L$20,INT((ROW()-13)/2),0)),"",OFFSET('9. METAS'!$L$20,INT((ROW()-13)/2),0))</f>
        <v/>
      </c>
      <c r="I325" s="1031"/>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1004" t="str">
        <f t="shared" ref="N325" ca="1" si="308">IFERROR(J325/J326,"ND")</f>
        <v>ND</v>
      </c>
      <c r="O325" s="1006" t="str">
        <f t="shared" ref="O325" ca="1" si="309">IFERROR(((J325+K325+L325)/H325),"ND")</f>
        <v>ND</v>
      </c>
      <c r="P325" s="1034"/>
    </row>
    <row r="326" spans="3:16">
      <c r="C326" s="983"/>
      <c r="D326" s="985"/>
      <c r="E326" s="985"/>
      <c r="F326" s="987"/>
      <c r="G326" s="989"/>
      <c r="H326" s="1063"/>
      <c r="I326" s="1036"/>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1005"/>
      <c r="O326" s="1007"/>
      <c r="P326" s="1037"/>
    </row>
    <row r="327" spans="3:16">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63" t="str">
        <f ca="1">IF(ISBLANK(OFFSET('9. METAS'!$L$20,INT((ROW()-13)/2),0)),"",OFFSET('9. METAS'!$L$20,INT((ROW()-13)/2),0))</f>
        <v/>
      </c>
      <c r="I327" s="1031"/>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1004" t="str">
        <f t="shared" ref="N327" ca="1" si="310">IFERROR(J327/J328,"ND")</f>
        <v>ND</v>
      </c>
      <c r="O327" s="1006" t="str">
        <f t="shared" ref="O327" ca="1" si="311">IFERROR(((J327+K327+L327)/H327),"ND")</f>
        <v>ND</v>
      </c>
      <c r="P327" s="1034"/>
    </row>
    <row r="328" spans="3:16">
      <c r="C328" s="983"/>
      <c r="D328" s="985"/>
      <c r="E328" s="985"/>
      <c r="F328" s="987"/>
      <c r="G328" s="989"/>
      <c r="H328" s="1063"/>
      <c r="I328" s="1036"/>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1005"/>
      <c r="O328" s="1007"/>
      <c r="P328" s="1037"/>
    </row>
    <row r="329" spans="3:16">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63" t="str">
        <f ca="1">IF(ISBLANK(OFFSET('9. METAS'!$L$20,INT((ROW()-13)/2),0)),"",OFFSET('9. METAS'!$L$20,INT((ROW()-13)/2),0))</f>
        <v/>
      </c>
      <c r="I329" s="1031"/>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1004" t="str">
        <f t="shared" ref="N329" ca="1" si="312">IFERROR(J329/J330,"ND")</f>
        <v>ND</v>
      </c>
      <c r="O329" s="1006" t="str">
        <f t="shared" ref="O329" ca="1" si="313">IFERROR(((J329+K329+L329)/H329),"ND")</f>
        <v>ND</v>
      </c>
      <c r="P329" s="1034"/>
    </row>
    <row r="330" spans="3:16">
      <c r="C330" s="983"/>
      <c r="D330" s="985"/>
      <c r="E330" s="985"/>
      <c r="F330" s="987"/>
      <c r="G330" s="989"/>
      <c r="H330" s="1063"/>
      <c r="I330" s="1036"/>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1005"/>
      <c r="O330" s="1007"/>
      <c r="P330" s="1037"/>
    </row>
    <row r="331" spans="3:16">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63" t="str">
        <f ca="1">IF(ISBLANK(OFFSET('9. METAS'!$L$20,INT((ROW()-13)/2),0)),"",OFFSET('9. METAS'!$L$20,INT((ROW()-13)/2),0))</f>
        <v/>
      </c>
      <c r="I331" s="1031"/>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1004" t="str">
        <f t="shared" ref="N331" ca="1" si="314">IFERROR(J331/J332,"ND")</f>
        <v>ND</v>
      </c>
      <c r="O331" s="1006" t="str">
        <f t="shared" ref="O331" ca="1" si="315">IFERROR(((J331+K331+L331)/H331),"ND")</f>
        <v>ND</v>
      </c>
      <c r="P331" s="1034"/>
    </row>
    <row r="332" spans="3:16">
      <c r="C332" s="983"/>
      <c r="D332" s="985"/>
      <c r="E332" s="985"/>
      <c r="F332" s="987"/>
      <c r="G332" s="989"/>
      <c r="H332" s="1063"/>
      <c r="I332" s="1036"/>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1005"/>
      <c r="O332" s="1007"/>
      <c r="P332" s="1037"/>
    </row>
    <row r="333" spans="3:16">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63" t="str">
        <f ca="1">IF(ISBLANK(OFFSET('9. METAS'!$L$20,INT((ROW()-13)/2),0)),"",OFFSET('9. METAS'!$L$20,INT((ROW()-13)/2),0))</f>
        <v/>
      </c>
      <c r="I333" s="1031"/>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1004" t="str">
        <f t="shared" ref="N333" ca="1" si="316">IFERROR(J333/J334,"ND")</f>
        <v>ND</v>
      </c>
      <c r="O333" s="1006" t="str">
        <f t="shared" ref="O333" ca="1" si="317">IFERROR(((J333+K333+L333)/H333),"ND")</f>
        <v>ND</v>
      </c>
      <c r="P333" s="1034"/>
    </row>
    <row r="334" spans="3:16">
      <c r="C334" s="983"/>
      <c r="D334" s="985"/>
      <c r="E334" s="985"/>
      <c r="F334" s="987"/>
      <c r="G334" s="989"/>
      <c r="H334" s="1063"/>
      <c r="I334" s="1036"/>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1005"/>
      <c r="O334" s="1007"/>
      <c r="P334" s="1037"/>
    </row>
    <row r="335" spans="3:16">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63" t="str">
        <f ca="1">IF(ISBLANK(OFFSET('9. METAS'!$L$20,INT((ROW()-13)/2),0)),"",OFFSET('9. METAS'!$L$20,INT((ROW()-13)/2),0))</f>
        <v/>
      </c>
      <c r="I335" s="1031"/>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1004" t="str">
        <f t="shared" ref="N335" ca="1" si="318">IFERROR(J335/J336,"ND")</f>
        <v>ND</v>
      </c>
      <c r="O335" s="1006" t="str">
        <f t="shared" ref="O335" ca="1" si="319">IFERROR(((J335+K335+L335)/H335),"ND")</f>
        <v>ND</v>
      </c>
      <c r="P335" s="1034"/>
    </row>
    <row r="336" spans="3:16">
      <c r="C336" s="983"/>
      <c r="D336" s="985"/>
      <c r="E336" s="985"/>
      <c r="F336" s="987"/>
      <c r="G336" s="989"/>
      <c r="H336" s="1063"/>
      <c r="I336" s="1036"/>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1005"/>
      <c r="O336" s="1007"/>
      <c r="P336" s="1037"/>
    </row>
    <row r="337" spans="3:16">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63" t="str">
        <f ca="1">IF(ISBLANK(OFFSET('9. METAS'!$L$20,INT((ROW()-13)/2),0)),"",OFFSET('9. METAS'!$L$20,INT((ROW()-13)/2),0))</f>
        <v/>
      </c>
      <c r="I337" s="1031"/>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1004" t="str">
        <f t="shared" ref="N337" ca="1" si="320">IFERROR(J337/J338,"ND")</f>
        <v>ND</v>
      </c>
      <c r="O337" s="1006" t="str">
        <f t="shared" ref="O337" ca="1" si="321">IFERROR(((J337+K337+L337)/H337),"ND")</f>
        <v>ND</v>
      </c>
      <c r="P337" s="1034"/>
    </row>
    <row r="338" spans="3:16">
      <c r="C338" s="983"/>
      <c r="D338" s="985"/>
      <c r="E338" s="985"/>
      <c r="F338" s="987"/>
      <c r="G338" s="989"/>
      <c r="H338" s="1063"/>
      <c r="I338" s="1036"/>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1005"/>
      <c r="O338" s="1007"/>
      <c r="P338" s="1037"/>
    </row>
    <row r="339" spans="3:16">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63" t="str">
        <f ca="1">IF(ISBLANK(OFFSET('9. METAS'!$L$20,INT((ROW()-13)/2),0)),"",OFFSET('9. METAS'!$L$20,INT((ROW()-13)/2),0))</f>
        <v/>
      </c>
      <c r="I339" s="1031"/>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1004" t="str">
        <f t="shared" ref="N339" ca="1" si="322">IFERROR(J339/J340,"ND")</f>
        <v>ND</v>
      </c>
      <c r="O339" s="1006" t="str">
        <f t="shared" ref="O339" ca="1" si="323">IFERROR(((J339+K339+L339)/H339),"ND")</f>
        <v>ND</v>
      </c>
      <c r="P339" s="1034"/>
    </row>
    <row r="340" spans="3:16">
      <c r="C340" s="983"/>
      <c r="D340" s="985"/>
      <c r="E340" s="985"/>
      <c r="F340" s="987"/>
      <c r="G340" s="989"/>
      <c r="H340" s="1063"/>
      <c r="I340" s="1036"/>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1005"/>
      <c r="O340" s="1007"/>
      <c r="P340" s="1037"/>
    </row>
    <row r="341" spans="3:16">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63" t="str">
        <f ca="1">IF(ISBLANK(OFFSET('9. METAS'!$L$20,INT((ROW()-13)/2),0)),"",OFFSET('9. METAS'!$L$20,INT((ROW()-13)/2),0))</f>
        <v/>
      </c>
      <c r="I341" s="1031"/>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1004" t="str">
        <f t="shared" ref="N341" ca="1" si="324">IFERROR(J341/J342,"ND")</f>
        <v>ND</v>
      </c>
      <c r="O341" s="1006" t="str">
        <f t="shared" ref="O341" ca="1" si="325">IFERROR(((J341+K341+L341)/H341),"ND")</f>
        <v>ND</v>
      </c>
      <c r="P341" s="1034"/>
    </row>
    <row r="342" spans="3:16">
      <c r="C342" s="983"/>
      <c r="D342" s="985"/>
      <c r="E342" s="985"/>
      <c r="F342" s="987"/>
      <c r="G342" s="989"/>
      <c r="H342" s="1063"/>
      <c r="I342" s="1036"/>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1005"/>
      <c r="O342" s="1007"/>
      <c r="P342" s="1037"/>
    </row>
    <row r="343" spans="3:16">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63" t="str">
        <f ca="1">IF(ISBLANK(OFFSET('9. METAS'!$L$20,INT((ROW()-13)/2),0)),"",OFFSET('9. METAS'!$L$20,INT((ROW()-13)/2),0))</f>
        <v/>
      </c>
      <c r="I343" s="1031"/>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1004" t="str">
        <f t="shared" ref="N343" ca="1" si="326">IFERROR(J343/J344,"ND")</f>
        <v>ND</v>
      </c>
      <c r="O343" s="1006" t="str">
        <f t="shared" ref="O343" ca="1" si="327">IFERROR(((J343+K343+L343)/H343),"ND")</f>
        <v>ND</v>
      </c>
      <c r="P343" s="1034"/>
    </row>
    <row r="344" spans="3:16">
      <c r="C344" s="983"/>
      <c r="D344" s="985"/>
      <c r="E344" s="985"/>
      <c r="F344" s="987"/>
      <c r="G344" s="989"/>
      <c r="H344" s="1063"/>
      <c r="I344" s="1036"/>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1005"/>
      <c r="O344" s="1007"/>
      <c r="P344" s="1037"/>
    </row>
    <row r="345" spans="3:16">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63" t="str">
        <f ca="1">IF(ISBLANK(OFFSET('9. METAS'!$L$20,INT((ROW()-13)/2),0)),"",OFFSET('9. METAS'!$L$20,INT((ROW()-13)/2),0))</f>
        <v/>
      </c>
      <c r="I345" s="1031"/>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1004" t="str">
        <f t="shared" ref="N345" ca="1" si="328">IFERROR(J345/J346,"ND")</f>
        <v>ND</v>
      </c>
      <c r="O345" s="1006" t="str">
        <f t="shared" ref="O345" ca="1" si="329">IFERROR(((J345+K345+L345)/H345),"ND")</f>
        <v>ND</v>
      </c>
      <c r="P345" s="1034"/>
    </row>
    <row r="346" spans="3:16">
      <c r="C346" s="983"/>
      <c r="D346" s="985"/>
      <c r="E346" s="985"/>
      <c r="F346" s="987"/>
      <c r="G346" s="989"/>
      <c r="H346" s="1063"/>
      <c r="I346" s="1036"/>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1005"/>
      <c r="O346" s="1007"/>
      <c r="P346" s="1037"/>
    </row>
    <row r="347" spans="3:16">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63" t="str">
        <f ca="1">IF(ISBLANK(OFFSET('9. METAS'!$L$20,INT((ROW()-13)/2),0)),"",OFFSET('9. METAS'!$L$20,INT((ROW()-13)/2),0))</f>
        <v/>
      </c>
      <c r="I347" s="1031"/>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1004" t="str">
        <f t="shared" ref="N347" ca="1" si="330">IFERROR(J347/J348,"ND")</f>
        <v>ND</v>
      </c>
      <c r="O347" s="1006" t="str">
        <f t="shared" ref="O347" ca="1" si="331">IFERROR(((J347+K347+L347)/H347),"ND")</f>
        <v>ND</v>
      </c>
      <c r="P347" s="1034"/>
    </row>
    <row r="348" spans="3:16">
      <c r="C348" s="983"/>
      <c r="D348" s="985"/>
      <c r="E348" s="985"/>
      <c r="F348" s="987"/>
      <c r="G348" s="989"/>
      <c r="H348" s="1063"/>
      <c r="I348" s="1036"/>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1005"/>
      <c r="O348" s="1007"/>
      <c r="P348" s="1037"/>
    </row>
    <row r="349" spans="3:16">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63" t="str">
        <f ca="1">IF(ISBLANK(OFFSET('9. METAS'!$L$20,INT((ROW()-13)/2),0)),"",OFFSET('9. METAS'!$L$20,INT((ROW()-13)/2),0))</f>
        <v/>
      </c>
      <c r="I349" s="1031"/>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1004" t="str">
        <f t="shared" ref="N349" ca="1" si="332">IFERROR(J349/J350,"ND")</f>
        <v>ND</v>
      </c>
      <c r="O349" s="1006" t="str">
        <f t="shared" ref="O349" ca="1" si="333">IFERROR(((J349+K349+L349)/H349),"ND")</f>
        <v>ND</v>
      </c>
      <c r="P349" s="1034"/>
    </row>
    <row r="350" spans="3:16">
      <c r="C350" s="983"/>
      <c r="D350" s="985"/>
      <c r="E350" s="985"/>
      <c r="F350" s="987"/>
      <c r="G350" s="989"/>
      <c r="H350" s="1063"/>
      <c r="I350" s="1036"/>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1005"/>
      <c r="O350" s="1007"/>
      <c r="P350" s="1037"/>
    </row>
    <row r="351" spans="3:16">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63" t="str">
        <f ca="1">IF(ISBLANK(OFFSET('9. METAS'!$L$20,INT((ROW()-13)/2),0)),"",OFFSET('9. METAS'!$L$20,INT((ROW()-13)/2),0))</f>
        <v/>
      </c>
      <c r="I351" s="1031"/>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1004" t="str">
        <f t="shared" ref="N351" ca="1" si="334">IFERROR(J351/J352,"ND")</f>
        <v>ND</v>
      </c>
      <c r="O351" s="1006" t="str">
        <f t="shared" ref="O351" ca="1" si="335">IFERROR(((J351+K351+L351)/H351),"ND")</f>
        <v>ND</v>
      </c>
      <c r="P351" s="1034"/>
    </row>
    <row r="352" spans="3:16">
      <c r="C352" s="983"/>
      <c r="D352" s="985"/>
      <c r="E352" s="985"/>
      <c r="F352" s="987"/>
      <c r="G352" s="989"/>
      <c r="H352" s="1063"/>
      <c r="I352" s="1036"/>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1005"/>
      <c r="O352" s="1007"/>
      <c r="P352" s="1037"/>
    </row>
    <row r="353" spans="3:16">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63" t="str">
        <f ca="1">IF(ISBLANK(OFFSET('9. METAS'!$L$20,INT((ROW()-13)/2),0)),"",OFFSET('9. METAS'!$L$20,INT((ROW()-13)/2),0))</f>
        <v/>
      </c>
      <c r="I353" s="1031"/>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1004" t="str">
        <f t="shared" ref="N353" ca="1" si="336">IFERROR(J353/J354,"ND")</f>
        <v>ND</v>
      </c>
      <c r="O353" s="1006" t="str">
        <f t="shared" ref="O353" ca="1" si="337">IFERROR(((J353+K353+L353)/H353),"ND")</f>
        <v>ND</v>
      </c>
      <c r="P353" s="1034"/>
    </row>
    <row r="354" spans="3:16">
      <c r="C354" s="983"/>
      <c r="D354" s="985"/>
      <c r="E354" s="985"/>
      <c r="F354" s="987"/>
      <c r="G354" s="989"/>
      <c r="H354" s="1063"/>
      <c r="I354" s="1036"/>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1005"/>
      <c r="O354" s="1007"/>
      <c r="P354" s="1037"/>
    </row>
    <row r="355" spans="3:16">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63" t="str">
        <f ca="1">IF(ISBLANK(OFFSET('9. METAS'!$L$20,INT((ROW()-13)/2),0)),"",OFFSET('9. METAS'!$L$20,INT((ROW()-13)/2),0))</f>
        <v/>
      </c>
      <c r="I355" s="1031"/>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1004" t="str">
        <f t="shared" ref="N355" ca="1" si="338">IFERROR(J355/J356,"ND")</f>
        <v>ND</v>
      </c>
      <c r="O355" s="1006" t="str">
        <f t="shared" ref="O355" ca="1" si="339">IFERROR(((J355+K355+L355)/H355),"ND")</f>
        <v>ND</v>
      </c>
      <c r="P355" s="1034"/>
    </row>
    <row r="356" spans="3:16">
      <c r="C356" s="983"/>
      <c r="D356" s="985"/>
      <c r="E356" s="985"/>
      <c r="F356" s="987"/>
      <c r="G356" s="989"/>
      <c r="H356" s="1063"/>
      <c r="I356" s="1036"/>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1005"/>
      <c r="O356" s="1007"/>
      <c r="P356" s="1037"/>
    </row>
    <row r="357" spans="3:16">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63" t="str">
        <f ca="1">IF(ISBLANK(OFFSET('9. METAS'!$L$20,INT((ROW()-13)/2),0)),"",OFFSET('9. METAS'!$L$20,INT((ROW()-13)/2),0))</f>
        <v/>
      </c>
      <c r="I357" s="1031"/>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1004" t="str">
        <f t="shared" ref="N357" ca="1" si="340">IFERROR(J357/J358,"ND")</f>
        <v>ND</v>
      </c>
      <c r="O357" s="1006" t="str">
        <f t="shared" ref="O357" ca="1" si="341">IFERROR(((J357+K357+L357)/H357),"ND")</f>
        <v>ND</v>
      </c>
      <c r="P357" s="1034"/>
    </row>
    <row r="358" spans="3:16">
      <c r="C358" s="983"/>
      <c r="D358" s="985"/>
      <c r="E358" s="985"/>
      <c r="F358" s="987"/>
      <c r="G358" s="989"/>
      <c r="H358" s="1063"/>
      <c r="I358" s="1036"/>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1005"/>
      <c r="O358" s="1007"/>
      <c r="P358" s="1037"/>
    </row>
    <row r="359" spans="3:16">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63" t="str">
        <f ca="1">IF(ISBLANK(OFFSET('9. METAS'!$L$20,INT((ROW()-13)/2),0)),"",OFFSET('9. METAS'!$L$20,INT((ROW()-13)/2),0))</f>
        <v/>
      </c>
      <c r="I359" s="1031"/>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1004" t="str">
        <f t="shared" ref="N359" ca="1" si="342">IFERROR(J359/J360,"ND")</f>
        <v>ND</v>
      </c>
      <c r="O359" s="1006" t="str">
        <f t="shared" ref="O359" ca="1" si="343">IFERROR(((J359+K359+L359)/H359),"ND")</f>
        <v>ND</v>
      </c>
      <c r="P359" s="1034"/>
    </row>
    <row r="360" spans="3:16">
      <c r="C360" s="983"/>
      <c r="D360" s="985"/>
      <c r="E360" s="985"/>
      <c r="F360" s="987"/>
      <c r="G360" s="989"/>
      <c r="H360" s="1063"/>
      <c r="I360" s="1036"/>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1005"/>
      <c r="O360" s="1007"/>
      <c r="P360" s="1037"/>
    </row>
    <row r="361" spans="3:16">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63" t="str">
        <f ca="1">IF(ISBLANK(OFFSET('9. METAS'!$L$20,INT((ROW()-13)/2),0)),"",OFFSET('9. METAS'!$L$20,INT((ROW()-13)/2),0))</f>
        <v/>
      </c>
      <c r="I361" s="1031"/>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1004" t="str">
        <f t="shared" ref="N361" ca="1" si="344">IFERROR(J361/J362,"ND")</f>
        <v>ND</v>
      </c>
      <c r="O361" s="1006" t="str">
        <f t="shared" ref="O361" ca="1" si="345">IFERROR(((J361+K361+L361)/H361),"ND")</f>
        <v>ND</v>
      </c>
      <c r="P361" s="1034"/>
    </row>
    <row r="362" spans="3:16">
      <c r="C362" s="983"/>
      <c r="D362" s="985"/>
      <c r="E362" s="985"/>
      <c r="F362" s="987"/>
      <c r="G362" s="989"/>
      <c r="H362" s="1063"/>
      <c r="I362" s="1036"/>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1005"/>
      <c r="O362" s="1007"/>
      <c r="P362" s="1037"/>
    </row>
    <row r="363" spans="3:16">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63" t="str">
        <f ca="1">IF(ISBLANK(OFFSET('9. METAS'!$L$20,INT((ROW()-13)/2),0)),"",OFFSET('9. METAS'!$L$20,INT((ROW()-13)/2),0))</f>
        <v/>
      </c>
      <c r="I363" s="1031"/>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1004" t="str">
        <f t="shared" ref="N363" ca="1" si="346">IFERROR(J363/J364,"ND")</f>
        <v>ND</v>
      </c>
      <c r="O363" s="1006" t="str">
        <f t="shared" ref="O363" ca="1" si="347">IFERROR(((J363+K363+L363)/H363),"ND")</f>
        <v>ND</v>
      </c>
      <c r="P363" s="1034"/>
    </row>
    <row r="364" spans="3:16">
      <c r="C364" s="983"/>
      <c r="D364" s="985"/>
      <c r="E364" s="985"/>
      <c r="F364" s="987"/>
      <c r="G364" s="989"/>
      <c r="H364" s="1063"/>
      <c r="I364" s="1036"/>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1005"/>
      <c r="O364" s="1007"/>
      <c r="P364" s="1037"/>
    </row>
    <row r="365" spans="3:16">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63" t="str">
        <f ca="1">IF(ISBLANK(OFFSET('9. METAS'!$L$20,INT((ROW()-13)/2),0)),"",OFFSET('9. METAS'!$L$20,INT((ROW()-13)/2),0))</f>
        <v/>
      </c>
      <c r="I365" s="1031"/>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1004" t="str">
        <f t="shared" ref="N365" ca="1" si="348">IFERROR(J365/J366,"ND")</f>
        <v>ND</v>
      </c>
      <c r="O365" s="1006" t="str">
        <f t="shared" ref="O365" ca="1" si="349">IFERROR(((J365+K365+L365)/H365),"ND")</f>
        <v>ND</v>
      </c>
      <c r="P365" s="1034"/>
    </row>
    <row r="366" spans="3:16">
      <c r="C366" s="983"/>
      <c r="D366" s="985"/>
      <c r="E366" s="985"/>
      <c r="F366" s="987"/>
      <c r="G366" s="989"/>
      <c r="H366" s="1063"/>
      <c r="I366" s="1036"/>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1005"/>
      <c r="O366" s="1007"/>
      <c r="P366" s="1037"/>
    </row>
    <row r="367" spans="3:16">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63" t="str">
        <f ca="1">IF(ISBLANK(OFFSET('9. METAS'!$L$20,INT((ROW()-13)/2),0)),"",OFFSET('9. METAS'!$L$20,INT((ROW()-13)/2),0))</f>
        <v/>
      </c>
      <c r="I367" s="1031"/>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1004" t="str">
        <f t="shared" ref="N367" ca="1" si="350">IFERROR(J367/J368,"ND")</f>
        <v>ND</v>
      </c>
      <c r="O367" s="1006" t="str">
        <f t="shared" ref="O367" ca="1" si="351">IFERROR(((J367+K367+L367)/H367),"ND")</f>
        <v>ND</v>
      </c>
      <c r="P367" s="1034"/>
    </row>
    <row r="368" spans="3:16">
      <c r="C368" s="983"/>
      <c r="D368" s="985"/>
      <c r="E368" s="985"/>
      <c r="F368" s="987"/>
      <c r="G368" s="989"/>
      <c r="H368" s="1063"/>
      <c r="I368" s="1036"/>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1005"/>
      <c r="O368" s="1007"/>
      <c r="P368" s="1037"/>
    </row>
    <row r="369" spans="3:16">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63" t="str">
        <f ca="1">IF(ISBLANK(OFFSET('9. METAS'!$L$20,INT((ROW()-13)/2),0)),"",OFFSET('9. METAS'!$L$20,INT((ROW()-13)/2),0))</f>
        <v/>
      </c>
      <c r="I369" s="1031"/>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1004" t="str">
        <f t="shared" ref="N369" ca="1" si="352">IFERROR(J369/J370,"ND")</f>
        <v>ND</v>
      </c>
      <c r="O369" s="1006" t="str">
        <f t="shared" ref="O369" ca="1" si="353">IFERROR(((J369+K369+L369)/H369),"ND")</f>
        <v>ND</v>
      </c>
      <c r="P369" s="1034"/>
    </row>
    <row r="370" spans="3:16">
      <c r="C370" s="983"/>
      <c r="D370" s="985"/>
      <c r="E370" s="985"/>
      <c r="F370" s="987"/>
      <c r="G370" s="989"/>
      <c r="H370" s="1063"/>
      <c r="I370" s="1036"/>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1005"/>
      <c r="O370" s="1007"/>
      <c r="P370" s="1037"/>
    </row>
    <row r="371" spans="3:16">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63" t="str">
        <f ca="1">IF(ISBLANK(OFFSET('9. METAS'!$L$20,INT((ROW()-13)/2),0)),"",OFFSET('9. METAS'!$L$20,INT((ROW()-13)/2),0))</f>
        <v/>
      </c>
      <c r="I371" s="1031"/>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1004" t="str">
        <f t="shared" ref="N371" ca="1" si="354">IFERROR(J371/J372,"ND")</f>
        <v>ND</v>
      </c>
      <c r="O371" s="1006" t="str">
        <f t="shared" ref="O371" ca="1" si="355">IFERROR(((J371+K371+L371)/H371),"ND")</f>
        <v>ND</v>
      </c>
      <c r="P371" s="1034"/>
    </row>
    <row r="372" spans="3:16">
      <c r="C372" s="983"/>
      <c r="D372" s="985"/>
      <c r="E372" s="985"/>
      <c r="F372" s="987"/>
      <c r="G372" s="989"/>
      <c r="H372" s="1063"/>
      <c r="I372" s="1036"/>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1005"/>
      <c r="O372" s="1007"/>
      <c r="P372" s="1037"/>
    </row>
    <row r="373" spans="3:16">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63" t="str">
        <f ca="1">IF(ISBLANK(OFFSET('9. METAS'!$L$20,INT((ROW()-13)/2),0)),"",OFFSET('9. METAS'!$L$20,INT((ROW()-13)/2),0))</f>
        <v/>
      </c>
      <c r="I373" s="1031"/>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1004" t="str">
        <f t="shared" ref="N373" ca="1" si="356">IFERROR(J373/J374,"ND")</f>
        <v>ND</v>
      </c>
      <c r="O373" s="1006" t="str">
        <f t="shared" ref="O373" ca="1" si="357">IFERROR(((J373+K373+L373)/H373),"ND")</f>
        <v>ND</v>
      </c>
      <c r="P373" s="1034"/>
    </row>
    <row r="374" spans="3:16">
      <c r="C374" s="983"/>
      <c r="D374" s="985"/>
      <c r="E374" s="985"/>
      <c r="F374" s="987"/>
      <c r="G374" s="989"/>
      <c r="H374" s="1063"/>
      <c r="I374" s="1036"/>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1005"/>
      <c r="O374" s="1007"/>
      <c r="P374" s="1037"/>
    </row>
    <row r="375" spans="3:16">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63" t="str">
        <f ca="1">IF(ISBLANK(OFFSET('9. METAS'!$L$20,INT((ROW()-13)/2),0)),"",OFFSET('9. METAS'!$L$20,INT((ROW()-13)/2),0))</f>
        <v/>
      </c>
      <c r="I375" s="1031"/>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1004" t="str">
        <f t="shared" ref="N375" ca="1" si="358">IFERROR(J375/J376,"ND")</f>
        <v>ND</v>
      </c>
      <c r="O375" s="1006" t="str">
        <f t="shared" ref="O375" ca="1" si="359">IFERROR(((J375+K375+L375)/H375),"ND")</f>
        <v>ND</v>
      </c>
      <c r="P375" s="1034"/>
    </row>
    <row r="376" spans="3:16">
      <c r="C376" s="983"/>
      <c r="D376" s="985"/>
      <c r="E376" s="985"/>
      <c r="F376" s="987"/>
      <c r="G376" s="989"/>
      <c r="H376" s="1063"/>
      <c r="I376" s="1036"/>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1005"/>
      <c r="O376" s="1007"/>
      <c r="P376" s="1037"/>
    </row>
    <row r="377" spans="3:16">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63" t="str">
        <f ca="1">IF(ISBLANK(OFFSET('9. METAS'!$L$20,INT((ROW()-13)/2),0)),"",OFFSET('9. METAS'!$L$20,INT((ROW()-13)/2),0))</f>
        <v/>
      </c>
      <c r="I377" s="1031"/>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1004" t="str">
        <f t="shared" ref="N377" ca="1" si="360">IFERROR(J377/J378,"ND")</f>
        <v>ND</v>
      </c>
      <c r="O377" s="1006" t="str">
        <f t="shared" ref="O377" ca="1" si="361">IFERROR(((J377+K377+L377)/H377),"ND")</f>
        <v>ND</v>
      </c>
      <c r="P377" s="1034"/>
    </row>
    <row r="378" spans="3:16">
      <c r="C378" s="983"/>
      <c r="D378" s="985"/>
      <c r="E378" s="985"/>
      <c r="F378" s="987"/>
      <c r="G378" s="989"/>
      <c r="H378" s="1063"/>
      <c r="I378" s="1036"/>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1005"/>
      <c r="O378" s="1007"/>
      <c r="P378" s="1037"/>
    </row>
    <row r="379" spans="3:16">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63" t="str">
        <f ca="1">IF(ISBLANK(OFFSET('9. METAS'!$L$20,INT((ROW()-13)/2),0)),"",OFFSET('9. METAS'!$L$20,INT((ROW()-13)/2),0))</f>
        <v/>
      </c>
      <c r="I379" s="1031"/>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1004" t="str">
        <f t="shared" ref="N379" ca="1" si="362">IFERROR(J379/J380,"ND")</f>
        <v>ND</v>
      </c>
      <c r="O379" s="1006" t="str">
        <f t="shared" ref="O379" ca="1" si="363">IFERROR(((J379+K379+L379)/H379),"ND")</f>
        <v>ND</v>
      </c>
      <c r="P379" s="1034"/>
    </row>
    <row r="380" spans="3:16">
      <c r="C380" s="983"/>
      <c r="D380" s="985"/>
      <c r="E380" s="985"/>
      <c r="F380" s="987"/>
      <c r="G380" s="989"/>
      <c r="H380" s="1063"/>
      <c r="I380" s="1036"/>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1005"/>
      <c r="O380" s="1007"/>
      <c r="P380" s="1037"/>
    </row>
    <row r="381" spans="3:16">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63" t="str">
        <f ca="1">IF(ISBLANK(OFFSET('9. METAS'!$L$20,INT((ROW()-13)/2),0)),"",OFFSET('9. METAS'!$L$20,INT((ROW()-13)/2),0))</f>
        <v/>
      </c>
      <c r="I381" s="1031"/>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1004" t="str">
        <f t="shared" ref="N381" ca="1" si="364">IFERROR(J381/J382,"ND")</f>
        <v>ND</v>
      </c>
      <c r="O381" s="1006" t="str">
        <f t="shared" ref="O381" ca="1" si="365">IFERROR(((J381+K381+L381)/H381),"ND")</f>
        <v>ND</v>
      </c>
      <c r="P381" s="1034"/>
    </row>
    <row r="382" spans="3:16">
      <c r="C382" s="983"/>
      <c r="D382" s="985"/>
      <c r="E382" s="985"/>
      <c r="F382" s="987"/>
      <c r="G382" s="989"/>
      <c r="H382" s="1063"/>
      <c r="I382" s="1036"/>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1005"/>
      <c r="O382" s="1007"/>
      <c r="P382" s="1037"/>
    </row>
    <row r="383" spans="3:16">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63" t="str">
        <f ca="1">IF(ISBLANK(OFFSET('9. METAS'!$L$20,INT((ROW()-13)/2),0)),"",OFFSET('9. METAS'!$L$20,INT((ROW()-13)/2),0))</f>
        <v/>
      </c>
      <c r="I383" s="1031"/>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1004" t="str">
        <f t="shared" ref="N383" ca="1" si="366">IFERROR(J383/J384,"ND")</f>
        <v>ND</v>
      </c>
      <c r="O383" s="1006" t="str">
        <f t="shared" ref="O383" ca="1" si="367">IFERROR(((J383+K383+L383)/H383),"ND")</f>
        <v>ND</v>
      </c>
      <c r="P383" s="1034"/>
    </row>
    <row r="384" spans="3:16">
      <c r="C384" s="983"/>
      <c r="D384" s="985"/>
      <c r="E384" s="985"/>
      <c r="F384" s="987"/>
      <c r="G384" s="989"/>
      <c r="H384" s="1063"/>
      <c r="I384" s="1036"/>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1005"/>
      <c r="O384" s="1007"/>
      <c r="P384" s="1037"/>
    </row>
    <row r="385" spans="3:16">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63" t="str">
        <f ca="1">IF(ISBLANK(OFFSET('9. METAS'!$L$20,INT((ROW()-13)/2),0)),"",OFFSET('9. METAS'!$L$20,INT((ROW()-13)/2),0))</f>
        <v/>
      </c>
      <c r="I385" s="1031"/>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1004" t="str">
        <f t="shared" ref="N385" ca="1" si="368">IFERROR(J385/J386,"ND")</f>
        <v>ND</v>
      </c>
      <c r="O385" s="1006" t="str">
        <f t="shared" ref="O385" ca="1" si="369">IFERROR(((J385+K385+L385)/H385),"ND")</f>
        <v>ND</v>
      </c>
      <c r="P385" s="1034"/>
    </row>
    <row r="386" spans="3:16">
      <c r="C386" s="983"/>
      <c r="D386" s="985"/>
      <c r="E386" s="985"/>
      <c r="F386" s="987"/>
      <c r="G386" s="989"/>
      <c r="H386" s="1063"/>
      <c r="I386" s="1036"/>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1005"/>
      <c r="O386" s="1007"/>
      <c r="P386" s="1037"/>
    </row>
    <row r="387" spans="3:16">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63" t="str">
        <f ca="1">IF(ISBLANK(OFFSET('9. METAS'!$L$20,INT((ROW()-13)/2),0)),"",OFFSET('9. METAS'!$L$20,INT((ROW()-13)/2),0))</f>
        <v/>
      </c>
      <c r="I387" s="1031"/>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1004" t="str">
        <f t="shared" ref="N387" ca="1" si="370">IFERROR(J387/J388,"ND")</f>
        <v>ND</v>
      </c>
      <c r="O387" s="1006" t="str">
        <f t="shared" ref="O387" ca="1" si="371">IFERROR(((J387+K387+L387)/H387),"ND")</f>
        <v>ND</v>
      </c>
      <c r="P387" s="1034"/>
    </row>
    <row r="388" spans="3:16">
      <c r="C388" s="983"/>
      <c r="D388" s="985"/>
      <c r="E388" s="985"/>
      <c r="F388" s="987"/>
      <c r="G388" s="989"/>
      <c r="H388" s="1063"/>
      <c r="I388" s="1036"/>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1005"/>
      <c r="O388" s="1007"/>
      <c r="P388" s="1037"/>
    </row>
    <row r="389" spans="3:16">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63" t="str">
        <f ca="1">IF(ISBLANK(OFFSET('9. METAS'!$L$20,INT((ROW()-13)/2),0)),"",OFFSET('9. METAS'!$L$20,INT((ROW()-13)/2),0))</f>
        <v/>
      </c>
      <c r="I389" s="1031"/>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1004" t="str">
        <f t="shared" ref="N389" ca="1" si="372">IFERROR(J389/J390,"ND")</f>
        <v>ND</v>
      </c>
      <c r="O389" s="1006" t="str">
        <f t="shared" ref="O389" ca="1" si="373">IFERROR(((J389+K389+L389)/H389),"ND")</f>
        <v>ND</v>
      </c>
      <c r="P389" s="1034"/>
    </row>
    <row r="390" spans="3:16">
      <c r="C390" s="983"/>
      <c r="D390" s="985"/>
      <c r="E390" s="985"/>
      <c r="F390" s="987"/>
      <c r="G390" s="989"/>
      <c r="H390" s="1063"/>
      <c r="I390" s="1036"/>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1005"/>
      <c r="O390" s="1007"/>
      <c r="P390" s="1037"/>
    </row>
    <row r="391" spans="3:16">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63" t="str">
        <f ca="1">IF(ISBLANK(OFFSET('9. METAS'!$L$20,INT((ROW()-13)/2),0)),"",OFFSET('9. METAS'!$L$20,INT((ROW()-13)/2),0))</f>
        <v/>
      </c>
      <c r="I391" s="1031"/>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1004" t="str">
        <f t="shared" ref="N391" ca="1" si="374">IFERROR(J391/J392,"ND")</f>
        <v>ND</v>
      </c>
      <c r="O391" s="1006" t="str">
        <f t="shared" ref="O391" ca="1" si="375">IFERROR(((J391+K391+L391)/H391),"ND")</f>
        <v>ND</v>
      </c>
      <c r="P391" s="1034"/>
    </row>
    <row r="392" spans="3:16">
      <c r="C392" s="983"/>
      <c r="D392" s="985"/>
      <c r="E392" s="985"/>
      <c r="F392" s="987"/>
      <c r="G392" s="989"/>
      <c r="H392" s="1063"/>
      <c r="I392" s="1036"/>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1005"/>
      <c r="O392" s="1007"/>
      <c r="P392" s="1037"/>
    </row>
    <row r="393" spans="3:16">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63" t="str">
        <f ca="1">IF(ISBLANK(OFFSET('9. METAS'!$L$20,INT((ROW()-13)/2),0)),"",OFFSET('9. METAS'!$L$20,INT((ROW()-13)/2),0))</f>
        <v/>
      </c>
      <c r="I393" s="1031"/>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1004" t="str">
        <f t="shared" ref="N393" ca="1" si="376">IFERROR(J393/J394,"ND")</f>
        <v>ND</v>
      </c>
      <c r="O393" s="1006" t="str">
        <f t="shared" ref="O393" ca="1" si="377">IFERROR(((J393+K393+L393)/H393),"ND")</f>
        <v>ND</v>
      </c>
      <c r="P393" s="1034"/>
    </row>
    <row r="394" spans="3:16">
      <c r="C394" s="983"/>
      <c r="D394" s="985"/>
      <c r="E394" s="985"/>
      <c r="F394" s="987"/>
      <c r="G394" s="989"/>
      <c r="H394" s="1063"/>
      <c r="I394" s="1036"/>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1005"/>
      <c r="O394" s="1007"/>
      <c r="P394" s="1037"/>
    </row>
    <row r="395" spans="3:16">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63" t="str">
        <f ca="1">IF(ISBLANK(OFFSET('9. METAS'!$L$20,INT((ROW()-13)/2),0)),"",OFFSET('9. METAS'!$L$20,INT((ROW()-13)/2),0))</f>
        <v/>
      </c>
      <c r="I395" s="1031"/>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1004" t="str">
        <f t="shared" ref="N395" ca="1" si="378">IFERROR(J395/J396,"ND")</f>
        <v>ND</v>
      </c>
      <c r="O395" s="1006" t="str">
        <f t="shared" ref="O395" ca="1" si="379">IFERROR(((J395+K395+L395)/H395),"ND")</f>
        <v>ND</v>
      </c>
      <c r="P395" s="1034"/>
    </row>
    <row r="396" spans="3:16">
      <c r="C396" s="983"/>
      <c r="D396" s="985"/>
      <c r="E396" s="985"/>
      <c r="F396" s="987"/>
      <c r="G396" s="989"/>
      <c r="H396" s="1063"/>
      <c r="I396" s="1036"/>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1005"/>
      <c r="O396" s="1007"/>
      <c r="P396" s="1037"/>
    </row>
    <row r="397" spans="3:16">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63" t="str">
        <f ca="1">IF(ISBLANK(OFFSET('9. METAS'!$L$20,INT((ROW()-13)/2),0)),"",OFFSET('9. METAS'!$L$20,INT((ROW()-13)/2),0))</f>
        <v/>
      </c>
      <c r="I397" s="1031"/>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1004" t="str">
        <f t="shared" ref="N397" ca="1" si="380">IFERROR(J397/J398,"ND")</f>
        <v>ND</v>
      </c>
      <c r="O397" s="1006" t="str">
        <f t="shared" ref="O397" ca="1" si="381">IFERROR(((J397+K397+L397)/H397),"ND")</f>
        <v>ND</v>
      </c>
      <c r="P397" s="1034"/>
    </row>
    <row r="398" spans="3:16">
      <c r="C398" s="983"/>
      <c r="D398" s="985"/>
      <c r="E398" s="985"/>
      <c r="F398" s="987"/>
      <c r="G398" s="989"/>
      <c r="H398" s="1063"/>
      <c r="I398" s="1036"/>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1005"/>
      <c r="O398" s="1007"/>
      <c r="P398" s="1037"/>
    </row>
    <row r="399" spans="3:16">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63" t="str">
        <f ca="1">IF(ISBLANK(OFFSET('9. METAS'!$L$20,INT((ROW()-13)/2),0)),"",OFFSET('9. METAS'!$L$20,INT((ROW()-13)/2),0))</f>
        <v/>
      </c>
      <c r="I399" s="1031"/>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1004" t="str">
        <f t="shared" ref="N399" ca="1" si="382">IFERROR(J399/J400,"ND")</f>
        <v>ND</v>
      </c>
      <c r="O399" s="1006" t="str">
        <f t="shared" ref="O399" ca="1" si="383">IFERROR(((J399+K399+L399)/H399),"ND")</f>
        <v>ND</v>
      </c>
      <c r="P399" s="1034"/>
    </row>
    <row r="400" spans="3:16">
      <c r="C400" s="983"/>
      <c r="D400" s="985"/>
      <c r="E400" s="985"/>
      <c r="F400" s="987"/>
      <c r="G400" s="989"/>
      <c r="H400" s="1063"/>
      <c r="I400" s="1036"/>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1005"/>
      <c r="O400" s="1007"/>
      <c r="P400" s="1037"/>
    </row>
    <row r="401" spans="3:16">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63" t="str">
        <f ca="1">IF(ISBLANK(OFFSET('9. METAS'!$L$20,INT((ROW()-13)/2),0)),"",OFFSET('9. METAS'!$L$20,INT((ROW()-13)/2),0))</f>
        <v/>
      </c>
      <c r="I401" s="1031"/>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1004" t="str">
        <f t="shared" ref="N401" ca="1" si="384">IFERROR(J401/J402,"ND")</f>
        <v>ND</v>
      </c>
      <c r="O401" s="1006" t="str">
        <f t="shared" ref="O401" ca="1" si="385">IFERROR(((J401+K401+L401)/H401),"ND")</f>
        <v>ND</v>
      </c>
      <c r="P401" s="1034"/>
    </row>
    <row r="402" spans="3:16">
      <c r="C402" s="983"/>
      <c r="D402" s="985"/>
      <c r="E402" s="985"/>
      <c r="F402" s="987"/>
      <c r="G402" s="989"/>
      <c r="H402" s="1063"/>
      <c r="I402" s="1036"/>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1005"/>
      <c r="O402" s="1007"/>
      <c r="P402" s="1037"/>
    </row>
    <row r="403" spans="3:16">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63" t="str">
        <f ca="1">IF(ISBLANK(OFFSET('9. METAS'!$L$20,INT((ROW()-13)/2),0)),"",OFFSET('9. METAS'!$L$20,INT((ROW()-13)/2),0))</f>
        <v/>
      </c>
      <c r="I403" s="1031"/>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1004" t="str">
        <f t="shared" ref="N403" ca="1" si="386">IFERROR(J403/J404,"ND")</f>
        <v>ND</v>
      </c>
      <c r="O403" s="1006" t="str">
        <f t="shared" ref="O403" ca="1" si="387">IFERROR(((J403+K403+L403)/H403),"ND")</f>
        <v>ND</v>
      </c>
      <c r="P403" s="1034"/>
    </row>
    <row r="404" spans="3:16">
      <c r="C404" s="983"/>
      <c r="D404" s="985"/>
      <c r="E404" s="985"/>
      <c r="F404" s="987"/>
      <c r="G404" s="989"/>
      <c r="H404" s="1063"/>
      <c r="I404" s="1036"/>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1005"/>
      <c r="O404" s="1007"/>
      <c r="P404" s="1037"/>
    </row>
    <row r="405" spans="3:16">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63" t="str">
        <f ca="1">IF(ISBLANK(OFFSET('9. METAS'!$L$20,INT((ROW()-13)/2),0)),"",OFFSET('9. METAS'!$L$20,INT((ROW()-13)/2),0))</f>
        <v/>
      </c>
      <c r="I405" s="1031"/>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1004" t="str">
        <f t="shared" ref="N405" ca="1" si="388">IFERROR(J405/J406,"ND")</f>
        <v>ND</v>
      </c>
      <c r="O405" s="1006" t="str">
        <f t="shared" ref="O405" ca="1" si="389">IFERROR(((J405+K405+L405)/H405),"ND")</f>
        <v>ND</v>
      </c>
      <c r="P405" s="1034"/>
    </row>
    <row r="406" spans="3:16">
      <c r="C406" s="983"/>
      <c r="D406" s="985"/>
      <c r="E406" s="985"/>
      <c r="F406" s="987"/>
      <c r="G406" s="989"/>
      <c r="H406" s="1063"/>
      <c r="I406" s="1036"/>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1005"/>
      <c r="O406" s="1007"/>
      <c r="P406" s="1037"/>
    </row>
    <row r="407" spans="3:16">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63" t="str">
        <f ca="1">IF(ISBLANK(OFFSET('9. METAS'!$L$20,INT((ROW()-13)/2),0)),"",OFFSET('9. METAS'!$L$20,INT((ROW()-13)/2),0))</f>
        <v/>
      </c>
      <c r="I407" s="1031"/>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1004" t="str">
        <f t="shared" ref="N407" ca="1" si="390">IFERROR(J407/J408,"ND")</f>
        <v>ND</v>
      </c>
      <c r="O407" s="1006" t="str">
        <f t="shared" ref="O407" ca="1" si="391">IFERROR(((J407+K407+L407)/H407),"ND")</f>
        <v>ND</v>
      </c>
      <c r="P407" s="1034"/>
    </row>
    <row r="408" spans="3:16">
      <c r="C408" s="983"/>
      <c r="D408" s="985"/>
      <c r="E408" s="985"/>
      <c r="F408" s="987"/>
      <c r="G408" s="989"/>
      <c r="H408" s="1063"/>
      <c r="I408" s="1036"/>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1005"/>
      <c r="O408" s="1007"/>
      <c r="P408" s="1037"/>
    </row>
    <row r="409" spans="3:16">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63" t="str">
        <f ca="1">IF(ISBLANK(OFFSET('9. METAS'!$L$20,INT((ROW()-13)/2),0)),"",OFFSET('9. METAS'!$L$20,INT((ROW()-13)/2),0))</f>
        <v/>
      </c>
      <c r="I409" s="1031"/>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1004" t="str">
        <f t="shared" ref="N409" ca="1" si="392">IFERROR(J409/J410,"ND")</f>
        <v>ND</v>
      </c>
      <c r="O409" s="1006" t="str">
        <f t="shared" ref="O409" ca="1" si="393">IFERROR(((J409+K409+L409)/H409),"ND")</f>
        <v>ND</v>
      </c>
      <c r="P409" s="1034"/>
    </row>
    <row r="410" spans="3:16">
      <c r="C410" s="983"/>
      <c r="D410" s="985"/>
      <c r="E410" s="985"/>
      <c r="F410" s="987"/>
      <c r="G410" s="989"/>
      <c r="H410" s="1063"/>
      <c r="I410" s="1036"/>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1005"/>
      <c r="O410" s="1007"/>
      <c r="P410" s="1037"/>
    </row>
    <row r="411" spans="3:16">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63" t="str">
        <f ca="1">IF(ISBLANK(OFFSET('9. METAS'!$L$20,INT((ROW()-13)/2),0)),"",OFFSET('9. METAS'!$L$20,INT((ROW()-13)/2),0))</f>
        <v/>
      </c>
      <c r="I411" s="1031"/>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1004" t="str">
        <f t="shared" ref="N411" ca="1" si="394">IFERROR(J411/J412,"ND")</f>
        <v>ND</v>
      </c>
      <c r="O411" s="1006" t="str">
        <f t="shared" ref="O411" ca="1" si="395">IFERROR(((J411+K411+L411)/H411),"ND")</f>
        <v>ND</v>
      </c>
      <c r="P411" s="1034"/>
    </row>
    <row r="412" spans="3:16">
      <c r="C412" s="983"/>
      <c r="D412" s="985"/>
      <c r="E412" s="985"/>
      <c r="F412" s="987"/>
      <c r="G412" s="989"/>
      <c r="H412" s="1063"/>
      <c r="I412" s="1036"/>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1005"/>
      <c r="O412" s="1007"/>
      <c r="P412" s="1037"/>
    </row>
    <row r="413" spans="3:16">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63" t="str">
        <f ca="1">IF(ISBLANK(OFFSET('9. METAS'!$L$20,INT((ROW()-13)/2),0)),"",OFFSET('9. METAS'!$L$20,INT((ROW()-13)/2),0))</f>
        <v/>
      </c>
      <c r="I413" s="1031"/>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1004" t="str">
        <f t="shared" ref="N413" ca="1" si="396">IFERROR(J413/J414,"ND")</f>
        <v>ND</v>
      </c>
      <c r="O413" s="1006" t="str">
        <f t="shared" ref="O413" ca="1" si="397">IFERROR(((J413+K413+L413)/H413),"ND")</f>
        <v>ND</v>
      </c>
      <c r="P413" s="1034"/>
    </row>
    <row r="414" spans="3:16">
      <c r="C414" s="983"/>
      <c r="D414" s="985"/>
      <c r="E414" s="985"/>
      <c r="F414" s="987"/>
      <c r="G414" s="989"/>
      <c r="H414" s="1063"/>
      <c r="I414" s="1036"/>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1005"/>
      <c r="O414" s="1007"/>
      <c r="P414" s="1037"/>
    </row>
    <row r="415" spans="3:16">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63" t="str">
        <f ca="1">IF(ISBLANK(OFFSET('9. METAS'!$L$20,INT((ROW()-13)/2),0)),"",OFFSET('9. METAS'!$L$20,INT((ROW()-13)/2),0))</f>
        <v/>
      </c>
      <c r="I415" s="1031"/>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1004" t="str">
        <f t="shared" ref="N415" ca="1" si="398">IFERROR(J415/J416,"ND")</f>
        <v>ND</v>
      </c>
      <c r="O415" s="1006" t="str">
        <f t="shared" ref="O415" ca="1" si="399">IFERROR(((J415+K415+L415)/H415),"ND")</f>
        <v>ND</v>
      </c>
      <c r="P415" s="1034"/>
    </row>
    <row r="416" spans="3:16">
      <c r="C416" s="983"/>
      <c r="D416" s="985"/>
      <c r="E416" s="985"/>
      <c r="F416" s="987"/>
      <c r="G416" s="989"/>
      <c r="H416" s="1063"/>
      <c r="I416" s="1036"/>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1005"/>
      <c r="O416" s="1007"/>
      <c r="P416" s="1037"/>
    </row>
    <row r="417" spans="3:16">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63" t="str">
        <f ca="1">IF(ISBLANK(OFFSET('9. METAS'!$L$20,INT((ROW()-13)/2),0)),"",OFFSET('9. METAS'!$L$20,INT((ROW()-13)/2),0))</f>
        <v/>
      </c>
      <c r="I417" s="1031"/>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1004" t="str">
        <f t="shared" ref="N417" ca="1" si="400">IFERROR(J417/J418,"ND")</f>
        <v>ND</v>
      </c>
      <c r="O417" s="1006" t="str">
        <f t="shared" ref="O417" ca="1" si="401">IFERROR(((J417+K417+L417)/H417),"ND")</f>
        <v>ND</v>
      </c>
      <c r="P417" s="1034"/>
    </row>
    <row r="418" spans="3:16">
      <c r="C418" s="983"/>
      <c r="D418" s="985"/>
      <c r="E418" s="985"/>
      <c r="F418" s="987"/>
      <c r="G418" s="989"/>
      <c r="H418" s="1063"/>
      <c r="I418" s="1036"/>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1005"/>
      <c r="O418" s="1007"/>
      <c r="P418" s="1037"/>
    </row>
    <row r="419" spans="3:16">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63" t="str">
        <f ca="1">IF(ISBLANK(OFFSET('9. METAS'!$L$20,INT((ROW()-13)/2),0)),"",OFFSET('9. METAS'!$L$20,INT((ROW()-13)/2),0))</f>
        <v/>
      </c>
      <c r="I419" s="1031"/>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1004" t="str">
        <f t="shared" ref="N419" ca="1" si="402">IFERROR(J419/J420,"ND")</f>
        <v>ND</v>
      </c>
      <c r="O419" s="1006" t="str">
        <f t="shared" ref="O419" ca="1" si="403">IFERROR(((J419+K419+L419)/H419),"ND")</f>
        <v>ND</v>
      </c>
      <c r="P419" s="1034"/>
    </row>
    <row r="420" spans="3:16">
      <c r="C420" s="983"/>
      <c r="D420" s="985"/>
      <c r="E420" s="985"/>
      <c r="F420" s="987"/>
      <c r="G420" s="989"/>
      <c r="H420" s="1063"/>
      <c r="I420" s="1036"/>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1005"/>
      <c r="O420" s="1007"/>
      <c r="P420" s="1037"/>
    </row>
    <row r="421" spans="3:16">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63" t="str">
        <f ca="1">IF(ISBLANK(OFFSET('9. METAS'!$L$20,INT((ROW()-13)/2),0)),"",OFFSET('9. METAS'!$L$20,INT((ROW()-13)/2),0))</f>
        <v/>
      </c>
      <c r="I421" s="1031"/>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1004" t="str">
        <f t="shared" ref="N421" ca="1" si="404">IFERROR(J421/J422,"ND")</f>
        <v>ND</v>
      </c>
      <c r="O421" s="1006" t="str">
        <f t="shared" ref="O421" ca="1" si="405">IFERROR(((J421+K421+L421)/H421),"ND")</f>
        <v>ND</v>
      </c>
      <c r="P421" s="1034"/>
    </row>
    <row r="422" spans="3:16">
      <c r="C422" s="983"/>
      <c r="D422" s="985"/>
      <c r="E422" s="985"/>
      <c r="F422" s="987"/>
      <c r="G422" s="989"/>
      <c r="H422" s="1063"/>
      <c r="I422" s="1036"/>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1005"/>
      <c r="O422" s="1007"/>
      <c r="P422" s="1037"/>
    </row>
    <row r="423" spans="3:16">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63" t="str">
        <f ca="1">IF(ISBLANK(OFFSET('9. METAS'!$L$20,INT((ROW()-13)/2),0)),"",OFFSET('9. METAS'!$L$20,INT((ROW()-13)/2),0))</f>
        <v/>
      </c>
      <c r="I423" s="1031"/>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1004" t="str">
        <f t="shared" ref="N423" ca="1" si="406">IFERROR(J423/J424,"ND")</f>
        <v>ND</v>
      </c>
      <c r="O423" s="1006" t="str">
        <f t="shared" ref="O423" ca="1" si="407">IFERROR(((J423+K423+L423)/H423),"ND")</f>
        <v>ND</v>
      </c>
      <c r="P423" s="1034"/>
    </row>
    <row r="424" spans="3:16">
      <c r="C424" s="983"/>
      <c r="D424" s="985"/>
      <c r="E424" s="985"/>
      <c r="F424" s="987"/>
      <c r="G424" s="989"/>
      <c r="H424" s="1063"/>
      <c r="I424" s="1036"/>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1005"/>
      <c r="O424" s="1007"/>
      <c r="P424" s="1037"/>
    </row>
    <row r="425" spans="3:16">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63" t="str">
        <f ca="1">IF(ISBLANK(OFFSET('9. METAS'!$L$20,INT((ROW()-13)/2),0)),"",OFFSET('9. METAS'!$L$20,INT((ROW()-13)/2),0))</f>
        <v/>
      </c>
      <c r="I425" s="1031"/>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1004" t="str">
        <f t="shared" ref="N425" ca="1" si="408">IFERROR(J425/J426,"ND")</f>
        <v>ND</v>
      </c>
      <c r="O425" s="1006" t="str">
        <f t="shared" ref="O425" ca="1" si="409">IFERROR(((J425+K425+L425)/H425),"ND")</f>
        <v>ND</v>
      </c>
      <c r="P425" s="1034"/>
    </row>
    <row r="426" spans="3:16">
      <c r="C426" s="983"/>
      <c r="D426" s="985"/>
      <c r="E426" s="985"/>
      <c r="F426" s="987"/>
      <c r="G426" s="989"/>
      <c r="H426" s="1063"/>
      <c r="I426" s="1036"/>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1005"/>
      <c r="O426" s="1007"/>
      <c r="P426" s="1037"/>
    </row>
    <row r="427" spans="3:16">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63" t="str">
        <f ca="1">IF(ISBLANK(OFFSET('9. METAS'!$L$20,INT((ROW()-13)/2),0)),"",OFFSET('9. METAS'!$L$20,INT((ROW()-13)/2),0))</f>
        <v/>
      </c>
      <c r="I427" s="1031"/>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1004" t="str">
        <f t="shared" ref="N427" ca="1" si="410">IFERROR(J427/J428,"ND")</f>
        <v>ND</v>
      </c>
      <c r="O427" s="1006" t="str">
        <f t="shared" ref="O427" ca="1" si="411">IFERROR(((J427+K427+L427)/H427),"ND")</f>
        <v>ND</v>
      </c>
      <c r="P427" s="1034"/>
    </row>
    <row r="428" spans="3:16">
      <c r="C428" s="983"/>
      <c r="D428" s="985"/>
      <c r="E428" s="985"/>
      <c r="F428" s="987"/>
      <c r="G428" s="989"/>
      <c r="H428" s="1063"/>
      <c r="I428" s="1036"/>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1005"/>
      <c r="O428" s="1007"/>
      <c r="P428" s="1037"/>
    </row>
    <row r="429" spans="3:16">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63" t="str">
        <f ca="1">IF(ISBLANK(OFFSET('9. METAS'!$L$20,INT((ROW()-13)/2),0)),"",OFFSET('9. METAS'!$L$20,INT((ROW()-13)/2),0))</f>
        <v/>
      </c>
      <c r="I429" s="1031"/>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1004" t="str">
        <f t="shared" ref="N429" ca="1" si="412">IFERROR(J429/J430,"ND")</f>
        <v>ND</v>
      </c>
      <c r="O429" s="1006" t="str">
        <f t="shared" ref="O429" ca="1" si="413">IFERROR(((J429+K429+L429)/H429),"ND")</f>
        <v>ND</v>
      </c>
      <c r="P429" s="1034"/>
    </row>
    <row r="430" spans="3:16">
      <c r="C430" s="983"/>
      <c r="D430" s="985"/>
      <c r="E430" s="985"/>
      <c r="F430" s="987"/>
      <c r="G430" s="989"/>
      <c r="H430" s="1063"/>
      <c r="I430" s="1036"/>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1005"/>
      <c r="O430" s="1007"/>
      <c r="P430" s="1037"/>
    </row>
    <row r="431" spans="3:16">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63" t="str">
        <f ca="1">IF(ISBLANK(OFFSET('9. METAS'!$L$20,INT((ROW()-13)/2),0)),"",OFFSET('9. METAS'!$L$20,INT((ROW()-13)/2),0))</f>
        <v/>
      </c>
      <c r="I431" s="1031"/>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1004" t="str">
        <f t="shared" ref="N431" ca="1" si="414">IFERROR(J431/J432,"ND")</f>
        <v>ND</v>
      </c>
      <c r="O431" s="1006" t="str">
        <f t="shared" ref="O431" ca="1" si="415">IFERROR(((J431+K431+L431)/H431),"ND")</f>
        <v>ND</v>
      </c>
      <c r="P431" s="1034"/>
    </row>
    <row r="432" spans="3:16">
      <c r="C432" s="983"/>
      <c r="D432" s="985"/>
      <c r="E432" s="985"/>
      <c r="F432" s="987"/>
      <c r="G432" s="989"/>
      <c r="H432" s="1063"/>
      <c r="I432" s="1036"/>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1005"/>
      <c r="O432" s="1007"/>
      <c r="P432" s="1037"/>
    </row>
    <row r="433" spans="3:16">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63" t="str">
        <f ca="1">IF(ISBLANK(OFFSET('9. METAS'!$L$20,INT((ROW()-13)/2),0)),"",OFFSET('9. METAS'!$L$20,INT((ROW()-13)/2),0))</f>
        <v/>
      </c>
      <c r="I433" s="1031"/>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1004" t="str">
        <f t="shared" ref="N433" ca="1" si="416">IFERROR(J433/J434,"ND")</f>
        <v>ND</v>
      </c>
      <c r="O433" s="1006" t="str">
        <f t="shared" ref="O433" ca="1" si="417">IFERROR(((J433+K433+L433)/H433),"ND")</f>
        <v>ND</v>
      </c>
      <c r="P433" s="1034"/>
    </row>
    <row r="434" spans="3:16">
      <c r="C434" s="983"/>
      <c r="D434" s="985"/>
      <c r="E434" s="985"/>
      <c r="F434" s="987"/>
      <c r="G434" s="989"/>
      <c r="H434" s="1063"/>
      <c r="I434" s="1036"/>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1005"/>
      <c r="O434" s="1007"/>
      <c r="P434" s="1037"/>
    </row>
    <row r="435" spans="3:16">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63" t="str">
        <f ca="1">IF(ISBLANK(OFFSET('9. METAS'!$L$20,INT((ROW()-13)/2),0)),"",OFFSET('9. METAS'!$L$20,INT((ROW()-13)/2),0))</f>
        <v/>
      </c>
      <c r="I435" s="1031"/>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1004" t="str">
        <f t="shared" ref="N435" ca="1" si="418">IFERROR(J435/J436,"ND")</f>
        <v>ND</v>
      </c>
      <c r="O435" s="1006" t="str">
        <f t="shared" ref="O435" ca="1" si="419">IFERROR(((J435+K435+L435)/H435),"ND")</f>
        <v>ND</v>
      </c>
      <c r="P435" s="1034"/>
    </row>
    <row r="436" spans="3:16">
      <c r="C436" s="983"/>
      <c r="D436" s="985"/>
      <c r="E436" s="985"/>
      <c r="F436" s="987"/>
      <c r="G436" s="989"/>
      <c r="H436" s="1063"/>
      <c r="I436" s="1036"/>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1005"/>
      <c r="O436" s="1007"/>
      <c r="P436" s="1037"/>
    </row>
    <row r="437" spans="3:16">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63" t="str">
        <f ca="1">IF(ISBLANK(OFFSET('9. METAS'!$L$20,INT((ROW()-13)/2),0)),"",OFFSET('9. METAS'!$L$20,INT((ROW()-13)/2),0))</f>
        <v/>
      </c>
      <c r="I437" s="1031"/>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1004" t="str">
        <f t="shared" ref="N437" ca="1" si="420">IFERROR(J437/J438,"ND")</f>
        <v>ND</v>
      </c>
      <c r="O437" s="1006" t="str">
        <f t="shared" ref="O437" ca="1" si="421">IFERROR(((J437+K437+L437)/H437),"ND")</f>
        <v>ND</v>
      </c>
      <c r="P437" s="1034"/>
    </row>
    <row r="438" spans="3:16">
      <c r="C438" s="983"/>
      <c r="D438" s="985"/>
      <c r="E438" s="985"/>
      <c r="F438" s="987"/>
      <c r="G438" s="989"/>
      <c r="H438" s="1063"/>
      <c r="I438" s="1036"/>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1005"/>
      <c r="O438" s="1007"/>
      <c r="P438" s="1037"/>
    </row>
    <row r="439" spans="3:16">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63" t="str">
        <f ca="1">IF(ISBLANK(OFFSET('9. METAS'!$L$20,INT((ROW()-13)/2),0)),"",OFFSET('9. METAS'!$L$20,INT((ROW()-13)/2),0))</f>
        <v/>
      </c>
      <c r="I439" s="1031"/>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1004" t="str">
        <f t="shared" ref="N439" ca="1" si="422">IFERROR(J439/J440,"ND")</f>
        <v>ND</v>
      </c>
      <c r="O439" s="1006" t="str">
        <f t="shared" ref="O439" ca="1" si="423">IFERROR(((J439+K439+L439)/H439),"ND")</f>
        <v>ND</v>
      </c>
      <c r="P439" s="1034"/>
    </row>
    <row r="440" spans="3:16">
      <c r="C440" s="983"/>
      <c r="D440" s="985"/>
      <c r="E440" s="985"/>
      <c r="F440" s="987"/>
      <c r="G440" s="989"/>
      <c r="H440" s="1063"/>
      <c r="I440" s="1036"/>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1005"/>
      <c r="O440" s="1007"/>
      <c r="P440" s="1037"/>
    </row>
    <row r="441" spans="3:16">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63" t="str">
        <f ca="1">IF(ISBLANK(OFFSET('9. METAS'!$L$20,INT((ROW()-13)/2),0)),"",OFFSET('9. METAS'!$L$20,INT((ROW()-13)/2),0))</f>
        <v/>
      </c>
      <c r="I441" s="1031"/>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1004" t="str">
        <f t="shared" ref="N441" ca="1" si="424">IFERROR(J441/J442,"ND")</f>
        <v>ND</v>
      </c>
      <c r="O441" s="1006" t="str">
        <f t="shared" ref="O441" ca="1" si="425">IFERROR(((J441+K441+L441)/H441),"ND")</f>
        <v>ND</v>
      </c>
      <c r="P441" s="1034"/>
    </row>
    <row r="442" spans="3:16">
      <c r="C442" s="983"/>
      <c r="D442" s="985"/>
      <c r="E442" s="985"/>
      <c r="F442" s="987"/>
      <c r="G442" s="989"/>
      <c r="H442" s="1063"/>
      <c r="I442" s="1036"/>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1005"/>
      <c r="O442" s="1007"/>
      <c r="P442" s="1037"/>
    </row>
    <row r="443" spans="3:16">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63" t="str">
        <f ca="1">IF(ISBLANK(OFFSET('9. METAS'!$L$20,INT((ROW()-13)/2),0)),"",OFFSET('9. METAS'!$L$20,INT((ROW()-13)/2),0))</f>
        <v/>
      </c>
      <c r="I443" s="1031"/>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1004" t="str">
        <f t="shared" ref="N443" ca="1" si="426">IFERROR(J443/J444,"ND")</f>
        <v>ND</v>
      </c>
      <c r="O443" s="1006" t="str">
        <f t="shared" ref="O443" ca="1" si="427">IFERROR(((J443+K443+L443)/H443),"ND")</f>
        <v>ND</v>
      </c>
      <c r="P443" s="1034"/>
    </row>
    <row r="444" spans="3:16">
      <c r="C444" s="983"/>
      <c r="D444" s="985"/>
      <c r="E444" s="985"/>
      <c r="F444" s="987"/>
      <c r="G444" s="989"/>
      <c r="H444" s="1063"/>
      <c r="I444" s="1036"/>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1005"/>
      <c r="O444" s="1007"/>
      <c r="P444" s="1037"/>
    </row>
    <row r="445" spans="3:16">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63" t="str">
        <f ca="1">IF(ISBLANK(OFFSET('9. METAS'!$L$20,INT((ROW()-13)/2),0)),"",OFFSET('9. METAS'!$L$20,INT((ROW()-13)/2),0))</f>
        <v/>
      </c>
      <c r="I445" s="1031"/>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1004" t="str">
        <f t="shared" ref="N445" ca="1" si="428">IFERROR(J445/J446,"ND")</f>
        <v>ND</v>
      </c>
      <c r="O445" s="1006" t="str">
        <f t="shared" ref="O445" ca="1" si="429">IFERROR(((J445+K445+L445)/H445),"ND")</f>
        <v>ND</v>
      </c>
      <c r="P445" s="1034"/>
    </row>
    <row r="446" spans="3:16">
      <c r="C446" s="983"/>
      <c r="D446" s="985"/>
      <c r="E446" s="985"/>
      <c r="F446" s="987"/>
      <c r="G446" s="989"/>
      <c r="H446" s="1063"/>
      <c r="I446" s="1036"/>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1005"/>
      <c r="O446" s="1007"/>
      <c r="P446" s="1037"/>
    </row>
    <row r="447" spans="3:16">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63" t="str">
        <f ca="1">IF(ISBLANK(OFFSET('9. METAS'!$L$20,INT((ROW()-13)/2),0)),"",OFFSET('9. METAS'!$L$20,INT((ROW()-13)/2),0))</f>
        <v/>
      </c>
      <c r="I447" s="1031"/>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1004" t="str">
        <f t="shared" ref="N447" ca="1" si="430">IFERROR(J447/J448,"ND")</f>
        <v>ND</v>
      </c>
      <c r="O447" s="1006" t="str">
        <f t="shared" ref="O447" ca="1" si="431">IFERROR(((J447+K447+L447)/H447),"ND")</f>
        <v>ND</v>
      </c>
      <c r="P447" s="1034"/>
    </row>
    <row r="448" spans="3:16">
      <c r="C448" s="983"/>
      <c r="D448" s="985"/>
      <c r="E448" s="985"/>
      <c r="F448" s="987"/>
      <c r="G448" s="989"/>
      <c r="H448" s="1063"/>
      <c r="I448" s="1036"/>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1005"/>
      <c r="O448" s="1007"/>
      <c r="P448" s="1037"/>
    </row>
    <row r="449" spans="3:16">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63" t="str">
        <f ca="1">IF(ISBLANK(OFFSET('9. METAS'!$L$20,INT((ROW()-13)/2),0)),"",OFFSET('9. METAS'!$L$20,INT((ROW()-13)/2),0))</f>
        <v/>
      </c>
      <c r="I449" s="1031"/>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1004" t="str">
        <f t="shared" ref="N449" ca="1" si="432">IFERROR(J449/J450,"ND")</f>
        <v>ND</v>
      </c>
      <c r="O449" s="1006" t="str">
        <f t="shared" ref="O449" ca="1" si="433">IFERROR(((J449+K449+L449)/H449),"ND")</f>
        <v>ND</v>
      </c>
      <c r="P449" s="1034"/>
    </row>
    <row r="450" spans="3:16">
      <c r="C450" s="983"/>
      <c r="D450" s="985"/>
      <c r="E450" s="985"/>
      <c r="F450" s="987"/>
      <c r="G450" s="989"/>
      <c r="H450" s="1063"/>
      <c r="I450" s="1036"/>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1005"/>
      <c r="O450" s="1007"/>
      <c r="P450" s="1037"/>
    </row>
    <row r="451" spans="3:16">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63" t="str">
        <f ca="1">IF(ISBLANK(OFFSET('9. METAS'!$L$20,INT((ROW()-13)/2),0)),"",OFFSET('9. METAS'!$L$20,INT((ROW()-13)/2),0))</f>
        <v/>
      </c>
      <c r="I451" s="1031"/>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1004" t="str">
        <f t="shared" ref="N451" ca="1" si="434">IFERROR(J451/J452,"ND")</f>
        <v>ND</v>
      </c>
      <c r="O451" s="1006" t="str">
        <f t="shared" ref="O451" ca="1" si="435">IFERROR(((J451+K451+L451)/H451),"ND")</f>
        <v>ND</v>
      </c>
      <c r="P451" s="1034"/>
    </row>
    <row r="452" spans="3:16">
      <c r="C452" s="983"/>
      <c r="D452" s="985"/>
      <c r="E452" s="985"/>
      <c r="F452" s="987"/>
      <c r="G452" s="989"/>
      <c r="H452" s="1063"/>
      <c r="I452" s="1036"/>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1005"/>
      <c r="O452" s="1007"/>
      <c r="P452" s="1037"/>
    </row>
    <row r="453" spans="3:16">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63" t="str">
        <f ca="1">IF(ISBLANK(OFFSET('9. METAS'!$L$20,INT((ROW()-13)/2),0)),"",OFFSET('9. METAS'!$L$20,INT((ROW()-13)/2),0))</f>
        <v/>
      </c>
      <c r="I453" s="1031"/>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1004" t="str">
        <f t="shared" ref="N453" ca="1" si="436">IFERROR(J453/J454,"ND")</f>
        <v>ND</v>
      </c>
      <c r="O453" s="1006" t="str">
        <f t="shared" ref="O453" ca="1" si="437">IFERROR(((J453+K453+L453)/H453),"ND")</f>
        <v>ND</v>
      </c>
      <c r="P453" s="1034"/>
    </row>
    <row r="454" spans="3:16">
      <c r="C454" s="983"/>
      <c r="D454" s="985"/>
      <c r="E454" s="985"/>
      <c r="F454" s="987"/>
      <c r="G454" s="989"/>
      <c r="H454" s="1063"/>
      <c r="I454" s="1036"/>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1005"/>
      <c r="O454" s="1007"/>
      <c r="P454" s="1037"/>
    </row>
    <row r="455" spans="3:16">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63" t="str">
        <f ca="1">IF(ISBLANK(OFFSET('9. METAS'!$L$20,INT((ROW()-13)/2),0)),"",OFFSET('9. METAS'!$L$20,INT((ROW()-13)/2),0))</f>
        <v/>
      </c>
      <c r="I455" s="1031"/>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1004" t="str">
        <f t="shared" ref="N455" ca="1" si="438">IFERROR(J455/J456,"ND")</f>
        <v>ND</v>
      </c>
      <c r="O455" s="1006" t="str">
        <f t="shared" ref="O455" ca="1" si="439">IFERROR(((J455+K455+L455)/H455),"ND")</f>
        <v>ND</v>
      </c>
      <c r="P455" s="1034"/>
    </row>
    <row r="456" spans="3:16">
      <c r="C456" s="983"/>
      <c r="D456" s="985"/>
      <c r="E456" s="985"/>
      <c r="F456" s="987"/>
      <c r="G456" s="989"/>
      <c r="H456" s="1063"/>
      <c r="I456" s="1036"/>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1005"/>
      <c r="O456" s="1007"/>
      <c r="P456" s="1037"/>
    </row>
    <row r="457" spans="3:16">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63" t="str">
        <f ca="1">IF(ISBLANK(OFFSET('9. METAS'!$L$20,INT((ROW()-13)/2),0)),"",OFFSET('9. METAS'!$L$20,INT((ROW()-13)/2),0))</f>
        <v/>
      </c>
      <c r="I457" s="1031"/>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1004" t="str">
        <f t="shared" ref="N457" ca="1" si="440">IFERROR(J457/J458,"ND")</f>
        <v>ND</v>
      </c>
      <c r="O457" s="1006" t="str">
        <f t="shared" ref="O457" ca="1" si="441">IFERROR(((J457+K457+L457)/H457),"ND")</f>
        <v>ND</v>
      </c>
      <c r="P457" s="1034"/>
    </row>
    <row r="458" spans="3:16">
      <c r="C458" s="983"/>
      <c r="D458" s="985"/>
      <c r="E458" s="985"/>
      <c r="F458" s="987"/>
      <c r="G458" s="989"/>
      <c r="H458" s="1063"/>
      <c r="I458" s="1036"/>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1005"/>
      <c r="O458" s="1007"/>
      <c r="P458" s="1037"/>
    </row>
    <row r="459" spans="3:16">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63" t="str">
        <f ca="1">IF(ISBLANK(OFFSET('9. METAS'!$L$20,INT((ROW()-13)/2),0)),"",OFFSET('9. METAS'!$L$20,INT((ROW()-13)/2),0))</f>
        <v/>
      </c>
      <c r="I459" s="1031"/>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1004" t="str">
        <f t="shared" ref="N459" ca="1" si="442">IFERROR(J459/J460,"ND")</f>
        <v>ND</v>
      </c>
      <c r="O459" s="1006" t="str">
        <f t="shared" ref="O459" ca="1" si="443">IFERROR(((J459+K459+L459)/H459),"ND")</f>
        <v>ND</v>
      </c>
      <c r="P459" s="1034"/>
    </row>
    <row r="460" spans="3:16">
      <c r="C460" s="983"/>
      <c r="D460" s="985"/>
      <c r="E460" s="985"/>
      <c r="F460" s="987"/>
      <c r="G460" s="989"/>
      <c r="H460" s="1063"/>
      <c r="I460" s="1036"/>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1005"/>
      <c r="O460" s="1007"/>
      <c r="P460" s="1037"/>
    </row>
    <row r="461" spans="3:16">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63" t="str">
        <f ca="1">IF(ISBLANK(OFFSET('9. METAS'!$L$20,INT((ROW()-13)/2),0)),"",OFFSET('9. METAS'!$L$20,INT((ROW()-13)/2),0))</f>
        <v/>
      </c>
      <c r="I461" s="1031"/>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1004" t="str">
        <f t="shared" ref="N461" ca="1" si="444">IFERROR(J461/J462,"ND")</f>
        <v>ND</v>
      </c>
      <c r="O461" s="1006" t="str">
        <f t="shared" ref="O461" ca="1" si="445">IFERROR(((J461+K461+L461)/H461),"ND")</f>
        <v>ND</v>
      </c>
      <c r="P461" s="1034"/>
    </row>
    <row r="462" spans="3:16">
      <c r="C462" s="983"/>
      <c r="D462" s="985"/>
      <c r="E462" s="985"/>
      <c r="F462" s="987"/>
      <c r="G462" s="989"/>
      <c r="H462" s="1063"/>
      <c r="I462" s="1036"/>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1005"/>
      <c r="O462" s="1007"/>
      <c r="P462" s="1037"/>
    </row>
    <row r="463" spans="3:16">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63" t="str">
        <f ca="1">IF(ISBLANK(OFFSET('9. METAS'!$L$20,INT((ROW()-13)/2),0)),"",OFFSET('9. METAS'!$L$20,INT((ROW()-13)/2),0))</f>
        <v/>
      </c>
      <c r="I463" s="1031"/>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1004" t="str">
        <f t="shared" ref="N463" ca="1" si="446">IFERROR(J463/J464,"ND")</f>
        <v>ND</v>
      </c>
      <c r="O463" s="1006" t="str">
        <f t="shared" ref="O463" ca="1" si="447">IFERROR(((J463+K463+L463)/H463),"ND")</f>
        <v>ND</v>
      </c>
      <c r="P463" s="1034"/>
    </row>
    <row r="464" spans="3:16">
      <c r="C464" s="983"/>
      <c r="D464" s="985"/>
      <c r="E464" s="985"/>
      <c r="F464" s="987"/>
      <c r="G464" s="989"/>
      <c r="H464" s="1063"/>
      <c r="I464" s="1036"/>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1005"/>
      <c r="O464" s="1007"/>
      <c r="P464" s="1037"/>
    </row>
    <row r="465" spans="3:16">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63" t="str">
        <f ca="1">IF(ISBLANK(OFFSET('9. METAS'!$L$20,INT((ROW()-13)/2),0)),"",OFFSET('9. METAS'!$L$20,INT((ROW()-13)/2),0))</f>
        <v/>
      </c>
      <c r="I465" s="1031"/>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1004" t="str">
        <f t="shared" ref="N465" ca="1" si="448">IFERROR(J465/J466,"ND")</f>
        <v>ND</v>
      </c>
      <c r="O465" s="1006" t="str">
        <f t="shared" ref="O465" ca="1" si="449">IFERROR(((J465+K465+L465)/H465),"ND")</f>
        <v>ND</v>
      </c>
      <c r="P465" s="1034"/>
    </row>
    <row r="466" spans="3:16">
      <c r="C466" s="983"/>
      <c r="D466" s="985"/>
      <c r="E466" s="985"/>
      <c r="F466" s="987"/>
      <c r="G466" s="989"/>
      <c r="H466" s="1063"/>
      <c r="I466" s="1036"/>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1005"/>
      <c r="O466" s="1007"/>
      <c r="P466" s="1037"/>
    </row>
    <row r="467" spans="3:16">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63" t="str">
        <f ca="1">IF(ISBLANK(OFFSET('9. METAS'!$L$20,INT((ROW()-13)/2),0)),"",OFFSET('9. METAS'!$L$20,INT((ROW()-13)/2),0))</f>
        <v/>
      </c>
      <c r="I467" s="1031"/>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1004" t="str">
        <f t="shared" ref="N467" ca="1" si="450">IFERROR(J467/J468,"ND")</f>
        <v>ND</v>
      </c>
      <c r="O467" s="1006" t="str">
        <f t="shared" ref="O467" ca="1" si="451">IFERROR(((J467+K467+L467)/H467),"ND")</f>
        <v>ND</v>
      </c>
      <c r="P467" s="1034"/>
    </row>
    <row r="468" spans="3:16">
      <c r="C468" s="983"/>
      <c r="D468" s="985"/>
      <c r="E468" s="985"/>
      <c r="F468" s="987"/>
      <c r="G468" s="989"/>
      <c r="H468" s="1063"/>
      <c r="I468" s="1036"/>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1005"/>
      <c r="O468" s="1007"/>
      <c r="P468" s="1037"/>
    </row>
    <row r="469" spans="3:16">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63" t="str">
        <f ca="1">IF(ISBLANK(OFFSET('9. METAS'!$L$20,INT((ROW()-13)/2),0)),"",OFFSET('9. METAS'!$L$20,INT((ROW()-13)/2),0))</f>
        <v/>
      </c>
      <c r="I469" s="1031"/>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1004" t="str">
        <f t="shared" ref="N469" ca="1" si="452">IFERROR(J469/J470,"ND")</f>
        <v>ND</v>
      </c>
      <c r="O469" s="1006" t="str">
        <f t="shared" ref="O469" ca="1" si="453">IFERROR(((J469+K469+L469)/H469),"ND")</f>
        <v>ND</v>
      </c>
      <c r="P469" s="1034"/>
    </row>
    <row r="470" spans="3:16">
      <c r="C470" s="983"/>
      <c r="D470" s="985"/>
      <c r="E470" s="985"/>
      <c r="F470" s="987"/>
      <c r="G470" s="989"/>
      <c r="H470" s="1063"/>
      <c r="I470" s="1036"/>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1005"/>
      <c r="O470" s="1007"/>
      <c r="P470" s="1037"/>
    </row>
    <row r="471" spans="3:16">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63" t="str">
        <f ca="1">IF(ISBLANK(OFFSET('9. METAS'!$L$20,INT((ROW()-13)/2),0)),"",OFFSET('9. METAS'!$L$20,INT((ROW()-13)/2),0))</f>
        <v/>
      </c>
      <c r="I471" s="1031"/>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1004" t="str">
        <f t="shared" ref="N471" ca="1" si="454">IFERROR(J471/J472,"ND")</f>
        <v>ND</v>
      </c>
      <c r="O471" s="1006" t="str">
        <f t="shared" ref="O471" ca="1" si="455">IFERROR(((J471+K471+L471)/H471),"ND")</f>
        <v>ND</v>
      </c>
      <c r="P471" s="1034"/>
    </row>
    <row r="472" spans="3:16">
      <c r="C472" s="983"/>
      <c r="D472" s="985"/>
      <c r="E472" s="985"/>
      <c r="F472" s="987"/>
      <c r="G472" s="989"/>
      <c r="H472" s="1063"/>
      <c r="I472" s="1036"/>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1005"/>
      <c r="O472" s="1007"/>
      <c r="P472" s="1037"/>
    </row>
    <row r="473" spans="3:16">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63" t="str">
        <f ca="1">IF(ISBLANK(OFFSET('9. METAS'!$L$20,INT((ROW()-13)/2),0)),"",OFFSET('9. METAS'!$L$20,INT((ROW()-13)/2),0))</f>
        <v/>
      </c>
      <c r="I473" s="1031"/>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1004" t="str">
        <f ca="1">IFERROR(J473/J474,"ND")</f>
        <v>ND</v>
      </c>
      <c r="O473" s="1006" t="str">
        <f t="shared" ref="O473" ca="1" si="456">IFERROR(((J473+K473+L473)/H473),"ND")</f>
        <v>ND</v>
      </c>
      <c r="P473" s="1034"/>
    </row>
    <row r="474" spans="3:16" ht="15.75" thickBot="1">
      <c r="C474" s="1020"/>
      <c r="D474" s="1021"/>
      <c r="E474" s="1021"/>
      <c r="F474" s="1022"/>
      <c r="G474" s="1023"/>
      <c r="H474" s="1064"/>
      <c r="I474" s="1044"/>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1026"/>
      <c r="O474" s="1007"/>
      <c r="P474" s="1045"/>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131</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66" t="s">
        <v>85</v>
      </c>
      <c r="G9" s="1067"/>
      <c r="H9" s="1067"/>
      <c r="I9" s="1067"/>
      <c r="J9" s="1067"/>
      <c r="K9" s="1067"/>
      <c r="L9" s="1067"/>
      <c r="M9" s="1067"/>
      <c r="N9" s="1067"/>
      <c r="O9" s="1067"/>
      <c r="P9" s="1068"/>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978" t="s">
        <v>293</v>
      </c>
    </row>
    <row r="11" spans="3:16" ht="42" customHeight="1" thickBot="1">
      <c r="C11" s="991"/>
      <c r="D11" s="981"/>
      <c r="E11" s="981"/>
      <c r="F11" s="981"/>
      <c r="G11" s="981"/>
      <c r="H11" s="981" t="s">
        <v>112</v>
      </c>
      <c r="I11" s="981" t="s">
        <v>113</v>
      </c>
      <c r="J11" s="981" t="s">
        <v>121</v>
      </c>
      <c r="K11" s="981"/>
      <c r="L11" s="981"/>
      <c r="M11" s="981"/>
      <c r="N11" s="981" t="s">
        <v>118</v>
      </c>
      <c r="O11" s="981"/>
      <c r="P11" s="979"/>
    </row>
    <row r="12" spans="3:16" ht="42" customHeight="1" thickBot="1">
      <c r="C12" s="991"/>
      <c r="D12" s="981"/>
      <c r="E12" s="981"/>
      <c r="F12" s="981"/>
      <c r="G12" s="981"/>
      <c r="H12" s="981"/>
      <c r="I12" s="981"/>
      <c r="J12" s="199" t="s">
        <v>117</v>
      </c>
      <c r="K12" s="199" t="s">
        <v>114</v>
      </c>
      <c r="L12" s="199" t="s">
        <v>115</v>
      </c>
      <c r="M12" s="199" t="s">
        <v>116</v>
      </c>
      <c r="N12" s="199" t="s">
        <v>120</v>
      </c>
      <c r="O12" s="199" t="s">
        <v>91</v>
      </c>
      <c r="P12" s="980"/>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65">
        <f ca="1">IF(ISBLANK(OFFSET('9. METAS'!$L$20,INT((ROW()-13)/2),0)),"",OFFSET('9. METAS'!$L$20,INT((ROW()-13)/2),0))</f>
        <v>0.3201</v>
      </c>
      <c r="I13" s="1013"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1004" t="str">
        <f ca="1">IFERROR(J13/J14,"ND")</f>
        <v>ND</v>
      </c>
      <c r="O13" s="1006" t="str">
        <f ca="1">IFERROR(((J13+K13+L13+M13)/H13),"ND")</f>
        <v>ND</v>
      </c>
      <c r="P13" s="1051"/>
    </row>
    <row r="14" spans="3:16">
      <c r="C14" s="983"/>
      <c r="D14" s="985"/>
      <c r="E14" s="985"/>
      <c r="F14" s="987"/>
      <c r="G14" s="989"/>
      <c r="H14" s="1063"/>
      <c r="I14" s="1003"/>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63">
        <f ca="1">IF(ISBLANK(OFFSET('9. METAS'!$L$20,INT((ROW()-13)/2),0)),"",OFFSET('9. METAS'!$L$20,INT((ROW()-13)/2),0))</f>
        <v>2400</v>
      </c>
      <c r="I15" s="1031"/>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1004" t="str">
        <f ca="1">IFERROR(J15/J16,"ND")</f>
        <v>ND</v>
      </c>
      <c r="O15" s="1006" t="str">
        <f ca="1">IFERROR(((J15+K15+L15+M15)/H15),"ND")</f>
        <v>ND</v>
      </c>
      <c r="P15" s="1034"/>
    </row>
    <row r="16" spans="3:16">
      <c r="C16" s="983"/>
      <c r="D16" s="985"/>
      <c r="E16" s="985"/>
      <c r="F16" s="987"/>
      <c r="G16" s="989"/>
      <c r="H16" s="1063"/>
      <c r="I16" s="1036"/>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63">
        <f ca="1">IF(ISBLANK(OFFSET('9. METAS'!$L$20,INT((ROW()-13)/2),0)),"",OFFSET('9. METAS'!$L$20,INT((ROW()-13)/2),0))</f>
        <v>2500</v>
      </c>
      <c r="I17" s="1031"/>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1004" t="str">
        <f t="shared" ref="N17" ca="1" si="0">IFERROR(J17/J18,"ND")</f>
        <v>ND</v>
      </c>
      <c r="O17" s="1006" t="str">
        <f t="shared" ref="O17" ca="1" si="1">IFERROR(((J17+K17+L17+M17)/H17),"ND")</f>
        <v>ND</v>
      </c>
      <c r="P17" s="1034"/>
    </row>
    <row r="18" spans="3:16">
      <c r="C18" s="983"/>
      <c r="D18" s="985"/>
      <c r="E18" s="985"/>
      <c r="F18" s="987"/>
      <c r="G18" s="989"/>
      <c r="H18" s="1063"/>
      <c r="I18" s="1036"/>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63">
        <f ca="1">IF(ISBLANK(OFFSET('9. METAS'!$L$20,INT((ROW()-13)/2),0)),"",OFFSET('9. METAS'!$L$20,INT((ROW()-13)/2),0))</f>
        <v>950</v>
      </c>
      <c r="I19" s="1031"/>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1004" t="str">
        <f t="shared" ref="N19" ca="1" si="2">IFERROR(J19/J20,"ND")</f>
        <v>ND</v>
      </c>
      <c r="O19" s="1006" t="str">
        <f t="shared" ref="O19" ca="1" si="3">IFERROR(((J19+K19+L19+M19)/H19),"ND")</f>
        <v>ND</v>
      </c>
      <c r="P19" s="1034"/>
    </row>
    <row r="20" spans="3:16">
      <c r="C20" s="983"/>
      <c r="D20" s="985"/>
      <c r="E20" s="985"/>
      <c r="F20" s="987"/>
      <c r="G20" s="989"/>
      <c r="H20" s="1063"/>
      <c r="I20" s="1036"/>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63">
        <f ca="1">IF(ISBLANK(OFFSET('9. METAS'!$L$20,INT((ROW()-13)/2),0)),"",OFFSET('9. METAS'!$L$20,INT((ROW()-13)/2),0))</f>
        <v>100</v>
      </c>
      <c r="I21" s="1031"/>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1004" t="str">
        <f t="shared" ref="N21" ca="1" si="4">IFERROR(J21/J22,"ND")</f>
        <v>ND</v>
      </c>
      <c r="O21" s="1006" t="str">
        <f t="shared" ref="O21" ca="1" si="5">IFERROR(((J21+K21+L21+M21)/H21),"ND")</f>
        <v>ND</v>
      </c>
      <c r="P21" s="1034"/>
    </row>
    <row r="22" spans="3:16">
      <c r="C22" s="983"/>
      <c r="D22" s="985"/>
      <c r="E22" s="985"/>
      <c r="F22" s="987"/>
      <c r="G22" s="989"/>
      <c r="H22" s="1063"/>
      <c r="I22" s="1036"/>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63">
        <f ca="1">IF(ISBLANK(OFFSET('9. METAS'!$L$20,INT((ROW()-13)/2),0)),"",OFFSET('9. METAS'!$L$20,INT((ROW()-13)/2),0))</f>
        <v>540</v>
      </c>
      <c r="I23" s="1031"/>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1004" t="str">
        <f t="shared" ref="N23" ca="1" si="6">IFERROR(J23/J24,"ND")</f>
        <v>ND</v>
      </c>
      <c r="O23" s="1006" t="str">
        <f t="shared" ref="O23" ca="1" si="7">IFERROR(((J23+K23+L23+M23)/H23),"ND")</f>
        <v>ND</v>
      </c>
      <c r="P23" s="1034"/>
    </row>
    <row r="24" spans="3:16">
      <c r="C24" s="983"/>
      <c r="D24" s="985"/>
      <c r="E24" s="985"/>
      <c r="F24" s="987"/>
      <c r="G24" s="989"/>
      <c r="H24" s="1063"/>
      <c r="I24" s="1036"/>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63">
        <f ca="1">IF(ISBLANK(OFFSET('9. METAS'!$L$20,INT((ROW()-13)/2),0)),"",OFFSET('9. METAS'!$L$20,INT((ROW()-13)/2),0))</f>
        <v>200</v>
      </c>
      <c r="I25" s="1031"/>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1004" t="str">
        <f t="shared" ref="N25" ca="1" si="8">IFERROR(J25/J26,"ND")</f>
        <v>ND</v>
      </c>
      <c r="O25" s="1006" t="str">
        <f t="shared" ref="O25" ca="1" si="9">IFERROR(((J25+K25+L25+M25)/H25),"ND")</f>
        <v>ND</v>
      </c>
      <c r="P25" s="1034"/>
    </row>
    <row r="26" spans="3:16">
      <c r="C26" s="983"/>
      <c r="D26" s="985"/>
      <c r="E26" s="985"/>
      <c r="F26" s="987"/>
      <c r="G26" s="989"/>
      <c r="H26" s="1063"/>
      <c r="I26" s="1036"/>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63">
        <f ca="1">IF(ISBLANK(OFFSET('9. METAS'!$L$20,INT((ROW()-13)/2),0)),"",OFFSET('9. METAS'!$L$20,INT((ROW()-13)/2),0))</f>
        <v>100</v>
      </c>
      <c r="I27" s="1031"/>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1004" t="str">
        <f t="shared" ref="N27" ca="1" si="10">IFERROR(J27/J28,"ND")</f>
        <v>ND</v>
      </c>
      <c r="O27" s="1006" t="str">
        <f t="shared" ref="O27" ca="1" si="11">IFERROR(((J27+K27+L27+M27)/H27),"ND")</f>
        <v>ND</v>
      </c>
      <c r="P27" s="1034"/>
    </row>
    <row r="28" spans="3:16">
      <c r="C28" s="983"/>
      <c r="D28" s="985"/>
      <c r="E28" s="985"/>
      <c r="F28" s="987"/>
      <c r="G28" s="989"/>
      <c r="H28" s="1063"/>
      <c r="I28" s="1036"/>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63">
        <f ca="1">IF(ISBLANK(OFFSET('9. METAS'!$L$20,INT((ROW()-13)/2),0)),"",OFFSET('9. METAS'!$L$20,INT((ROW()-13)/2),0))</f>
        <v>100</v>
      </c>
      <c r="I29" s="1031"/>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1004" t="str">
        <f t="shared" ref="N29" ca="1" si="12">IFERROR(J29/J30,"ND")</f>
        <v>ND</v>
      </c>
      <c r="O29" s="1006" t="str">
        <f t="shared" ref="O29" ca="1" si="13">IFERROR(((J29+K29+L29+M29)/H29),"ND")</f>
        <v>ND</v>
      </c>
      <c r="P29" s="1034"/>
    </row>
    <row r="30" spans="3:16">
      <c r="C30" s="983"/>
      <c r="D30" s="985"/>
      <c r="E30" s="985"/>
      <c r="F30" s="987"/>
      <c r="G30" s="989"/>
      <c r="H30" s="1063"/>
      <c r="I30" s="1036"/>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63">
        <f ca="1">IF(ISBLANK(OFFSET('9. METAS'!$L$20,INT((ROW()-13)/2),0)),"",OFFSET('9. METAS'!$L$20,INT((ROW()-13)/2),0))</f>
        <v>1155</v>
      </c>
      <c r="I31" s="1031"/>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1004" t="str">
        <f t="shared" ref="N31" ca="1" si="14">IFERROR(J31/J32,"ND")</f>
        <v>ND</v>
      </c>
      <c r="O31" s="1006" t="str">
        <f t="shared" ref="O31" ca="1" si="15">IFERROR(((J31+K31+L31+M31)/H31),"ND")</f>
        <v>ND</v>
      </c>
      <c r="P31" s="1034"/>
    </row>
    <row r="32" spans="3:16">
      <c r="C32" s="983"/>
      <c r="D32" s="985"/>
      <c r="E32" s="985"/>
      <c r="F32" s="987"/>
      <c r="G32" s="989"/>
      <c r="H32" s="1063"/>
      <c r="I32" s="1036"/>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63">
        <f ca="1">IF(ISBLANK(OFFSET('9. METAS'!$L$20,INT((ROW()-13)/2),0)),"",OFFSET('9. METAS'!$L$20,INT((ROW()-13)/2),0))</f>
        <v>170</v>
      </c>
      <c r="I33" s="1031"/>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1004" t="str">
        <f t="shared" ref="N33" ca="1" si="16">IFERROR(J33/J34,"ND")</f>
        <v>ND</v>
      </c>
      <c r="O33" s="1006" t="str">
        <f t="shared" ref="O33" ca="1" si="17">IFERROR(((J33+K33+L33+M33)/H33),"ND")</f>
        <v>ND</v>
      </c>
      <c r="P33" s="1034"/>
    </row>
    <row r="34" spans="3:16">
      <c r="C34" s="983"/>
      <c r="D34" s="985"/>
      <c r="E34" s="985"/>
      <c r="F34" s="987"/>
      <c r="G34" s="989"/>
      <c r="H34" s="1063"/>
      <c r="I34" s="1036"/>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63">
        <f ca="1">IF(ISBLANK(OFFSET('9. METAS'!$L$20,INT((ROW()-13)/2),0)),"",OFFSET('9. METAS'!$L$20,INT((ROW()-13)/2),0))</f>
        <v>417</v>
      </c>
      <c r="I35" s="1031"/>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1004" t="str">
        <f t="shared" ref="N35" ca="1" si="18">IFERROR(J35/J36,"ND")</f>
        <v>ND</v>
      </c>
      <c r="O35" s="1006" t="str">
        <f t="shared" ref="O35" ca="1" si="19">IFERROR(((J35+K35+L35+M35)/H35),"ND")</f>
        <v>ND</v>
      </c>
      <c r="P35" s="1034"/>
    </row>
    <row r="36" spans="3:16">
      <c r="C36" s="983"/>
      <c r="D36" s="985"/>
      <c r="E36" s="985"/>
      <c r="F36" s="987"/>
      <c r="G36" s="989"/>
      <c r="H36" s="1063"/>
      <c r="I36" s="1036"/>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63">
        <f ca="1">IF(ISBLANK(OFFSET('9. METAS'!$L$20,INT((ROW()-13)/2),0)),"",OFFSET('9. METAS'!$L$20,INT((ROW()-13)/2),0))</f>
        <v>568</v>
      </c>
      <c r="I37" s="1031"/>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1004" t="str">
        <f t="shared" ref="N37" ca="1" si="20">IFERROR(J37/J38,"ND")</f>
        <v>ND</v>
      </c>
      <c r="O37" s="1006" t="str">
        <f t="shared" ref="O37" ca="1" si="21">IFERROR(((J37+K37+L37+M37)/H37),"ND")</f>
        <v>ND</v>
      </c>
      <c r="P37" s="1034"/>
    </row>
    <row r="38" spans="3:16">
      <c r="C38" s="983"/>
      <c r="D38" s="985"/>
      <c r="E38" s="985"/>
      <c r="F38" s="987"/>
      <c r="G38" s="989"/>
      <c r="H38" s="1063"/>
      <c r="I38" s="1036"/>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63">
        <f ca="1">IF(ISBLANK(OFFSET('9. METAS'!$L$20,INT((ROW()-13)/2),0)),"",OFFSET('9. METAS'!$L$20,INT((ROW()-13)/2),0))</f>
        <v>74119</v>
      </c>
      <c r="I39" s="1031"/>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1004" t="str">
        <f t="shared" ref="N39" ca="1" si="22">IFERROR(J39/J40,"ND")</f>
        <v>ND</v>
      </c>
      <c r="O39" s="1006" t="str">
        <f t="shared" ref="O39" ca="1" si="23">IFERROR(((J39+K39+L39+M39)/H39),"ND")</f>
        <v>ND</v>
      </c>
      <c r="P39" s="1034"/>
    </row>
    <row r="40" spans="3:16">
      <c r="C40" s="983"/>
      <c r="D40" s="985"/>
      <c r="E40" s="985"/>
      <c r="F40" s="987"/>
      <c r="G40" s="989"/>
      <c r="H40" s="1063"/>
      <c r="I40" s="1036"/>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63">
        <f ca="1">IF(ISBLANK(OFFSET('9. METAS'!$L$20,INT((ROW()-13)/2),0)),"",OFFSET('9. METAS'!$L$20,INT((ROW()-13)/2),0))</f>
        <v>3</v>
      </c>
      <c r="I41" s="1031"/>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1004" t="str">
        <f t="shared" ref="N41" ca="1" si="24">IFERROR(J41/J42,"ND")</f>
        <v>ND</v>
      </c>
      <c r="O41" s="1006" t="str">
        <f t="shared" ref="O41" ca="1" si="25">IFERROR(((J41+K41+L41+M41)/H41),"ND")</f>
        <v>ND</v>
      </c>
      <c r="P41" s="1034"/>
    </row>
    <row r="42" spans="3:16">
      <c r="C42" s="983"/>
      <c r="D42" s="985"/>
      <c r="E42" s="985"/>
      <c r="F42" s="987"/>
      <c r="G42" s="989"/>
      <c r="H42" s="1063"/>
      <c r="I42" s="1036"/>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63">
        <f ca="1">IF(ISBLANK(OFFSET('9. METAS'!$L$20,INT((ROW()-13)/2),0)),"",OFFSET('9. METAS'!$L$20,INT((ROW()-13)/2),0))</f>
        <v>89000</v>
      </c>
      <c r="I43" s="1031"/>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1004" t="str">
        <f t="shared" ref="N43" ca="1" si="26">IFERROR(J43/J44,"ND")</f>
        <v>ND</v>
      </c>
      <c r="O43" s="1006" t="str">
        <f t="shared" ref="O43" ca="1" si="27">IFERROR(((J43+K43+L43+M43)/H43),"ND")</f>
        <v>ND</v>
      </c>
      <c r="P43" s="1034"/>
    </row>
    <row r="44" spans="3:16">
      <c r="C44" s="983"/>
      <c r="D44" s="985"/>
      <c r="E44" s="985"/>
      <c r="F44" s="987"/>
      <c r="G44" s="989"/>
      <c r="H44" s="1063"/>
      <c r="I44" s="1036"/>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63">
        <f ca="1">IF(ISBLANK(OFFSET('9. METAS'!$L$20,INT((ROW()-13)/2),0)),"",OFFSET('9. METAS'!$L$20,INT((ROW()-13)/2),0))</f>
        <v>40</v>
      </c>
      <c r="I45" s="1031"/>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1004" t="str">
        <f t="shared" ref="N45" ca="1" si="28">IFERROR(J45/J46,"ND")</f>
        <v>ND</v>
      </c>
      <c r="O45" s="1006" t="str">
        <f t="shared" ref="O45" ca="1" si="29">IFERROR(((J45+K45+L45+M45)/H45),"ND")</f>
        <v>ND</v>
      </c>
      <c r="P45" s="1034"/>
    </row>
    <row r="46" spans="3:16">
      <c r="C46" s="983"/>
      <c r="D46" s="985"/>
      <c r="E46" s="985"/>
      <c r="F46" s="987"/>
      <c r="G46" s="989"/>
      <c r="H46" s="1063"/>
      <c r="I46" s="1036"/>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63">
        <f ca="1">IF(ISBLANK(OFFSET('9. METAS'!$L$20,INT((ROW()-13)/2),0)),"",OFFSET('9. METAS'!$L$20,INT((ROW()-13)/2),0))</f>
        <v>2</v>
      </c>
      <c r="I47" s="1031"/>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1004" t="str">
        <f t="shared" ref="N47" ca="1" si="30">IFERROR(J47/J48,"ND")</f>
        <v>ND</v>
      </c>
      <c r="O47" s="1006" t="str">
        <f t="shared" ref="O47" ca="1" si="31">IFERROR(((J47+K47+L47+M47)/H47),"ND")</f>
        <v>ND</v>
      </c>
      <c r="P47" s="1034"/>
    </row>
    <row r="48" spans="3:16">
      <c r="C48" s="983"/>
      <c r="D48" s="985"/>
      <c r="E48" s="985"/>
      <c r="F48" s="987"/>
      <c r="G48" s="989"/>
      <c r="H48" s="1063"/>
      <c r="I48" s="1036"/>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63">
        <f ca="1">IF(ISBLANK(OFFSET('9. METAS'!$L$20,INT((ROW()-13)/2),0)),"",OFFSET('9. METAS'!$L$20,INT((ROW()-13)/2),0))</f>
        <v>12</v>
      </c>
      <c r="I49" s="1031"/>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1004" t="str">
        <f t="shared" ref="N49" ca="1" si="32">IFERROR(J49/J50,"ND")</f>
        <v>ND</v>
      </c>
      <c r="O49" s="1006" t="str">
        <f t="shared" ref="O49" ca="1" si="33">IFERROR(((J49+K49+L49+M49)/H49),"ND")</f>
        <v>ND</v>
      </c>
      <c r="P49" s="1034"/>
    </row>
    <row r="50" spans="3:16">
      <c r="C50" s="983"/>
      <c r="D50" s="985"/>
      <c r="E50" s="985"/>
      <c r="F50" s="987"/>
      <c r="G50" s="989"/>
      <c r="H50" s="1063"/>
      <c r="I50" s="1036"/>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63">
        <f ca="1">IF(ISBLANK(OFFSET('9. METAS'!$L$20,INT((ROW()-13)/2),0)),"",OFFSET('9. METAS'!$L$20,INT((ROW()-13)/2),0))</f>
        <v>60</v>
      </c>
      <c r="I51" s="1031"/>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1004" t="str">
        <f t="shared" ref="N51" ca="1" si="34">IFERROR(J51/J52,"ND")</f>
        <v>ND</v>
      </c>
      <c r="O51" s="1006" t="str">
        <f t="shared" ref="O51" ca="1" si="35">IFERROR(((J51+K51+L51+M51)/H51),"ND")</f>
        <v>ND</v>
      </c>
      <c r="P51" s="1034"/>
    </row>
    <row r="52" spans="3:16">
      <c r="C52" s="983"/>
      <c r="D52" s="985"/>
      <c r="E52" s="985"/>
      <c r="F52" s="987"/>
      <c r="G52" s="989"/>
      <c r="H52" s="1063"/>
      <c r="I52" s="1036"/>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63">
        <f ca="1">IF(ISBLANK(OFFSET('9. METAS'!$L$20,INT((ROW()-13)/2),0)),"",OFFSET('9. METAS'!$L$20,INT((ROW()-13)/2),0))</f>
        <v>48</v>
      </c>
      <c r="I53" s="1031"/>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1004" t="str">
        <f t="shared" ref="N53" ca="1" si="36">IFERROR(J53/J54,"ND")</f>
        <v>ND</v>
      </c>
      <c r="O53" s="1006" t="str">
        <f t="shared" ref="O53" ca="1" si="37">IFERROR(((J53+K53+L53+M53)/H53),"ND")</f>
        <v>ND</v>
      </c>
      <c r="P53" s="1034"/>
    </row>
    <row r="54" spans="3:16">
      <c r="C54" s="983"/>
      <c r="D54" s="985"/>
      <c r="E54" s="985"/>
      <c r="F54" s="987"/>
      <c r="G54" s="989"/>
      <c r="H54" s="1063"/>
      <c r="I54" s="1036"/>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63">
        <f ca="1">IF(ISBLANK(OFFSET('9. METAS'!$L$20,INT((ROW()-13)/2),0)),"",OFFSET('9. METAS'!$L$20,INT((ROW()-13)/2),0))</f>
        <v>12</v>
      </c>
      <c r="I55" s="1031"/>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1004" t="str">
        <f t="shared" ref="N55" ca="1" si="38">IFERROR(J55/J56,"ND")</f>
        <v>ND</v>
      </c>
      <c r="O55" s="1006" t="str">
        <f t="shared" ref="O55" ca="1" si="39">IFERROR(((J55+K55+L55+M55)/H55),"ND")</f>
        <v>ND</v>
      </c>
      <c r="P55" s="1034"/>
    </row>
    <row r="56" spans="3:16">
      <c r="C56" s="983"/>
      <c r="D56" s="985"/>
      <c r="E56" s="985"/>
      <c r="F56" s="987"/>
      <c r="G56" s="989"/>
      <c r="H56" s="1063"/>
      <c r="I56" s="1036"/>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63">
        <f ca="1">IF(ISBLANK(OFFSET('9. METAS'!$L$20,INT((ROW()-13)/2),0)),"",OFFSET('9. METAS'!$L$20,INT((ROW()-13)/2),0))</f>
        <v>300</v>
      </c>
      <c r="I57" s="1031"/>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1004" t="str">
        <f t="shared" ref="N57" ca="1" si="40">IFERROR(J57/J58,"ND")</f>
        <v>ND</v>
      </c>
      <c r="O57" s="1006" t="str">
        <f t="shared" ref="O57" ca="1" si="41">IFERROR(((J57+K57+L57+M57)/H57),"ND")</f>
        <v>ND</v>
      </c>
      <c r="P57" s="1034"/>
    </row>
    <row r="58" spans="3:16">
      <c r="C58" s="983"/>
      <c r="D58" s="985"/>
      <c r="E58" s="985"/>
      <c r="F58" s="987"/>
      <c r="G58" s="989"/>
      <c r="H58" s="1063"/>
      <c r="I58" s="1036"/>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63">
        <f ca="1">IF(ISBLANK(OFFSET('9. METAS'!$L$20,INT((ROW()-13)/2),0)),"",OFFSET('9. METAS'!$L$20,INT((ROW()-13)/2),0))</f>
        <v>200</v>
      </c>
      <c r="I59" s="1031"/>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1004" t="str">
        <f t="shared" ref="N59" ca="1" si="42">IFERROR(J59/J60,"ND")</f>
        <v>ND</v>
      </c>
      <c r="O59" s="1006" t="str">
        <f t="shared" ref="O59" ca="1" si="43">IFERROR(((J59+K59+L59+M59)/H59),"ND")</f>
        <v>ND</v>
      </c>
      <c r="P59" s="1034"/>
    </row>
    <row r="60" spans="3:16">
      <c r="C60" s="983"/>
      <c r="D60" s="985"/>
      <c r="E60" s="985"/>
      <c r="F60" s="987"/>
      <c r="G60" s="989"/>
      <c r="H60" s="1063"/>
      <c r="I60" s="1036"/>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63">
        <f ca="1">IF(ISBLANK(OFFSET('9. METAS'!$L$20,INT((ROW()-13)/2),0)),"",OFFSET('9. METAS'!$L$20,INT((ROW()-13)/2),0))</f>
        <v>200</v>
      </c>
      <c r="I61" s="1031"/>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1004" t="str">
        <f t="shared" ref="N61" ca="1" si="44">IFERROR(J61/J62,"ND")</f>
        <v>ND</v>
      </c>
      <c r="O61" s="1006" t="str">
        <f t="shared" ref="O61" ca="1" si="45">IFERROR(((J61+K61+L61+M61)/H61),"ND")</f>
        <v>ND</v>
      </c>
      <c r="P61" s="1034"/>
    </row>
    <row r="62" spans="3:16">
      <c r="C62" s="983"/>
      <c r="D62" s="985"/>
      <c r="E62" s="985"/>
      <c r="F62" s="987"/>
      <c r="G62" s="989"/>
      <c r="H62" s="1063"/>
      <c r="I62" s="1036"/>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63">
        <f ca="1">IF(ISBLANK(OFFSET('9. METAS'!$L$20,INT((ROW()-13)/2),0)),"",OFFSET('9. METAS'!$L$20,INT((ROW()-13)/2),0))</f>
        <v>200</v>
      </c>
      <c r="I63" s="1031"/>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1004" t="str">
        <f t="shared" ref="N63" ca="1" si="46">IFERROR(J63/J64,"ND")</f>
        <v>ND</v>
      </c>
      <c r="O63" s="1006" t="str">
        <f t="shared" ref="O63" ca="1" si="47">IFERROR(((J63+K63+L63+M63)/H63),"ND")</f>
        <v>ND</v>
      </c>
      <c r="P63" s="1034"/>
    </row>
    <row r="64" spans="3:16">
      <c r="C64" s="983"/>
      <c r="D64" s="985"/>
      <c r="E64" s="985"/>
      <c r="F64" s="987"/>
      <c r="G64" s="989"/>
      <c r="H64" s="1063"/>
      <c r="I64" s="1036"/>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63">
        <f ca="1">IF(ISBLANK(OFFSET('9. METAS'!$L$20,INT((ROW()-13)/2),0)),"",OFFSET('9. METAS'!$L$20,INT((ROW()-13)/2),0))</f>
        <v>19000</v>
      </c>
      <c r="I65" s="1031"/>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1004" t="str">
        <f t="shared" ref="N65" ca="1" si="48">IFERROR(J65/J66,"ND")</f>
        <v>ND</v>
      </c>
      <c r="O65" s="1006" t="str">
        <f t="shared" ref="O65" ca="1" si="49">IFERROR(((J65+K65+L65+M65)/H65),"ND")</f>
        <v>ND</v>
      </c>
      <c r="P65" s="1034"/>
    </row>
    <row r="66" spans="3:16">
      <c r="C66" s="983"/>
      <c r="D66" s="985"/>
      <c r="E66" s="985"/>
      <c r="F66" s="987"/>
      <c r="G66" s="989"/>
      <c r="H66" s="1063"/>
      <c r="I66" s="1036"/>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63">
        <f ca="1">IF(ISBLANK(OFFSET('9. METAS'!$L$20,INT((ROW()-13)/2),0)),"",OFFSET('9. METAS'!$L$20,INT((ROW()-13)/2),0))</f>
        <v>200</v>
      </c>
      <c r="I67" s="1031"/>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1004" t="str">
        <f t="shared" ref="N67" ca="1" si="50">IFERROR(J67/J68,"ND")</f>
        <v>ND</v>
      </c>
      <c r="O67" s="1006" t="str">
        <f t="shared" ref="O67" ca="1" si="51">IFERROR(((J67+K67+L67+M67)/H67),"ND")</f>
        <v>ND</v>
      </c>
      <c r="P67" s="1034"/>
    </row>
    <row r="68" spans="3:16">
      <c r="C68" s="983"/>
      <c r="D68" s="985"/>
      <c r="E68" s="985"/>
      <c r="F68" s="987"/>
      <c r="G68" s="989"/>
      <c r="H68" s="1063"/>
      <c r="I68" s="1036"/>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63">
        <f ca="1">IF(ISBLANK(OFFSET('9. METAS'!$L$20,INT((ROW()-13)/2),0)),"",OFFSET('9. METAS'!$L$20,INT((ROW()-13)/2),0))</f>
        <v>300</v>
      </c>
      <c r="I69" s="1031"/>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1004" t="str">
        <f t="shared" ref="N69" ca="1" si="52">IFERROR(J69/J70,"ND")</f>
        <v>ND</v>
      </c>
      <c r="O69" s="1006" t="str">
        <f t="shared" ref="O69" ca="1" si="53">IFERROR(((J69+K69+L69+M69)/H69),"ND")</f>
        <v>ND</v>
      </c>
      <c r="P69" s="1034"/>
    </row>
    <row r="70" spans="3:16">
      <c r="C70" s="983"/>
      <c r="D70" s="985"/>
      <c r="E70" s="985"/>
      <c r="F70" s="987"/>
      <c r="G70" s="989"/>
      <c r="H70" s="1063"/>
      <c r="I70" s="1036"/>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63">
        <f ca="1">IF(ISBLANK(OFFSET('9. METAS'!$L$20,INT((ROW()-13)/2),0)),"",OFFSET('9. METAS'!$L$20,INT((ROW()-13)/2),0))</f>
        <v>6</v>
      </c>
      <c r="I71" s="1031"/>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1004" t="str">
        <f t="shared" ref="N71" ca="1" si="54">IFERROR(J71/J72,"ND")</f>
        <v>ND</v>
      </c>
      <c r="O71" s="1006" t="str">
        <f t="shared" ref="O71" ca="1" si="55">IFERROR(((J71+K71+L71+M71)/H71),"ND")</f>
        <v>ND</v>
      </c>
      <c r="P71" s="1034"/>
    </row>
    <row r="72" spans="3:16">
      <c r="C72" s="983"/>
      <c r="D72" s="985"/>
      <c r="E72" s="985"/>
      <c r="F72" s="987"/>
      <c r="G72" s="989"/>
      <c r="H72" s="1063"/>
      <c r="I72" s="1036"/>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63">
        <f ca="1">IF(ISBLANK(OFFSET('9. METAS'!$L$20,INT((ROW()-13)/2),0)),"",OFFSET('9. METAS'!$L$20,INT((ROW()-13)/2),0))</f>
        <v>4</v>
      </c>
      <c r="I73" s="1031"/>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1004" t="str">
        <f t="shared" ref="N73" ca="1" si="56">IFERROR(J73/J74,"ND")</f>
        <v>ND</v>
      </c>
      <c r="O73" s="1006" t="str">
        <f t="shared" ref="O73" ca="1" si="57">IFERROR(((J73+K73+L73+M73)/H73),"ND")</f>
        <v>ND</v>
      </c>
      <c r="P73" s="1034"/>
    </row>
    <row r="74" spans="3:16">
      <c r="C74" s="983"/>
      <c r="D74" s="985"/>
      <c r="E74" s="985"/>
      <c r="F74" s="987"/>
      <c r="G74" s="989"/>
      <c r="H74" s="1063"/>
      <c r="I74" s="1036"/>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63">
        <f ca="1">IF(ISBLANK(OFFSET('9. METAS'!$L$20,INT((ROW()-13)/2),0)),"",OFFSET('9. METAS'!$L$20,INT((ROW()-13)/2),0))</f>
        <v>23666</v>
      </c>
      <c r="I75" s="1031"/>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1004" t="str">
        <f t="shared" ref="N75" ca="1" si="58">IFERROR(J75/J76,"ND")</f>
        <v>ND</v>
      </c>
      <c r="O75" s="1006" t="str">
        <f t="shared" ref="O75" ca="1" si="59">IFERROR(((J75+K75+L75+M75)/H75),"ND")</f>
        <v>ND</v>
      </c>
      <c r="P75" s="1034"/>
    </row>
    <row r="76" spans="3:16">
      <c r="C76" s="983"/>
      <c r="D76" s="985"/>
      <c r="E76" s="985"/>
      <c r="F76" s="987"/>
      <c r="G76" s="989"/>
      <c r="H76" s="1063"/>
      <c r="I76" s="1036"/>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63">
        <f ca="1">IF(ISBLANK(OFFSET('9. METAS'!$L$20,INT((ROW()-13)/2),0)),"",OFFSET('9. METAS'!$L$20,INT((ROW()-13)/2),0))</f>
        <v>12</v>
      </c>
      <c r="I77" s="1031"/>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1004" t="str">
        <f t="shared" ref="N77" ca="1" si="60">IFERROR(J77/J78,"ND")</f>
        <v>ND</v>
      </c>
      <c r="O77" s="1006" t="str">
        <f t="shared" ref="O77" ca="1" si="61">IFERROR(((J77+K77+L77+M77)/H77),"ND")</f>
        <v>ND</v>
      </c>
      <c r="P77" s="1034"/>
    </row>
    <row r="78" spans="3:16">
      <c r="C78" s="983"/>
      <c r="D78" s="985"/>
      <c r="E78" s="985"/>
      <c r="F78" s="987"/>
      <c r="G78" s="989"/>
      <c r="H78" s="1063"/>
      <c r="I78" s="1036"/>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63">
        <f ca="1">IF(ISBLANK(OFFSET('9. METAS'!$L$20,INT((ROW()-13)/2),0)),"",OFFSET('9. METAS'!$L$20,INT((ROW()-13)/2),0))</f>
        <v>7</v>
      </c>
      <c r="I79" s="1031"/>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1004" t="str">
        <f t="shared" ref="N79" ca="1" si="62">IFERROR(J79/J80,"ND")</f>
        <v>ND</v>
      </c>
      <c r="O79" s="1006" t="str">
        <f t="shared" ref="O79" ca="1" si="63">IFERROR(((J79+K79+L79+M79)/H79),"ND")</f>
        <v>ND</v>
      </c>
      <c r="P79" s="1034"/>
    </row>
    <row r="80" spans="3:16">
      <c r="C80" s="983"/>
      <c r="D80" s="985"/>
      <c r="E80" s="985"/>
      <c r="F80" s="987"/>
      <c r="G80" s="989"/>
      <c r="H80" s="1063"/>
      <c r="I80" s="1036"/>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63">
        <f ca="1">IF(ISBLANK(OFFSET('9. METAS'!$L$20,INT((ROW()-13)/2),0)),"",OFFSET('9. METAS'!$L$20,INT((ROW()-13)/2),0))</f>
        <v>113333</v>
      </c>
      <c r="I81" s="1031"/>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1004" t="str">
        <f t="shared" ref="N81" ca="1" si="64">IFERROR(J81/J82,"ND")</f>
        <v>ND</v>
      </c>
      <c r="O81" s="1006" t="str">
        <f t="shared" ref="O81" ca="1" si="65">IFERROR(((J81+K81+L81+M81)/H81),"ND")</f>
        <v>ND</v>
      </c>
      <c r="P81" s="1034"/>
    </row>
    <row r="82" spans="3:16">
      <c r="C82" s="983"/>
      <c r="D82" s="985"/>
      <c r="E82" s="985"/>
      <c r="F82" s="987"/>
      <c r="G82" s="989"/>
      <c r="H82" s="1063"/>
      <c r="I82" s="1036"/>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63">
        <f ca="1">IF(ISBLANK(OFFSET('9. METAS'!$L$20,INT((ROW()-13)/2),0)),"",OFFSET('9. METAS'!$L$20,INT((ROW()-13)/2),0))</f>
        <v>1000</v>
      </c>
      <c r="I83" s="1031"/>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1004" t="str">
        <f t="shared" ref="N83" ca="1" si="66">IFERROR(J83/J84,"ND")</f>
        <v>ND</v>
      </c>
      <c r="O83" s="1006" t="str">
        <f t="shared" ref="O83" ca="1" si="67">IFERROR(((J83+K83+L83+M83)/H83),"ND")</f>
        <v>ND</v>
      </c>
      <c r="P83" s="1034"/>
    </row>
    <row r="84" spans="3:16">
      <c r="C84" s="983"/>
      <c r="D84" s="985"/>
      <c r="E84" s="985"/>
      <c r="F84" s="987"/>
      <c r="G84" s="989"/>
      <c r="H84" s="1063"/>
      <c r="I84" s="1036"/>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63">
        <f ca="1">IF(ISBLANK(OFFSET('9. METAS'!$L$20,INT((ROW()-13)/2),0)),"",OFFSET('9. METAS'!$L$20,INT((ROW()-13)/2),0))</f>
        <v>1400</v>
      </c>
      <c r="I85" s="1031"/>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1004" t="str">
        <f t="shared" ref="N85" ca="1" si="68">IFERROR(J85/J86,"ND")</f>
        <v>ND</v>
      </c>
      <c r="O85" s="1006" t="str">
        <f t="shared" ref="O85" ca="1" si="69">IFERROR(((J85+K85+L85+M85)/H85),"ND")</f>
        <v>ND</v>
      </c>
      <c r="P85" s="1034"/>
    </row>
    <row r="86" spans="3:16">
      <c r="C86" s="983"/>
      <c r="D86" s="985"/>
      <c r="E86" s="985"/>
      <c r="F86" s="987"/>
      <c r="G86" s="989"/>
      <c r="H86" s="1063"/>
      <c r="I86" s="1036"/>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63">
        <f ca="1">IF(ISBLANK(OFFSET('9. METAS'!$L$20,INT((ROW()-13)/2),0)),"",OFFSET('9. METAS'!$L$20,INT((ROW()-13)/2),0))</f>
        <v>4</v>
      </c>
      <c r="I87" s="1031"/>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1004" t="str">
        <f t="shared" ref="N87" ca="1" si="70">IFERROR(J87/J88,"ND")</f>
        <v>ND</v>
      </c>
      <c r="O87" s="1006" t="str">
        <f t="shared" ref="O87" ca="1" si="71">IFERROR(((J87+K87+L87+M87)/H87),"ND")</f>
        <v>ND</v>
      </c>
      <c r="P87" s="1034"/>
    </row>
    <row r="88" spans="3:16">
      <c r="C88" s="983"/>
      <c r="D88" s="985"/>
      <c r="E88" s="985"/>
      <c r="F88" s="987"/>
      <c r="G88" s="989"/>
      <c r="H88" s="1063"/>
      <c r="I88" s="1036"/>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63">
        <f ca="1">IF(ISBLANK(OFFSET('9. METAS'!$L$20,INT((ROW()-13)/2),0)),"",OFFSET('9. METAS'!$L$20,INT((ROW()-13)/2),0))</f>
        <v>12</v>
      </c>
      <c r="I89" s="1031"/>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1004" t="str">
        <f t="shared" ref="N89" ca="1" si="72">IFERROR(J89/J90,"ND")</f>
        <v>ND</v>
      </c>
      <c r="O89" s="1006" t="str">
        <f t="shared" ref="O89" ca="1" si="73">IFERROR(((J89+K89+L89+M89)/H89),"ND")</f>
        <v>ND</v>
      </c>
      <c r="P89" s="1034"/>
    </row>
    <row r="90" spans="3:16">
      <c r="C90" s="983"/>
      <c r="D90" s="985"/>
      <c r="E90" s="985"/>
      <c r="F90" s="987"/>
      <c r="G90" s="989"/>
      <c r="H90" s="1063"/>
      <c r="I90" s="1036"/>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63">
        <f ca="1">IF(ISBLANK(OFFSET('9. METAS'!$L$20,INT((ROW()-13)/2),0)),"",OFFSET('9. METAS'!$L$20,INT((ROW()-13)/2),0))</f>
        <v>100</v>
      </c>
      <c r="I91" s="1031"/>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1004" t="str">
        <f t="shared" ref="N91" ca="1" si="74">IFERROR(J91/J92,"ND")</f>
        <v>ND</v>
      </c>
      <c r="O91" s="1006" t="str">
        <f t="shared" ref="O91" ca="1" si="75">IFERROR(((J91+K91+L91+M91)/H91),"ND")</f>
        <v>ND</v>
      </c>
      <c r="P91" s="1034"/>
    </row>
    <row r="92" spans="3:16">
      <c r="C92" s="983"/>
      <c r="D92" s="985"/>
      <c r="E92" s="985"/>
      <c r="F92" s="987"/>
      <c r="G92" s="989"/>
      <c r="H92" s="1063"/>
      <c r="I92" s="1036"/>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63">
        <f ca="1">IF(ISBLANK(OFFSET('9. METAS'!$L$20,INT((ROW()-13)/2),0)),"",OFFSET('9. METAS'!$L$20,INT((ROW()-13)/2),0))</f>
        <v>2500</v>
      </c>
      <c r="I93" s="1031"/>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1004" t="str">
        <f t="shared" ref="N93" ca="1" si="76">IFERROR(J93/J94,"ND")</f>
        <v>ND</v>
      </c>
      <c r="O93" s="1006" t="str">
        <f t="shared" ref="O93" ca="1" si="77">IFERROR(((J93+K93+L93+M93)/H93),"ND")</f>
        <v>ND</v>
      </c>
      <c r="P93" s="1034"/>
    </row>
    <row r="94" spans="3:16">
      <c r="C94" s="983"/>
      <c r="D94" s="985"/>
      <c r="E94" s="985"/>
      <c r="F94" s="987"/>
      <c r="G94" s="989"/>
      <c r="H94" s="1063"/>
      <c r="I94" s="1036"/>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63">
        <f ca="1">IF(ISBLANK(OFFSET('9. METAS'!$L$20,INT((ROW()-13)/2),0)),"",OFFSET('9. METAS'!$L$20,INT((ROW()-13)/2),0))</f>
        <v>11000</v>
      </c>
      <c r="I95" s="1031"/>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1004" t="str">
        <f t="shared" ref="N95" ca="1" si="78">IFERROR(J95/J96,"ND")</f>
        <v>ND</v>
      </c>
      <c r="O95" s="1006" t="str">
        <f t="shared" ref="O95" ca="1" si="79">IFERROR(((J95+K95+L95+M95)/H95),"ND")</f>
        <v>ND</v>
      </c>
      <c r="P95" s="1034"/>
    </row>
    <row r="96" spans="3:16">
      <c r="C96" s="983"/>
      <c r="D96" s="985"/>
      <c r="E96" s="985"/>
      <c r="F96" s="987"/>
      <c r="G96" s="989"/>
      <c r="H96" s="1063"/>
      <c r="I96" s="1036"/>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63">
        <f ca="1">IF(ISBLANK(OFFSET('9. METAS'!$L$20,INT((ROW()-13)/2),0)),"",OFFSET('9. METAS'!$L$20,INT((ROW()-13)/2),0))</f>
        <v>1300</v>
      </c>
      <c r="I97" s="1031"/>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1004" t="str">
        <f t="shared" ref="N97" ca="1" si="80">IFERROR(J97/J98,"ND")</f>
        <v>ND</v>
      </c>
      <c r="O97" s="1006" t="str">
        <f t="shared" ref="O97" ca="1" si="81">IFERROR(((J97+K97+L97+M97)/H97),"ND")</f>
        <v>ND</v>
      </c>
      <c r="P97" s="1034"/>
    </row>
    <row r="98" spans="3:16">
      <c r="C98" s="983"/>
      <c r="D98" s="985"/>
      <c r="E98" s="985"/>
      <c r="F98" s="987"/>
      <c r="G98" s="989"/>
      <c r="H98" s="1063"/>
      <c r="I98" s="1036"/>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63">
        <f ca="1">IF(ISBLANK(OFFSET('9. METAS'!$L$20,INT((ROW()-13)/2),0)),"",OFFSET('9. METAS'!$L$20,INT((ROW()-13)/2),0))</f>
        <v>720</v>
      </c>
      <c r="I99" s="1031"/>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1004" t="str">
        <f t="shared" ref="N99" ca="1" si="82">IFERROR(J99/J100,"ND")</f>
        <v>ND</v>
      </c>
      <c r="O99" s="1006" t="str">
        <f t="shared" ref="O99" ca="1" si="83">IFERROR(((J99+K99+L99+M99)/H99),"ND")</f>
        <v>ND</v>
      </c>
      <c r="P99" s="1034"/>
    </row>
    <row r="100" spans="3:16">
      <c r="C100" s="983"/>
      <c r="D100" s="985"/>
      <c r="E100" s="985"/>
      <c r="F100" s="987"/>
      <c r="G100" s="989"/>
      <c r="H100" s="1063"/>
      <c r="I100" s="1036"/>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63">
        <f ca="1">IF(ISBLANK(OFFSET('9. METAS'!$L$20,INT((ROW()-13)/2),0)),"",OFFSET('9. METAS'!$L$20,INT((ROW()-13)/2),0))</f>
        <v>320</v>
      </c>
      <c r="I101" s="1031"/>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1004" t="str">
        <f t="shared" ref="N101" ca="1" si="84">IFERROR(J101/J102,"ND")</f>
        <v>ND</v>
      </c>
      <c r="O101" s="1006" t="str">
        <f t="shared" ref="O101" ca="1" si="85">IFERROR(((J101+K101+L101+M101)/H101),"ND")</f>
        <v>ND</v>
      </c>
      <c r="P101" s="1034"/>
    </row>
    <row r="102" spans="3:16">
      <c r="C102" s="983"/>
      <c r="D102" s="985"/>
      <c r="E102" s="985"/>
      <c r="F102" s="987"/>
      <c r="G102" s="989"/>
      <c r="H102" s="1063"/>
      <c r="I102" s="1036"/>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63">
        <f ca="1">IF(ISBLANK(OFFSET('9. METAS'!$L$20,INT((ROW()-13)/2),0)),"",OFFSET('9. METAS'!$L$20,INT((ROW()-13)/2),0))</f>
        <v>700</v>
      </c>
      <c r="I103" s="1031"/>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1004" t="str">
        <f t="shared" ref="N103" ca="1" si="86">IFERROR(J103/J104,"ND")</f>
        <v>ND</v>
      </c>
      <c r="O103" s="1006" t="str">
        <f t="shared" ref="O103" ca="1" si="87">IFERROR(((J103+K103+L103+M103)/H103),"ND")</f>
        <v>ND</v>
      </c>
      <c r="P103" s="1034"/>
    </row>
    <row r="104" spans="3:16">
      <c r="C104" s="983"/>
      <c r="D104" s="985"/>
      <c r="E104" s="985"/>
      <c r="F104" s="987"/>
      <c r="G104" s="989"/>
      <c r="H104" s="1063"/>
      <c r="I104" s="1036"/>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63">
        <f ca="1">IF(ISBLANK(OFFSET('9. METAS'!$L$20,INT((ROW()-13)/2),0)),"",OFFSET('9. METAS'!$L$20,INT((ROW()-13)/2),0))</f>
        <v>290</v>
      </c>
      <c r="I105" s="1031"/>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1004" t="str">
        <f t="shared" ref="N105" ca="1" si="88">IFERROR(J105/J106,"ND")</f>
        <v>ND</v>
      </c>
      <c r="O105" s="1006" t="str">
        <f t="shared" ref="O105" ca="1" si="89">IFERROR(((J105+K105+L105+M105)/H105),"ND")</f>
        <v>ND</v>
      </c>
      <c r="P105" s="1034"/>
    </row>
    <row r="106" spans="3:16">
      <c r="C106" s="983"/>
      <c r="D106" s="985"/>
      <c r="E106" s="985"/>
      <c r="F106" s="987"/>
      <c r="G106" s="989"/>
      <c r="H106" s="1063"/>
      <c r="I106" s="1036"/>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63">
        <f ca="1">IF(ISBLANK(OFFSET('9. METAS'!$L$20,INT((ROW()-13)/2),0)),"",OFFSET('9. METAS'!$L$20,INT((ROW()-13)/2),0))</f>
        <v>3</v>
      </c>
      <c r="I107" s="1031"/>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1004" t="str">
        <f t="shared" ref="N107" ca="1" si="90">IFERROR(J107/J108,"ND")</f>
        <v>ND</v>
      </c>
      <c r="O107" s="1006" t="str">
        <f t="shared" ref="O107" ca="1" si="91">IFERROR(((J107+K107+L107+M107)/H107),"ND")</f>
        <v>ND</v>
      </c>
      <c r="P107" s="1034"/>
    </row>
    <row r="108" spans="3:16">
      <c r="C108" s="983"/>
      <c r="D108" s="985"/>
      <c r="E108" s="985"/>
      <c r="F108" s="987"/>
      <c r="G108" s="989"/>
      <c r="H108" s="1063"/>
      <c r="I108" s="1036"/>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63">
        <f ca="1">IF(ISBLANK(OFFSET('9. METAS'!$L$20,INT((ROW()-13)/2),0)),"",OFFSET('9. METAS'!$L$20,INT((ROW()-13)/2),0))</f>
        <v>24</v>
      </c>
      <c r="I109" s="1031"/>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1004" t="str">
        <f t="shared" ref="N109" ca="1" si="92">IFERROR(J109/J110,"ND")</f>
        <v>ND</v>
      </c>
      <c r="O109" s="1006" t="str">
        <f t="shared" ref="O109" ca="1" si="93">IFERROR(((J109+K109+L109+M109)/H109),"ND")</f>
        <v>ND</v>
      </c>
      <c r="P109" s="1034"/>
    </row>
    <row r="110" spans="3:16">
      <c r="C110" s="983"/>
      <c r="D110" s="985"/>
      <c r="E110" s="985"/>
      <c r="F110" s="987"/>
      <c r="G110" s="989"/>
      <c r="H110" s="1063"/>
      <c r="I110" s="1036"/>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63">
        <f ca="1">IF(ISBLANK(OFFSET('9. METAS'!$L$20,INT((ROW()-13)/2),0)),"",OFFSET('9. METAS'!$L$20,INT((ROW()-13)/2),0))</f>
        <v>16</v>
      </c>
      <c r="I111" s="1031"/>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1004" t="str">
        <f t="shared" ref="N111" ca="1" si="94">IFERROR(J111/J112,"ND")</f>
        <v>ND</v>
      </c>
      <c r="O111" s="1006" t="str">
        <f t="shared" ref="O111" ca="1" si="95">IFERROR(((J111+K111+L111+M111)/H111),"ND")</f>
        <v>ND</v>
      </c>
      <c r="P111" s="1034"/>
    </row>
    <row r="112" spans="3:16">
      <c r="C112" s="983"/>
      <c r="D112" s="985"/>
      <c r="E112" s="985"/>
      <c r="F112" s="987"/>
      <c r="G112" s="989"/>
      <c r="H112" s="1063"/>
      <c r="I112" s="1036"/>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63">
        <f ca="1">IF(ISBLANK(OFFSET('9. METAS'!$L$20,INT((ROW()-13)/2),0)),"",OFFSET('9. METAS'!$L$20,INT((ROW()-13)/2),0))</f>
        <v>1</v>
      </c>
      <c r="I113" s="1031"/>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1004" t="str">
        <f t="shared" ref="N113" ca="1" si="96">IFERROR(J113/J114,"ND")</f>
        <v>ND</v>
      </c>
      <c r="O113" s="1006" t="str">
        <f t="shared" ref="O113" ca="1" si="97">IFERROR(((J113+K113+L113+M113)/H113),"ND")</f>
        <v>ND</v>
      </c>
      <c r="P113" s="1034"/>
    </row>
    <row r="114" spans="3:16">
      <c r="C114" s="983"/>
      <c r="D114" s="985"/>
      <c r="E114" s="985"/>
      <c r="F114" s="987"/>
      <c r="G114" s="989"/>
      <c r="H114" s="1063"/>
      <c r="I114" s="1036"/>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63">
        <f ca="1">IF(ISBLANK(OFFSET('9. METAS'!$L$20,INT((ROW()-13)/2),0)),"",OFFSET('9. METAS'!$L$20,INT((ROW()-13)/2),0))</f>
        <v>3230</v>
      </c>
      <c r="I115" s="1031"/>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1004" t="str">
        <f t="shared" ref="N115" ca="1" si="98">IFERROR(J115/J116,"ND")</f>
        <v>ND</v>
      </c>
      <c r="O115" s="1006" t="str">
        <f t="shared" ref="O115" ca="1" si="99">IFERROR(((J115+K115+L115+M115)/H115),"ND")</f>
        <v>ND</v>
      </c>
      <c r="P115" s="1034"/>
    </row>
    <row r="116" spans="3:16">
      <c r="C116" s="983"/>
      <c r="D116" s="985"/>
      <c r="E116" s="985"/>
      <c r="F116" s="987"/>
      <c r="G116" s="989"/>
      <c r="H116" s="1063"/>
      <c r="I116" s="1036"/>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63">
        <f ca="1">IF(ISBLANK(OFFSET('9. METAS'!$L$20,INT((ROW()-13)/2),0)),"",OFFSET('9. METAS'!$L$20,INT((ROW()-13)/2),0))</f>
        <v>24</v>
      </c>
      <c r="I117" s="1031"/>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1004" t="str">
        <f t="shared" ref="N117" ca="1" si="100">IFERROR(J117/J118,"ND")</f>
        <v>ND</v>
      </c>
      <c r="O117" s="1006" t="str">
        <f t="shared" ref="O117" ca="1" si="101">IFERROR(((J117+K117+L117+M117)/H117),"ND")</f>
        <v>ND</v>
      </c>
      <c r="P117" s="1034"/>
    </row>
    <row r="118" spans="3:16">
      <c r="C118" s="983"/>
      <c r="D118" s="985"/>
      <c r="E118" s="985"/>
      <c r="F118" s="987"/>
      <c r="G118" s="989"/>
      <c r="H118" s="1063"/>
      <c r="I118" s="1036"/>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63">
        <f ca="1">IF(ISBLANK(OFFSET('9. METAS'!$L$20,INT((ROW()-13)/2),0)),"",OFFSET('9. METAS'!$L$20,INT((ROW()-13)/2),0))</f>
        <v>20</v>
      </c>
      <c r="I119" s="1031"/>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1004" t="str">
        <f t="shared" ref="N119" ca="1" si="102">IFERROR(J119/J120,"ND")</f>
        <v>ND</v>
      </c>
      <c r="O119" s="1006" t="str">
        <f t="shared" ref="O119" ca="1" si="103">IFERROR(((J119+K119+L119+M119)/H119),"ND")</f>
        <v>ND</v>
      </c>
      <c r="P119" s="1034"/>
    </row>
    <row r="120" spans="3:16">
      <c r="C120" s="983"/>
      <c r="D120" s="985"/>
      <c r="E120" s="985"/>
      <c r="F120" s="987"/>
      <c r="G120" s="989"/>
      <c r="H120" s="1063"/>
      <c r="I120" s="1036"/>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63">
        <f ca="1">IF(ISBLANK(OFFSET('9. METAS'!$L$20,INT((ROW()-13)/2),0)),"",OFFSET('9. METAS'!$L$20,INT((ROW()-13)/2),0))</f>
        <v>120</v>
      </c>
      <c r="I121" s="1031"/>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1004" t="str">
        <f t="shared" ref="N121" ca="1" si="104">IFERROR(J121/J122,"ND")</f>
        <v>ND</v>
      </c>
      <c r="O121" s="1006" t="str">
        <f t="shared" ref="O121" ca="1" si="105">IFERROR(((J121+K121+L121+M121)/H121),"ND")</f>
        <v>ND</v>
      </c>
      <c r="P121" s="1034"/>
    </row>
    <row r="122" spans="3:16">
      <c r="C122" s="983"/>
      <c r="D122" s="985"/>
      <c r="E122" s="985"/>
      <c r="F122" s="987"/>
      <c r="G122" s="989"/>
      <c r="H122" s="1063"/>
      <c r="I122" s="1036"/>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63">
        <f ca="1">IF(ISBLANK(OFFSET('9. METAS'!$L$20,INT((ROW()-13)/2),0)),"",OFFSET('9. METAS'!$L$20,INT((ROW()-13)/2),0))</f>
        <v>60</v>
      </c>
      <c r="I123" s="1031"/>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1004" t="str">
        <f t="shared" ref="N123" ca="1" si="106">IFERROR(J123/J124,"ND")</f>
        <v>ND</v>
      </c>
      <c r="O123" s="1006" t="str">
        <f t="shared" ref="O123" ca="1" si="107">IFERROR(((J123+K123+L123+M123)/H123),"ND")</f>
        <v>ND</v>
      </c>
      <c r="P123" s="1034"/>
    </row>
    <row r="124" spans="3:16">
      <c r="C124" s="983"/>
      <c r="D124" s="985"/>
      <c r="E124" s="985"/>
      <c r="F124" s="987"/>
      <c r="G124" s="989"/>
      <c r="H124" s="1063"/>
      <c r="I124" s="1036"/>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63">
        <f ca="1">IF(ISBLANK(OFFSET('9. METAS'!$L$20,INT((ROW()-13)/2),0)),"",OFFSET('9. METAS'!$L$20,INT((ROW()-13)/2),0))</f>
        <v>120</v>
      </c>
      <c r="I125" s="1031"/>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1004" t="str">
        <f t="shared" ref="N125" ca="1" si="108">IFERROR(J125/J126,"ND")</f>
        <v>ND</v>
      </c>
      <c r="O125" s="1006" t="str">
        <f t="shared" ref="O125" ca="1" si="109">IFERROR(((J125+K125+L125+M125)/H125),"ND")</f>
        <v>ND</v>
      </c>
      <c r="P125" s="1034"/>
    </row>
    <row r="126" spans="3:16">
      <c r="C126" s="983"/>
      <c r="D126" s="985"/>
      <c r="E126" s="985"/>
      <c r="F126" s="987"/>
      <c r="G126" s="989"/>
      <c r="H126" s="1063"/>
      <c r="I126" s="1036"/>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63">
        <f ca="1">IF(ISBLANK(OFFSET('9. METAS'!$L$20,INT((ROW()-13)/2),0)),"",OFFSET('9. METAS'!$L$20,INT((ROW()-13)/2),0))</f>
        <v>10000</v>
      </c>
      <c r="I127" s="1031"/>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1004" t="str">
        <f t="shared" ref="N127" ca="1" si="110">IFERROR(J127/J128,"ND")</f>
        <v>ND</v>
      </c>
      <c r="O127" s="1006" t="str">
        <f t="shared" ref="O127" ca="1" si="111">IFERROR(((J127+K127+L127+M127)/H127),"ND")</f>
        <v>ND</v>
      </c>
      <c r="P127" s="1034"/>
    </row>
    <row r="128" spans="3:16">
      <c r="C128" s="983"/>
      <c r="D128" s="985"/>
      <c r="E128" s="985"/>
      <c r="F128" s="987"/>
      <c r="G128" s="989"/>
      <c r="H128" s="1063"/>
      <c r="I128" s="1036"/>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63">
        <f ca="1">IF(ISBLANK(OFFSET('9. METAS'!$L$20,INT((ROW()-13)/2),0)),"",OFFSET('9. METAS'!$L$20,INT((ROW()-13)/2),0))</f>
        <v>4000</v>
      </c>
      <c r="I129" s="1031"/>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1004" t="str">
        <f t="shared" ref="N129" ca="1" si="112">IFERROR(J129/J130,"ND")</f>
        <v>ND</v>
      </c>
      <c r="O129" s="1006" t="str">
        <f t="shared" ref="O129" ca="1" si="113">IFERROR(((J129+K129+L129+M129)/H129),"ND")</f>
        <v>ND</v>
      </c>
      <c r="P129" s="1034"/>
    </row>
    <row r="130" spans="3:16">
      <c r="C130" s="983"/>
      <c r="D130" s="985"/>
      <c r="E130" s="985"/>
      <c r="F130" s="987"/>
      <c r="G130" s="989"/>
      <c r="H130" s="1063"/>
      <c r="I130" s="1036"/>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63">
        <f ca="1">IF(ISBLANK(OFFSET('9. METAS'!$L$20,INT((ROW()-13)/2),0)),"",OFFSET('9. METAS'!$L$20,INT((ROW()-13)/2),0))</f>
        <v>2000</v>
      </c>
      <c r="I131" s="1031"/>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1004" t="str">
        <f t="shared" ref="N131" ca="1" si="114">IFERROR(J131/J132,"ND")</f>
        <v>ND</v>
      </c>
      <c r="O131" s="1006" t="str">
        <f t="shared" ref="O131" ca="1" si="115">IFERROR(((J131+K131+L131+M131)/H131),"ND")</f>
        <v>ND</v>
      </c>
      <c r="P131" s="1034"/>
    </row>
    <row r="132" spans="3:16">
      <c r="C132" s="983"/>
      <c r="D132" s="985"/>
      <c r="E132" s="985"/>
      <c r="F132" s="987"/>
      <c r="G132" s="989"/>
      <c r="H132" s="1063"/>
      <c r="I132" s="1036"/>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63">
        <f ca="1">IF(ISBLANK(OFFSET('9. METAS'!$L$20,INT((ROW()-13)/2),0)),"",OFFSET('9. METAS'!$L$20,INT((ROW()-13)/2),0))</f>
        <v>8000</v>
      </c>
      <c r="I133" s="1031"/>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1004" t="str">
        <f t="shared" ref="N133" ca="1" si="116">IFERROR(J133/J134,"ND")</f>
        <v>ND</v>
      </c>
      <c r="O133" s="1006" t="str">
        <f t="shared" ref="O133" ca="1" si="117">IFERROR(((J133+K133+L133+M133)/H133),"ND")</f>
        <v>ND</v>
      </c>
      <c r="P133" s="1034"/>
    </row>
    <row r="134" spans="3:16">
      <c r="C134" s="983"/>
      <c r="D134" s="985"/>
      <c r="E134" s="985"/>
      <c r="F134" s="987"/>
      <c r="G134" s="989"/>
      <c r="H134" s="1063"/>
      <c r="I134" s="1036"/>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63">
        <f ca="1">IF(ISBLANK(OFFSET('9. METAS'!$L$20,INT((ROW()-13)/2),0)),"",OFFSET('9. METAS'!$L$20,INT((ROW()-13)/2),0))</f>
        <v>80</v>
      </c>
      <c r="I135" s="1031"/>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1004" t="str">
        <f t="shared" ref="N135" ca="1" si="118">IFERROR(J135/J136,"ND")</f>
        <v>ND</v>
      </c>
      <c r="O135" s="1006" t="str">
        <f t="shared" ref="O135" ca="1" si="119">IFERROR(((J135+K135+L135+M135)/H135),"ND")</f>
        <v>ND</v>
      </c>
      <c r="P135" s="1034"/>
    </row>
    <row r="136" spans="3:16">
      <c r="C136" s="983"/>
      <c r="D136" s="985"/>
      <c r="E136" s="985"/>
      <c r="F136" s="987"/>
      <c r="G136" s="989"/>
      <c r="H136" s="1063"/>
      <c r="I136" s="1036"/>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63">
        <f ca="1">IF(ISBLANK(OFFSET('9. METAS'!$L$20,INT((ROW()-13)/2),0)),"",OFFSET('9. METAS'!$L$20,INT((ROW()-13)/2),0))</f>
        <v>10000</v>
      </c>
      <c r="I137" s="1031"/>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1004" t="str">
        <f t="shared" ref="N137" ca="1" si="120">IFERROR(J137/J138,"ND")</f>
        <v>ND</v>
      </c>
      <c r="O137" s="1006" t="str">
        <f t="shared" ref="O137" ca="1" si="121">IFERROR(((J137+K137+L137+M137)/H137),"ND")</f>
        <v>ND</v>
      </c>
      <c r="P137" s="1034"/>
    </row>
    <row r="138" spans="3:16">
      <c r="C138" s="983"/>
      <c r="D138" s="985"/>
      <c r="E138" s="985"/>
      <c r="F138" s="987"/>
      <c r="G138" s="989"/>
      <c r="H138" s="1063"/>
      <c r="I138" s="1036"/>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63">
        <f ca="1">IF(ISBLANK(OFFSET('9. METAS'!$L$20,INT((ROW()-13)/2),0)),"",OFFSET('9. METAS'!$L$20,INT((ROW()-13)/2),0))</f>
        <v>160</v>
      </c>
      <c r="I139" s="1031"/>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1004" t="str">
        <f t="shared" ref="N139" ca="1" si="122">IFERROR(J139/J140,"ND")</f>
        <v>ND</v>
      </c>
      <c r="O139" s="1006" t="str">
        <f t="shared" ref="O139" ca="1" si="123">IFERROR(((J139+K139+L139+M139)/H139),"ND")</f>
        <v>ND</v>
      </c>
      <c r="P139" s="1034"/>
    </row>
    <row r="140" spans="3:16">
      <c r="C140" s="983"/>
      <c r="D140" s="985"/>
      <c r="E140" s="985"/>
      <c r="F140" s="987"/>
      <c r="G140" s="989"/>
      <c r="H140" s="1063"/>
      <c r="I140" s="1036"/>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63">
        <f ca="1">IF(ISBLANK(OFFSET('9. METAS'!$L$20,INT((ROW()-13)/2),0)),"",OFFSET('9. METAS'!$L$20,INT((ROW()-13)/2),0))</f>
        <v>175</v>
      </c>
      <c r="I141" s="1031"/>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1004" t="str">
        <f t="shared" ref="N141" ca="1" si="124">IFERROR(J141/J142,"ND")</f>
        <v>ND</v>
      </c>
      <c r="O141" s="1006" t="str">
        <f t="shared" ref="O141" ca="1" si="125">IFERROR(((J141+K141+L141+M141)/H141),"ND")</f>
        <v>ND</v>
      </c>
      <c r="P141" s="1034"/>
    </row>
    <row r="142" spans="3:16">
      <c r="C142" s="983"/>
      <c r="D142" s="985"/>
      <c r="E142" s="985"/>
      <c r="F142" s="987"/>
      <c r="G142" s="989"/>
      <c r="H142" s="1063"/>
      <c r="I142" s="1036"/>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63">
        <f ca="1">IF(ISBLANK(OFFSET('9. METAS'!$L$20,INT((ROW()-13)/2),0)),"",OFFSET('9. METAS'!$L$20,INT((ROW()-13)/2),0))</f>
        <v>42</v>
      </c>
      <c r="I143" s="1031"/>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1004" t="str">
        <f t="shared" ref="N143" ca="1" si="126">IFERROR(J143/J144,"ND")</f>
        <v>ND</v>
      </c>
      <c r="O143" s="1006" t="str">
        <f t="shared" ref="O143" ca="1" si="127">IFERROR(((J143+K143+L143+M143)/H143),"ND")</f>
        <v>ND</v>
      </c>
      <c r="P143" s="1034"/>
    </row>
    <row r="144" spans="3:16">
      <c r="C144" s="983"/>
      <c r="D144" s="985"/>
      <c r="E144" s="985"/>
      <c r="F144" s="987"/>
      <c r="G144" s="989"/>
      <c r="H144" s="1063"/>
      <c r="I144" s="1036"/>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63">
        <f ca="1">IF(ISBLANK(OFFSET('9. METAS'!$L$20,INT((ROW()-13)/2),0)),"",OFFSET('9. METAS'!$L$20,INT((ROW()-13)/2),0))</f>
        <v>400</v>
      </c>
      <c r="I145" s="1031"/>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1004" t="str">
        <f t="shared" ref="N145" ca="1" si="128">IFERROR(J145/J146,"ND")</f>
        <v>ND</v>
      </c>
      <c r="O145" s="1006" t="str">
        <f t="shared" ref="O145" ca="1" si="129">IFERROR(((J145+K145+L145+M145)/H145),"ND")</f>
        <v>ND</v>
      </c>
      <c r="P145" s="1034"/>
    </row>
    <row r="146" spans="3:16">
      <c r="C146" s="983"/>
      <c r="D146" s="985"/>
      <c r="E146" s="985"/>
      <c r="F146" s="987"/>
      <c r="G146" s="989"/>
      <c r="H146" s="1063"/>
      <c r="I146" s="1036"/>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63">
        <f ca="1">IF(ISBLANK(OFFSET('9. METAS'!$L$20,INT((ROW()-13)/2),0)),"",OFFSET('9. METAS'!$L$20,INT((ROW()-13)/2),0))</f>
        <v>20</v>
      </c>
      <c r="I147" s="1031"/>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1004" t="str">
        <f t="shared" ref="N147" ca="1" si="130">IFERROR(J147/J148,"ND")</f>
        <v>ND</v>
      </c>
      <c r="O147" s="1006" t="str">
        <f t="shared" ref="O147" ca="1" si="131">IFERROR(((J147+K147+L147+M147)/H147),"ND")</f>
        <v>ND</v>
      </c>
      <c r="P147" s="1034"/>
    </row>
    <row r="148" spans="3:16">
      <c r="C148" s="983"/>
      <c r="D148" s="985"/>
      <c r="E148" s="985"/>
      <c r="F148" s="987"/>
      <c r="G148" s="989"/>
      <c r="H148" s="1063"/>
      <c r="I148" s="1036"/>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63">
        <f ca="1">IF(ISBLANK(OFFSET('9. METAS'!$L$20,INT((ROW()-13)/2),0)),"",OFFSET('9. METAS'!$L$20,INT((ROW()-13)/2),0))</f>
        <v>120</v>
      </c>
      <c r="I149" s="1031"/>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1004" t="str">
        <f t="shared" ref="N149" ca="1" si="132">IFERROR(J149/J150,"ND")</f>
        <v>ND</v>
      </c>
      <c r="O149" s="1006" t="str">
        <f t="shared" ref="O149" ca="1" si="133">IFERROR(((J149+K149+L149+M149)/H149),"ND")</f>
        <v>ND</v>
      </c>
      <c r="P149" s="1034"/>
    </row>
    <row r="150" spans="3:16">
      <c r="C150" s="983"/>
      <c r="D150" s="985"/>
      <c r="E150" s="985"/>
      <c r="F150" s="987"/>
      <c r="G150" s="989"/>
      <c r="H150" s="1063"/>
      <c r="I150" s="1036"/>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63">
        <f ca="1">IF(ISBLANK(OFFSET('9. METAS'!$L$20,INT((ROW()-13)/2),0)),"",OFFSET('9. METAS'!$L$20,INT((ROW()-13)/2),0))</f>
        <v>42</v>
      </c>
      <c r="I151" s="1031"/>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1004" t="str">
        <f t="shared" ref="N151" ca="1" si="134">IFERROR(J151/J152,"ND")</f>
        <v>ND</v>
      </c>
      <c r="O151" s="1006" t="str">
        <f t="shared" ref="O151" ca="1" si="135">IFERROR(((J151+K151+L151+M151)/H151),"ND")</f>
        <v>ND</v>
      </c>
      <c r="P151" s="1034"/>
    </row>
    <row r="152" spans="3:16">
      <c r="C152" s="983"/>
      <c r="D152" s="985"/>
      <c r="E152" s="985"/>
      <c r="F152" s="987"/>
      <c r="G152" s="989"/>
      <c r="H152" s="1063"/>
      <c r="I152" s="1036"/>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63">
        <f ca="1">IF(ISBLANK(OFFSET('9. METAS'!$L$20,INT((ROW()-13)/2),0)),"",OFFSET('9. METAS'!$L$20,INT((ROW()-13)/2),0))</f>
        <v>90</v>
      </c>
      <c r="I153" s="1031"/>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1004" t="str">
        <f t="shared" ref="N153" ca="1" si="136">IFERROR(J153/J154,"ND")</f>
        <v>ND</v>
      </c>
      <c r="O153" s="1006" t="str">
        <f t="shared" ref="O153" ca="1" si="137">IFERROR(((J153+K153+L153+M153)/H153),"ND")</f>
        <v>ND</v>
      </c>
      <c r="P153" s="1034"/>
    </row>
    <row r="154" spans="3:16">
      <c r="C154" s="983"/>
      <c r="D154" s="985"/>
      <c r="E154" s="985"/>
      <c r="F154" s="987"/>
      <c r="G154" s="989"/>
      <c r="H154" s="1063"/>
      <c r="I154" s="1036"/>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63">
        <f ca="1">IF(ISBLANK(OFFSET('9. METAS'!$L$20,INT((ROW()-13)/2),0)),"",OFFSET('9. METAS'!$L$20,INT((ROW()-13)/2),0))</f>
        <v>1500</v>
      </c>
      <c r="I155" s="1031"/>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1004" t="str">
        <f t="shared" ref="N155" ca="1" si="138">IFERROR(J155/J156,"ND")</f>
        <v>ND</v>
      </c>
      <c r="O155" s="1006" t="str">
        <f t="shared" ref="O155" ca="1" si="139">IFERROR(((J155+K155+L155+M155)/H155),"ND")</f>
        <v>ND</v>
      </c>
      <c r="P155" s="1034"/>
    </row>
    <row r="156" spans="3:16">
      <c r="C156" s="983"/>
      <c r="D156" s="985"/>
      <c r="E156" s="985"/>
      <c r="F156" s="987"/>
      <c r="G156" s="989"/>
      <c r="H156" s="1063"/>
      <c r="I156" s="1036"/>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63">
        <f ca="1">IF(ISBLANK(OFFSET('9. METAS'!$L$20,INT((ROW()-13)/2),0)),"",OFFSET('9. METAS'!$L$20,INT((ROW()-13)/2),0))</f>
        <v>4</v>
      </c>
      <c r="I157" s="1031"/>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1004" t="str">
        <f t="shared" ref="N157" ca="1" si="140">IFERROR(J157/J158,"ND")</f>
        <v>ND</v>
      </c>
      <c r="O157" s="1006" t="str">
        <f t="shared" ref="O157" ca="1" si="141">IFERROR(((J157+K157+L157+M157)/H157),"ND")</f>
        <v>ND</v>
      </c>
      <c r="P157" s="1034"/>
    </row>
    <row r="158" spans="3:16">
      <c r="C158" s="983"/>
      <c r="D158" s="985"/>
      <c r="E158" s="985"/>
      <c r="F158" s="987"/>
      <c r="G158" s="989"/>
      <c r="H158" s="1063"/>
      <c r="I158" s="1036"/>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63">
        <f ca="1">IF(ISBLANK(OFFSET('9. METAS'!$L$20,INT((ROW()-13)/2),0)),"",OFFSET('9. METAS'!$L$20,INT((ROW()-13)/2),0))</f>
        <v>545</v>
      </c>
      <c r="I159" s="1031"/>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1004" t="str">
        <f t="shared" ref="N159" ca="1" si="142">IFERROR(J159/J160,"ND")</f>
        <v>ND</v>
      </c>
      <c r="O159" s="1006" t="str">
        <f t="shared" ref="O159" ca="1" si="143">IFERROR(((J159+K159+L159+M159)/H159),"ND")</f>
        <v>ND</v>
      </c>
      <c r="P159" s="1034"/>
    </row>
    <row r="160" spans="3:16">
      <c r="C160" s="983"/>
      <c r="D160" s="985"/>
      <c r="E160" s="985"/>
      <c r="F160" s="987"/>
      <c r="G160" s="989"/>
      <c r="H160" s="1063"/>
      <c r="I160" s="1036"/>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63">
        <f ca="1">IF(ISBLANK(OFFSET('9. METAS'!$L$20,INT((ROW()-13)/2),0)),"",OFFSET('9. METAS'!$L$20,INT((ROW()-13)/2),0))</f>
        <v>600</v>
      </c>
      <c r="I161" s="1031"/>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1004" t="str">
        <f t="shared" ref="N161" ca="1" si="144">IFERROR(J161/J162,"ND")</f>
        <v>ND</v>
      </c>
      <c r="O161" s="1006" t="str">
        <f t="shared" ref="O161" ca="1" si="145">IFERROR(((J161+K161+L161+M161)/H161),"ND")</f>
        <v>ND</v>
      </c>
      <c r="P161" s="1034"/>
    </row>
    <row r="162" spans="3:16">
      <c r="C162" s="983"/>
      <c r="D162" s="985"/>
      <c r="E162" s="985"/>
      <c r="F162" s="987"/>
      <c r="G162" s="989"/>
      <c r="H162" s="1063"/>
      <c r="I162" s="1036"/>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63">
        <f ca="1">IF(ISBLANK(OFFSET('9. METAS'!$L$20,INT((ROW()-13)/2),0)),"",OFFSET('9. METAS'!$L$20,INT((ROW()-13)/2),0))</f>
        <v>200</v>
      </c>
      <c r="I163" s="1031"/>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1004" t="str">
        <f t="shared" ref="N163" ca="1" si="146">IFERROR(J163/J164,"ND")</f>
        <v>ND</v>
      </c>
      <c r="O163" s="1006" t="str">
        <f t="shared" ref="O163" ca="1" si="147">IFERROR(((J163+K163+L163+M163)/H163),"ND")</f>
        <v>ND</v>
      </c>
      <c r="P163" s="1034"/>
    </row>
    <row r="164" spans="3:16">
      <c r="C164" s="983"/>
      <c r="D164" s="985"/>
      <c r="E164" s="985"/>
      <c r="F164" s="987"/>
      <c r="G164" s="989"/>
      <c r="H164" s="1063"/>
      <c r="I164" s="1036"/>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63">
        <f ca="1">IF(ISBLANK(OFFSET('9. METAS'!$L$20,INT((ROW()-13)/2),0)),"",OFFSET('9. METAS'!$L$20,INT((ROW()-13)/2),0))</f>
        <v>40</v>
      </c>
      <c r="I165" s="1031"/>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1004" t="str">
        <f t="shared" ref="N165" ca="1" si="148">IFERROR(J165/J166,"ND")</f>
        <v>ND</v>
      </c>
      <c r="O165" s="1006" t="str">
        <f t="shared" ref="O165" ca="1" si="149">IFERROR(((J165+K165+L165+M165)/H165),"ND")</f>
        <v>ND</v>
      </c>
      <c r="P165" s="1034"/>
    </row>
    <row r="166" spans="3:16">
      <c r="C166" s="983"/>
      <c r="D166" s="985"/>
      <c r="E166" s="985"/>
      <c r="F166" s="987"/>
      <c r="G166" s="989"/>
      <c r="H166" s="1063"/>
      <c r="I166" s="1036"/>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63">
        <f ca="1">IF(ISBLANK(OFFSET('9. METAS'!$L$20,INT((ROW()-13)/2),0)),"",OFFSET('9. METAS'!$L$20,INT((ROW()-13)/2),0))</f>
        <v>5</v>
      </c>
      <c r="I167" s="1031"/>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1004" t="str">
        <f t="shared" ref="N167" ca="1" si="150">IFERROR(J167/J168,"ND")</f>
        <v>ND</v>
      </c>
      <c r="O167" s="1006" t="str">
        <f t="shared" ref="O167" ca="1" si="151">IFERROR(((J167+K167+L167+M167)/H167),"ND")</f>
        <v>ND</v>
      </c>
      <c r="P167" s="1034"/>
    </row>
    <row r="168" spans="3:16">
      <c r="C168" s="983"/>
      <c r="D168" s="985"/>
      <c r="E168" s="985"/>
      <c r="F168" s="987"/>
      <c r="G168" s="989"/>
      <c r="H168" s="1063"/>
      <c r="I168" s="1036"/>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63">
        <f ca="1">IF(ISBLANK(OFFSET('9. METAS'!$L$20,INT((ROW()-13)/2),0)),"",OFFSET('9. METAS'!$L$20,INT((ROW()-13)/2),0))</f>
        <v>120</v>
      </c>
      <c r="I169" s="1031"/>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1004" t="str">
        <f t="shared" ref="N169" ca="1" si="152">IFERROR(J169/J170,"ND")</f>
        <v>ND</v>
      </c>
      <c r="O169" s="1006" t="str">
        <f t="shared" ref="O169" ca="1" si="153">IFERROR(((J169+K169+L169+M169)/H169),"ND")</f>
        <v>ND</v>
      </c>
      <c r="P169" s="1034"/>
    </row>
    <row r="170" spans="3:16">
      <c r="C170" s="983"/>
      <c r="D170" s="985"/>
      <c r="E170" s="985"/>
      <c r="F170" s="987"/>
      <c r="G170" s="989"/>
      <c r="H170" s="1063"/>
      <c r="I170" s="1036"/>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63">
        <f ca="1">IF(ISBLANK(OFFSET('9. METAS'!$L$20,INT((ROW()-13)/2),0)),"",OFFSET('9. METAS'!$L$20,INT((ROW()-13)/2),0))</f>
        <v>120</v>
      </c>
      <c r="I171" s="1031"/>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1004" t="str">
        <f t="shared" ref="N171" ca="1" si="154">IFERROR(J171/J172,"ND")</f>
        <v>ND</v>
      </c>
      <c r="O171" s="1006" t="str">
        <f t="shared" ref="O171" ca="1" si="155">IFERROR(((J171+K171+L171+M171)/H171),"ND")</f>
        <v>ND</v>
      </c>
      <c r="P171" s="1034"/>
    </row>
    <row r="172" spans="3:16">
      <c r="C172" s="983"/>
      <c r="D172" s="985"/>
      <c r="E172" s="985"/>
      <c r="F172" s="987"/>
      <c r="G172" s="989"/>
      <c r="H172" s="1063"/>
      <c r="I172" s="1036"/>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63">
        <f ca="1">IF(ISBLANK(OFFSET('9. METAS'!$L$20,INT((ROW()-13)/2),0)),"",OFFSET('9. METAS'!$L$20,INT((ROW()-13)/2),0))</f>
        <v>200</v>
      </c>
      <c r="I173" s="1031"/>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1004" t="str">
        <f t="shared" ref="N173" ca="1" si="156">IFERROR(J173/J174,"ND")</f>
        <v>ND</v>
      </c>
      <c r="O173" s="1006" t="str">
        <f t="shared" ref="O173" ca="1" si="157">IFERROR(((J173+K173+L173+M173)/H173),"ND")</f>
        <v>ND</v>
      </c>
      <c r="P173" s="1034"/>
    </row>
    <row r="174" spans="3:16">
      <c r="C174" s="983"/>
      <c r="D174" s="985"/>
      <c r="E174" s="985"/>
      <c r="F174" s="987"/>
      <c r="G174" s="989"/>
      <c r="H174" s="1063"/>
      <c r="I174" s="1036"/>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63">
        <f ca="1">IF(ISBLANK(OFFSET('9. METAS'!$L$20,INT((ROW()-13)/2),0)),"",OFFSET('9. METAS'!$L$20,INT((ROW()-13)/2),0))</f>
        <v>120</v>
      </c>
      <c r="I175" s="1031"/>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1004" t="str">
        <f t="shared" ref="N175" ca="1" si="158">IFERROR(J175/J176,"ND")</f>
        <v>ND</v>
      </c>
      <c r="O175" s="1006" t="str">
        <f t="shared" ref="O175" ca="1" si="159">IFERROR(((J175+K175+L175+M175)/H175),"ND")</f>
        <v>ND</v>
      </c>
      <c r="P175" s="1034"/>
    </row>
    <row r="176" spans="3:16">
      <c r="C176" s="983"/>
      <c r="D176" s="985"/>
      <c r="E176" s="985"/>
      <c r="F176" s="987"/>
      <c r="G176" s="989"/>
      <c r="H176" s="1063"/>
      <c r="I176" s="1036"/>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63">
        <f ca="1">IF(ISBLANK(OFFSET('9. METAS'!$L$20,INT((ROW()-13)/2),0)),"",OFFSET('9. METAS'!$L$20,INT((ROW()-13)/2),0))</f>
        <v>15</v>
      </c>
      <c r="I177" s="1031"/>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1004" t="str">
        <f t="shared" ref="N177" ca="1" si="160">IFERROR(J177/J178,"ND")</f>
        <v>ND</v>
      </c>
      <c r="O177" s="1006" t="str">
        <f t="shared" ref="O177" ca="1" si="161">IFERROR(((J177+K177+L177+M177)/H177),"ND")</f>
        <v>ND</v>
      </c>
      <c r="P177" s="1034"/>
    </row>
    <row r="178" spans="3:16">
      <c r="C178" s="983"/>
      <c r="D178" s="985"/>
      <c r="E178" s="985"/>
      <c r="F178" s="987"/>
      <c r="G178" s="989"/>
      <c r="H178" s="1063"/>
      <c r="I178" s="1036"/>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63">
        <f ca="1">IF(ISBLANK(OFFSET('9. METAS'!$L$20,INT((ROW()-13)/2),0)),"",OFFSET('9. METAS'!$L$20,INT((ROW()-13)/2),0))</f>
        <v>12</v>
      </c>
      <c r="I179" s="1031"/>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1004" t="str">
        <f t="shared" ref="N179" ca="1" si="162">IFERROR(J179/J180,"ND")</f>
        <v>ND</v>
      </c>
      <c r="O179" s="1006" t="str">
        <f t="shared" ref="O179" ca="1" si="163">IFERROR(((J179+K179+L179+M179)/H179),"ND")</f>
        <v>ND</v>
      </c>
      <c r="P179" s="1034"/>
    </row>
    <row r="180" spans="3:16">
      <c r="C180" s="983"/>
      <c r="D180" s="985"/>
      <c r="E180" s="985"/>
      <c r="F180" s="987"/>
      <c r="G180" s="989"/>
      <c r="H180" s="1063"/>
      <c r="I180" s="1036"/>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63">
        <f ca="1">IF(ISBLANK(OFFSET('9. METAS'!$L$20,INT((ROW()-13)/2),0)),"",OFFSET('9. METAS'!$L$20,INT((ROW()-13)/2),0))</f>
        <v>10</v>
      </c>
      <c r="I181" s="1031"/>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1004" t="str">
        <f t="shared" ref="N181" ca="1" si="164">IFERROR(J181/J182,"ND")</f>
        <v>ND</v>
      </c>
      <c r="O181" s="1006" t="str">
        <f t="shared" ref="O181" ca="1" si="165">IFERROR(((J181+K181+L181+M181)/H181),"ND")</f>
        <v>ND</v>
      </c>
      <c r="P181" s="1034"/>
    </row>
    <row r="182" spans="3:16">
      <c r="C182" s="983"/>
      <c r="D182" s="985"/>
      <c r="E182" s="985"/>
      <c r="F182" s="987"/>
      <c r="G182" s="989"/>
      <c r="H182" s="1063"/>
      <c r="I182" s="1036"/>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63">
        <f ca="1">IF(ISBLANK(OFFSET('9. METAS'!$L$20,INT((ROW()-13)/2),0)),"",OFFSET('9. METAS'!$L$20,INT((ROW()-13)/2),0))</f>
        <v>1208163</v>
      </c>
      <c r="I183" s="1031"/>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1004" t="str">
        <f t="shared" ref="N183" ca="1" si="166">IFERROR(J183/J184,"ND")</f>
        <v>ND</v>
      </c>
      <c r="O183" s="1006" t="str">
        <f t="shared" ref="O183" ca="1" si="167">IFERROR(((J183+K183+L183+M183)/H183),"ND")</f>
        <v>ND</v>
      </c>
      <c r="P183" s="1034"/>
    </row>
    <row r="184" spans="3:16">
      <c r="C184" s="983"/>
      <c r="D184" s="985"/>
      <c r="E184" s="985"/>
      <c r="F184" s="987"/>
      <c r="G184" s="989"/>
      <c r="H184" s="1063"/>
      <c r="I184" s="1036"/>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63">
        <f ca="1">IF(ISBLANK(OFFSET('9. METAS'!$L$20,INT((ROW()-13)/2),0)),"",OFFSET('9. METAS'!$L$20,INT((ROW()-13)/2),0))</f>
        <v>5280</v>
      </c>
      <c r="I185" s="1031"/>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1004" t="str">
        <f t="shared" ref="N185" ca="1" si="168">IFERROR(J185/J186,"ND")</f>
        <v>ND</v>
      </c>
      <c r="O185" s="1006" t="str">
        <f t="shared" ref="O185" ca="1" si="169">IFERROR(((J185+K185+L185+M185)/H185),"ND")</f>
        <v>ND</v>
      </c>
      <c r="P185" s="1034"/>
    </row>
    <row r="186" spans="3:16">
      <c r="C186" s="983"/>
      <c r="D186" s="985"/>
      <c r="E186" s="985"/>
      <c r="F186" s="987"/>
      <c r="G186" s="989"/>
      <c r="H186" s="1063"/>
      <c r="I186" s="1036"/>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63">
        <f ca="1">IF(ISBLANK(OFFSET('9. METAS'!$L$20,INT((ROW()-13)/2),0)),"",OFFSET('9. METAS'!$L$20,INT((ROW()-13)/2),0))</f>
        <v>2950</v>
      </c>
      <c r="I187" s="1031"/>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1004" t="str">
        <f t="shared" ref="N187" ca="1" si="170">IFERROR(J187/J188,"ND")</f>
        <v>ND</v>
      </c>
      <c r="O187" s="1006" t="str">
        <f t="shared" ref="O187" ca="1" si="171">IFERROR(((J187+K187+L187+M187)/H187),"ND")</f>
        <v>ND</v>
      </c>
      <c r="P187" s="1034"/>
    </row>
    <row r="188" spans="3:16">
      <c r="C188" s="983"/>
      <c r="D188" s="985"/>
      <c r="E188" s="985"/>
      <c r="F188" s="987"/>
      <c r="G188" s="989"/>
      <c r="H188" s="1063"/>
      <c r="I188" s="1036"/>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63">
        <f ca="1">IF(ISBLANK(OFFSET('9. METAS'!$L$20,INT((ROW()-13)/2),0)),"",OFFSET('9. METAS'!$L$20,INT((ROW()-13)/2),0))</f>
        <v>230</v>
      </c>
      <c r="I189" s="1031"/>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1004" t="str">
        <f t="shared" ref="N189" ca="1" si="172">IFERROR(J189/J190,"ND")</f>
        <v>ND</v>
      </c>
      <c r="O189" s="1006" t="str">
        <f t="shared" ref="O189" ca="1" si="173">IFERROR(((J189+K189+L189+M189)/H189),"ND")</f>
        <v>ND</v>
      </c>
      <c r="P189" s="1034"/>
    </row>
    <row r="190" spans="3:16">
      <c r="C190" s="983"/>
      <c r="D190" s="985"/>
      <c r="E190" s="985"/>
      <c r="F190" s="987"/>
      <c r="G190" s="989"/>
      <c r="H190" s="1063"/>
      <c r="I190" s="1036"/>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63">
        <f ca="1">IF(ISBLANK(OFFSET('9. METAS'!$L$20,INT((ROW()-13)/2),0)),"",OFFSET('9. METAS'!$L$20,INT((ROW()-13)/2),0))</f>
        <v>22840</v>
      </c>
      <c r="I191" s="1031"/>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1004" t="str">
        <f t="shared" ref="N191" ca="1" si="174">IFERROR(J191/J192,"ND")</f>
        <v>ND</v>
      </c>
      <c r="O191" s="1006" t="str">
        <f t="shared" ref="O191" ca="1" si="175">IFERROR(((J191+K191+L191+M191)/H191),"ND")</f>
        <v>ND</v>
      </c>
      <c r="P191" s="1034"/>
    </row>
    <row r="192" spans="3:16">
      <c r="C192" s="983"/>
      <c r="D192" s="985"/>
      <c r="E192" s="985"/>
      <c r="F192" s="987"/>
      <c r="G192" s="989"/>
      <c r="H192" s="1063"/>
      <c r="I192" s="1036"/>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63">
        <f ca="1">IF(ISBLANK(OFFSET('9. METAS'!$L$20,INT((ROW()-13)/2),0)),"",OFFSET('9. METAS'!$L$20,INT((ROW()-13)/2),0))</f>
        <v>7392</v>
      </c>
      <c r="I193" s="1031"/>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1004" t="str">
        <f t="shared" ref="N193" ca="1" si="176">IFERROR(J193/J194,"ND")</f>
        <v>ND</v>
      </c>
      <c r="O193" s="1006" t="str">
        <f t="shared" ref="O193" ca="1" si="177">IFERROR(((J193+K193+L193+M193)/H193),"ND")</f>
        <v>ND</v>
      </c>
      <c r="P193" s="1034"/>
    </row>
    <row r="194" spans="3:16">
      <c r="C194" s="983"/>
      <c r="D194" s="985"/>
      <c r="E194" s="985"/>
      <c r="F194" s="987"/>
      <c r="G194" s="989"/>
      <c r="H194" s="1063"/>
      <c r="I194" s="1036"/>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63">
        <f ca="1">IF(ISBLANK(OFFSET('9. METAS'!$L$20,INT((ROW()-13)/2),0)),"",OFFSET('9. METAS'!$L$20,INT((ROW()-13)/2),0))</f>
        <v>4070</v>
      </c>
      <c r="I195" s="1031"/>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1004" t="str">
        <f t="shared" ref="N195" ca="1" si="178">IFERROR(J195/J196,"ND")</f>
        <v>ND</v>
      </c>
      <c r="O195" s="1006" t="str">
        <f t="shared" ref="O195" ca="1" si="179">IFERROR(((J195+K195+L195+M195)/H195),"ND")</f>
        <v>ND</v>
      </c>
      <c r="P195" s="1034"/>
    </row>
    <row r="196" spans="3:16">
      <c r="C196" s="983"/>
      <c r="D196" s="985"/>
      <c r="E196" s="985"/>
      <c r="F196" s="987"/>
      <c r="G196" s="989"/>
      <c r="H196" s="1063"/>
      <c r="I196" s="1036"/>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63">
        <f ca="1">IF(ISBLANK(OFFSET('9. METAS'!$L$20,INT((ROW()-13)/2),0)),"",OFFSET('9. METAS'!$L$20,INT((ROW()-13)/2),0))</f>
        <v>5467</v>
      </c>
      <c r="I197" s="1031"/>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1004" t="str">
        <f t="shared" ref="N197" ca="1" si="180">IFERROR(J197/J198,"ND")</f>
        <v>ND</v>
      </c>
      <c r="O197" s="1006" t="str">
        <f t="shared" ref="O197" ca="1" si="181">IFERROR(((J197+K197+L197+M197)/H197),"ND")</f>
        <v>ND</v>
      </c>
      <c r="P197" s="1034"/>
    </row>
    <row r="198" spans="3:16">
      <c r="C198" s="983"/>
      <c r="D198" s="985"/>
      <c r="E198" s="985"/>
      <c r="F198" s="987"/>
      <c r="G198" s="989"/>
      <c r="H198" s="1063"/>
      <c r="I198" s="1036"/>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63">
        <f ca="1">IF(ISBLANK(OFFSET('9. METAS'!$L$20,INT((ROW()-13)/2),0)),"",OFFSET('9. METAS'!$L$20,INT((ROW()-13)/2),0))</f>
        <v>199</v>
      </c>
      <c r="I199" s="1031"/>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1004" t="str">
        <f t="shared" ref="N199" ca="1" si="182">IFERROR(J199/J200,"ND")</f>
        <v>ND</v>
      </c>
      <c r="O199" s="1006" t="str">
        <f t="shared" ref="O199" ca="1" si="183">IFERROR(((J199+K199+L199+M199)/H199),"ND")</f>
        <v>ND</v>
      </c>
      <c r="P199" s="1034"/>
    </row>
    <row r="200" spans="3:16">
      <c r="C200" s="983"/>
      <c r="D200" s="985"/>
      <c r="E200" s="985"/>
      <c r="F200" s="987"/>
      <c r="G200" s="989"/>
      <c r="H200" s="1063"/>
      <c r="I200" s="1036"/>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63">
        <f ca="1">IF(ISBLANK(OFFSET('9. METAS'!$L$20,INT((ROW()-13)/2),0)),"",OFFSET('9. METAS'!$L$20,INT((ROW()-13)/2),0))</f>
        <v>638</v>
      </c>
      <c r="I201" s="1031"/>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1004" t="str">
        <f t="shared" ref="N201" ca="1" si="184">IFERROR(J201/J202,"ND")</f>
        <v>ND</v>
      </c>
      <c r="O201" s="1006" t="str">
        <f t="shared" ref="O201" ca="1" si="185">IFERROR(((J201+K201+L201+M201)/H201),"ND")</f>
        <v>ND</v>
      </c>
      <c r="P201" s="1034"/>
    </row>
    <row r="202" spans="3:16">
      <c r="C202" s="983"/>
      <c r="D202" s="985"/>
      <c r="E202" s="985"/>
      <c r="F202" s="987"/>
      <c r="G202" s="989"/>
      <c r="H202" s="1063"/>
      <c r="I202" s="1036"/>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63">
        <f ca="1">IF(ISBLANK(OFFSET('9. METAS'!$L$20,INT((ROW()-13)/2),0)),"",OFFSET('9. METAS'!$L$20,INT((ROW()-13)/2),0))</f>
        <v>1135</v>
      </c>
      <c r="I203" s="1031"/>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1004" t="str">
        <f t="shared" ref="N203" ca="1" si="186">IFERROR(J203/J204,"ND")</f>
        <v>ND</v>
      </c>
      <c r="O203" s="1006" t="str">
        <f t="shared" ref="O203" ca="1" si="187">IFERROR(((J203+K203+L203+M203)/H203),"ND")</f>
        <v>ND</v>
      </c>
      <c r="P203" s="1034"/>
    </row>
    <row r="204" spans="3:16">
      <c r="C204" s="983"/>
      <c r="D204" s="985"/>
      <c r="E204" s="985"/>
      <c r="F204" s="987"/>
      <c r="G204" s="989"/>
      <c r="H204" s="1063"/>
      <c r="I204" s="1036"/>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63">
        <f ca="1">IF(ISBLANK(OFFSET('9. METAS'!$L$20,INT((ROW()-13)/2),0)),"",OFFSET('9. METAS'!$L$20,INT((ROW()-13)/2),0))</f>
        <v>550</v>
      </c>
      <c r="I205" s="1031"/>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1004" t="str">
        <f t="shared" ref="N205" ca="1" si="188">IFERROR(J205/J206,"ND")</f>
        <v>ND</v>
      </c>
      <c r="O205" s="1006" t="str">
        <f t="shared" ref="O205" ca="1" si="189">IFERROR(((J205+K205+L205+M205)/H205),"ND")</f>
        <v>ND</v>
      </c>
      <c r="P205" s="1034"/>
    </row>
    <row r="206" spans="3:16">
      <c r="C206" s="983"/>
      <c r="D206" s="985"/>
      <c r="E206" s="985"/>
      <c r="F206" s="987"/>
      <c r="G206" s="989"/>
      <c r="H206" s="1063"/>
      <c r="I206" s="1036"/>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63">
        <f ca="1">IF(ISBLANK(OFFSET('9. METAS'!$L$20,INT((ROW()-13)/2),0)),"",OFFSET('9. METAS'!$L$20,INT((ROW()-13)/2),0))</f>
        <v>230</v>
      </c>
      <c r="I207" s="1031"/>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1004" t="str">
        <f t="shared" ref="N207" ca="1" si="190">IFERROR(J207/J208,"ND")</f>
        <v>ND</v>
      </c>
      <c r="O207" s="1006" t="str">
        <f t="shared" ref="O207" ca="1" si="191">IFERROR(((J207+K207+L207+M207)/H207),"ND")</f>
        <v>ND</v>
      </c>
      <c r="P207" s="1034"/>
    </row>
    <row r="208" spans="3:16">
      <c r="C208" s="983"/>
      <c r="D208" s="985"/>
      <c r="E208" s="985"/>
      <c r="F208" s="987"/>
      <c r="G208" s="989"/>
      <c r="H208" s="1063"/>
      <c r="I208" s="1036"/>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63">
        <f ca="1">IF(ISBLANK(OFFSET('9. METAS'!$L$20,INT((ROW()-13)/2),0)),"",OFFSET('9. METAS'!$L$20,INT((ROW()-13)/2),0))</f>
        <v>26</v>
      </c>
      <c r="I209" s="1031"/>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1004" t="str">
        <f t="shared" ref="N209" ca="1" si="192">IFERROR(J209/J210,"ND")</f>
        <v>ND</v>
      </c>
      <c r="O209" s="1006" t="str">
        <f t="shared" ref="O209" ca="1" si="193">IFERROR(((J209+K209+L209+M209)/H209),"ND")</f>
        <v>ND</v>
      </c>
      <c r="P209" s="1034"/>
    </row>
    <row r="210" spans="3:16">
      <c r="C210" s="983"/>
      <c r="D210" s="985"/>
      <c r="E210" s="985"/>
      <c r="F210" s="987"/>
      <c r="G210" s="989"/>
      <c r="H210" s="1063"/>
      <c r="I210" s="1036"/>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63">
        <f ca="1">IF(ISBLANK(OFFSET('9. METAS'!$L$20,INT((ROW()-13)/2),0)),"",OFFSET('9. METAS'!$L$20,INT((ROW()-13)/2),0))</f>
        <v>227</v>
      </c>
      <c r="I211" s="1031"/>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1004" t="str">
        <f t="shared" ref="N211" ca="1" si="194">IFERROR(J211/J212,"ND")</f>
        <v>ND</v>
      </c>
      <c r="O211" s="1006" t="str">
        <f t="shared" ref="O211" ca="1" si="195">IFERROR(((J211+K211+L211+M211)/H211),"ND")</f>
        <v>ND</v>
      </c>
      <c r="P211" s="1034"/>
    </row>
    <row r="212" spans="3:16">
      <c r="C212" s="983"/>
      <c r="D212" s="985"/>
      <c r="E212" s="985"/>
      <c r="F212" s="987"/>
      <c r="G212" s="989"/>
      <c r="H212" s="1063"/>
      <c r="I212" s="1036"/>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63">
        <f ca="1">IF(ISBLANK(OFFSET('9. METAS'!$L$20,INT((ROW()-13)/2),0)),"",OFFSET('9. METAS'!$L$20,INT((ROW()-13)/2),0))</f>
        <v>1158840</v>
      </c>
      <c r="I213" s="1031"/>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1004" t="str">
        <f t="shared" ref="N213" ca="1" si="196">IFERROR(J213/J214,"ND")</f>
        <v>ND</v>
      </c>
      <c r="O213" s="1006" t="str">
        <f t="shared" ref="O213" ca="1" si="197">IFERROR(((J213+K213+L213+M213)/H213),"ND")</f>
        <v>ND</v>
      </c>
      <c r="P213" s="1034"/>
    </row>
    <row r="214" spans="3:16">
      <c r="C214" s="983"/>
      <c r="D214" s="985"/>
      <c r="E214" s="985"/>
      <c r="F214" s="987"/>
      <c r="G214" s="989"/>
      <c r="H214" s="1063"/>
      <c r="I214" s="1036"/>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63">
        <f ca="1">IF(ISBLANK(OFFSET('9. METAS'!$L$20,INT((ROW()-13)/2),0)),"",OFFSET('9. METAS'!$L$20,INT((ROW()-13)/2),0))</f>
        <v>135</v>
      </c>
      <c r="I215" s="1031"/>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1004" t="str">
        <f t="shared" ref="N215" ca="1" si="198">IFERROR(J215/J216,"ND")</f>
        <v>ND</v>
      </c>
      <c r="O215" s="1006" t="str">
        <f t="shared" ref="O215" ca="1" si="199">IFERROR(((J215+K215+L215+M215)/H215),"ND")</f>
        <v>ND</v>
      </c>
      <c r="P215" s="1034"/>
    </row>
    <row r="216" spans="3:16">
      <c r="C216" s="983"/>
      <c r="D216" s="985"/>
      <c r="E216" s="985"/>
      <c r="F216" s="987"/>
      <c r="G216" s="989"/>
      <c r="H216" s="1063"/>
      <c r="I216" s="1036"/>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63">
        <f ca="1">IF(ISBLANK(OFFSET('9. METAS'!$L$20,INT((ROW()-13)/2),0)),"",OFFSET('9. METAS'!$L$20,INT((ROW()-13)/2),0))</f>
        <v>4</v>
      </c>
      <c r="I217" s="1031"/>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1004" t="str">
        <f t="shared" ref="N217" ca="1" si="200">IFERROR(J217/J218,"ND")</f>
        <v>ND</v>
      </c>
      <c r="O217" s="1006" t="str">
        <f t="shared" ref="O217" ca="1" si="201">IFERROR(((J217+K217+L217+M217)/H217),"ND")</f>
        <v>ND</v>
      </c>
      <c r="P217" s="1034"/>
    </row>
    <row r="218" spans="3:16">
      <c r="C218" s="983"/>
      <c r="D218" s="985"/>
      <c r="E218" s="985"/>
      <c r="F218" s="987"/>
      <c r="G218" s="989"/>
      <c r="H218" s="1063"/>
      <c r="I218" s="1036"/>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1005"/>
      <c r="O218" s="1007"/>
      <c r="P218" s="1037"/>
    </row>
    <row r="219" spans="3:16">
      <c r="C219" s="1010" t="str">
        <f ca="1">IF(ISBLANK(OFFSET('5. Pp (3 años)'!$C$46,INT((ROW()-13)/2),0)),"",OFFSET('5. Pp (3 años)'!$C$46,INT((ROW()-13)/2),0))</f>
        <v/>
      </c>
      <c r="D219" s="985" t="str">
        <f ca="1">IF(ISBLANK(OFFSET('5. Pp (3 años)'!$D$46,INT((ROW()-13)/2),0)),"",OFFSET('5. Pp (3 años)'!$D$46,INT((ROW()-13)/2),0))</f>
        <v/>
      </c>
      <c r="E219" s="985" t="str">
        <f ca="1">IF(ISBLANK(OFFSET('5. Pp (3 años)'!$E$46,INT((ROW()-13)/2),0)),"",OFFSET('5. Pp (3 años)'!$E$46,INT((ROW()-13)/2),0))</f>
        <v/>
      </c>
      <c r="F219" s="987" t="str">
        <f ca="1">IF(ISBLANK(OFFSET('5. Pp (3 años)'!$K$46,INT((ROW()-13)/2),0)),"",OFFSET('5. Pp (3 años)'!$K$46,INT((ROW()-13)/2),0))</f>
        <v/>
      </c>
      <c r="G219" s="989" t="str">
        <f ca="1">IF(ISBLANK(OFFSET('5. Pp (3 años)'!$H$46,INT((ROW()-13)/2),0)),"",OFFSET('5. Pp (3 años)'!$H$46,INT((ROW()-13)/2),0))</f>
        <v/>
      </c>
      <c r="H219" s="1063" t="str">
        <f ca="1">IF(ISBLANK(OFFSET('9. METAS'!$L$20,INT((ROW()-13)/2),0)),"",OFFSET('9. METAS'!$L$20,INT((ROW()-13)/2),0))</f>
        <v/>
      </c>
      <c r="I219" s="1031"/>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1004" t="str">
        <f t="shared" ref="N219" ca="1" si="202">IFERROR(J219/J220,"ND")</f>
        <v>ND</v>
      </c>
      <c r="O219" s="1006" t="str">
        <f t="shared" ref="O219" ca="1" si="203">IFERROR(((J219+K219+L219+M219)/H219),"ND")</f>
        <v>ND</v>
      </c>
      <c r="P219" s="1034"/>
    </row>
    <row r="220" spans="3:16">
      <c r="C220" s="983"/>
      <c r="D220" s="985"/>
      <c r="E220" s="985"/>
      <c r="F220" s="987"/>
      <c r="G220" s="989"/>
      <c r="H220" s="1063"/>
      <c r="I220" s="1036"/>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1005"/>
      <c r="O220" s="1007"/>
      <c r="P220" s="1037"/>
    </row>
    <row r="221" spans="3:16">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63" t="str">
        <f ca="1">IF(ISBLANK(OFFSET('9. METAS'!$L$20,INT((ROW()-13)/2),0)),"",OFFSET('9. METAS'!$L$20,INT((ROW()-13)/2),0))</f>
        <v/>
      </c>
      <c r="I221" s="1031"/>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1004" t="str">
        <f t="shared" ref="N221" ca="1" si="204">IFERROR(J221/J222,"ND")</f>
        <v>ND</v>
      </c>
      <c r="O221" s="1006" t="str">
        <f t="shared" ref="O221" ca="1" si="205">IFERROR(((J221+K221+L221+M221)/H221),"ND")</f>
        <v>ND</v>
      </c>
      <c r="P221" s="1034"/>
    </row>
    <row r="222" spans="3:16">
      <c r="C222" s="983"/>
      <c r="D222" s="985"/>
      <c r="E222" s="985"/>
      <c r="F222" s="987"/>
      <c r="G222" s="989"/>
      <c r="H222" s="1063"/>
      <c r="I222" s="1036"/>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1005"/>
      <c r="O222" s="1007"/>
      <c r="P222" s="1037"/>
    </row>
    <row r="223" spans="3:16">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63" t="str">
        <f ca="1">IF(ISBLANK(OFFSET('9. METAS'!$L$20,INT((ROW()-13)/2),0)),"",OFFSET('9. METAS'!$L$20,INT((ROW()-13)/2),0))</f>
        <v/>
      </c>
      <c r="I223" s="1031"/>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1004" t="str">
        <f t="shared" ref="N223" ca="1" si="206">IFERROR(J223/J224,"ND")</f>
        <v>ND</v>
      </c>
      <c r="O223" s="1006" t="str">
        <f t="shared" ref="O223" ca="1" si="207">IFERROR(((J223+K223+L223+M223)/H223),"ND")</f>
        <v>ND</v>
      </c>
      <c r="P223" s="1034"/>
    </row>
    <row r="224" spans="3:16">
      <c r="C224" s="983"/>
      <c r="D224" s="985"/>
      <c r="E224" s="985"/>
      <c r="F224" s="987"/>
      <c r="G224" s="989"/>
      <c r="H224" s="1063"/>
      <c r="I224" s="1036"/>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1005"/>
      <c r="O224" s="1007"/>
      <c r="P224" s="1037"/>
    </row>
    <row r="225" spans="3:16">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63" t="str">
        <f ca="1">IF(ISBLANK(OFFSET('9. METAS'!$L$20,INT((ROW()-13)/2),0)),"",OFFSET('9. METAS'!$L$20,INT((ROW()-13)/2),0))</f>
        <v/>
      </c>
      <c r="I225" s="1031"/>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1004" t="str">
        <f t="shared" ref="N225" ca="1" si="208">IFERROR(J225/J226,"ND")</f>
        <v>ND</v>
      </c>
      <c r="O225" s="1006" t="str">
        <f t="shared" ref="O225" ca="1" si="209">IFERROR(((J225+K225+L225+M225)/H225),"ND")</f>
        <v>ND</v>
      </c>
      <c r="P225" s="1034"/>
    </row>
    <row r="226" spans="3:16">
      <c r="C226" s="983"/>
      <c r="D226" s="985"/>
      <c r="E226" s="985"/>
      <c r="F226" s="987"/>
      <c r="G226" s="989"/>
      <c r="H226" s="1063"/>
      <c r="I226" s="1036"/>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1005"/>
      <c r="O226" s="1007"/>
      <c r="P226" s="1037"/>
    </row>
    <row r="227" spans="3:16">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63" t="str">
        <f ca="1">IF(ISBLANK(OFFSET('9. METAS'!$L$20,INT((ROW()-13)/2),0)),"",OFFSET('9. METAS'!$L$20,INT((ROW()-13)/2),0))</f>
        <v/>
      </c>
      <c r="I227" s="1031"/>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1004" t="str">
        <f t="shared" ref="N227" ca="1" si="210">IFERROR(J227/J228,"ND")</f>
        <v>ND</v>
      </c>
      <c r="O227" s="1006" t="str">
        <f t="shared" ref="O227" ca="1" si="211">IFERROR(((J227+K227+L227+M227)/H227),"ND")</f>
        <v>ND</v>
      </c>
      <c r="P227" s="1034"/>
    </row>
    <row r="228" spans="3:16">
      <c r="C228" s="983"/>
      <c r="D228" s="985"/>
      <c r="E228" s="985"/>
      <c r="F228" s="987"/>
      <c r="G228" s="989"/>
      <c r="H228" s="1063"/>
      <c r="I228" s="1036"/>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1005"/>
      <c r="O228" s="1007"/>
      <c r="P228" s="1037"/>
    </row>
    <row r="229" spans="3:16">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63" t="str">
        <f ca="1">IF(ISBLANK(OFFSET('9. METAS'!$L$20,INT((ROW()-13)/2),0)),"",OFFSET('9. METAS'!$L$20,INT((ROW()-13)/2),0))</f>
        <v/>
      </c>
      <c r="I229" s="1031"/>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1004" t="str">
        <f t="shared" ref="N229" ca="1" si="212">IFERROR(J229/J230,"ND")</f>
        <v>ND</v>
      </c>
      <c r="O229" s="1006" t="str">
        <f t="shared" ref="O229" ca="1" si="213">IFERROR(((J229+K229+L229+M229)/H229),"ND")</f>
        <v>ND</v>
      </c>
      <c r="P229" s="1034"/>
    </row>
    <row r="230" spans="3:16">
      <c r="C230" s="983"/>
      <c r="D230" s="985"/>
      <c r="E230" s="985"/>
      <c r="F230" s="987"/>
      <c r="G230" s="989"/>
      <c r="H230" s="1063"/>
      <c r="I230" s="1036"/>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1005"/>
      <c r="O230" s="1007"/>
      <c r="P230" s="1037"/>
    </row>
    <row r="231" spans="3:16">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63" t="str">
        <f ca="1">IF(ISBLANK(OFFSET('9. METAS'!$L$20,INT((ROW()-13)/2),0)),"",OFFSET('9. METAS'!$L$20,INT((ROW()-13)/2),0))</f>
        <v/>
      </c>
      <c r="I231" s="1031"/>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1004" t="str">
        <f t="shared" ref="N231" ca="1" si="214">IFERROR(J231/J232,"ND")</f>
        <v>ND</v>
      </c>
      <c r="O231" s="1006" t="str">
        <f t="shared" ref="O231" ca="1" si="215">IFERROR(((J231+K231+L231+M231)/H231),"ND")</f>
        <v>ND</v>
      </c>
      <c r="P231" s="1034"/>
    </row>
    <row r="232" spans="3:16">
      <c r="C232" s="983"/>
      <c r="D232" s="985"/>
      <c r="E232" s="985"/>
      <c r="F232" s="987"/>
      <c r="G232" s="989"/>
      <c r="H232" s="1063"/>
      <c r="I232" s="1036"/>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1005"/>
      <c r="O232" s="1007"/>
      <c r="P232" s="1037"/>
    </row>
    <row r="233" spans="3:16">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63" t="str">
        <f ca="1">IF(ISBLANK(OFFSET('9. METAS'!$L$20,INT((ROW()-13)/2),0)),"",OFFSET('9. METAS'!$L$20,INT((ROW()-13)/2),0))</f>
        <v/>
      </c>
      <c r="I233" s="1031"/>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1004" t="str">
        <f t="shared" ref="N233" ca="1" si="216">IFERROR(J233/J234,"ND")</f>
        <v>ND</v>
      </c>
      <c r="O233" s="1006" t="str">
        <f t="shared" ref="O233" ca="1" si="217">IFERROR(((J233+K233+L233+M233)/H233),"ND")</f>
        <v>ND</v>
      </c>
      <c r="P233" s="1034"/>
    </row>
    <row r="234" spans="3:16">
      <c r="C234" s="983"/>
      <c r="D234" s="985"/>
      <c r="E234" s="985"/>
      <c r="F234" s="987"/>
      <c r="G234" s="989"/>
      <c r="H234" s="1063"/>
      <c r="I234" s="1036"/>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1005"/>
      <c r="O234" s="1007"/>
      <c r="P234" s="1037"/>
    </row>
    <row r="235" spans="3:16">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63" t="str">
        <f ca="1">IF(ISBLANK(OFFSET('9. METAS'!$L$20,INT((ROW()-13)/2),0)),"",OFFSET('9. METAS'!$L$20,INT((ROW()-13)/2),0))</f>
        <v/>
      </c>
      <c r="I235" s="1031"/>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1004" t="str">
        <f t="shared" ref="N235" ca="1" si="218">IFERROR(J235/J236,"ND")</f>
        <v>ND</v>
      </c>
      <c r="O235" s="1006" t="str">
        <f t="shared" ref="O235" ca="1" si="219">IFERROR(((J235+K235+L235+M235)/H235),"ND")</f>
        <v>ND</v>
      </c>
      <c r="P235" s="1034"/>
    </row>
    <row r="236" spans="3:16">
      <c r="C236" s="983"/>
      <c r="D236" s="985"/>
      <c r="E236" s="985"/>
      <c r="F236" s="987"/>
      <c r="G236" s="989"/>
      <c r="H236" s="1063"/>
      <c r="I236" s="1036"/>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1005"/>
      <c r="O236" s="1007"/>
      <c r="P236" s="1037"/>
    </row>
    <row r="237" spans="3:16">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63" t="str">
        <f ca="1">IF(ISBLANK(OFFSET('9. METAS'!$L$20,INT((ROW()-13)/2),0)),"",OFFSET('9. METAS'!$L$20,INT((ROW()-13)/2),0))</f>
        <v/>
      </c>
      <c r="I237" s="1031"/>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1004" t="str">
        <f t="shared" ref="N237" ca="1" si="220">IFERROR(J237/J238,"ND")</f>
        <v>ND</v>
      </c>
      <c r="O237" s="1006" t="str">
        <f t="shared" ref="O237" ca="1" si="221">IFERROR(((J237+K237+L237+M237)/H237),"ND")</f>
        <v>ND</v>
      </c>
      <c r="P237" s="1034"/>
    </row>
    <row r="238" spans="3:16">
      <c r="C238" s="983"/>
      <c r="D238" s="985"/>
      <c r="E238" s="985"/>
      <c r="F238" s="987"/>
      <c r="G238" s="989"/>
      <c r="H238" s="1063"/>
      <c r="I238" s="1036"/>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1005"/>
      <c r="O238" s="1007"/>
      <c r="P238" s="1037"/>
    </row>
    <row r="239" spans="3:16">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63" t="str">
        <f ca="1">IF(ISBLANK(OFFSET('9. METAS'!$L$20,INT((ROW()-13)/2),0)),"",OFFSET('9. METAS'!$L$20,INT((ROW()-13)/2),0))</f>
        <v/>
      </c>
      <c r="I239" s="1031"/>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1004" t="str">
        <f t="shared" ref="N239" ca="1" si="222">IFERROR(J239/J240,"ND")</f>
        <v>ND</v>
      </c>
      <c r="O239" s="1006" t="str">
        <f t="shared" ref="O239" ca="1" si="223">IFERROR(((J239+K239+L239+M239)/H239),"ND")</f>
        <v>ND</v>
      </c>
      <c r="P239" s="1034"/>
    </row>
    <row r="240" spans="3:16">
      <c r="C240" s="983"/>
      <c r="D240" s="985"/>
      <c r="E240" s="985"/>
      <c r="F240" s="987"/>
      <c r="G240" s="989"/>
      <c r="H240" s="1063"/>
      <c r="I240" s="1036"/>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1005"/>
      <c r="O240" s="1007"/>
      <c r="P240" s="1037"/>
    </row>
    <row r="241" spans="3:16">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63" t="str">
        <f ca="1">IF(ISBLANK(OFFSET('9. METAS'!$L$20,INT((ROW()-13)/2),0)),"",OFFSET('9. METAS'!$L$20,INT((ROW()-13)/2),0))</f>
        <v/>
      </c>
      <c r="I241" s="1031"/>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1004" t="str">
        <f t="shared" ref="N241" ca="1" si="224">IFERROR(J241/J242,"ND")</f>
        <v>ND</v>
      </c>
      <c r="O241" s="1006" t="str">
        <f t="shared" ref="O241" ca="1" si="225">IFERROR(((J241+K241+L241+M241)/H241),"ND")</f>
        <v>ND</v>
      </c>
      <c r="P241" s="1034"/>
    </row>
    <row r="242" spans="3:16">
      <c r="C242" s="983"/>
      <c r="D242" s="985"/>
      <c r="E242" s="985"/>
      <c r="F242" s="987"/>
      <c r="G242" s="989"/>
      <c r="H242" s="1063"/>
      <c r="I242" s="1036"/>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1005"/>
      <c r="O242" s="1007"/>
      <c r="P242" s="1037"/>
    </row>
    <row r="243" spans="3:16">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63" t="str">
        <f ca="1">IF(ISBLANK(OFFSET('9. METAS'!$L$20,INT((ROW()-13)/2),0)),"",OFFSET('9. METAS'!$L$20,INT((ROW()-13)/2),0))</f>
        <v/>
      </c>
      <c r="I243" s="1031"/>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1004" t="str">
        <f t="shared" ref="N243" ca="1" si="226">IFERROR(J243/J244,"ND")</f>
        <v>ND</v>
      </c>
      <c r="O243" s="1006" t="str">
        <f t="shared" ref="O243" ca="1" si="227">IFERROR(((J243+K243+L243+M243)/H243),"ND")</f>
        <v>ND</v>
      </c>
      <c r="P243" s="1034"/>
    </row>
    <row r="244" spans="3:16">
      <c r="C244" s="983"/>
      <c r="D244" s="985"/>
      <c r="E244" s="985"/>
      <c r="F244" s="987"/>
      <c r="G244" s="989"/>
      <c r="H244" s="1063"/>
      <c r="I244" s="1036"/>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1005"/>
      <c r="O244" s="1007"/>
      <c r="P244" s="1037"/>
    </row>
    <row r="245" spans="3:16">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63" t="str">
        <f ca="1">IF(ISBLANK(OFFSET('9. METAS'!$L$20,INT((ROW()-13)/2),0)),"",OFFSET('9. METAS'!$L$20,INT((ROW()-13)/2),0))</f>
        <v/>
      </c>
      <c r="I245" s="1031"/>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1004" t="str">
        <f t="shared" ref="N245" ca="1" si="228">IFERROR(J245/J246,"ND")</f>
        <v>ND</v>
      </c>
      <c r="O245" s="1006" t="str">
        <f t="shared" ref="O245" ca="1" si="229">IFERROR(((J245+K245+L245+M245)/H245),"ND")</f>
        <v>ND</v>
      </c>
      <c r="P245" s="1034"/>
    </row>
    <row r="246" spans="3:16">
      <c r="C246" s="983"/>
      <c r="D246" s="985"/>
      <c r="E246" s="985"/>
      <c r="F246" s="987"/>
      <c r="G246" s="989"/>
      <c r="H246" s="1063"/>
      <c r="I246" s="1036"/>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1005"/>
      <c r="O246" s="1007"/>
      <c r="P246" s="1037"/>
    </row>
    <row r="247" spans="3:16">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63" t="str">
        <f ca="1">IF(ISBLANK(OFFSET('9. METAS'!$L$20,INT((ROW()-13)/2),0)),"",OFFSET('9. METAS'!$L$20,INT((ROW()-13)/2),0))</f>
        <v/>
      </c>
      <c r="I247" s="1031"/>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1004" t="str">
        <f t="shared" ref="N247" ca="1" si="230">IFERROR(J247/J248,"ND")</f>
        <v>ND</v>
      </c>
      <c r="O247" s="1006" t="str">
        <f t="shared" ref="O247" ca="1" si="231">IFERROR(((J247+K247+L247+M247)/H247),"ND")</f>
        <v>ND</v>
      </c>
      <c r="P247" s="1034"/>
    </row>
    <row r="248" spans="3:16">
      <c r="C248" s="983"/>
      <c r="D248" s="985"/>
      <c r="E248" s="985"/>
      <c r="F248" s="987"/>
      <c r="G248" s="989"/>
      <c r="H248" s="1063"/>
      <c r="I248" s="1036"/>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1005"/>
      <c r="O248" s="1007"/>
      <c r="P248" s="1037"/>
    </row>
    <row r="249" spans="3:16">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63" t="str">
        <f ca="1">IF(ISBLANK(OFFSET('9. METAS'!$L$20,INT((ROW()-13)/2),0)),"",OFFSET('9. METAS'!$L$20,INT((ROW()-13)/2),0))</f>
        <v/>
      </c>
      <c r="I249" s="1031"/>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1004" t="str">
        <f t="shared" ref="N249" ca="1" si="232">IFERROR(J249/J250,"ND")</f>
        <v>ND</v>
      </c>
      <c r="O249" s="1006" t="str">
        <f t="shared" ref="O249" ca="1" si="233">IFERROR(((J249+K249+L249+M249)/H249),"ND")</f>
        <v>ND</v>
      </c>
      <c r="P249" s="1034"/>
    </row>
    <row r="250" spans="3:16">
      <c r="C250" s="983"/>
      <c r="D250" s="985"/>
      <c r="E250" s="985"/>
      <c r="F250" s="987"/>
      <c r="G250" s="989"/>
      <c r="H250" s="1063"/>
      <c r="I250" s="1036"/>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1005"/>
      <c r="O250" s="1007"/>
      <c r="P250" s="1037"/>
    </row>
    <row r="251" spans="3:16">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63" t="str">
        <f ca="1">IF(ISBLANK(OFFSET('9. METAS'!$L$20,INT((ROW()-13)/2),0)),"",OFFSET('9. METAS'!$L$20,INT((ROW()-13)/2),0))</f>
        <v/>
      </c>
      <c r="I251" s="1031"/>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1004" t="str">
        <f t="shared" ref="N251" ca="1" si="234">IFERROR(J251/J252,"ND")</f>
        <v>ND</v>
      </c>
      <c r="O251" s="1006" t="str">
        <f t="shared" ref="O251" ca="1" si="235">IFERROR(((J251+K251+L251+M251)/H251),"ND")</f>
        <v>ND</v>
      </c>
      <c r="P251" s="1034"/>
    </row>
    <row r="252" spans="3:16">
      <c r="C252" s="983"/>
      <c r="D252" s="985"/>
      <c r="E252" s="985"/>
      <c r="F252" s="987"/>
      <c r="G252" s="989"/>
      <c r="H252" s="1063"/>
      <c r="I252" s="1036"/>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1005"/>
      <c r="O252" s="1007"/>
      <c r="P252" s="1037"/>
    </row>
    <row r="253" spans="3:16">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63" t="str">
        <f ca="1">IF(ISBLANK(OFFSET('9. METAS'!$L$20,INT((ROW()-13)/2),0)),"",OFFSET('9. METAS'!$L$20,INT((ROW()-13)/2),0))</f>
        <v/>
      </c>
      <c r="I253" s="1031"/>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1004" t="str">
        <f t="shared" ref="N253" ca="1" si="236">IFERROR(J253/J254,"ND")</f>
        <v>ND</v>
      </c>
      <c r="O253" s="1006" t="str">
        <f t="shared" ref="O253" ca="1" si="237">IFERROR(((J253+K253+L253+M253)/H253),"ND")</f>
        <v>ND</v>
      </c>
      <c r="P253" s="1034"/>
    </row>
    <row r="254" spans="3:16">
      <c r="C254" s="983"/>
      <c r="D254" s="985"/>
      <c r="E254" s="985"/>
      <c r="F254" s="987"/>
      <c r="G254" s="989"/>
      <c r="H254" s="1063"/>
      <c r="I254" s="1036"/>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1005"/>
      <c r="O254" s="1007"/>
      <c r="P254" s="1037"/>
    </row>
    <row r="255" spans="3:16">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63" t="str">
        <f ca="1">IF(ISBLANK(OFFSET('9. METAS'!$L$20,INT((ROW()-13)/2),0)),"",OFFSET('9. METAS'!$L$20,INT((ROW()-13)/2),0))</f>
        <v/>
      </c>
      <c r="I255" s="1031"/>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1004" t="str">
        <f t="shared" ref="N255" ca="1" si="238">IFERROR(J255/J256,"ND")</f>
        <v>ND</v>
      </c>
      <c r="O255" s="1006" t="str">
        <f t="shared" ref="O255" ca="1" si="239">IFERROR(((J255+K255+L255+M255)/H255),"ND")</f>
        <v>ND</v>
      </c>
      <c r="P255" s="1034"/>
    </row>
    <row r="256" spans="3:16">
      <c r="C256" s="983"/>
      <c r="D256" s="985"/>
      <c r="E256" s="985"/>
      <c r="F256" s="987"/>
      <c r="G256" s="989"/>
      <c r="H256" s="1063"/>
      <c r="I256" s="1036"/>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1005"/>
      <c r="O256" s="1007"/>
      <c r="P256" s="1037"/>
    </row>
    <row r="257" spans="3:16">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63" t="str">
        <f ca="1">IF(ISBLANK(OFFSET('9. METAS'!$L$20,INT((ROW()-13)/2),0)),"",OFFSET('9. METAS'!$L$20,INT((ROW()-13)/2),0))</f>
        <v/>
      </c>
      <c r="I257" s="1031"/>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1004" t="str">
        <f t="shared" ref="N257" ca="1" si="240">IFERROR(J257/J258,"ND")</f>
        <v>ND</v>
      </c>
      <c r="O257" s="1006" t="str">
        <f t="shared" ref="O257" ca="1" si="241">IFERROR(((J257+K257+L257+M257)/H257),"ND")</f>
        <v>ND</v>
      </c>
      <c r="P257" s="1034"/>
    </row>
    <row r="258" spans="3:16">
      <c r="C258" s="983"/>
      <c r="D258" s="985"/>
      <c r="E258" s="985"/>
      <c r="F258" s="987"/>
      <c r="G258" s="989"/>
      <c r="H258" s="1063"/>
      <c r="I258" s="1036"/>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1005"/>
      <c r="O258" s="1007"/>
      <c r="P258" s="1037"/>
    </row>
    <row r="259" spans="3:16">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63" t="str">
        <f ca="1">IF(ISBLANK(OFFSET('9. METAS'!$L$20,INT((ROW()-13)/2),0)),"",OFFSET('9. METAS'!$L$20,INT((ROW()-13)/2),0))</f>
        <v/>
      </c>
      <c r="I259" s="1031"/>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1004" t="str">
        <f t="shared" ref="N259" ca="1" si="242">IFERROR(J259/J260,"ND")</f>
        <v>ND</v>
      </c>
      <c r="O259" s="1006" t="str">
        <f t="shared" ref="O259" ca="1" si="243">IFERROR(((J259+K259+L259+M259)/H259),"ND")</f>
        <v>ND</v>
      </c>
      <c r="P259" s="1034"/>
    </row>
    <row r="260" spans="3:16">
      <c r="C260" s="983"/>
      <c r="D260" s="985"/>
      <c r="E260" s="985"/>
      <c r="F260" s="987"/>
      <c r="G260" s="989"/>
      <c r="H260" s="1063"/>
      <c r="I260" s="1036"/>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1005"/>
      <c r="O260" s="1007"/>
      <c r="P260" s="1037"/>
    </row>
    <row r="261" spans="3:16">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63" t="str">
        <f ca="1">IF(ISBLANK(OFFSET('9. METAS'!$L$20,INT((ROW()-13)/2),0)),"",OFFSET('9. METAS'!$L$20,INT((ROW()-13)/2),0))</f>
        <v/>
      </c>
      <c r="I261" s="1031"/>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1004" t="str">
        <f t="shared" ref="N261" ca="1" si="244">IFERROR(J261/J262,"ND")</f>
        <v>ND</v>
      </c>
      <c r="O261" s="1006" t="str">
        <f t="shared" ref="O261" ca="1" si="245">IFERROR(((J261+K261+L261+M261)/H261),"ND")</f>
        <v>ND</v>
      </c>
      <c r="P261" s="1034"/>
    </row>
    <row r="262" spans="3:16">
      <c r="C262" s="983"/>
      <c r="D262" s="985"/>
      <c r="E262" s="985"/>
      <c r="F262" s="987"/>
      <c r="G262" s="989"/>
      <c r="H262" s="1063"/>
      <c r="I262" s="1036"/>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1005"/>
      <c r="O262" s="1007"/>
      <c r="P262" s="1037"/>
    </row>
    <row r="263" spans="3:16">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63" t="str">
        <f ca="1">IF(ISBLANK(OFFSET('9. METAS'!$L$20,INT((ROW()-13)/2),0)),"",OFFSET('9. METAS'!$L$20,INT((ROW()-13)/2),0))</f>
        <v/>
      </c>
      <c r="I263" s="1031"/>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1004" t="str">
        <f t="shared" ref="N263" ca="1" si="246">IFERROR(J263/J264,"ND")</f>
        <v>ND</v>
      </c>
      <c r="O263" s="1006" t="str">
        <f t="shared" ref="O263" ca="1" si="247">IFERROR(((J263+K263+L263+M263)/H263),"ND")</f>
        <v>ND</v>
      </c>
      <c r="P263" s="1034"/>
    </row>
    <row r="264" spans="3:16">
      <c r="C264" s="983"/>
      <c r="D264" s="985"/>
      <c r="E264" s="985"/>
      <c r="F264" s="987"/>
      <c r="G264" s="989"/>
      <c r="H264" s="1063"/>
      <c r="I264" s="1036"/>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1005"/>
      <c r="O264" s="1007"/>
      <c r="P264" s="1037"/>
    </row>
    <row r="265" spans="3:16">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63" t="str">
        <f ca="1">IF(ISBLANK(OFFSET('9. METAS'!$L$20,INT((ROW()-13)/2),0)),"",OFFSET('9. METAS'!$L$20,INT((ROW()-13)/2),0))</f>
        <v/>
      </c>
      <c r="I265" s="1031"/>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1004" t="str">
        <f t="shared" ref="N265" ca="1" si="248">IFERROR(J265/J266,"ND")</f>
        <v>ND</v>
      </c>
      <c r="O265" s="1006" t="str">
        <f t="shared" ref="O265" ca="1" si="249">IFERROR(((J265+K265+L265+M265)/H265),"ND")</f>
        <v>ND</v>
      </c>
      <c r="P265" s="1034"/>
    </row>
    <row r="266" spans="3:16">
      <c r="C266" s="983"/>
      <c r="D266" s="985"/>
      <c r="E266" s="985"/>
      <c r="F266" s="987"/>
      <c r="G266" s="989"/>
      <c r="H266" s="1063"/>
      <c r="I266" s="1036"/>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1005"/>
      <c r="O266" s="1007"/>
      <c r="P266" s="1037"/>
    </row>
    <row r="267" spans="3:16">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63" t="str">
        <f ca="1">IF(ISBLANK(OFFSET('9. METAS'!$L$20,INT((ROW()-13)/2),0)),"",OFFSET('9. METAS'!$L$20,INT((ROW()-13)/2),0))</f>
        <v/>
      </c>
      <c r="I267" s="1031"/>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1004" t="str">
        <f t="shared" ref="N267" ca="1" si="250">IFERROR(J267/J268,"ND")</f>
        <v>ND</v>
      </c>
      <c r="O267" s="1006" t="str">
        <f t="shared" ref="O267" ca="1" si="251">IFERROR(((J267+K267+L267+M267)/H267),"ND")</f>
        <v>ND</v>
      </c>
      <c r="P267" s="1034"/>
    </row>
    <row r="268" spans="3:16">
      <c r="C268" s="983"/>
      <c r="D268" s="985"/>
      <c r="E268" s="985"/>
      <c r="F268" s="987"/>
      <c r="G268" s="989"/>
      <c r="H268" s="1063"/>
      <c r="I268" s="1036"/>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1005"/>
      <c r="O268" s="1007"/>
      <c r="P268" s="1037"/>
    </row>
    <row r="269" spans="3:16">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63" t="str">
        <f ca="1">IF(ISBLANK(OFFSET('9. METAS'!$L$20,INT((ROW()-13)/2),0)),"",OFFSET('9. METAS'!$L$20,INT((ROW()-13)/2),0))</f>
        <v/>
      </c>
      <c r="I269" s="1031"/>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1004" t="str">
        <f t="shared" ref="N269" ca="1" si="252">IFERROR(J269/J270,"ND")</f>
        <v>ND</v>
      </c>
      <c r="O269" s="1006" t="str">
        <f t="shared" ref="O269" ca="1" si="253">IFERROR(((J269+K269+L269+M269)/H269),"ND")</f>
        <v>ND</v>
      </c>
      <c r="P269" s="1034"/>
    </row>
    <row r="270" spans="3:16">
      <c r="C270" s="983"/>
      <c r="D270" s="985"/>
      <c r="E270" s="985"/>
      <c r="F270" s="987"/>
      <c r="G270" s="989"/>
      <c r="H270" s="1063"/>
      <c r="I270" s="1036"/>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1005"/>
      <c r="O270" s="1007"/>
      <c r="P270" s="1037"/>
    </row>
    <row r="271" spans="3:16">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63" t="str">
        <f ca="1">IF(ISBLANK(OFFSET('9. METAS'!$L$20,INT((ROW()-13)/2),0)),"",OFFSET('9. METAS'!$L$20,INT((ROW()-13)/2),0))</f>
        <v/>
      </c>
      <c r="I271" s="1031"/>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1004" t="str">
        <f t="shared" ref="N271" ca="1" si="254">IFERROR(J271/J272,"ND")</f>
        <v>ND</v>
      </c>
      <c r="O271" s="1006" t="str">
        <f t="shared" ref="O271" ca="1" si="255">IFERROR(((J271+K271+L271+M271)/H271),"ND")</f>
        <v>ND</v>
      </c>
      <c r="P271" s="1034"/>
    </row>
    <row r="272" spans="3:16">
      <c r="C272" s="983"/>
      <c r="D272" s="985"/>
      <c r="E272" s="985"/>
      <c r="F272" s="987"/>
      <c r="G272" s="989"/>
      <c r="H272" s="1063"/>
      <c r="I272" s="1036"/>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1005"/>
      <c r="O272" s="1007"/>
      <c r="P272" s="1037"/>
    </row>
    <row r="273" spans="3:16">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63" t="str">
        <f ca="1">IF(ISBLANK(OFFSET('9. METAS'!$L$20,INT((ROW()-13)/2),0)),"",OFFSET('9. METAS'!$L$20,INT((ROW()-13)/2),0))</f>
        <v/>
      </c>
      <c r="I273" s="1031"/>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1004" t="str">
        <f t="shared" ref="N273" ca="1" si="256">IFERROR(J273/J274,"ND")</f>
        <v>ND</v>
      </c>
      <c r="O273" s="1006" t="str">
        <f t="shared" ref="O273" ca="1" si="257">IFERROR(((J273+K273+L273+M273)/H273),"ND")</f>
        <v>ND</v>
      </c>
      <c r="P273" s="1034"/>
    </row>
    <row r="274" spans="3:16">
      <c r="C274" s="983"/>
      <c r="D274" s="985"/>
      <c r="E274" s="985"/>
      <c r="F274" s="987"/>
      <c r="G274" s="989"/>
      <c r="H274" s="1063"/>
      <c r="I274" s="1036"/>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1005"/>
      <c r="O274" s="1007"/>
      <c r="P274" s="1037"/>
    </row>
    <row r="275" spans="3:16">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63" t="str">
        <f ca="1">IF(ISBLANK(OFFSET('9. METAS'!$L$20,INT((ROW()-13)/2),0)),"",OFFSET('9. METAS'!$L$20,INT((ROW()-13)/2),0))</f>
        <v/>
      </c>
      <c r="I275" s="1031"/>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1004" t="str">
        <f t="shared" ref="N275" ca="1" si="258">IFERROR(J275/J276,"ND")</f>
        <v>ND</v>
      </c>
      <c r="O275" s="1006" t="str">
        <f t="shared" ref="O275" ca="1" si="259">IFERROR(((J275+K275+L275+M275)/H275),"ND")</f>
        <v>ND</v>
      </c>
      <c r="P275" s="1034"/>
    </row>
    <row r="276" spans="3:16">
      <c r="C276" s="983"/>
      <c r="D276" s="985"/>
      <c r="E276" s="985"/>
      <c r="F276" s="987"/>
      <c r="G276" s="989"/>
      <c r="H276" s="1063"/>
      <c r="I276" s="1036"/>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1005"/>
      <c r="O276" s="1007"/>
      <c r="P276" s="1037"/>
    </row>
    <row r="277" spans="3:16">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63" t="str">
        <f ca="1">IF(ISBLANK(OFFSET('9. METAS'!$L$20,INT((ROW()-13)/2),0)),"",OFFSET('9. METAS'!$L$20,INT((ROW()-13)/2),0))</f>
        <v/>
      </c>
      <c r="I277" s="1031"/>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1004" t="str">
        <f t="shared" ref="N277" ca="1" si="260">IFERROR(J277/J278,"ND")</f>
        <v>ND</v>
      </c>
      <c r="O277" s="1006" t="str">
        <f t="shared" ref="O277" ca="1" si="261">IFERROR(((J277+K277+L277+M277)/H277),"ND")</f>
        <v>ND</v>
      </c>
      <c r="P277" s="1034"/>
    </row>
    <row r="278" spans="3:16">
      <c r="C278" s="983"/>
      <c r="D278" s="985"/>
      <c r="E278" s="985"/>
      <c r="F278" s="987"/>
      <c r="G278" s="989"/>
      <c r="H278" s="1063"/>
      <c r="I278" s="1036"/>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1005"/>
      <c r="O278" s="1007"/>
      <c r="P278" s="1037"/>
    </row>
    <row r="279" spans="3:16">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63" t="str">
        <f ca="1">IF(ISBLANK(OFFSET('9. METAS'!$L$20,INT((ROW()-13)/2),0)),"",OFFSET('9. METAS'!$L$20,INT((ROW()-13)/2),0))</f>
        <v/>
      </c>
      <c r="I279" s="1031"/>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1004" t="str">
        <f t="shared" ref="N279" ca="1" si="262">IFERROR(J279/J280,"ND")</f>
        <v>ND</v>
      </c>
      <c r="O279" s="1006" t="str">
        <f t="shared" ref="O279" ca="1" si="263">IFERROR(((J279+K279+L279+M279)/H279),"ND")</f>
        <v>ND</v>
      </c>
      <c r="P279" s="1034"/>
    </row>
    <row r="280" spans="3:16">
      <c r="C280" s="983"/>
      <c r="D280" s="985"/>
      <c r="E280" s="985"/>
      <c r="F280" s="987"/>
      <c r="G280" s="989"/>
      <c r="H280" s="1063"/>
      <c r="I280" s="1036"/>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1005"/>
      <c r="O280" s="1007"/>
      <c r="P280" s="1037"/>
    </row>
    <row r="281" spans="3:16">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63" t="str">
        <f ca="1">IF(ISBLANK(OFFSET('9. METAS'!$L$20,INT((ROW()-13)/2),0)),"",OFFSET('9. METAS'!$L$20,INT((ROW()-13)/2),0))</f>
        <v/>
      </c>
      <c r="I281" s="1031"/>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1004" t="str">
        <f t="shared" ref="N281" ca="1" si="264">IFERROR(J281/J282,"ND")</f>
        <v>ND</v>
      </c>
      <c r="O281" s="1006" t="str">
        <f t="shared" ref="O281" ca="1" si="265">IFERROR(((J281+K281+L281+M281)/H281),"ND")</f>
        <v>ND</v>
      </c>
      <c r="P281" s="1034"/>
    </row>
    <row r="282" spans="3:16">
      <c r="C282" s="983"/>
      <c r="D282" s="985"/>
      <c r="E282" s="985"/>
      <c r="F282" s="987"/>
      <c r="G282" s="989"/>
      <c r="H282" s="1063"/>
      <c r="I282" s="1036"/>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1005"/>
      <c r="O282" s="1007"/>
      <c r="P282" s="1037"/>
    </row>
    <row r="283" spans="3:16">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63" t="str">
        <f ca="1">IF(ISBLANK(OFFSET('9. METAS'!$L$20,INT((ROW()-13)/2),0)),"",OFFSET('9. METAS'!$L$20,INT((ROW()-13)/2),0))</f>
        <v/>
      </c>
      <c r="I283" s="1031"/>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1004" t="str">
        <f t="shared" ref="N283" ca="1" si="266">IFERROR(J283/J284,"ND")</f>
        <v>ND</v>
      </c>
      <c r="O283" s="1006" t="str">
        <f t="shared" ref="O283" ca="1" si="267">IFERROR(((J283+K283+L283+M283)/H283),"ND")</f>
        <v>ND</v>
      </c>
      <c r="P283" s="1034"/>
    </row>
    <row r="284" spans="3:16">
      <c r="C284" s="983"/>
      <c r="D284" s="985"/>
      <c r="E284" s="985"/>
      <c r="F284" s="987"/>
      <c r="G284" s="989"/>
      <c r="H284" s="1063"/>
      <c r="I284" s="1036"/>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1005"/>
      <c r="O284" s="1007"/>
      <c r="P284" s="1037"/>
    </row>
    <row r="285" spans="3:16">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63" t="str">
        <f ca="1">IF(ISBLANK(OFFSET('9. METAS'!$L$20,INT((ROW()-13)/2),0)),"",OFFSET('9. METAS'!$L$20,INT((ROW()-13)/2),0))</f>
        <v/>
      </c>
      <c r="I285" s="1031"/>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1004" t="str">
        <f t="shared" ref="N285" ca="1" si="268">IFERROR(J285/J286,"ND")</f>
        <v>ND</v>
      </c>
      <c r="O285" s="1006" t="str">
        <f t="shared" ref="O285" ca="1" si="269">IFERROR(((J285+K285+L285+M285)/H285),"ND")</f>
        <v>ND</v>
      </c>
      <c r="P285" s="1034"/>
    </row>
    <row r="286" spans="3:16">
      <c r="C286" s="983"/>
      <c r="D286" s="985"/>
      <c r="E286" s="985"/>
      <c r="F286" s="987"/>
      <c r="G286" s="989"/>
      <c r="H286" s="1063"/>
      <c r="I286" s="1036"/>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1005"/>
      <c r="O286" s="1007"/>
      <c r="P286" s="1037"/>
    </row>
    <row r="287" spans="3:16">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63" t="str">
        <f ca="1">IF(ISBLANK(OFFSET('9. METAS'!$L$20,INT((ROW()-13)/2),0)),"",OFFSET('9. METAS'!$L$20,INT((ROW()-13)/2),0))</f>
        <v/>
      </c>
      <c r="I287" s="1031"/>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1004" t="str">
        <f t="shared" ref="N287" ca="1" si="270">IFERROR(J287/J288,"ND")</f>
        <v>ND</v>
      </c>
      <c r="O287" s="1006" t="str">
        <f t="shared" ref="O287" ca="1" si="271">IFERROR(((J287+K287+L287+M287)/H287),"ND")</f>
        <v>ND</v>
      </c>
      <c r="P287" s="1034"/>
    </row>
    <row r="288" spans="3:16">
      <c r="C288" s="983"/>
      <c r="D288" s="985"/>
      <c r="E288" s="985"/>
      <c r="F288" s="987"/>
      <c r="G288" s="989"/>
      <c r="H288" s="1063"/>
      <c r="I288" s="1036"/>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1005"/>
      <c r="O288" s="1007"/>
      <c r="P288" s="1037"/>
    </row>
    <row r="289" spans="3:16">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63" t="str">
        <f ca="1">IF(ISBLANK(OFFSET('9. METAS'!$L$20,INT((ROW()-13)/2),0)),"",OFFSET('9. METAS'!$L$20,INT((ROW()-13)/2),0))</f>
        <v/>
      </c>
      <c r="I289" s="1031"/>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1004" t="str">
        <f t="shared" ref="N289" ca="1" si="272">IFERROR(J289/J290,"ND")</f>
        <v>ND</v>
      </c>
      <c r="O289" s="1006" t="str">
        <f t="shared" ref="O289" ca="1" si="273">IFERROR(((J289+K289+L289+M289)/H289),"ND")</f>
        <v>ND</v>
      </c>
      <c r="P289" s="1034"/>
    </row>
    <row r="290" spans="3:16">
      <c r="C290" s="983"/>
      <c r="D290" s="985"/>
      <c r="E290" s="985"/>
      <c r="F290" s="987"/>
      <c r="G290" s="989"/>
      <c r="H290" s="1063"/>
      <c r="I290" s="1036"/>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1005"/>
      <c r="O290" s="1007"/>
      <c r="P290" s="1037"/>
    </row>
    <row r="291" spans="3:16">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63" t="str">
        <f ca="1">IF(ISBLANK(OFFSET('9. METAS'!$L$20,INT((ROW()-13)/2),0)),"",OFFSET('9. METAS'!$L$20,INT((ROW()-13)/2),0))</f>
        <v/>
      </c>
      <c r="I291" s="1031"/>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1004" t="str">
        <f t="shared" ref="N291" ca="1" si="274">IFERROR(J291/J292,"ND")</f>
        <v>ND</v>
      </c>
      <c r="O291" s="1006" t="str">
        <f t="shared" ref="O291" ca="1" si="275">IFERROR(((J291+K291+L291+M291)/H291),"ND")</f>
        <v>ND</v>
      </c>
      <c r="P291" s="1034"/>
    </row>
    <row r="292" spans="3:16">
      <c r="C292" s="983"/>
      <c r="D292" s="985"/>
      <c r="E292" s="985"/>
      <c r="F292" s="987"/>
      <c r="G292" s="989"/>
      <c r="H292" s="1063"/>
      <c r="I292" s="1036"/>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1005"/>
      <c r="O292" s="1007"/>
      <c r="P292" s="1037"/>
    </row>
    <row r="293" spans="3:16">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63" t="str">
        <f ca="1">IF(ISBLANK(OFFSET('9. METAS'!$L$20,INT((ROW()-13)/2),0)),"",OFFSET('9. METAS'!$L$20,INT((ROW()-13)/2),0))</f>
        <v/>
      </c>
      <c r="I293" s="1031"/>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1004" t="str">
        <f t="shared" ref="N293" ca="1" si="276">IFERROR(J293/J294,"ND")</f>
        <v>ND</v>
      </c>
      <c r="O293" s="1006" t="str">
        <f t="shared" ref="O293" ca="1" si="277">IFERROR(((J293+K293+L293+M293)/H293),"ND")</f>
        <v>ND</v>
      </c>
      <c r="P293" s="1034"/>
    </row>
    <row r="294" spans="3:16">
      <c r="C294" s="983"/>
      <c r="D294" s="985"/>
      <c r="E294" s="985"/>
      <c r="F294" s="987"/>
      <c r="G294" s="989"/>
      <c r="H294" s="1063"/>
      <c r="I294" s="1036"/>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1005"/>
      <c r="O294" s="1007"/>
      <c r="P294" s="1037"/>
    </row>
    <row r="295" spans="3:16">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63" t="str">
        <f ca="1">IF(ISBLANK(OFFSET('9. METAS'!$L$20,INT((ROW()-13)/2),0)),"",OFFSET('9. METAS'!$L$20,INT((ROW()-13)/2),0))</f>
        <v/>
      </c>
      <c r="I295" s="1031"/>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1004" t="str">
        <f t="shared" ref="N295" ca="1" si="278">IFERROR(J295/J296,"ND")</f>
        <v>ND</v>
      </c>
      <c r="O295" s="1006" t="str">
        <f t="shared" ref="O295" ca="1" si="279">IFERROR(((J295+K295+L295+M295)/H295),"ND")</f>
        <v>ND</v>
      </c>
      <c r="P295" s="1034"/>
    </row>
    <row r="296" spans="3:16">
      <c r="C296" s="983"/>
      <c r="D296" s="985"/>
      <c r="E296" s="985"/>
      <c r="F296" s="987"/>
      <c r="G296" s="989"/>
      <c r="H296" s="1063"/>
      <c r="I296" s="1036"/>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1005"/>
      <c r="O296" s="1007"/>
      <c r="P296" s="1037"/>
    </row>
    <row r="297" spans="3:16">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63" t="str">
        <f ca="1">IF(ISBLANK(OFFSET('9. METAS'!$L$20,INT((ROW()-13)/2),0)),"",OFFSET('9. METAS'!$L$20,INT((ROW()-13)/2),0))</f>
        <v/>
      </c>
      <c r="I297" s="1031"/>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1004" t="str">
        <f t="shared" ref="N297" ca="1" si="280">IFERROR(J297/J298,"ND")</f>
        <v>ND</v>
      </c>
      <c r="O297" s="1006" t="str">
        <f t="shared" ref="O297" ca="1" si="281">IFERROR(((J297+K297+L297+M297)/H297),"ND")</f>
        <v>ND</v>
      </c>
      <c r="P297" s="1034"/>
    </row>
    <row r="298" spans="3:16">
      <c r="C298" s="983"/>
      <c r="D298" s="985"/>
      <c r="E298" s="985"/>
      <c r="F298" s="987"/>
      <c r="G298" s="989"/>
      <c r="H298" s="1063"/>
      <c r="I298" s="1036"/>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1005"/>
      <c r="O298" s="1007"/>
      <c r="P298" s="1037"/>
    </row>
    <row r="299" spans="3:16">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63" t="str">
        <f ca="1">IF(ISBLANK(OFFSET('9. METAS'!$L$20,INT((ROW()-13)/2),0)),"",OFFSET('9. METAS'!$L$20,INT((ROW()-13)/2),0))</f>
        <v/>
      </c>
      <c r="I299" s="1031"/>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1004" t="str">
        <f t="shared" ref="N299" ca="1" si="282">IFERROR(J299/J300,"ND")</f>
        <v>ND</v>
      </c>
      <c r="O299" s="1006" t="str">
        <f t="shared" ref="O299" ca="1" si="283">IFERROR(((J299+K299+L299+M299)/H299),"ND")</f>
        <v>ND</v>
      </c>
      <c r="P299" s="1034"/>
    </row>
    <row r="300" spans="3:16">
      <c r="C300" s="983"/>
      <c r="D300" s="985"/>
      <c r="E300" s="985"/>
      <c r="F300" s="987"/>
      <c r="G300" s="989"/>
      <c r="H300" s="1063"/>
      <c r="I300" s="1036"/>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1005"/>
      <c r="O300" s="1007"/>
      <c r="P300" s="1037"/>
    </row>
    <row r="301" spans="3:16">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63" t="str">
        <f ca="1">IF(ISBLANK(OFFSET('9. METAS'!$L$20,INT((ROW()-13)/2),0)),"",OFFSET('9. METAS'!$L$20,INT((ROW()-13)/2),0))</f>
        <v/>
      </c>
      <c r="I301" s="1031"/>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1004" t="str">
        <f t="shared" ref="N301" ca="1" si="284">IFERROR(J301/J302,"ND")</f>
        <v>ND</v>
      </c>
      <c r="O301" s="1006" t="str">
        <f t="shared" ref="O301" ca="1" si="285">IFERROR(((J301+K301+L301+M301)/H301),"ND")</f>
        <v>ND</v>
      </c>
      <c r="P301" s="1034"/>
    </row>
    <row r="302" spans="3:16">
      <c r="C302" s="983"/>
      <c r="D302" s="985"/>
      <c r="E302" s="985"/>
      <c r="F302" s="987"/>
      <c r="G302" s="989"/>
      <c r="H302" s="1063"/>
      <c r="I302" s="1036"/>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1005"/>
      <c r="O302" s="1007"/>
      <c r="P302" s="1037"/>
    </row>
    <row r="303" spans="3:16">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63" t="str">
        <f ca="1">IF(ISBLANK(OFFSET('9. METAS'!$L$20,INT((ROW()-13)/2),0)),"",OFFSET('9. METAS'!$L$20,INT((ROW()-13)/2),0))</f>
        <v/>
      </c>
      <c r="I303" s="1031"/>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1004" t="str">
        <f t="shared" ref="N303" ca="1" si="286">IFERROR(J303/J304,"ND")</f>
        <v>ND</v>
      </c>
      <c r="O303" s="1006" t="str">
        <f t="shared" ref="O303" ca="1" si="287">IFERROR(((J303+K303+L303+M303)/H303),"ND")</f>
        <v>ND</v>
      </c>
      <c r="P303" s="1034"/>
    </row>
    <row r="304" spans="3:16">
      <c r="C304" s="983"/>
      <c r="D304" s="985"/>
      <c r="E304" s="985"/>
      <c r="F304" s="987"/>
      <c r="G304" s="989"/>
      <c r="H304" s="1063"/>
      <c r="I304" s="1036"/>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1005"/>
      <c r="O304" s="1007"/>
      <c r="P304" s="1037"/>
    </row>
    <row r="305" spans="3:16">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63" t="str">
        <f ca="1">IF(ISBLANK(OFFSET('9. METAS'!$L$20,INT((ROW()-13)/2),0)),"",OFFSET('9. METAS'!$L$20,INT((ROW()-13)/2),0))</f>
        <v/>
      </c>
      <c r="I305" s="1031"/>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1004" t="str">
        <f t="shared" ref="N305" ca="1" si="288">IFERROR(J305/J306,"ND")</f>
        <v>ND</v>
      </c>
      <c r="O305" s="1006" t="str">
        <f t="shared" ref="O305" ca="1" si="289">IFERROR(((J305+K305+L305+M305)/H305),"ND")</f>
        <v>ND</v>
      </c>
      <c r="P305" s="1034"/>
    </row>
    <row r="306" spans="3:16">
      <c r="C306" s="983"/>
      <c r="D306" s="985"/>
      <c r="E306" s="985"/>
      <c r="F306" s="987"/>
      <c r="G306" s="989"/>
      <c r="H306" s="1063"/>
      <c r="I306" s="1036"/>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1005"/>
      <c r="O306" s="1007"/>
      <c r="P306" s="1037"/>
    </row>
    <row r="307" spans="3:16">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63" t="str">
        <f ca="1">IF(ISBLANK(OFFSET('9. METAS'!$L$20,INT((ROW()-13)/2),0)),"",OFFSET('9. METAS'!$L$20,INT((ROW()-13)/2),0))</f>
        <v/>
      </c>
      <c r="I307" s="1031"/>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1004" t="str">
        <f t="shared" ref="N307" ca="1" si="290">IFERROR(J307/J308,"ND")</f>
        <v>ND</v>
      </c>
      <c r="O307" s="1006" t="str">
        <f t="shared" ref="O307" ca="1" si="291">IFERROR(((J307+K307+L307+M307)/H307),"ND")</f>
        <v>ND</v>
      </c>
      <c r="P307" s="1034"/>
    </row>
    <row r="308" spans="3:16">
      <c r="C308" s="983"/>
      <c r="D308" s="985"/>
      <c r="E308" s="985"/>
      <c r="F308" s="987"/>
      <c r="G308" s="989"/>
      <c r="H308" s="1063"/>
      <c r="I308" s="1036"/>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1005"/>
      <c r="O308" s="1007"/>
      <c r="P308" s="1037"/>
    </row>
    <row r="309" spans="3:16">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63" t="str">
        <f ca="1">IF(ISBLANK(OFFSET('9. METAS'!$L$20,INT((ROW()-13)/2),0)),"",OFFSET('9. METAS'!$L$20,INT((ROW()-13)/2),0))</f>
        <v/>
      </c>
      <c r="I309" s="1031"/>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1004" t="str">
        <f t="shared" ref="N309" ca="1" si="292">IFERROR(J309/J310,"ND")</f>
        <v>ND</v>
      </c>
      <c r="O309" s="1006" t="str">
        <f t="shared" ref="O309" ca="1" si="293">IFERROR(((J309+K309+L309+M309)/H309),"ND")</f>
        <v>ND</v>
      </c>
      <c r="P309" s="1034"/>
    </row>
    <row r="310" spans="3:16">
      <c r="C310" s="983"/>
      <c r="D310" s="985"/>
      <c r="E310" s="985"/>
      <c r="F310" s="987"/>
      <c r="G310" s="989"/>
      <c r="H310" s="1063"/>
      <c r="I310" s="1036"/>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1005"/>
      <c r="O310" s="1007"/>
      <c r="P310" s="1037"/>
    </row>
    <row r="311" spans="3:16">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63" t="str">
        <f ca="1">IF(ISBLANK(OFFSET('9. METAS'!$L$20,INT((ROW()-13)/2),0)),"",OFFSET('9. METAS'!$L$20,INT((ROW()-13)/2),0))</f>
        <v/>
      </c>
      <c r="I311" s="1031"/>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1004" t="str">
        <f t="shared" ref="N311" ca="1" si="294">IFERROR(J311/J312,"ND")</f>
        <v>ND</v>
      </c>
      <c r="O311" s="1006" t="str">
        <f t="shared" ref="O311" ca="1" si="295">IFERROR(((J311+K311+L311+M311)/H311),"ND")</f>
        <v>ND</v>
      </c>
      <c r="P311" s="1034"/>
    </row>
    <row r="312" spans="3:16">
      <c r="C312" s="983"/>
      <c r="D312" s="985"/>
      <c r="E312" s="985"/>
      <c r="F312" s="987"/>
      <c r="G312" s="989"/>
      <c r="H312" s="1063"/>
      <c r="I312" s="1036"/>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1005"/>
      <c r="O312" s="1007"/>
      <c r="P312" s="1037"/>
    </row>
    <row r="313" spans="3:16">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63" t="str">
        <f ca="1">IF(ISBLANK(OFFSET('9. METAS'!$L$20,INT((ROW()-13)/2),0)),"",OFFSET('9. METAS'!$L$20,INT((ROW()-13)/2),0))</f>
        <v/>
      </c>
      <c r="I313" s="1031"/>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1004" t="str">
        <f t="shared" ref="N313" ca="1" si="296">IFERROR(J313/J314,"ND")</f>
        <v>ND</v>
      </c>
      <c r="O313" s="1006" t="str">
        <f t="shared" ref="O313" ca="1" si="297">IFERROR(((J313+K313+L313+M313)/H313),"ND")</f>
        <v>ND</v>
      </c>
      <c r="P313" s="1034"/>
    </row>
    <row r="314" spans="3:16">
      <c r="C314" s="983"/>
      <c r="D314" s="985"/>
      <c r="E314" s="985"/>
      <c r="F314" s="987"/>
      <c r="G314" s="989"/>
      <c r="H314" s="1063"/>
      <c r="I314" s="1036"/>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1005"/>
      <c r="O314" s="1007"/>
      <c r="P314" s="1037"/>
    </row>
    <row r="315" spans="3:16">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63" t="str">
        <f ca="1">IF(ISBLANK(OFFSET('9. METAS'!$L$20,INT((ROW()-13)/2),0)),"",OFFSET('9. METAS'!$L$20,INT((ROW()-13)/2),0))</f>
        <v/>
      </c>
      <c r="I315" s="1031"/>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1004" t="str">
        <f t="shared" ref="N315" ca="1" si="298">IFERROR(J315/J316,"ND")</f>
        <v>ND</v>
      </c>
      <c r="O315" s="1006" t="str">
        <f t="shared" ref="O315" ca="1" si="299">IFERROR(((J315+K315+L315+M315)/H315),"ND")</f>
        <v>ND</v>
      </c>
      <c r="P315" s="1034"/>
    </row>
    <row r="316" spans="3:16">
      <c r="C316" s="983"/>
      <c r="D316" s="985"/>
      <c r="E316" s="985"/>
      <c r="F316" s="987"/>
      <c r="G316" s="989"/>
      <c r="H316" s="1063"/>
      <c r="I316" s="1036"/>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1005"/>
      <c r="O316" s="1007"/>
      <c r="P316" s="1037"/>
    </row>
    <row r="317" spans="3:16">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63" t="str">
        <f ca="1">IF(ISBLANK(OFFSET('9. METAS'!$L$20,INT((ROW()-13)/2),0)),"",OFFSET('9. METAS'!$L$20,INT((ROW()-13)/2),0))</f>
        <v/>
      </c>
      <c r="I317" s="1031"/>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1004" t="str">
        <f t="shared" ref="N317" ca="1" si="300">IFERROR(J317/J318,"ND")</f>
        <v>ND</v>
      </c>
      <c r="O317" s="1006" t="str">
        <f t="shared" ref="O317" ca="1" si="301">IFERROR(((J317+K317+L317+M317)/H317),"ND")</f>
        <v>ND</v>
      </c>
      <c r="P317" s="1034"/>
    </row>
    <row r="318" spans="3:16">
      <c r="C318" s="983"/>
      <c r="D318" s="985"/>
      <c r="E318" s="985"/>
      <c r="F318" s="987"/>
      <c r="G318" s="989"/>
      <c r="H318" s="1063"/>
      <c r="I318" s="1036"/>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1005"/>
      <c r="O318" s="1007"/>
      <c r="P318" s="1037"/>
    </row>
    <row r="319" spans="3:16">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63" t="str">
        <f ca="1">IF(ISBLANK(OFFSET('9. METAS'!$L$20,INT((ROW()-13)/2),0)),"",OFFSET('9. METAS'!$L$20,INT((ROW()-13)/2),0))</f>
        <v/>
      </c>
      <c r="I319" s="1031"/>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1004" t="str">
        <f t="shared" ref="N319" ca="1" si="302">IFERROR(J319/J320,"ND")</f>
        <v>ND</v>
      </c>
      <c r="O319" s="1006" t="str">
        <f t="shared" ref="O319" ca="1" si="303">IFERROR(((J319+K319+L319+M319)/H319),"ND")</f>
        <v>ND</v>
      </c>
      <c r="P319" s="1034"/>
    </row>
    <row r="320" spans="3:16">
      <c r="C320" s="983"/>
      <c r="D320" s="985"/>
      <c r="E320" s="985"/>
      <c r="F320" s="987"/>
      <c r="G320" s="989"/>
      <c r="H320" s="1063"/>
      <c r="I320" s="1036"/>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1005"/>
      <c r="O320" s="1007"/>
      <c r="P320" s="1037"/>
    </row>
    <row r="321" spans="3:16">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63" t="str">
        <f ca="1">IF(ISBLANK(OFFSET('9. METAS'!$L$20,INT((ROW()-13)/2),0)),"",OFFSET('9. METAS'!$L$20,INT((ROW()-13)/2),0))</f>
        <v/>
      </c>
      <c r="I321" s="1031"/>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1004" t="str">
        <f t="shared" ref="N321" ca="1" si="304">IFERROR(J321/J322,"ND")</f>
        <v>ND</v>
      </c>
      <c r="O321" s="1006" t="str">
        <f t="shared" ref="O321" ca="1" si="305">IFERROR(((J321+K321+L321+M321)/H321),"ND")</f>
        <v>ND</v>
      </c>
      <c r="P321" s="1034"/>
    </row>
    <row r="322" spans="3:16">
      <c r="C322" s="983"/>
      <c r="D322" s="985"/>
      <c r="E322" s="985"/>
      <c r="F322" s="987"/>
      <c r="G322" s="989"/>
      <c r="H322" s="1063"/>
      <c r="I322" s="1036"/>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1005"/>
      <c r="O322" s="1007"/>
      <c r="P322" s="1037"/>
    </row>
    <row r="323" spans="3:16">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63" t="str">
        <f ca="1">IF(ISBLANK(OFFSET('9. METAS'!$L$20,INT((ROW()-13)/2),0)),"",OFFSET('9. METAS'!$L$20,INT((ROW()-13)/2),0))</f>
        <v/>
      </c>
      <c r="I323" s="1031"/>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1004" t="str">
        <f t="shared" ref="N323" ca="1" si="306">IFERROR(J323/J324,"ND")</f>
        <v>ND</v>
      </c>
      <c r="O323" s="1006" t="str">
        <f t="shared" ref="O323" ca="1" si="307">IFERROR(((J323+K323+L323+M323)/H323),"ND")</f>
        <v>ND</v>
      </c>
      <c r="P323" s="1034"/>
    </row>
    <row r="324" spans="3:16">
      <c r="C324" s="983"/>
      <c r="D324" s="985"/>
      <c r="E324" s="985"/>
      <c r="F324" s="987"/>
      <c r="G324" s="989"/>
      <c r="H324" s="1063"/>
      <c r="I324" s="1036"/>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1005"/>
      <c r="O324" s="1007"/>
      <c r="P324" s="1037"/>
    </row>
    <row r="325" spans="3:16">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63" t="str">
        <f ca="1">IF(ISBLANK(OFFSET('9. METAS'!$L$20,INT((ROW()-13)/2),0)),"",OFFSET('9. METAS'!$L$20,INT((ROW()-13)/2),0))</f>
        <v/>
      </c>
      <c r="I325" s="1031"/>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1004" t="str">
        <f t="shared" ref="N325" ca="1" si="308">IFERROR(J325/J326,"ND")</f>
        <v>ND</v>
      </c>
      <c r="O325" s="1006" t="str">
        <f t="shared" ref="O325" ca="1" si="309">IFERROR(((J325+K325+L325+M325)/H325),"ND")</f>
        <v>ND</v>
      </c>
      <c r="P325" s="1034"/>
    </row>
    <row r="326" spans="3:16">
      <c r="C326" s="983"/>
      <c r="D326" s="985"/>
      <c r="E326" s="985"/>
      <c r="F326" s="987"/>
      <c r="G326" s="989"/>
      <c r="H326" s="1063"/>
      <c r="I326" s="1036"/>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1005"/>
      <c r="O326" s="1007"/>
      <c r="P326" s="1037"/>
    </row>
    <row r="327" spans="3:16">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63" t="str">
        <f ca="1">IF(ISBLANK(OFFSET('9. METAS'!$L$20,INT((ROW()-13)/2),0)),"",OFFSET('9. METAS'!$L$20,INT((ROW()-13)/2),0))</f>
        <v/>
      </c>
      <c r="I327" s="1031"/>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1004" t="str">
        <f t="shared" ref="N327" ca="1" si="310">IFERROR(J327/J328,"ND")</f>
        <v>ND</v>
      </c>
      <c r="O327" s="1006" t="str">
        <f t="shared" ref="O327" ca="1" si="311">IFERROR(((J327+K327+L327+M327)/H327),"ND")</f>
        <v>ND</v>
      </c>
      <c r="P327" s="1034"/>
    </row>
    <row r="328" spans="3:16">
      <c r="C328" s="983"/>
      <c r="D328" s="985"/>
      <c r="E328" s="985"/>
      <c r="F328" s="987"/>
      <c r="G328" s="989"/>
      <c r="H328" s="1063"/>
      <c r="I328" s="1036"/>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1005"/>
      <c r="O328" s="1007"/>
      <c r="P328" s="1037"/>
    </row>
    <row r="329" spans="3:16">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63" t="str">
        <f ca="1">IF(ISBLANK(OFFSET('9. METAS'!$L$20,INT((ROW()-13)/2),0)),"",OFFSET('9. METAS'!$L$20,INT((ROW()-13)/2),0))</f>
        <v/>
      </c>
      <c r="I329" s="1031"/>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1004" t="str">
        <f t="shared" ref="N329" ca="1" si="312">IFERROR(J329/J330,"ND")</f>
        <v>ND</v>
      </c>
      <c r="O329" s="1006" t="str">
        <f t="shared" ref="O329" ca="1" si="313">IFERROR(((J329+K329+L329+M329)/H329),"ND")</f>
        <v>ND</v>
      </c>
      <c r="P329" s="1034"/>
    </row>
    <row r="330" spans="3:16">
      <c r="C330" s="983"/>
      <c r="D330" s="985"/>
      <c r="E330" s="985"/>
      <c r="F330" s="987"/>
      <c r="G330" s="989"/>
      <c r="H330" s="1063"/>
      <c r="I330" s="1036"/>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1005"/>
      <c r="O330" s="1007"/>
      <c r="P330" s="1037"/>
    </row>
    <row r="331" spans="3:16">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63" t="str">
        <f ca="1">IF(ISBLANK(OFFSET('9. METAS'!$L$20,INT((ROW()-13)/2),0)),"",OFFSET('9. METAS'!$L$20,INT((ROW()-13)/2),0))</f>
        <v/>
      </c>
      <c r="I331" s="1031"/>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1004" t="str">
        <f t="shared" ref="N331" ca="1" si="314">IFERROR(J331/J332,"ND")</f>
        <v>ND</v>
      </c>
      <c r="O331" s="1006" t="str">
        <f t="shared" ref="O331" ca="1" si="315">IFERROR(((J331+K331+L331+M331)/H331),"ND")</f>
        <v>ND</v>
      </c>
      <c r="P331" s="1034"/>
    </row>
    <row r="332" spans="3:16">
      <c r="C332" s="983"/>
      <c r="D332" s="985"/>
      <c r="E332" s="985"/>
      <c r="F332" s="987"/>
      <c r="G332" s="989"/>
      <c r="H332" s="1063"/>
      <c r="I332" s="1036"/>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1005"/>
      <c r="O332" s="1007"/>
      <c r="P332" s="1037"/>
    </row>
    <row r="333" spans="3:16">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63" t="str">
        <f ca="1">IF(ISBLANK(OFFSET('9. METAS'!$L$20,INT((ROW()-13)/2),0)),"",OFFSET('9. METAS'!$L$20,INT((ROW()-13)/2),0))</f>
        <v/>
      </c>
      <c r="I333" s="1031"/>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1004" t="str">
        <f t="shared" ref="N333" ca="1" si="316">IFERROR(J333/J334,"ND")</f>
        <v>ND</v>
      </c>
      <c r="O333" s="1006" t="str">
        <f t="shared" ref="O333" ca="1" si="317">IFERROR(((J333+K333+L333+M333)/H333),"ND")</f>
        <v>ND</v>
      </c>
      <c r="P333" s="1034"/>
    </row>
    <row r="334" spans="3:16">
      <c r="C334" s="983"/>
      <c r="D334" s="985"/>
      <c r="E334" s="985"/>
      <c r="F334" s="987"/>
      <c r="G334" s="989"/>
      <c r="H334" s="1063"/>
      <c r="I334" s="1036"/>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1005"/>
      <c r="O334" s="1007"/>
      <c r="P334" s="1037"/>
    </row>
    <row r="335" spans="3:16">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63" t="str">
        <f ca="1">IF(ISBLANK(OFFSET('9. METAS'!$L$20,INT((ROW()-13)/2),0)),"",OFFSET('9. METAS'!$L$20,INT((ROW()-13)/2),0))</f>
        <v/>
      </c>
      <c r="I335" s="1031"/>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1004" t="str">
        <f t="shared" ref="N335" ca="1" si="318">IFERROR(J335/J336,"ND")</f>
        <v>ND</v>
      </c>
      <c r="O335" s="1006" t="str">
        <f t="shared" ref="O335" ca="1" si="319">IFERROR(((J335+K335+L335+M335)/H335),"ND")</f>
        <v>ND</v>
      </c>
      <c r="P335" s="1034"/>
    </row>
    <row r="336" spans="3:16">
      <c r="C336" s="983"/>
      <c r="D336" s="985"/>
      <c r="E336" s="985"/>
      <c r="F336" s="987"/>
      <c r="G336" s="989"/>
      <c r="H336" s="1063"/>
      <c r="I336" s="1036"/>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1005"/>
      <c r="O336" s="1007"/>
      <c r="P336" s="1037"/>
    </row>
    <row r="337" spans="3:16">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63" t="str">
        <f ca="1">IF(ISBLANK(OFFSET('9. METAS'!$L$20,INT((ROW()-13)/2),0)),"",OFFSET('9. METAS'!$L$20,INT((ROW()-13)/2),0))</f>
        <v/>
      </c>
      <c r="I337" s="1031"/>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1004" t="str">
        <f t="shared" ref="N337" ca="1" si="320">IFERROR(J337/J338,"ND")</f>
        <v>ND</v>
      </c>
      <c r="O337" s="1006" t="str">
        <f t="shared" ref="O337" ca="1" si="321">IFERROR(((J337+K337+L337+M337)/H337),"ND")</f>
        <v>ND</v>
      </c>
      <c r="P337" s="1034"/>
    </row>
    <row r="338" spans="3:16">
      <c r="C338" s="983"/>
      <c r="D338" s="985"/>
      <c r="E338" s="985"/>
      <c r="F338" s="987"/>
      <c r="G338" s="989"/>
      <c r="H338" s="1063"/>
      <c r="I338" s="1036"/>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1005"/>
      <c r="O338" s="1007"/>
      <c r="P338" s="1037"/>
    </row>
    <row r="339" spans="3:16">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63" t="str">
        <f ca="1">IF(ISBLANK(OFFSET('9. METAS'!$L$20,INT((ROW()-13)/2),0)),"",OFFSET('9. METAS'!$L$20,INT((ROW()-13)/2),0))</f>
        <v/>
      </c>
      <c r="I339" s="1031"/>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1004" t="str">
        <f t="shared" ref="N339" ca="1" si="322">IFERROR(J339/J340,"ND")</f>
        <v>ND</v>
      </c>
      <c r="O339" s="1006" t="str">
        <f t="shared" ref="O339" ca="1" si="323">IFERROR(((J339+K339+L339+M339)/H339),"ND")</f>
        <v>ND</v>
      </c>
      <c r="P339" s="1034"/>
    </row>
    <row r="340" spans="3:16">
      <c r="C340" s="983"/>
      <c r="D340" s="985"/>
      <c r="E340" s="985"/>
      <c r="F340" s="987"/>
      <c r="G340" s="989"/>
      <c r="H340" s="1063"/>
      <c r="I340" s="1036"/>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1005"/>
      <c r="O340" s="1007"/>
      <c r="P340" s="1037"/>
    </row>
    <row r="341" spans="3:16">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63" t="str">
        <f ca="1">IF(ISBLANK(OFFSET('9. METAS'!$L$20,INT((ROW()-13)/2),0)),"",OFFSET('9. METAS'!$L$20,INT((ROW()-13)/2),0))</f>
        <v/>
      </c>
      <c r="I341" s="1031"/>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1004" t="str">
        <f t="shared" ref="N341" ca="1" si="324">IFERROR(J341/J342,"ND")</f>
        <v>ND</v>
      </c>
      <c r="O341" s="1006" t="str">
        <f t="shared" ref="O341" ca="1" si="325">IFERROR(((J341+K341+L341+M341)/H341),"ND")</f>
        <v>ND</v>
      </c>
      <c r="P341" s="1034"/>
    </row>
    <row r="342" spans="3:16">
      <c r="C342" s="983"/>
      <c r="D342" s="985"/>
      <c r="E342" s="985"/>
      <c r="F342" s="987"/>
      <c r="G342" s="989"/>
      <c r="H342" s="1063"/>
      <c r="I342" s="1036"/>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1005"/>
      <c r="O342" s="1007"/>
      <c r="P342" s="1037"/>
    </row>
    <row r="343" spans="3:16">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63" t="str">
        <f ca="1">IF(ISBLANK(OFFSET('9. METAS'!$L$20,INT((ROW()-13)/2),0)),"",OFFSET('9. METAS'!$L$20,INT((ROW()-13)/2),0))</f>
        <v/>
      </c>
      <c r="I343" s="1031"/>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1004" t="str">
        <f t="shared" ref="N343" ca="1" si="326">IFERROR(J343/J344,"ND")</f>
        <v>ND</v>
      </c>
      <c r="O343" s="1006" t="str">
        <f t="shared" ref="O343" ca="1" si="327">IFERROR(((J343+K343+L343+M343)/H343),"ND")</f>
        <v>ND</v>
      </c>
      <c r="P343" s="1034"/>
    </row>
    <row r="344" spans="3:16">
      <c r="C344" s="983"/>
      <c r="D344" s="985"/>
      <c r="E344" s="985"/>
      <c r="F344" s="987"/>
      <c r="G344" s="989"/>
      <c r="H344" s="1063"/>
      <c r="I344" s="1036"/>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1005"/>
      <c r="O344" s="1007"/>
      <c r="P344" s="1037"/>
    </row>
    <row r="345" spans="3:16">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63" t="str">
        <f ca="1">IF(ISBLANK(OFFSET('9. METAS'!$L$20,INT((ROW()-13)/2),0)),"",OFFSET('9. METAS'!$L$20,INT((ROW()-13)/2),0))</f>
        <v/>
      </c>
      <c r="I345" s="1031"/>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1004" t="str">
        <f t="shared" ref="N345" ca="1" si="328">IFERROR(J345/J346,"ND")</f>
        <v>ND</v>
      </c>
      <c r="O345" s="1006" t="str">
        <f t="shared" ref="O345" ca="1" si="329">IFERROR(((J345+K345+L345+M345)/H345),"ND")</f>
        <v>ND</v>
      </c>
      <c r="P345" s="1034"/>
    </row>
    <row r="346" spans="3:16">
      <c r="C346" s="983"/>
      <c r="D346" s="985"/>
      <c r="E346" s="985"/>
      <c r="F346" s="987"/>
      <c r="G346" s="989"/>
      <c r="H346" s="1063"/>
      <c r="I346" s="1036"/>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1005"/>
      <c r="O346" s="1007"/>
      <c r="P346" s="1037"/>
    </row>
    <row r="347" spans="3:16">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63" t="str">
        <f ca="1">IF(ISBLANK(OFFSET('9. METAS'!$L$20,INT((ROW()-13)/2),0)),"",OFFSET('9. METAS'!$L$20,INT((ROW()-13)/2),0))</f>
        <v/>
      </c>
      <c r="I347" s="1031"/>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1004" t="str">
        <f t="shared" ref="N347" ca="1" si="330">IFERROR(J347/J348,"ND")</f>
        <v>ND</v>
      </c>
      <c r="O347" s="1006" t="str">
        <f t="shared" ref="O347" ca="1" si="331">IFERROR(((J347+K347+L347+M347)/H347),"ND")</f>
        <v>ND</v>
      </c>
      <c r="P347" s="1034"/>
    </row>
    <row r="348" spans="3:16">
      <c r="C348" s="983"/>
      <c r="D348" s="985"/>
      <c r="E348" s="985"/>
      <c r="F348" s="987"/>
      <c r="G348" s="989"/>
      <c r="H348" s="1063"/>
      <c r="I348" s="1036"/>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1005"/>
      <c r="O348" s="1007"/>
      <c r="P348" s="1037"/>
    </row>
    <row r="349" spans="3:16">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63" t="str">
        <f ca="1">IF(ISBLANK(OFFSET('9. METAS'!$L$20,INT((ROW()-13)/2),0)),"",OFFSET('9. METAS'!$L$20,INT((ROW()-13)/2),0))</f>
        <v/>
      </c>
      <c r="I349" s="1031"/>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1004" t="str">
        <f t="shared" ref="N349" ca="1" si="332">IFERROR(J349/J350,"ND")</f>
        <v>ND</v>
      </c>
      <c r="O349" s="1006" t="str">
        <f t="shared" ref="O349" ca="1" si="333">IFERROR(((J349+K349+L349+M349)/H349),"ND")</f>
        <v>ND</v>
      </c>
      <c r="P349" s="1034"/>
    </row>
    <row r="350" spans="3:16">
      <c r="C350" s="983"/>
      <c r="D350" s="985"/>
      <c r="E350" s="985"/>
      <c r="F350" s="987"/>
      <c r="G350" s="989"/>
      <c r="H350" s="1063"/>
      <c r="I350" s="1036"/>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1005"/>
      <c r="O350" s="1007"/>
      <c r="P350" s="1037"/>
    </row>
    <row r="351" spans="3:16">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63" t="str">
        <f ca="1">IF(ISBLANK(OFFSET('9. METAS'!$L$20,INT((ROW()-13)/2),0)),"",OFFSET('9. METAS'!$L$20,INT((ROW()-13)/2),0))</f>
        <v/>
      </c>
      <c r="I351" s="1031"/>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1004" t="str">
        <f t="shared" ref="N351" ca="1" si="334">IFERROR(J351/J352,"ND")</f>
        <v>ND</v>
      </c>
      <c r="O351" s="1006" t="str">
        <f t="shared" ref="O351" ca="1" si="335">IFERROR(((J351+K351+L351+M351)/H351),"ND")</f>
        <v>ND</v>
      </c>
      <c r="P351" s="1034"/>
    </row>
    <row r="352" spans="3:16">
      <c r="C352" s="983"/>
      <c r="D352" s="985"/>
      <c r="E352" s="985"/>
      <c r="F352" s="987"/>
      <c r="G352" s="989"/>
      <c r="H352" s="1063"/>
      <c r="I352" s="1036"/>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1005"/>
      <c r="O352" s="1007"/>
      <c r="P352" s="1037"/>
    </row>
    <row r="353" spans="3:16">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63" t="str">
        <f ca="1">IF(ISBLANK(OFFSET('9. METAS'!$L$20,INT((ROW()-13)/2),0)),"",OFFSET('9. METAS'!$L$20,INT((ROW()-13)/2),0))</f>
        <v/>
      </c>
      <c r="I353" s="1031"/>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1004" t="str">
        <f t="shared" ref="N353" ca="1" si="336">IFERROR(J353/J354,"ND")</f>
        <v>ND</v>
      </c>
      <c r="O353" s="1006" t="str">
        <f t="shared" ref="O353" ca="1" si="337">IFERROR(((J353+K353+L353+M353)/H353),"ND")</f>
        <v>ND</v>
      </c>
      <c r="P353" s="1034"/>
    </row>
    <row r="354" spans="3:16">
      <c r="C354" s="983"/>
      <c r="D354" s="985"/>
      <c r="E354" s="985"/>
      <c r="F354" s="987"/>
      <c r="G354" s="989"/>
      <c r="H354" s="1063"/>
      <c r="I354" s="1036"/>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1005"/>
      <c r="O354" s="1007"/>
      <c r="P354" s="1037"/>
    </row>
    <row r="355" spans="3:16">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63" t="str">
        <f ca="1">IF(ISBLANK(OFFSET('9. METAS'!$L$20,INT((ROW()-13)/2),0)),"",OFFSET('9. METAS'!$L$20,INT((ROW()-13)/2),0))</f>
        <v/>
      </c>
      <c r="I355" s="1031"/>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1004" t="str">
        <f t="shared" ref="N355" ca="1" si="338">IFERROR(J355/J356,"ND")</f>
        <v>ND</v>
      </c>
      <c r="O355" s="1006" t="str">
        <f t="shared" ref="O355" ca="1" si="339">IFERROR(((J355+K355+L355+M355)/H355),"ND")</f>
        <v>ND</v>
      </c>
      <c r="P355" s="1034"/>
    </row>
    <row r="356" spans="3:16">
      <c r="C356" s="983"/>
      <c r="D356" s="985"/>
      <c r="E356" s="985"/>
      <c r="F356" s="987"/>
      <c r="G356" s="989"/>
      <c r="H356" s="1063"/>
      <c r="I356" s="1036"/>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1005"/>
      <c r="O356" s="1007"/>
      <c r="P356" s="1037"/>
    </row>
    <row r="357" spans="3:16">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63" t="str">
        <f ca="1">IF(ISBLANK(OFFSET('9. METAS'!$L$20,INT((ROW()-13)/2),0)),"",OFFSET('9. METAS'!$L$20,INT((ROW()-13)/2),0))</f>
        <v/>
      </c>
      <c r="I357" s="1031"/>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1004" t="str">
        <f t="shared" ref="N357" ca="1" si="340">IFERROR(J357/J358,"ND")</f>
        <v>ND</v>
      </c>
      <c r="O357" s="1006" t="str">
        <f t="shared" ref="O357" ca="1" si="341">IFERROR(((J357+K357+L357+M357)/H357),"ND")</f>
        <v>ND</v>
      </c>
      <c r="P357" s="1034"/>
    </row>
    <row r="358" spans="3:16">
      <c r="C358" s="983"/>
      <c r="D358" s="985"/>
      <c r="E358" s="985"/>
      <c r="F358" s="987"/>
      <c r="G358" s="989"/>
      <c r="H358" s="1063"/>
      <c r="I358" s="1036"/>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1005"/>
      <c r="O358" s="1007"/>
      <c r="P358" s="1037"/>
    </row>
    <row r="359" spans="3:16">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63" t="str">
        <f ca="1">IF(ISBLANK(OFFSET('9. METAS'!$L$20,INT((ROW()-13)/2),0)),"",OFFSET('9. METAS'!$L$20,INT((ROW()-13)/2),0))</f>
        <v/>
      </c>
      <c r="I359" s="1031"/>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1004" t="str">
        <f t="shared" ref="N359" ca="1" si="342">IFERROR(J359/J360,"ND")</f>
        <v>ND</v>
      </c>
      <c r="O359" s="1006" t="str">
        <f t="shared" ref="O359" ca="1" si="343">IFERROR(((J359+K359+L359+M359)/H359),"ND")</f>
        <v>ND</v>
      </c>
      <c r="P359" s="1034"/>
    </row>
    <row r="360" spans="3:16">
      <c r="C360" s="983"/>
      <c r="D360" s="985"/>
      <c r="E360" s="985"/>
      <c r="F360" s="987"/>
      <c r="G360" s="989"/>
      <c r="H360" s="1063"/>
      <c r="I360" s="1036"/>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1005"/>
      <c r="O360" s="1007"/>
      <c r="P360" s="1037"/>
    </row>
    <row r="361" spans="3:16">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63" t="str">
        <f ca="1">IF(ISBLANK(OFFSET('9. METAS'!$L$20,INT((ROW()-13)/2),0)),"",OFFSET('9. METAS'!$L$20,INT((ROW()-13)/2),0))</f>
        <v/>
      </c>
      <c r="I361" s="1031"/>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1004" t="str">
        <f t="shared" ref="N361" ca="1" si="344">IFERROR(J361/J362,"ND")</f>
        <v>ND</v>
      </c>
      <c r="O361" s="1006" t="str">
        <f t="shared" ref="O361" ca="1" si="345">IFERROR(((J361+K361+L361+M361)/H361),"ND")</f>
        <v>ND</v>
      </c>
      <c r="P361" s="1034"/>
    </row>
    <row r="362" spans="3:16">
      <c r="C362" s="983"/>
      <c r="D362" s="985"/>
      <c r="E362" s="985"/>
      <c r="F362" s="987"/>
      <c r="G362" s="989"/>
      <c r="H362" s="1063"/>
      <c r="I362" s="1036"/>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1005"/>
      <c r="O362" s="1007"/>
      <c r="P362" s="1037"/>
    </row>
    <row r="363" spans="3:16">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63" t="str">
        <f ca="1">IF(ISBLANK(OFFSET('9. METAS'!$L$20,INT((ROW()-13)/2),0)),"",OFFSET('9. METAS'!$L$20,INT((ROW()-13)/2),0))</f>
        <v/>
      </c>
      <c r="I363" s="1031"/>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1004" t="str">
        <f t="shared" ref="N363" ca="1" si="346">IFERROR(J363/J364,"ND")</f>
        <v>ND</v>
      </c>
      <c r="O363" s="1006" t="str">
        <f t="shared" ref="O363" ca="1" si="347">IFERROR(((J363+K363+L363+M363)/H363),"ND")</f>
        <v>ND</v>
      </c>
      <c r="P363" s="1034"/>
    </row>
    <row r="364" spans="3:16">
      <c r="C364" s="983"/>
      <c r="D364" s="985"/>
      <c r="E364" s="985"/>
      <c r="F364" s="987"/>
      <c r="G364" s="989"/>
      <c r="H364" s="1063"/>
      <c r="I364" s="1036"/>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1005"/>
      <c r="O364" s="1007"/>
      <c r="P364" s="1037"/>
    </row>
    <row r="365" spans="3:16">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63" t="str">
        <f ca="1">IF(ISBLANK(OFFSET('9. METAS'!$L$20,INT((ROW()-13)/2),0)),"",OFFSET('9. METAS'!$L$20,INT((ROW()-13)/2),0))</f>
        <v/>
      </c>
      <c r="I365" s="1031"/>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1004" t="str">
        <f t="shared" ref="N365" ca="1" si="348">IFERROR(J365/J366,"ND")</f>
        <v>ND</v>
      </c>
      <c r="O365" s="1006" t="str">
        <f t="shared" ref="O365" ca="1" si="349">IFERROR(((J365+K365+L365+M365)/H365),"ND")</f>
        <v>ND</v>
      </c>
      <c r="P365" s="1034"/>
    </row>
    <row r="366" spans="3:16">
      <c r="C366" s="983"/>
      <c r="D366" s="985"/>
      <c r="E366" s="985"/>
      <c r="F366" s="987"/>
      <c r="G366" s="989"/>
      <c r="H366" s="1063"/>
      <c r="I366" s="1036"/>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1005"/>
      <c r="O366" s="1007"/>
      <c r="P366" s="1037"/>
    </row>
    <row r="367" spans="3:16">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63" t="str">
        <f ca="1">IF(ISBLANK(OFFSET('9. METAS'!$L$20,INT((ROW()-13)/2),0)),"",OFFSET('9. METAS'!$L$20,INT((ROW()-13)/2),0))</f>
        <v/>
      </c>
      <c r="I367" s="1031"/>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1004" t="str">
        <f t="shared" ref="N367" ca="1" si="350">IFERROR(J367/J368,"ND")</f>
        <v>ND</v>
      </c>
      <c r="O367" s="1006" t="str">
        <f t="shared" ref="O367" ca="1" si="351">IFERROR(((J367+K367+L367+M367)/H367),"ND")</f>
        <v>ND</v>
      </c>
      <c r="P367" s="1034"/>
    </row>
    <row r="368" spans="3:16">
      <c r="C368" s="983"/>
      <c r="D368" s="985"/>
      <c r="E368" s="985"/>
      <c r="F368" s="987"/>
      <c r="G368" s="989"/>
      <c r="H368" s="1063"/>
      <c r="I368" s="1036"/>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1005"/>
      <c r="O368" s="1007"/>
      <c r="P368" s="1037"/>
    </row>
    <row r="369" spans="3:16">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63" t="str">
        <f ca="1">IF(ISBLANK(OFFSET('9. METAS'!$L$20,INT((ROW()-13)/2),0)),"",OFFSET('9. METAS'!$L$20,INT((ROW()-13)/2),0))</f>
        <v/>
      </c>
      <c r="I369" s="1031"/>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1004" t="str">
        <f t="shared" ref="N369" ca="1" si="352">IFERROR(J369/J370,"ND")</f>
        <v>ND</v>
      </c>
      <c r="O369" s="1006" t="str">
        <f t="shared" ref="O369" ca="1" si="353">IFERROR(((J369+K369+L369+M369)/H369),"ND")</f>
        <v>ND</v>
      </c>
      <c r="P369" s="1034"/>
    </row>
    <row r="370" spans="3:16">
      <c r="C370" s="983"/>
      <c r="D370" s="985"/>
      <c r="E370" s="985"/>
      <c r="F370" s="987"/>
      <c r="G370" s="989"/>
      <c r="H370" s="1063"/>
      <c r="I370" s="1036"/>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1005"/>
      <c r="O370" s="1007"/>
      <c r="P370" s="1037"/>
    </row>
    <row r="371" spans="3:16">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63" t="str">
        <f ca="1">IF(ISBLANK(OFFSET('9. METAS'!$L$20,INT((ROW()-13)/2),0)),"",OFFSET('9. METAS'!$L$20,INT((ROW()-13)/2),0))</f>
        <v/>
      </c>
      <c r="I371" s="1031"/>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1004" t="str">
        <f t="shared" ref="N371" ca="1" si="354">IFERROR(J371/J372,"ND")</f>
        <v>ND</v>
      </c>
      <c r="O371" s="1006" t="str">
        <f t="shared" ref="O371" ca="1" si="355">IFERROR(((J371+K371+L371+M371)/H371),"ND")</f>
        <v>ND</v>
      </c>
      <c r="P371" s="1034"/>
    </row>
    <row r="372" spans="3:16">
      <c r="C372" s="983"/>
      <c r="D372" s="985"/>
      <c r="E372" s="985"/>
      <c r="F372" s="987"/>
      <c r="G372" s="989"/>
      <c r="H372" s="1063"/>
      <c r="I372" s="1036"/>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1005"/>
      <c r="O372" s="1007"/>
      <c r="P372" s="1037"/>
    </row>
    <row r="373" spans="3:16">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63" t="str">
        <f ca="1">IF(ISBLANK(OFFSET('9. METAS'!$L$20,INT((ROW()-13)/2),0)),"",OFFSET('9. METAS'!$L$20,INT((ROW()-13)/2),0))</f>
        <v/>
      </c>
      <c r="I373" s="1031"/>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1004" t="str">
        <f t="shared" ref="N373" ca="1" si="356">IFERROR(J373/J374,"ND")</f>
        <v>ND</v>
      </c>
      <c r="O373" s="1006" t="str">
        <f t="shared" ref="O373" ca="1" si="357">IFERROR(((J373+K373+L373+M373)/H373),"ND")</f>
        <v>ND</v>
      </c>
      <c r="P373" s="1034"/>
    </row>
    <row r="374" spans="3:16">
      <c r="C374" s="983"/>
      <c r="D374" s="985"/>
      <c r="E374" s="985"/>
      <c r="F374" s="987"/>
      <c r="G374" s="989"/>
      <c r="H374" s="1063"/>
      <c r="I374" s="1036"/>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1005"/>
      <c r="O374" s="1007"/>
      <c r="P374" s="1037"/>
    </row>
    <row r="375" spans="3:16">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63" t="str">
        <f ca="1">IF(ISBLANK(OFFSET('9. METAS'!$L$20,INT((ROW()-13)/2),0)),"",OFFSET('9. METAS'!$L$20,INT((ROW()-13)/2),0))</f>
        <v/>
      </c>
      <c r="I375" s="1031"/>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1004" t="str">
        <f t="shared" ref="N375" ca="1" si="358">IFERROR(J375/J376,"ND")</f>
        <v>ND</v>
      </c>
      <c r="O375" s="1006" t="str">
        <f t="shared" ref="O375" ca="1" si="359">IFERROR(((J375+K375+L375+M375)/H375),"ND")</f>
        <v>ND</v>
      </c>
      <c r="P375" s="1034"/>
    </row>
    <row r="376" spans="3:16">
      <c r="C376" s="983"/>
      <c r="D376" s="985"/>
      <c r="E376" s="985"/>
      <c r="F376" s="987"/>
      <c r="G376" s="989"/>
      <c r="H376" s="1063"/>
      <c r="I376" s="1036"/>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1005"/>
      <c r="O376" s="1007"/>
      <c r="P376" s="1037"/>
    </row>
    <row r="377" spans="3:16">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63" t="str">
        <f ca="1">IF(ISBLANK(OFFSET('9. METAS'!$L$20,INT((ROW()-13)/2),0)),"",OFFSET('9. METAS'!$L$20,INT((ROW()-13)/2),0))</f>
        <v/>
      </c>
      <c r="I377" s="1031"/>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1004" t="str">
        <f t="shared" ref="N377" ca="1" si="360">IFERROR(J377/J378,"ND")</f>
        <v>ND</v>
      </c>
      <c r="O377" s="1006" t="str">
        <f t="shared" ref="O377" ca="1" si="361">IFERROR(((J377+K377+L377+M377)/H377),"ND")</f>
        <v>ND</v>
      </c>
      <c r="P377" s="1034"/>
    </row>
    <row r="378" spans="3:16">
      <c r="C378" s="983"/>
      <c r="D378" s="985"/>
      <c r="E378" s="985"/>
      <c r="F378" s="987"/>
      <c r="G378" s="989"/>
      <c r="H378" s="1063"/>
      <c r="I378" s="1036"/>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1005"/>
      <c r="O378" s="1007"/>
      <c r="P378" s="1037"/>
    </row>
    <row r="379" spans="3:16">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63" t="str">
        <f ca="1">IF(ISBLANK(OFFSET('9. METAS'!$L$20,INT((ROW()-13)/2),0)),"",OFFSET('9. METAS'!$L$20,INT((ROW()-13)/2),0))</f>
        <v/>
      </c>
      <c r="I379" s="1031"/>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1004" t="str">
        <f t="shared" ref="N379" ca="1" si="362">IFERROR(J379/J380,"ND")</f>
        <v>ND</v>
      </c>
      <c r="O379" s="1006" t="str">
        <f t="shared" ref="O379" ca="1" si="363">IFERROR(((J379+K379+L379+M379)/H379),"ND")</f>
        <v>ND</v>
      </c>
      <c r="P379" s="1034"/>
    </row>
    <row r="380" spans="3:16">
      <c r="C380" s="983"/>
      <c r="D380" s="985"/>
      <c r="E380" s="985"/>
      <c r="F380" s="987"/>
      <c r="G380" s="989"/>
      <c r="H380" s="1063"/>
      <c r="I380" s="1036"/>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1005"/>
      <c r="O380" s="1007"/>
      <c r="P380" s="1037"/>
    </row>
    <row r="381" spans="3:16">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63" t="str">
        <f ca="1">IF(ISBLANK(OFFSET('9. METAS'!$L$20,INT((ROW()-13)/2),0)),"",OFFSET('9. METAS'!$L$20,INT((ROW()-13)/2),0))</f>
        <v/>
      </c>
      <c r="I381" s="1031"/>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1004" t="str">
        <f t="shared" ref="N381" ca="1" si="364">IFERROR(J381/J382,"ND")</f>
        <v>ND</v>
      </c>
      <c r="O381" s="1006" t="str">
        <f t="shared" ref="O381" ca="1" si="365">IFERROR(((J381+K381+L381+M381)/H381),"ND")</f>
        <v>ND</v>
      </c>
      <c r="P381" s="1034"/>
    </row>
    <row r="382" spans="3:16">
      <c r="C382" s="983"/>
      <c r="D382" s="985"/>
      <c r="E382" s="985"/>
      <c r="F382" s="987"/>
      <c r="G382" s="989"/>
      <c r="H382" s="1063"/>
      <c r="I382" s="1036"/>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1005"/>
      <c r="O382" s="1007"/>
      <c r="P382" s="1037"/>
    </row>
    <row r="383" spans="3:16">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63" t="str">
        <f ca="1">IF(ISBLANK(OFFSET('9. METAS'!$L$20,INT((ROW()-13)/2),0)),"",OFFSET('9. METAS'!$L$20,INT((ROW()-13)/2),0))</f>
        <v/>
      </c>
      <c r="I383" s="1031"/>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1004" t="str">
        <f t="shared" ref="N383" ca="1" si="366">IFERROR(J383/J384,"ND")</f>
        <v>ND</v>
      </c>
      <c r="O383" s="1006" t="str">
        <f t="shared" ref="O383" ca="1" si="367">IFERROR(((J383+K383+L383+M383)/H383),"ND")</f>
        <v>ND</v>
      </c>
      <c r="P383" s="1034"/>
    </row>
    <row r="384" spans="3:16">
      <c r="C384" s="983"/>
      <c r="D384" s="985"/>
      <c r="E384" s="985"/>
      <c r="F384" s="987"/>
      <c r="G384" s="989"/>
      <c r="H384" s="1063"/>
      <c r="I384" s="1036"/>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1005"/>
      <c r="O384" s="1007"/>
      <c r="P384" s="1037"/>
    </row>
    <row r="385" spans="3:16">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63" t="str">
        <f ca="1">IF(ISBLANK(OFFSET('9. METAS'!$L$20,INT((ROW()-13)/2),0)),"",OFFSET('9. METAS'!$L$20,INT((ROW()-13)/2),0))</f>
        <v/>
      </c>
      <c r="I385" s="1031"/>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1004" t="str">
        <f t="shared" ref="N385" ca="1" si="368">IFERROR(J385/J386,"ND")</f>
        <v>ND</v>
      </c>
      <c r="O385" s="1006" t="str">
        <f t="shared" ref="O385" ca="1" si="369">IFERROR(((J385+K385+L385+M385)/H385),"ND")</f>
        <v>ND</v>
      </c>
      <c r="P385" s="1034"/>
    </row>
    <row r="386" spans="3:16">
      <c r="C386" s="983"/>
      <c r="D386" s="985"/>
      <c r="E386" s="985"/>
      <c r="F386" s="987"/>
      <c r="G386" s="989"/>
      <c r="H386" s="1063"/>
      <c r="I386" s="1036"/>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1005"/>
      <c r="O386" s="1007"/>
      <c r="P386" s="1037"/>
    </row>
    <row r="387" spans="3:16">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63" t="str">
        <f ca="1">IF(ISBLANK(OFFSET('9. METAS'!$L$20,INT((ROW()-13)/2),0)),"",OFFSET('9. METAS'!$L$20,INT((ROW()-13)/2),0))</f>
        <v/>
      </c>
      <c r="I387" s="1031"/>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1004" t="str">
        <f t="shared" ref="N387" ca="1" si="370">IFERROR(J387/J388,"ND")</f>
        <v>ND</v>
      </c>
      <c r="O387" s="1006" t="str">
        <f t="shared" ref="O387" ca="1" si="371">IFERROR(((J387+K387+L387+M387)/H387),"ND")</f>
        <v>ND</v>
      </c>
      <c r="P387" s="1034"/>
    </row>
    <row r="388" spans="3:16">
      <c r="C388" s="983"/>
      <c r="D388" s="985"/>
      <c r="E388" s="985"/>
      <c r="F388" s="987"/>
      <c r="G388" s="989"/>
      <c r="H388" s="1063"/>
      <c r="I388" s="1036"/>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1005"/>
      <c r="O388" s="1007"/>
      <c r="P388" s="1037"/>
    </row>
    <row r="389" spans="3:16">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63" t="str">
        <f ca="1">IF(ISBLANK(OFFSET('9. METAS'!$L$20,INT((ROW()-13)/2),0)),"",OFFSET('9. METAS'!$L$20,INT((ROW()-13)/2),0))</f>
        <v/>
      </c>
      <c r="I389" s="1031"/>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1004" t="str">
        <f t="shared" ref="N389" ca="1" si="372">IFERROR(J389/J390,"ND")</f>
        <v>ND</v>
      </c>
      <c r="O389" s="1006" t="str">
        <f t="shared" ref="O389" ca="1" si="373">IFERROR(((J389+K389+L389+M389)/H389),"ND")</f>
        <v>ND</v>
      </c>
      <c r="P389" s="1034"/>
    </row>
    <row r="390" spans="3:16">
      <c r="C390" s="983"/>
      <c r="D390" s="985"/>
      <c r="E390" s="985"/>
      <c r="F390" s="987"/>
      <c r="G390" s="989"/>
      <c r="H390" s="1063"/>
      <c r="I390" s="1036"/>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1005"/>
      <c r="O390" s="1007"/>
      <c r="P390" s="1037"/>
    </row>
    <row r="391" spans="3:16">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63" t="str">
        <f ca="1">IF(ISBLANK(OFFSET('9. METAS'!$L$20,INT((ROW()-13)/2),0)),"",OFFSET('9. METAS'!$L$20,INT((ROW()-13)/2),0))</f>
        <v/>
      </c>
      <c r="I391" s="1031"/>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1004" t="str">
        <f t="shared" ref="N391" ca="1" si="374">IFERROR(J391/J392,"ND")</f>
        <v>ND</v>
      </c>
      <c r="O391" s="1006" t="str">
        <f t="shared" ref="O391" ca="1" si="375">IFERROR(((J391+K391+L391+M391)/H391),"ND")</f>
        <v>ND</v>
      </c>
      <c r="P391" s="1034"/>
    </row>
    <row r="392" spans="3:16">
      <c r="C392" s="983"/>
      <c r="D392" s="985"/>
      <c r="E392" s="985"/>
      <c r="F392" s="987"/>
      <c r="G392" s="989"/>
      <c r="H392" s="1063"/>
      <c r="I392" s="1036"/>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1005"/>
      <c r="O392" s="1007"/>
      <c r="P392" s="1037"/>
    </row>
    <row r="393" spans="3:16">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63" t="str">
        <f ca="1">IF(ISBLANK(OFFSET('9. METAS'!$L$20,INT((ROW()-13)/2),0)),"",OFFSET('9. METAS'!$L$20,INT((ROW()-13)/2),0))</f>
        <v/>
      </c>
      <c r="I393" s="1031"/>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1004" t="str">
        <f t="shared" ref="N393" ca="1" si="376">IFERROR(J393/J394,"ND")</f>
        <v>ND</v>
      </c>
      <c r="O393" s="1006" t="str">
        <f t="shared" ref="O393" ca="1" si="377">IFERROR(((J393+K393+L393+M393)/H393),"ND")</f>
        <v>ND</v>
      </c>
      <c r="P393" s="1034"/>
    </row>
    <row r="394" spans="3:16">
      <c r="C394" s="983"/>
      <c r="D394" s="985"/>
      <c r="E394" s="985"/>
      <c r="F394" s="987"/>
      <c r="G394" s="989"/>
      <c r="H394" s="1063"/>
      <c r="I394" s="1036"/>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1005"/>
      <c r="O394" s="1007"/>
      <c r="P394" s="1037"/>
    </row>
    <row r="395" spans="3:16">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63" t="str">
        <f ca="1">IF(ISBLANK(OFFSET('9. METAS'!$L$20,INT((ROW()-13)/2),0)),"",OFFSET('9. METAS'!$L$20,INT((ROW()-13)/2),0))</f>
        <v/>
      </c>
      <c r="I395" s="1031"/>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1004" t="str">
        <f t="shared" ref="N395" ca="1" si="378">IFERROR(J395/J396,"ND")</f>
        <v>ND</v>
      </c>
      <c r="O395" s="1006" t="str">
        <f t="shared" ref="O395" ca="1" si="379">IFERROR(((J395+K395+L395+M395)/H395),"ND")</f>
        <v>ND</v>
      </c>
      <c r="P395" s="1034"/>
    </row>
    <row r="396" spans="3:16">
      <c r="C396" s="983"/>
      <c r="D396" s="985"/>
      <c r="E396" s="985"/>
      <c r="F396" s="987"/>
      <c r="G396" s="989"/>
      <c r="H396" s="1063"/>
      <c r="I396" s="1036"/>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1005"/>
      <c r="O396" s="1007"/>
      <c r="P396" s="1037"/>
    </row>
    <row r="397" spans="3:16">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63" t="str">
        <f ca="1">IF(ISBLANK(OFFSET('9. METAS'!$L$20,INT((ROW()-13)/2),0)),"",OFFSET('9. METAS'!$L$20,INT((ROW()-13)/2),0))</f>
        <v/>
      </c>
      <c r="I397" s="1031"/>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1004" t="str">
        <f t="shared" ref="N397" ca="1" si="380">IFERROR(J397/J398,"ND")</f>
        <v>ND</v>
      </c>
      <c r="O397" s="1006" t="str">
        <f t="shared" ref="O397" ca="1" si="381">IFERROR(((J397+K397+L397+M397)/H397),"ND")</f>
        <v>ND</v>
      </c>
      <c r="P397" s="1034"/>
    </row>
    <row r="398" spans="3:16">
      <c r="C398" s="983"/>
      <c r="D398" s="985"/>
      <c r="E398" s="985"/>
      <c r="F398" s="987"/>
      <c r="G398" s="989"/>
      <c r="H398" s="1063"/>
      <c r="I398" s="1036"/>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1005"/>
      <c r="O398" s="1007"/>
      <c r="P398" s="1037"/>
    </row>
    <row r="399" spans="3:16">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63" t="str">
        <f ca="1">IF(ISBLANK(OFFSET('9. METAS'!$L$20,INT((ROW()-13)/2),0)),"",OFFSET('9. METAS'!$L$20,INT((ROW()-13)/2),0))</f>
        <v/>
      </c>
      <c r="I399" s="1031"/>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1004" t="str">
        <f t="shared" ref="N399" ca="1" si="382">IFERROR(J399/J400,"ND")</f>
        <v>ND</v>
      </c>
      <c r="O399" s="1006" t="str">
        <f t="shared" ref="O399" ca="1" si="383">IFERROR(((J399+K399+L399+M399)/H399),"ND")</f>
        <v>ND</v>
      </c>
      <c r="P399" s="1034"/>
    </row>
    <row r="400" spans="3:16">
      <c r="C400" s="983"/>
      <c r="D400" s="985"/>
      <c r="E400" s="985"/>
      <c r="F400" s="987"/>
      <c r="G400" s="989"/>
      <c r="H400" s="1063"/>
      <c r="I400" s="1036"/>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1005"/>
      <c r="O400" s="1007"/>
      <c r="P400" s="1037"/>
    </row>
    <row r="401" spans="3:16">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63" t="str">
        <f ca="1">IF(ISBLANK(OFFSET('9. METAS'!$L$20,INT((ROW()-13)/2),0)),"",OFFSET('9. METAS'!$L$20,INT((ROW()-13)/2),0))</f>
        <v/>
      </c>
      <c r="I401" s="1031"/>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1004" t="str">
        <f t="shared" ref="N401" ca="1" si="384">IFERROR(J401/J402,"ND")</f>
        <v>ND</v>
      </c>
      <c r="O401" s="1006" t="str">
        <f t="shared" ref="O401" ca="1" si="385">IFERROR(((J401+K401+L401+M401)/H401),"ND")</f>
        <v>ND</v>
      </c>
      <c r="P401" s="1034"/>
    </row>
    <row r="402" spans="3:16">
      <c r="C402" s="983"/>
      <c r="D402" s="985"/>
      <c r="E402" s="985"/>
      <c r="F402" s="987"/>
      <c r="G402" s="989"/>
      <c r="H402" s="1063"/>
      <c r="I402" s="1036"/>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1005"/>
      <c r="O402" s="1007"/>
      <c r="P402" s="1037"/>
    </row>
    <row r="403" spans="3:16">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63" t="str">
        <f ca="1">IF(ISBLANK(OFFSET('9. METAS'!$L$20,INT((ROW()-13)/2),0)),"",OFFSET('9. METAS'!$L$20,INT((ROW()-13)/2),0))</f>
        <v/>
      </c>
      <c r="I403" s="1031"/>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1004" t="str">
        <f t="shared" ref="N403" ca="1" si="386">IFERROR(J403/J404,"ND")</f>
        <v>ND</v>
      </c>
      <c r="O403" s="1006" t="str">
        <f t="shared" ref="O403" ca="1" si="387">IFERROR(((J403+K403+L403+M403)/H403),"ND")</f>
        <v>ND</v>
      </c>
      <c r="P403" s="1034"/>
    </row>
    <row r="404" spans="3:16">
      <c r="C404" s="983"/>
      <c r="D404" s="985"/>
      <c r="E404" s="985"/>
      <c r="F404" s="987"/>
      <c r="G404" s="989"/>
      <c r="H404" s="1063"/>
      <c r="I404" s="1036"/>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1005"/>
      <c r="O404" s="1007"/>
      <c r="P404" s="1037"/>
    </row>
    <row r="405" spans="3:16">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63" t="str">
        <f ca="1">IF(ISBLANK(OFFSET('9. METAS'!$L$20,INT((ROW()-13)/2),0)),"",OFFSET('9. METAS'!$L$20,INT((ROW()-13)/2),0))</f>
        <v/>
      </c>
      <c r="I405" s="1031"/>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1004" t="str">
        <f t="shared" ref="N405" ca="1" si="388">IFERROR(J405/J406,"ND")</f>
        <v>ND</v>
      </c>
      <c r="O405" s="1006" t="str">
        <f t="shared" ref="O405" ca="1" si="389">IFERROR(((J405+K405+L405+M405)/H405),"ND")</f>
        <v>ND</v>
      </c>
      <c r="P405" s="1034"/>
    </row>
    <row r="406" spans="3:16">
      <c r="C406" s="983"/>
      <c r="D406" s="985"/>
      <c r="E406" s="985"/>
      <c r="F406" s="987"/>
      <c r="G406" s="989"/>
      <c r="H406" s="1063"/>
      <c r="I406" s="1036"/>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1005"/>
      <c r="O406" s="1007"/>
      <c r="P406" s="1037"/>
    </row>
    <row r="407" spans="3:16">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63" t="str">
        <f ca="1">IF(ISBLANK(OFFSET('9. METAS'!$L$20,INT((ROW()-13)/2),0)),"",OFFSET('9. METAS'!$L$20,INT((ROW()-13)/2),0))</f>
        <v/>
      </c>
      <c r="I407" s="1031"/>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1004" t="str">
        <f t="shared" ref="N407" ca="1" si="390">IFERROR(J407/J408,"ND")</f>
        <v>ND</v>
      </c>
      <c r="O407" s="1006" t="str">
        <f t="shared" ref="O407" ca="1" si="391">IFERROR(((J407+K407+L407+M407)/H407),"ND")</f>
        <v>ND</v>
      </c>
      <c r="P407" s="1034"/>
    </row>
    <row r="408" spans="3:16">
      <c r="C408" s="983"/>
      <c r="D408" s="985"/>
      <c r="E408" s="985"/>
      <c r="F408" s="987"/>
      <c r="G408" s="989"/>
      <c r="H408" s="1063"/>
      <c r="I408" s="1036"/>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1005"/>
      <c r="O408" s="1007"/>
      <c r="P408" s="1037"/>
    </row>
    <row r="409" spans="3:16">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63" t="str">
        <f ca="1">IF(ISBLANK(OFFSET('9. METAS'!$L$20,INT((ROW()-13)/2),0)),"",OFFSET('9. METAS'!$L$20,INT((ROW()-13)/2),0))</f>
        <v/>
      </c>
      <c r="I409" s="1031"/>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1004" t="str">
        <f t="shared" ref="N409" ca="1" si="392">IFERROR(J409/J410,"ND")</f>
        <v>ND</v>
      </c>
      <c r="O409" s="1006" t="str">
        <f t="shared" ref="O409" ca="1" si="393">IFERROR(((J409+K409+L409+M409)/H409),"ND")</f>
        <v>ND</v>
      </c>
      <c r="P409" s="1034"/>
    </row>
    <row r="410" spans="3:16">
      <c r="C410" s="983"/>
      <c r="D410" s="985"/>
      <c r="E410" s="985"/>
      <c r="F410" s="987"/>
      <c r="G410" s="989"/>
      <c r="H410" s="1063"/>
      <c r="I410" s="1036"/>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1005"/>
      <c r="O410" s="1007"/>
      <c r="P410" s="1037"/>
    </row>
    <row r="411" spans="3:16">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63" t="str">
        <f ca="1">IF(ISBLANK(OFFSET('9. METAS'!$L$20,INT((ROW()-13)/2),0)),"",OFFSET('9. METAS'!$L$20,INT((ROW()-13)/2),0))</f>
        <v/>
      </c>
      <c r="I411" s="1031"/>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1004" t="str">
        <f t="shared" ref="N411" ca="1" si="394">IFERROR(J411/J412,"ND")</f>
        <v>ND</v>
      </c>
      <c r="O411" s="1006" t="str">
        <f t="shared" ref="O411" ca="1" si="395">IFERROR(((J411+K411+L411+M411)/H411),"ND")</f>
        <v>ND</v>
      </c>
      <c r="P411" s="1034"/>
    </row>
    <row r="412" spans="3:16">
      <c r="C412" s="983"/>
      <c r="D412" s="985"/>
      <c r="E412" s="985"/>
      <c r="F412" s="987"/>
      <c r="G412" s="989"/>
      <c r="H412" s="1063"/>
      <c r="I412" s="1036"/>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1005"/>
      <c r="O412" s="1007"/>
      <c r="P412" s="1037"/>
    </row>
    <row r="413" spans="3:16">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63" t="str">
        <f ca="1">IF(ISBLANK(OFFSET('9. METAS'!$L$20,INT((ROW()-13)/2),0)),"",OFFSET('9. METAS'!$L$20,INT((ROW()-13)/2),0))</f>
        <v/>
      </c>
      <c r="I413" s="1031"/>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1004" t="str">
        <f t="shared" ref="N413" ca="1" si="396">IFERROR(J413/J414,"ND")</f>
        <v>ND</v>
      </c>
      <c r="O413" s="1006" t="str">
        <f t="shared" ref="O413" ca="1" si="397">IFERROR(((J413+K413+L413+M413)/H413),"ND")</f>
        <v>ND</v>
      </c>
      <c r="P413" s="1034"/>
    </row>
    <row r="414" spans="3:16">
      <c r="C414" s="983"/>
      <c r="D414" s="985"/>
      <c r="E414" s="985"/>
      <c r="F414" s="987"/>
      <c r="G414" s="989"/>
      <c r="H414" s="1063"/>
      <c r="I414" s="1036"/>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1005"/>
      <c r="O414" s="1007"/>
      <c r="P414" s="1037"/>
    </row>
    <row r="415" spans="3:16">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63" t="str">
        <f ca="1">IF(ISBLANK(OFFSET('9. METAS'!$L$20,INT((ROW()-13)/2),0)),"",OFFSET('9. METAS'!$L$20,INT((ROW()-13)/2),0))</f>
        <v/>
      </c>
      <c r="I415" s="1031"/>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1004" t="str">
        <f t="shared" ref="N415" ca="1" si="398">IFERROR(J415/J416,"ND")</f>
        <v>ND</v>
      </c>
      <c r="O415" s="1006" t="str">
        <f t="shared" ref="O415" ca="1" si="399">IFERROR(((J415+K415+L415+M415)/H415),"ND")</f>
        <v>ND</v>
      </c>
      <c r="P415" s="1034"/>
    </row>
    <row r="416" spans="3:16">
      <c r="C416" s="983"/>
      <c r="D416" s="985"/>
      <c r="E416" s="985"/>
      <c r="F416" s="987"/>
      <c r="G416" s="989"/>
      <c r="H416" s="1063"/>
      <c r="I416" s="1036"/>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1005"/>
      <c r="O416" s="1007"/>
      <c r="P416" s="1037"/>
    </row>
    <row r="417" spans="3:16">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63" t="str">
        <f ca="1">IF(ISBLANK(OFFSET('9. METAS'!$L$20,INT((ROW()-13)/2),0)),"",OFFSET('9. METAS'!$L$20,INT((ROW()-13)/2),0))</f>
        <v/>
      </c>
      <c r="I417" s="1031"/>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1004" t="str">
        <f t="shared" ref="N417" ca="1" si="400">IFERROR(J417/J418,"ND")</f>
        <v>ND</v>
      </c>
      <c r="O417" s="1006" t="str">
        <f t="shared" ref="O417" ca="1" si="401">IFERROR(((J417+K417+L417+M417)/H417),"ND")</f>
        <v>ND</v>
      </c>
      <c r="P417" s="1034"/>
    </row>
    <row r="418" spans="3:16">
      <c r="C418" s="983"/>
      <c r="D418" s="985"/>
      <c r="E418" s="985"/>
      <c r="F418" s="987"/>
      <c r="G418" s="989"/>
      <c r="H418" s="1063"/>
      <c r="I418" s="1036"/>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1005"/>
      <c r="O418" s="1007"/>
      <c r="P418" s="1037"/>
    </row>
    <row r="419" spans="3:16">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63" t="str">
        <f ca="1">IF(ISBLANK(OFFSET('9. METAS'!$L$20,INT((ROW()-13)/2),0)),"",OFFSET('9. METAS'!$L$20,INT((ROW()-13)/2),0))</f>
        <v/>
      </c>
      <c r="I419" s="1031"/>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1004" t="str">
        <f t="shared" ref="N419" ca="1" si="402">IFERROR(J419/J420,"ND")</f>
        <v>ND</v>
      </c>
      <c r="O419" s="1006" t="str">
        <f t="shared" ref="O419" ca="1" si="403">IFERROR(((J419+K419+L419+M419)/H419),"ND")</f>
        <v>ND</v>
      </c>
      <c r="P419" s="1034"/>
    </row>
    <row r="420" spans="3:16">
      <c r="C420" s="983"/>
      <c r="D420" s="985"/>
      <c r="E420" s="985"/>
      <c r="F420" s="987"/>
      <c r="G420" s="989"/>
      <c r="H420" s="1063"/>
      <c r="I420" s="1036"/>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1005"/>
      <c r="O420" s="1007"/>
      <c r="P420" s="1037"/>
    </row>
    <row r="421" spans="3:16">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63" t="str">
        <f ca="1">IF(ISBLANK(OFFSET('9. METAS'!$L$20,INT((ROW()-13)/2),0)),"",OFFSET('9. METAS'!$L$20,INT((ROW()-13)/2),0))</f>
        <v/>
      </c>
      <c r="I421" s="1031"/>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1004" t="str">
        <f t="shared" ref="N421" ca="1" si="404">IFERROR(J421/J422,"ND")</f>
        <v>ND</v>
      </c>
      <c r="O421" s="1006" t="str">
        <f t="shared" ref="O421" ca="1" si="405">IFERROR(((J421+K421+L421+M421)/H421),"ND")</f>
        <v>ND</v>
      </c>
      <c r="P421" s="1034"/>
    </row>
    <row r="422" spans="3:16">
      <c r="C422" s="983"/>
      <c r="D422" s="985"/>
      <c r="E422" s="985"/>
      <c r="F422" s="987"/>
      <c r="G422" s="989"/>
      <c r="H422" s="1063"/>
      <c r="I422" s="1036"/>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1005"/>
      <c r="O422" s="1007"/>
      <c r="P422" s="1037"/>
    </row>
    <row r="423" spans="3:16">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63" t="str">
        <f ca="1">IF(ISBLANK(OFFSET('9. METAS'!$L$20,INT((ROW()-13)/2),0)),"",OFFSET('9. METAS'!$L$20,INT((ROW()-13)/2),0))</f>
        <v/>
      </c>
      <c r="I423" s="1031"/>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1004" t="str">
        <f t="shared" ref="N423" ca="1" si="406">IFERROR(J423/J424,"ND")</f>
        <v>ND</v>
      </c>
      <c r="O423" s="1006" t="str">
        <f t="shared" ref="O423" ca="1" si="407">IFERROR(((J423+K423+L423+M423)/H423),"ND")</f>
        <v>ND</v>
      </c>
      <c r="P423" s="1034"/>
    </row>
    <row r="424" spans="3:16">
      <c r="C424" s="983"/>
      <c r="D424" s="985"/>
      <c r="E424" s="985"/>
      <c r="F424" s="987"/>
      <c r="G424" s="989"/>
      <c r="H424" s="1063"/>
      <c r="I424" s="1036"/>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1005"/>
      <c r="O424" s="1007"/>
      <c r="P424" s="1037"/>
    </row>
    <row r="425" spans="3:16">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63" t="str">
        <f ca="1">IF(ISBLANK(OFFSET('9. METAS'!$L$20,INT((ROW()-13)/2),0)),"",OFFSET('9. METAS'!$L$20,INT((ROW()-13)/2),0))</f>
        <v/>
      </c>
      <c r="I425" s="1031"/>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1004" t="str">
        <f t="shared" ref="N425" ca="1" si="408">IFERROR(J425/J426,"ND")</f>
        <v>ND</v>
      </c>
      <c r="O425" s="1006" t="str">
        <f t="shared" ref="O425" ca="1" si="409">IFERROR(((J425+K425+L425+M425)/H425),"ND")</f>
        <v>ND</v>
      </c>
      <c r="P425" s="1034"/>
    </row>
    <row r="426" spans="3:16">
      <c r="C426" s="983"/>
      <c r="D426" s="985"/>
      <c r="E426" s="985"/>
      <c r="F426" s="987"/>
      <c r="G426" s="989"/>
      <c r="H426" s="1063"/>
      <c r="I426" s="1036"/>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1005"/>
      <c r="O426" s="1007"/>
      <c r="P426" s="1037"/>
    </row>
    <row r="427" spans="3:16">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63" t="str">
        <f ca="1">IF(ISBLANK(OFFSET('9. METAS'!$L$20,INT((ROW()-13)/2),0)),"",OFFSET('9. METAS'!$L$20,INT((ROW()-13)/2),0))</f>
        <v/>
      </c>
      <c r="I427" s="1031"/>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1004" t="str">
        <f t="shared" ref="N427" ca="1" si="410">IFERROR(J427/J428,"ND")</f>
        <v>ND</v>
      </c>
      <c r="O427" s="1006" t="str">
        <f t="shared" ref="O427" ca="1" si="411">IFERROR(((J427+K427+L427+M427)/H427),"ND")</f>
        <v>ND</v>
      </c>
      <c r="P427" s="1034"/>
    </row>
    <row r="428" spans="3:16">
      <c r="C428" s="983"/>
      <c r="D428" s="985"/>
      <c r="E428" s="985"/>
      <c r="F428" s="987"/>
      <c r="G428" s="989"/>
      <c r="H428" s="1063"/>
      <c r="I428" s="1036"/>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1005"/>
      <c r="O428" s="1007"/>
      <c r="P428" s="1037"/>
    </row>
    <row r="429" spans="3:16">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63" t="str">
        <f ca="1">IF(ISBLANK(OFFSET('9. METAS'!$L$20,INT((ROW()-13)/2),0)),"",OFFSET('9. METAS'!$L$20,INT((ROW()-13)/2),0))</f>
        <v/>
      </c>
      <c r="I429" s="1031"/>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1004" t="str">
        <f t="shared" ref="N429" ca="1" si="412">IFERROR(J429/J430,"ND")</f>
        <v>ND</v>
      </c>
      <c r="O429" s="1006" t="str">
        <f t="shared" ref="O429" ca="1" si="413">IFERROR(((J429+K429+L429+M429)/H429),"ND")</f>
        <v>ND</v>
      </c>
      <c r="P429" s="1034"/>
    </row>
    <row r="430" spans="3:16">
      <c r="C430" s="983"/>
      <c r="D430" s="985"/>
      <c r="E430" s="985"/>
      <c r="F430" s="987"/>
      <c r="G430" s="989"/>
      <c r="H430" s="1063"/>
      <c r="I430" s="1036"/>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1005"/>
      <c r="O430" s="1007"/>
      <c r="P430" s="1037"/>
    </row>
    <row r="431" spans="3:16">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63" t="str">
        <f ca="1">IF(ISBLANK(OFFSET('9. METAS'!$L$20,INT((ROW()-13)/2),0)),"",OFFSET('9. METAS'!$L$20,INT((ROW()-13)/2),0))</f>
        <v/>
      </c>
      <c r="I431" s="1031"/>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1004" t="str">
        <f t="shared" ref="N431" ca="1" si="414">IFERROR(J431/J432,"ND")</f>
        <v>ND</v>
      </c>
      <c r="O431" s="1006" t="str">
        <f t="shared" ref="O431" ca="1" si="415">IFERROR(((J431+K431+L431+M431)/H431),"ND")</f>
        <v>ND</v>
      </c>
      <c r="P431" s="1034"/>
    </row>
    <row r="432" spans="3:16">
      <c r="C432" s="983"/>
      <c r="D432" s="985"/>
      <c r="E432" s="985"/>
      <c r="F432" s="987"/>
      <c r="G432" s="989"/>
      <c r="H432" s="1063"/>
      <c r="I432" s="1036"/>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1005"/>
      <c r="O432" s="1007"/>
      <c r="P432" s="1037"/>
    </row>
    <row r="433" spans="3:16">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63" t="str">
        <f ca="1">IF(ISBLANK(OFFSET('9. METAS'!$L$20,INT((ROW()-13)/2),0)),"",OFFSET('9. METAS'!$L$20,INT((ROW()-13)/2),0))</f>
        <v/>
      </c>
      <c r="I433" s="1031"/>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1004" t="str">
        <f t="shared" ref="N433" ca="1" si="416">IFERROR(J433/J434,"ND")</f>
        <v>ND</v>
      </c>
      <c r="O433" s="1006" t="str">
        <f t="shared" ref="O433" ca="1" si="417">IFERROR(((J433+K433+L433+M433)/H433),"ND")</f>
        <v>ND</v>
      </c>
      <c r="P433" s="1034"/>
    </row>
    <row r="434" spans="3:16">
      <c r="C434" s="983"/>
      <c r="D434" s="985"/>
      <c r="E434" s="985"/>
      <c r="F434" s="987"/>
      <c r="G434" s="989"/>
      <c r="H434" s="1063"/>
      <c r="I434" s="1036"/>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1005"/>
      <c r="O434" s="1007"/>
      <c r="P434" s="1037"/>
    </row>
    <row r="435" spans="3:16">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63" t="str">
        <f ca="1">IF(ISBLANK(OFFSET('9. METAS'!$L$20,INT((ROW()-13)/2),0)),"",OFFSET('9. METAS'!$L$20,INT((ROW()-13)/2),0))</f>
        <v/>
      </c>
      <c r="I435" s="1031"/>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1004" t="str">
        <f t="shared" ref="N435" ca="1" si="418">IFERROR(J435/J436,"ND")</f>
        <v>ND</v>
      </c>
      <c r="O435" s="1006" t="str">
        <f t="shared" ref="O435" ca="1" si="419">IFERROR(((J435+K435+L435+M435)/H435),"ND")</f>
        <v>ND</v>
      </c>
      <c r="P435" s="1034"/>
    </row>
    <row r="436" spans="3:16">
      <c r="C436" s="983"/>
      <c r="D436" s="985"/>
      <c r="E436" s="985"/>
      <c r="F436" s="987"/>
      <c r="G436" s="989"/>
      <c r="H436" s="1063"/>
      <c r="I436" s="1036"/>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1005"/>
      <c r="O436" s="1007"/>
      <c r="P436" s="1037"/>
    </row>
    <row r="437" spans="3:16">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63" t="str">
        <f ca="1">IF(ISBLANK(OFFSET('9. METAS'!$L$20,INT((ROW()-13)/2),0)),"",OFFSET('9. METAS'!$L$20,INT((ROW()-13)/2),0))</f>
        <v/>
      </c>
      <c r="I437" s="1031"/>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1004" t="str">
        <f t="shared" ref="N437" ca="1" si="420">IFERROR(J437/J438,"ND")</f>
        <v>ND</v>
      </c>
      <c r="O437" s="1006" t="str">
        <f t="shared" ref="O437" ca="1" si="421">IFERROR(((J437+K437+L437+M437)/H437),"ND")</f>
        <v>ND</v>
      </c>
      <c r="P437" s="1034"/>
    </row>
    <row r="438" spans="3:16">
      <c r="C438" s="983"/>
      <c r="D438" s="985"/>
      <c r="E438" s="985"/>
      <c r="F438" s="987"/>
      <c r="G438" s="989"/>
      <c r="H438" s="1063"/>
      <c r="I438" s="1036"/>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1005"/>
      <c r="O438" s="1007"/>
      <c r="P438" s="1037"/>
    </row>
    <row r="439" spans="3:16">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63" t="str">
        <f ca="1">IF(ISBLANK(OFFSET('9. METAS'!$L$20,INT((ROW()-13)/2),0)),"",OFFSET('9. METAS'!$L$20,INT((ROW()-13)/2),0))</f>
        <v/>
      </c>
      <c r="I439" s="1031"/>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1004" t="str">
        <f t="shared" ref="N439" ca="1" si="422">IFERROR(J439/J440,"ND")</f>
        <v>ND</v>
      </c>
      <c r="O439" s="1006" t="str">
        <f t="shared" ref="O439" ca="1" si="423">IFERROR(((J439+K439+L439+M439)/H439),"ND")</f>
        <v>ND</v>
      </c>
      <c r="P439" s="1034"/>
    </row>
    <row r="440" spans="3:16">
      <c r="C440" s="983"/>
      <c r="D440" s="985"/>
      <c r="E440" s="985"/>
      <c r="F440" s="987"/>
      <c r="G440" s="989"/>
      <c r="H440" s="1063"/>
      <c r="I440" s="1036"/>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1005"/>
      <c r="O440" s="1007"/>
      <c r="P440" s="1037"/>
    </row>
    <row r="441" spans="3:16">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63" t="str">
        <f ca="1">IF(ISBLANK(OFFSET('9. METAS'!$L$20,INT((ROW()-13)/2),0)),"",OFFSET('9. METAS'!$L$20,INT((ROW()-13)/2),0))</f>
        <v/>
      </c>
      <c r="I441" s="1031"/>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1004" t="str">
        <f t="shared" ref="N441" ca="1" si="424">IFERROR(J441/J442,"ND")</f>
        <v>ND</v>
      </c>
      <c r="O441" s="1006" t="str">
        <f t="shared" ref="O441" ca="1" si="425">IFERROR(((J441+K441+L441+M441)/H441),"ND")</f>
        <v>ND</v>
      </c>
      <c r="P441" s="1034"/>
    </row>
    <row r="442" spans="3:16">
      <c r="C442" s="983"/>
      <c r="D442" s="985"/>
      <c r="E442" s="985"/>
      <c r="F442" s="987"/>
      <c r="G442" s="989"/>
      <c r="H442" s="1063"/>
      <c r="I442" s="1036"/>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1005"/>
      <c r="O442" s="1007"/>
      <c r="P442" s="1037"/>
    </row>
    <row r="443" spans="3:16">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63" t="str">
        <f ca="1">IF(ISBLANK(OFFSET('9. METAS'!$L$20,INT((ROW()-13)/2),0)),"",OFFSET('9. METAS'!$L$20,INT((ROW()-13)/2),0))</f>
        <v/>
      </c>
      <c r="I443" s="1031"/>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1004" t="str">
        <f t="shared" ref="N443" ca="1" si="426">IFERROR(J443/J444,"ND")</f>
        <v>ND</v>
      </c>
      <c r="O443" s="1006" t="str">
        <f t="shared" ref="O443" ca="1" si="427">IFERROR(((J443+K443+L443+M443)/H443),"ND")</f>
        <v>ND</v>
      </c>
      <c r="P443" s="1034"/>
    </row>
    <row r="444" spans="3:16">
      <c r="C444" s="983"/>
      <c r="D444" s="985"/>
      <c r="E444" s="985"/>
      <c r="F444" s="987"/>
      <c r="G444" s="989"/>
      <c r="H444" s="1063"/>
      <c r="I444" s="1036"/>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1005"/>
      <c r="O444" s="1007"/>
      <c r="P444" s="1037"/>
    </row>
    <row r="445" spans="3:16">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63" t="str">
        <f ca="1">IF(ISBLANK(OFFSET('9. METAS'!$L$20,INT((ROW()-13)/2),0)),"",OFFSET('9. METAS'!$L$20,INT((ROW()-13)/2),0))</f>
        <v/>
      </c>
      <c r="I445" s="1031"/>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1004" t="str">
        <f t="shared" ref="N445" ca="1" si="428">IFERROR(J445/J446,"ND")</f>
        <v>ND</v>
      </c>
      <c r="O445" s="1006" t="str">
        <f t="shared" ref="O445" ca="1" si="429">IFERROR(((J445+K445+L445+M445)/H445),"ND")</f>
        <v>ND</v>
      </c>
      <c r="P445" s="1034"/>
    </row>
    <row r="446" spans="3:16">
      <c r="C446" s="983"/>
      <c r="D446" s="985"/>
      <c r="E446" s="985"/>
      <c r="F446" s="987"/>
      <c r="G446" s="989"/>
      <c r="H446" s="1063"/>
      <c r="I446" s="1036"/>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1005"/>
      <c r="O446" s="1007"/>
      <c r="P446" s="1037"/>
    </row>
    <row r="447" spans="3:16">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63" t="str">
        <f ca="1">IF(ISBLANK(OFFSET('9. METAS'!$L$20,INT((ROW()-13)/2),0)),"",OFFSET('9. METAS'!$L$20,INT((ROW()-13)/2),0))</f>
        <v/>
      </c>
      <c r="I447" s="1031"/>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1004" t="str">
        <f t="shared" ref="N447" ca="1" si="430">IFERROR(J447/J448,"ND")</f>
        <v>ND</v>
      </c>
      <c r="O447" s="1006" t="str">
        <f t="shared" ref="O447" ca="1" si="431">IFERROR(((J447+K447+L447+M447)/H447),"ND")</f>
        <v>ND</v>
      </c>
      <c r="P447" s="1034"/>
    </row>
    <row r="448" spans="3:16">
      <c r="C448" s="983"/>
      <c r="D448" s="985"/>
      <c r="E448" s="985"/>
      <c r="F448" s="987"/>
      <c r="G448" s="989"/>
      <c r="H448" s="1063"/>
      <c r="I448" s="1036"/>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1005"/>
      <c r="O448" s="1007"/>
      <c r="P448" s="1037"/>
    </row>
    <row r="449" spans="3:16">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63" t="str">
        <f ca="1">IF(ISBLANK(OFFSET('9. METAS'!$L$20,INT((ROW()-13)/2),0)),"",OFFSET('9. METAS'!$L$20,INT((ROW()-13)/2),0))</f>
        <v/>
      </c>
      <c r="I449" s="1031"/>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1004" t="str">
        <f t="shared" ref="N449" ca="1" si="432">IFERROR(J449/J450,"ND")</f>
        <v>ND</v>
      </c>
      <c r="O449" s="1006" t="str">
        <f t="shared" ref="O449" ca="1" si="433">IFERROR(((J449+K449+L449+M449)/H449),"ND")</f>
        <v>ND</v>
      </c>
      <c r="P449" s="1034"/>
    </row>
    <row r="450" spans="3:16">
      <c r="C450" s="983"/>
      <c r="D450" s="985"/>
      <c r="E450" s="985"/>
      <c r="F450" s="987"/>
      <c r="G450" s="989"/>
      <c r="H450" s="1063"/>
      <c r="I450" s="1036"/>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1005"/>
      <c r="O450" s="1007"/>
      <c r="P450" s="1037"/>
    </row>
    <row r="451" spans="3:16">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63" t="str">
        <f ca="1">IF(ISBLANK(OFFSET('9. METAS'!$L$20,INT((ROW()-13)/2),0)),"",OFFSET('9. METAS'!$L$20,INT((ROW()-13)/2),0))</f>
        <v/>
      </c>
      <c r="I451" s="1031"/>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1004" t="str">
        <f t="shared" ref="N451" ca="1" si="434">IFERROR(J451/J452,"ND")</f>
        <v>ND</v>
      </c>
      <c r="O451" s="1006" t="str">
        <f t="shared" ref="O451" ca="1" si="435">IFERROR(((J451+K451+L451+M451)/H451),"ND")</f>
        <v>ND</v>
      </c>
      <c r="P451" s="1034"/>
    </row>
    <row r="452" spans="3:16">
      <c r="C452" s="983"/>
      <c r="D452" s="985"/>
      <c r="E452" s="985"/>
      <c r="F452" s="987"/>
      <c r="G452" s="989"/>
      <c r="H452" s="1063"/>
      <c r="I452" s="1036"/>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1005"/>
      <c r="O452" s="1007"/>
      <c r="P452" s="1037"/>
    </row>
    <row r="453" spans="3:16">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63" t="str">
        <f ca="1">IF(ISBLANK(OFFSET('9. METAS'!$L$20,INT((ROW()-13)/2),0)),"",OFFSET('9. METAS'!$L$20,INT((ROW()-13)/2),0))</f>
        <v/>
      </c>
      <c r="I453" s="1031"/>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1004" t="str">
        <f t="shared" ref="N453" ca="1" si="436">IFERROR(J453/J454,"ND")</f>
        <v>ND</v>
      </c>
      <c r="O453" s="1006" t="str">
        <f t="shared" ref="O453" ca="1" si="437">IFERROR(((J453+K453+L453+M453)/H453),"ND")</f>
        <v>ND</v>
      </c>
      <c r="P453" s="1034"/>
    </row>
    <row r="454" spans="3:16">
      <c r="C454" s="983"/>
      <c r="D454" s="985"/>
      <c r="E454" s="985"/>
      <c r="F454" s="987"/>
      <c r="G454" s="989"/>
      <c r="H454" s="1063"/>
      <c r="I454" s="1036"/>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1005"/>
      <c r="O454" s="1007"/>
      <c r="P454" s="1037"/>
    </row>
    <row r="455" spans="3:16">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63" t="str">
        <f ca="1">IF(ISBLANK(OFFSET('9. METAS'!$L$20,INT((ROW()-13)/2),0)),"",OFFSET('9. METAS'!$L$20,INT((ROW()-13)/2),0))</f>
        <v/>
      </c>
      <c r="I455" s="1031"/>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1004" t="str">
        <f t="shared" ref="N455" ca="1" si="438">IFERROR(J455/J456,"ND")</f>
        <v>ND</v>
      </c>
      <c r="O455" s="1006" t="str">
        <f t="shared" ref="O455" ca="1" si="439">IFERROR(((J455+K455+L455+M455)/H455),"ND")</f>
        <v>ND</v>
      </c>
      <c r="P455" s="1034"/>
    </row>
    <row r="456" spans="3:16">
      <c r="C456" s="983"/>
      <c r="D456" s="985"/>
      <c r="E456" s="985"/>
      <c r="F456" s="987"/>
      <c r="G456" s="989"/>
      <c r="H456" s="1063"/>
      <c r="I456" s="1036"/>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1005"/>
      <c r="O456" s="1007"/>
      <c r="P456" s="1037"/>
    </row>
    <row r="457" spans="3:16">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63" t="str">
        <f ca="1">IF(ISBLANK(OFFSET('9. METAS'!$L$20,INT((ROW()-13)/2),0)),"",OFFSET('9. METAS'!$L$20,INT((ROW()-13)/2),0))</f>
        <v/>
      </c>
      <c r="I457" s="1031"/>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1004" t="str">
        <f t="shared" ref="N457" ca="1" si="440">IFERROR(J457/J458,"ND")</f>
        <v>ND</v>
      </c>
      <c r="O457" s="1006" t="str">
        <f t="shared" ref="O457" ca="1" si="441">IFERROR(((J457+K457+L457+M457)/H457),"ND")</f>
        <v>ND</v>
      </c>
      <c r="P457" s="1034"/>
    </row>
    <row r="458" spans="3:16">
      <c r="C458" s="983"/>
      <c r="D458" s="985"/>
      <c r="E458" s="985"/>
      <c r="F458" s="987"/>
      <c r="G458" s="989"/>
      <c r="H458" s="1063"/>
      <c r="I458" s="1036"/>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1005"/>
      <c r="O458" s="1007"/>
      <c r="P458" s="1037"/>
    </row>
    <row r="459" spans="3:16">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63" t="str">
        <f ca="1">IF(ISBLANK(OFFSET('9. METAS'!$L$20,INT((ROW()-13)/2),0)),"",OFFSET('9. METAS'!$L$20,INT((ROW()-13)/2),0))</f>
        <v/>
      </c>
      <c r="I459" s="1031"/>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1004" t="str">
        <f t="shared" ref="N459" ca="1" si="442">IFERROR(J459/J460,"ND")</f>
        <v>ND</v>
      </c>
      <c r="O459" s="1006" t="str">
        <f t="shared" ref="O459" ca="1" si="443">IFERROR(((J459+K459+L459+M459)/H459),"ND")</f>
        <v>ND</v>
      </c>
      <c r="P459" s="1034"/>
    </row>
    <row r="460" spans="3:16">
      <c r="C460" s="983"/>
      <c r="D460" s="985"/>
      <c r="E460" s="985"/>
      <c r="F460" s="987"/>
      <c r="G460" s="989"/>
      <c r="H460" s="1063"/>
      <c r="I460" s="1036"/>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1005"/>
      <c r="O460" s="1007"/>
      <c r="P460" s="1037"/>
    </row>
    <row r="461" spans="3:16">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63" t="str">
        <f ca="1">IF(ISBLANK(OFFSET('9. METAS'!$L$20,INT((ROW()-13)/2),0)),"",OFFSET('9. METAS'!$L$20,INT((ROW()-13)/2),0))</f>
        <v/>
      </c>
      <c r="I461" s="1031"/>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1004" t="str">
        <f t="shared" ref="N461" ca="1" si="444">IFERROR(J461/J462,"ND")</f>
        <v>ND</v>
      </c>
      <c r="O461" s="1006" t="str">
        <f t="shared" ref="O461" ca="1" si="445">IFERROR(((J461+K461+L461+M461)/H461),"ND")</f>
        <v>ND</v>
      </c>
      <c r="P461" s="1034"/>
    </row>
    <row r="462" spans="3:16">
      <c r="C462" s="983"/>
      <c r="D462" s="985"/>
      <c r="E462" s="985"/>
      <c r="F462" s="987"/>
      <c r="G462" s="989"/>
      <c r="H462" s="1063"/>
      <c r="I462" s="1036"/>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1005"/>
      <c r="O462" s="1007"/>
      <c r="P462" s="1037"/>
    </row>
    <row r="463" spans="3:16">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63" t="str">
        <f ca="1">IF(ISBLANK(OFFSET('9. METAS'!$L$20,INT((ROW()-13)/2),0)),"",OFFSET('9. METAS'!$L$20,INT((ROW()-13)/2),0))</f>
        <v/>
      </c>
      <c r="I463" s="1031"/>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1004" t="str">
        <f t="shared" ref="N463" ca="1" si="446">IFERROR(J463/J464,"ND")</f>
        <v>ND</v>
      </c>
      <c r="O463" s="1006" t="str">
        <f t="shared" ref="O463" ca="1" si="447">IFERROR(((J463+K463+L463+M463)/H463),"ND")</f>
        <v>ND</v>
      </c>
      <c r="P463" s="1034"/>
    </row>
    <row r="464" spans="3:16">
      <c r="C464" s="983"/>
      <c r="D464" s="985"/>
      <c r="E464" s="985"/>
      <c r="F464" s="987"/>
      <c r="G464" s="989"/>
      <c r="H464" s="1063"/>
      <c r="I464" s="1036"/>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1005"/>
      <c r="O464" s="1007"/>
      <c r="P464" s="1037"/>
    </row>
    <row r="465" spans="3:16">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63" t="str">
        <f ca="1">IF(ISBLANK(OFFSET('9. METAS'!$L$20,INT((ROW()-13)/2),0)),"",OFFSET('9. METAS'!$L$20,INT((ROW()-13)/2),0))</f>
        <v/>
      </c>
      <c r="I465" s="1031"/>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1004" t="str">
        <f t="shared" ref="N465" ca="1" si="448">IFERROR(J465/J466,"ND")</f>
        <v>ND</v>
      </c>
      <c r="O465" s="1006" t="str">
        <f t="shared" ref="O465" ca="1" si="449">IFERROR(((J465+K465+L465+M465)/H465),"ND")</f>
        <v>ND</v>
      </c>
      <c r="P465" s="1034"/>
    </row>
    <row r="466" spans="3:16">
      <c r="C466" s="983"/>
      <c r="D466" s="985"/>
      <c r="E466" s="985"/>
      <c r="F466" s="987"/>
      <c r="G466" s="989"/>
      <c r="H466" s="1063"/>
      <c r="I466" s="1036"/>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1005"/>
      <c r="O466" s="1007"/>
      <c r="P466" s="1037"/>
    </row>
    <row r="467" spans="3:16">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63" t="str">
        <f ca="1">IF(ISBLANK(OFFSET('9. METAS'!$L$20,INT((ROW()-13)/2),0)),"",OFFSET('9. METAS'!$L$20,INT((ROW()-13)/2),0))</f>
        <v/>
      </c>
      <c r="I467" s="1031"/>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1004" t="str">
        <f t="shared" ref="N467" ca="1" si="450">IFERROR(J467/J468,"ND")</f>
        <v>ND</v>
      </c>
      <c r="O467" s="1006" t="str">
        <f t="shared" ref="O467" ca="1" si="451">IFERROR(((J467+K467+L467+M467)/H467),"ND")</f>
        <v>ND</v>
      </c>
      <c r="P467" s="1034"/>
    </row>
    <row r="468" spans="3:16">
      <c r="C468" s="983"/>
      <c r="D468" s="985"/>
      <c r="E468" s="985"/>
      <c r="F468" s="987"/>
      <c r="G468" s="989"/>
      <c r="H468" s="1063"/>
      <c r="I468" s="1036"/>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1005"/>
      <c r="O468" s="1007"/>
      <c r="P468" s="1037"/>
    </row>
    <row r="469" spans="3:16">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63" t="str">
        <f ca="1">IF(ISBLANK(OFFSET('9. METAS'!$L$20,INT((ROW()-13)/2),0)),"",OFFSET('9. METAS'!$L$20,INT((ROW()-13)/2),0))</f>
        <v/>
      </c>
      <c r="I469" s="1031"/>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1004" t="str">
        <f t="shared" ref="N469" ca="1" si="452">IFERROR(J469/J470,"ND")</f>
        <v>ND</v>
      </c>
      <c r="O469" s="1006" t="str">
        <f t="shared" ref="O469" ca="1" si="453">IFERROR(((J469+K469+L469+M469)/H469),"ND")</f>
        <v>ND</v>
      </c>
      <c r="P469" s="1034"/>
    </row>
    <row r="470" spans="3:16">
      <c r="C470" s="983"/>
      <c r="D470" s="985"/>
      <c r="E470" s="985"/>
      <c r="F470" s="987"/>
      <c r="G470" s="989"/>
      <c r="H470" s="1063"/>
      <c r="I470" s="1036"/>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1005"/>
      <c r="O470" s="1007"/>
      <c r="P470" s="1037"/>
    </row>
    <row r="471" spans="3:16">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63" t="str">
        <f ca="1">IF(ISBLANK(OFFSET('9. METAS'!$L$20,INT((ROW()-13)/2),0)),"",OFFSET('9. METAS'!$L$20,INT((ROW()-13)/2),0))</f>
        <v/>
      </c>
      <c r="I471" s="1031"/>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1004" t="str">
        <f t="shared" ref="N471" ca="1" si="454">IFERROR(J471/J472,"ND")</f>
        <v>ND</v>
      </c>
      <c r="O471" s="1006" t="str">
        <f t="shared" ref="O471" ca="1" si="455">IFERROR(((J471+K471+L471+M471)/H471),"ND")</f>
        <v>ND</v>
      </c>
      <c r="P471" s="1034"/>
    </row>
    <row r="472" spans="3:16">
      <c r="C472" s="983"/>
      <c r="D472" s="985"/>
      <c r="E472" s="985"/>
      <c r="F472" s="987"/>
      <c r="G472" s="989"/>
      <c r="H472" s="1063"/>
      <c r="I472" s="1036"/>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1005"/>
      <c r="O472" s="1007"/>
      <c r="P472" s="1037"/>
    </row>
    <row r="473" spans="3:16">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63" t="str">
        <f ca="1">IF(ISBLANK(OFFSET('9. METAS'!$L$20,INT((ROW()-13)/2),0)),"",OFFSET('9. METAS'!$L$20,INT((ROW()-13)/2),0))</f>
        <v/>
      </c>
      <c r="I473" s="1031"/>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1004" t="str">
        <f ca="1">IFERROR(J473/J474,"ND")</f>
        <v>ND</v>
      </c>
      <c r="O473" s="1006" t="str">
        <f t="shared" ref="O473" ca="1" si="456">IFERROR(((J473+K473+L473+M473)/H473),"ND")</f>
        <v>ND</v>
      </c>
      <c r="P473" s="1034"/>
    </row>
    <row r="474" spans="3:16" ht="15.75" thickBot="1">
      <c r="C474" s="1020"/>
      <c r="D474" s="1021"/>
      <c r="E474" s="1021"/>
      <c r="F474" s="1022"/>
      <c r="G474" s="1023"/>
      <c r="H474" s="1064"/>
      <c r="I474" s="1044"/>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1026"/>
      <c r="O474" s="1007"/>
      <c r="P474" s="1045"/>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 zoomScale="37" zoomScaleNormal="37" workbookViewId="0">
      <selection activeCell="D51" sqref="D51:D52"/>
    </sheetView>
  </sheetViews>
  <sheetFormatPr baseColWidth="10" defaultColWidth="9.125" defaultRowHeight="12.75"/>
  <cols>
    <col min="1" max="1" width="3.625" style="217" customWidth="1"/>
    <col min="2" max="2" width="25.375" style="217" customWidth="1"/>
    <col min="3" max="3" width="3.75" style="217" customWidth="1"/>
    <col min="4" max="6" width="11.125" style="217" customWidth="1"/>
    <col min="7" max="7" width="66.375" style="217" customWidth="1"/>
    <col min="8" max="16" width="11.125" style="217" customWidth="1"/>
    <col min="17" max="17" width="28.25" style="217" customWidth="1"/>
    <col min="18" max="33" width="11.125" style="217" customWidth="1"/>
    <col min="34" max="16384" width="9.125" style="217"/>
  </cols>
  <sheetData>
    <row r="1" spans="1:56" ht="13.5" customHeight="1">
      <c r="B1" s="218"/>
      <c r="C1" s="219"/>
      <c r="D1" s="220"/>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row>
    <row r="2" spans="1:56" ht="103.5" customHeight="1">
      <c r="A2" s="790" t="s">
        <v>141</v>
      </c>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790"/>
      <c r="AO2" s="790"/>
      <c r="AP2" s="790"/>
      <c r="AQ2" s="221"/>
      <c r="AR2" s="221"/>
      <c r="AS2" s="791" t="s">
        <v>147</v>
      </c>
      <c r="AT2" s="791"/>
      <c r="AU2" s="791"/>
      <c r="AV2" s="791"/>
      <c r="AW2" s="791"/>
      <c r="AX2" s="791"/>
      <c r="AY2" s="791"/>
      <c r="AZ2" s="791"/>
      <c r="BA2" s="791"/>
      <c r="BB2" s="791"/>
      <c r="BC2" s="791"/>
      <c r="BD2" s="791"/>
    </row>
    <row r="3" spans="1:56" ht="13.5" customHeight="1">
      <c r="B3" s="219"/>
      <c r="C3" s="219"/>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S3" s="791"/>
      <c r="AT3" s="791"/>
      <c r="AU3" s="791"/>
      <c r="AV3" s="791"/>
      <c r="AW3" s="791"/>
      <c r="AX3" s="791"/>
      <c r="AY3" s="791"/>
      <c r="AZ3" s="791"/>
      <c r="BA3" s="791"/>
      <c r="BB3" s="791"/>
      <c r="BC3" s="791"/>
      <c r="BD3" s="791"/>
    </row>
    <row r="4" spans="1:56" ht="24.95" customHeight="1">
      <c r="B4" s="219"/>
      <c r="C4" s="219"/>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S4" s="791"/>
      <c r="AT4" s="791"/>
      <c r="AU4" s="791"/>
      <c r="AV4" s="791"/>
      <c r="AW4" s="791"/>
      <c r="AX4" s="791"/>
      <c r="AY4" s="791"/>
      <c r="AZ4" s="791"/>
      <c r="BA4" s="791"/>
      <c r="BB4" s="791"/>
      <c r="BC4" s="791"/>
      <c r="BD4" s="791"/>
    </row>
    <row r="5" spans="1:56" s="222" customFormat="1" ht="20.25">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S5" s="791"/>
      <c r="AT5" s="791"/>
      <c r="AU5" s="791"/>
      <c r="AV5" s="791"/>
      <c r="AW5" s="791"/>
      <c r="AX5" s="791"/>
      <c r="AY5" s="791"/>
      <c r="AZ5" s="791"/>
      <c r="BA5" s="791"/>
      <c r="BB5" s="791"/>
      <c r="BC5" s="791"/>
      <c r="BD5" s="791"/>
    </row>
    <row r="6" spans="1:56" s="222" customFormat="1" ht="20.25">
      <c r="B6" s="813" t="s">
        <v>143</v>
      </c>
      <c r="C6" s="223"/>
      <c r="D6" s="223"/>
      <c r="E6" s="223"/>
      <c r="F6" s="223"/>
      <c r="G6" s="223"/>
      <c r="H6" s="223"/>
      <c r="I6" s="223"/>
      <c r="J6" s="223"/>
      <c r="K6" s="223"/>
      <c r="L6" s="223"/>
      <c r="M6" s="223"/>
      <c r="N6" s="223"/>
      <c r="O6" s="223"/>
      <c r="P6" s="223"/>
      <c r="Q6" s="223"/>
      <c r="R6" s="223"/>
      <c r="T6" s="223"/>
      <c r="U6" s="223"/>
      <c r="V6" s="223"/>
      <c r="W6" s="223"/>
      <c r="X6" s="223"/>
      <c r="Y6" s="223"/>
      <c r="Z6" s="223"/>
      <c r="AA6" s="223"/>
      <c r="AB6" s="223"/>
      <c r="AC6" s="223"/>
      <c r="AD6" s="223"/>
      <c r="AE6" s="223"/>
      <c r="AF6" s="223"/>
      <c r="AG6" s="223"/>
      <c r="AS6" s="791"/>
      <c r="AT6" s="791"/>
      <c r="AU6" s="791"/>
      <c r="AV6" s="791"/>
      <c r="AW6" s="791"/>
      <c r="AX6" s="791"/>
      <c r="AY6" s="791"/>
      <c r="AZ6" s="791"/>
      <c r="BA6" s="791"/>
      <c r="BB6" s="791"/>
      <c r="BC6" s="791"/>
      <c r="BD6" s="791"/>
    </row>
    <row r="7" spans="1:56" s="222" customFormat="1" ht="20.25">
      <c r="B7" s="81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S7" s="791"/>
      <c r="AT7" s="791"/>
      <c r="AU7" s="791"/>
      <c r="AV7" s="791"/>
      <c r="AW7" s="791"/>
      <c r="AX7" s="791"/>
      <c r="AY7" s="791"/>
      <c r="AZ7" s="791"/>
      <c r="BA7" s="791"/>
      <c r="BB7" s="791"/>
      <c r="BC7" s="791"/>
      <c r="BD7" s="791"/>
    </row>
    <row r="8" spans="1:56" s="222" customFormat="1" ht="21" thickBot="1">
      <c r="B8" s="81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S8" s="791"/>
      <c r="AT8" s="791"/>
      <c r="AU8" s="791"/>
      <c r="AV8" s="791"/>
      <c r="AW8" s="791"/>
      <c r="AX8" s="791"/>
      <c r="AY8" s="791"/>
      <c r="AZ8" s="791"/>
      <c r="BA8" s="791"/>
      <c r="BB8" s="791"/>
      <c r="BC8" s="791"/>
      <c r="BD8" s="791"/>
    </row>
    <row r="9" spans="1:56" s="222" customFormat="1" ht="21" customHeight="1">
      <c r="B9" s="244"/>
      <c r="C9" s="22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5"/>
      <c r="AI9" s="225"/>
      <c r="AJ9" s="225"/>
      <c r="AK9" s="225"/>
      <c r="AL9" s="225"/>
      <c r="AM9" s="225"/>
      <c r="AN9" s="225"/>
      <c r="AO9" s="225"/>
      <c r="AP9" s="225"/>
      <c r="AQ9" s="225"/>
      <c r="AR9" s="225"/>
      <c r="AS9" s="792" t="s">
        <v>148</v>
      </c>
      <c r="AT9" s="792"/>
      <c r="AU9" s="792"/>
      <c r="AV9" s="792"/>
      <c r="AW9" s="792"/>
      <c r="AX9" s="792"/>
      <c r="AY9" s="792"/>
      <c r="AZ9" s="792"/>
      <c r="BA9" s="792"/>
      <c r="BB9" s="792"/>
      <c r="BC9" s="792"/>
      <c r="BD9" s="792"/>
    </row>
    <row r="10" spans="1:56" s="222" customFormat="1" ht="20.25">
      <c r="B10" s="244"/>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5"/>
      <c r="AI10" s="225"/>
      <c r="AJ10" s="225"/>
      <c r="AK10" s="225"/>
      <c r="AL10" s="225"/>
      <c r="AM10" s="225"/>
      <c r="AN10" s="225"/>
      <c r="AO10" s="225"/>
      <c r="AP10" s="225"/>
      <c r="AQ10" s="225"/>
      <c r="AR10" s="225"/>
      <c r="AS10" s="791"/>
      <c r="AT10" s="791"/>
      <c r="AU10" s="791"/>
      <c r="AV10" s="791"/>
      <c r="AW10" s="791"/>
      <c r="AX10" s="791"/>
      <c r="AY10" s="791"/>
      <c r="AZ10" s="791"/>
      <c r="BA10" s="791"/>
      <c r="BB10" s="791"/>
      <c r="BC10" s="791"/>
      <c r="BD10" s="791"/>
    </row>
    <row r="11" spans="1:56" s="222" customFormat="1" ht="20.25">
      <c r="B11" s="813" t="s">
        <v>142</v>
      </c>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5"/>
      <c r="AI11" s="225"/>
      <c r="AJ11" s="225"/>
      <c r="AK11" s="225"/>
      <c r="AL11" s="225"/>
      <c r="AM11" s="225"/>
      <c r="AN11" s="225"/>
      <c r="AO11" s="225"/>
      <c r="AP11" s="225"/>
      <c r="AQ11" s="225"/>
      <c r="AR11" s="225"/>
      <c r="AS11" s="791"/>
      <c r="AT11" s="791"/>
      <c r="AU11" s="791"/>
      <c r="AV11" s="791"/>
      <c r="AW11" s="791"/>
      <c r="AX11" s="791"/>
      <c r="AY11" s="791"/>
      <c r="AZ11" s="791"/>
      <c r="BA11" s="791"/>
      <c r="BB11" s="791"/>
      <c r="BC11" s="791"/>
      <c r="BD11" s="791"/>
    </row>
    <row r="12" spans="1:56" s="222" customFormat="1" ht="20.25">
      <c r="B12" s="813"/>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5"/>
      <c r="AI12" s="225"/>
      <c r="AJ12" s="225"/>
      <c r="AK12" s="225"/>
      <c r="AL12" s="225"/>
      <c r="AM12" s="225"/>
      <c r="AN12" s="225"/>
      <c r="AO12" s="225"/>
      <c r="AP12" s="225"/>
      <c r="AQ12" s="225"/>
      <c r="AR12" s="225"/>
      <c r="AS12" s="791"/>
      <c r="AT12" s="791"/>
      <c r="AU12" s="791"/>
      <c r="AV12" s="791"/>
      <c r="AW12" s="791"/>
      <c r="AX12" s="791"/>
      <c r="AY12" s="791"/>
      <c r="AZ12" s="791"/>
      <c r="BA12" s="791"/>
      <c r="BB12" s="791"/>
      <c r="BC12" s="791"/>
      <c r="BD12" s="791"/>
    </row>
    <row r="13" spans="1:56" s="222" customFormat="1" ht="21" customHeight="1">
      <c r="B13" s="813"/>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5"/>
      <c r="AI13" s="225"/>
      <c r="AJ13" s="225"/>
      <c r="AK13" s="225"/>
      <c r="AL13" s="225"/>
      <c r="AM13" s="225"/>
      <c r="AN13" s="225"/>
      <c r="AO13" s="225"/>
      <c r="AP13" s="225"/>
      <c r="AQ13" s="225"/>
      <c r="AR13" s="225"/>
      <c r="AS13" s="791"/>
      <c r="AT13" s="791"/>
      <c r="AU13" s="791"/>
      <c r="AV13" s="791"/>
      <c r="AW13" s="791"/>
      <c r="AX13" s="791"/>
      <c r="AY13" s="791"/>
      <c r="AZ13" s="791"/>
      <c r="BA13" s="791"/>
      <c r="BB13" s="791"/>
      <c r="BC13" s="791"/>
      <c r="BD13" s="791"/>
    </row>
    <row r="14" spans="1:56" s="222" customFormat="1" ht="20.25">
      <c r="B14" s="813"/>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5"/>
      <c r="AI14" s="225"/>
      <c r="AJ14" s="225"/>
      <c r="AK14" s="225"/>
      <c r="AL14" s="225"/>
      <c r="AM14" s="225"/>
      <c r="AN14" s="225"/>
      <c r="AO14" s="225"/>
      <c r="AP14" s="225"/>
      <c r="AQ14" s="225"/>
      <c r="AR14" s="225"/>
      <c r="AS14" s="791"/>
      <c r="AT14" s="791"/>
      <c r="AU14" s="791"/>
      <c r="AV14" s="791"/>
      <c r="AW14" s="791"/>
      <c r="AX14" s="791"/>
      <c r="AY14" s="791"/>
      <c r="AZ14" s="791"/>
      <c r="BA14" s="791"/>
      <c r="BB14" s="791"/>
      <c r="BC14" s="791"/>
      <c r="BD14" s="791"/>
    </row>
    <row r="15" spans="1:56" s="222" customFormat="1" ht="20.25">
      <c r="B15" s="813"/>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5"/>
      <c r="AI15" s="225"/>
      <c r="AJ15" s="225"/>
      <c r="AK15" s="225"/>
      <c r="AL15" s="225"/>
      <c r="AM15" s="225"/>
      <c r="AN15" s="225"/>
      <c r="AO15" s="225"/>
      <c r="AP15" s="225"/>
      <c r="AQ15" s="225"/>
      <c r="AR15" s="225"/>
      <c r="AS15" s="791"/>
      <c r="AT15" s="791"/>
      <c r="AU15" s="791"/>
      <c r="AV15" s="791"/>
      <c r="AW15" s="791"/>
      <c r="AX15" s="791"/>
      <c r="AY15" s="791"/>
      <c r="AZ15" s="791"/>
      <c r="BA15" s="791"/>
      <c r="BB15" s="791"/>
      <c r="BC15" s="791"/>
      <c r="BD15" s="791"/>
    </row>
    <row r="16" spans="1:56" s="222" customFormat="1" ht="20.25">
      <c r="B16" s="813"/>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5"/>
      <c r="AI16" s="225"/>
      <c r="AJ16" s="225"/>
      <c r="AK16" s="225"/>
      <c r="AL16" s="225"/>
      <c r="AM16" s="225"/>
      <c r="AN16" s="225"/>
      <c r="AO16" s="225"/>
      <c r="AP16" s="225"/>
      <c r="AQ16" s="225"/>
      <c r="AR16" s="225"/>
      <c r="AS16" s="791"/>
      <c r="AT16" s="791"/>
      <c r="AU16" s="791"/>
      <c r="AV16" s="791"/>
      <c r="AW16" s="791"/>
      <c r="AX16" s="791"/>
      <c r="AY16" s="791"/>
      <c r="AZ16" s="791"/>
      <c r="BA16" s="791"/>
      <c r="BB16" s="791"/>
      <c r="BC16" s="791"/>
      <c r="BD16" s="791"/>
    </row>
    <row r="17" spans="2:57" s="222" customFormat="1" ht="20.25">
      <c r="B17" s="813"/>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5"/>
      <c r="AI17" s="225"/>
      <c r="AJ17" s="225"/>
      <c r="AK17" s="225"/>
      <c r="AL17" s="225"/>
      <c r="AM17" s="225"/>
      <c r="AN17" s="225"/>
      <c r="AO17" s="225"/>
      <c r="AP17" s="225"/>
      <c r="AQ17" s="225"/>
      <c r="AR17" s="225"/>
      <c r="AS17" s="791"/>
      <c r="AT17" s="791"/>
      <c r="AU17" s="791"/>
      <c r="AV17" s="791"/>
      <c r="AW17" s="791"/>
      <c r="AX17" s="791"/>
      <c r="AY17" s="791"/>
      <c r="AZ17" s="791"/>
      <c r="BA17" s="791"/>
      <c r="BB17" s="791"/>
      <c r="BC17" s="791"/>
      <c r="BD17" s="791"/>
    </row>
    <row r="18" spans="2:57" ht="13.5" customHeight="1">
      <c r="B18" s="813"/>
      <c r="AS18" s="791"/>
      <c r="AT18" s="791"/>
      <c r="AU18" s="791"/>
      <c r="AV18" s="791"/>
      <c r="AW18" s="791"/>
      <c r="AX18" s="791"/>
      <c r="AY18" s="791"/>
      <c r="AZ18" s="791"/>
      <c r="BA18" s="791"/>
      <c r="BB18" s="791"/>
      <c r="BC18" s="791"/>
      <c r="BD18" s="791"/>
    </row>
    <row r="19" spans="2:57" ht="13.5" customHeight="1">
      <c r="B19" s="813"/>
      <c r="D19" s="226"/>
      <c r="E19" s="227"/>
      <c r="G19" s="226"/>
      <c r="H19" s="227"/>
      <c r="J19" s="226"/>
      <c r="K19" s="227"/>
      <c r="M19" s="226"/>
      <c r="N19" s="227"/>
      <c r="AS19" s="791"/>
      <c r="AT19" s="791"/>
      <c r="AU19" s="791"/>
      <c r="AV19" s="791"/>
      <c r="AW19" s="791"/>
      <c r="AX19" s="791"/>
      <c r="AY19" s="791"/>
      <c r="AZ19" s="791"/>
      <c r="BA19" s="791"/>
      <c r="BB19" s="791"/>
      <c r="BC19" s="791"/>
      <c r="BD19" s="791"/>
    </row>
    <row r="20" spans="2:57" ht="13.5" customHeight="1">
      <c r="B20" s="813"/>
      <c r="D20" s="227"/>
      <c r="E20" s="227"/>
      <c r="G20" s="227"/>
      <c r="H20" s="227"/>
      <c r="J20" s="227"/>
      <c r="K20" s="227"/>
      <c r="M20" s="227"/>
      <c r="N20" s="227"/>
      <c r="AS20" s="791"/>
      <c r="AT20" s="791"/>
      <c r="AU20" s="791"/>
      <c r="AV20" s="791"/>
      <c r="AW20" s="791"/>
      <c r="AX20" s="791"/>
      <c r="AY20" s="791"/>
      <c r="AZ20" s="791"/>
      <c r="BA20" s="791"/>
      <c r="BB20" s="791"/>
      <c r="BC20" s="791"/>
      <c r="BD20" s="791"/>
    </row>
    <row r="21" spans="2:57" ht="13.5" customHeight="1">
      <c r="B21" s="813"/>
      <c r="D21" s="227"/>
      <c r="E21" s="227"/>
      <c r="G21" s="227"/>
      <c r="H21" s="227"/>
      <c r="J21" s="227"/>
      <c r="K21" s="227"/>
      <c r="M21" s="227"/>
      <c r="N21" s="227"/>
      <c r="AS21" s="791"/>
      <c r="AT21" s="791"/>
      <c r="AU21" s="791"/>
      <c r="AV21" s="791"/>
      <c r="AW21" s="791"/>
      <c r="AX21" s="791"/>
      <c r="AY21" s="791"/>
      <c r="AZ21" s="791"/>
      <c r="BA21" s="791"/>
      <c r="BB21" s="791"/>
      <c r="BC21" s="791"/>
      <c r="BD21" s="791"/>
    </row>
    <row r="22" spans="2:57" ht="13.5" customHeight="1">
      <c r="B22" s="813"/>
      <c r="D22" s="227"/>
      <c r="E22" s="227"/>
      <c r="G22" s="227"/>
      <c r="H22" s="227"/>
      <c r="J22" s="227"/>
      <c r="K22" s="227"/>
      <c r="M22" s="227"/>
      <c r="N22" s="227"/>
      <c r="AS22" s="791"/>
      <c r="AT22" s="791"/>
      <c r="AU22" s="791"/>
      <c r="AV22" s="791"/>
      <c r="AW22" s="791"/>
      <c r="AX22" s="791"/>
      <c r="AY22" s="791"/>
      <c r="AZ22" s="791"/>
      <c r="BA22" s="791"/>
      <c r="BB22" s="791"/>
      <c r="BC22" s="791"/>
      <c r="BD22" s="791"/>
    </row>
    <row r="23" spans="2:57" ht="13.5" customHeight="1">
      <c r="B23" s="813"/>
      <c r="D23" s="227"/>
      <c r="E23" s="227"/>
      <c r="G23" s="227"/>
      <c r="H23" s="227"/>
      <c r="J23" s="227"/>
      <c r="K23" s="227"/>
      <c r="M23" s="227"/>
      <c r="N23" s="227"/>
      <c r="AS23" s="791"/>
      <c r="AT23" s="791"/>
      <c r="AU23" s="791"/>
      <c r="AV23" s="791"/>
      <c r="AW23" s="791"/>
      <c r="AX23" s="791"/>
      <c r="AY23" s="791"/>
      <c r="AZ23" s="791"/>
      <c r="BA23" s="791"/>
      <c r="BB23" s="791"/>
      <c r="BC23" s="791"/>
      <c r="BD23" s="791"/>
    </row>
    <row r="24" spans="2:57" ht="13.5" customHeight="1">
      <c r="B24" s="813"/>
      <c r="AS24" s="791"/>
      <c r="AT24" s="791"/>
      <c r="AU24" s="791"/>
      <c r="AV24" s="791"/>
      <c r="AW24" s="791"/>
      <c r="AX24" s="791"/>
      <c r="AY24" s="791"/>
      <c r="AZ24" s="791"/>
      <c r="BA24" s="791"/>
      <c r="BB24" s="791"/>
      <c r="BC24" s="791"/>
      <c r="BD24" s="791"/>
    </row>
    <row r="25" spans="2:57" ht="13.5" customHeight="1">
      <c r="B25" s="813"/>
      <c r="D25" s="226"/>
      <c r="E25" s="227"/>
      <c r="G25" s="228"/>
      <c r="H25" s="227"/>
      <c r="J25" s="227"/>
      <c r="K25" s="227"/>
      <c r="M25" s="226"/>
      <c r="N25" s="227"/>
      <c r="AS25" s="791"/>
      <c r="AT25" s="791"/>
      <c r="AU25" s="791"/>
      <c r="AV25" s="791"/>
      <c r="AW25" s="791"/>
      <c r="AX25" s="791"/>
      <c r="AY25" s="791"/>
      <c r="AZ25" s="791"/>
      <c r="BA25" s="791"/>
      <c r="BB25" s="791"/>
      <c r="BC25" s="791"/>
      <c r="BD25" s="791"/>
    </row>
    <row r="26" spans="2:57" ht="13.5" customHeight="1">
      <c r="B26" s="813"/>
      <c r="D26" s="227"/>
      <c r="E26" s="229"/>
      <c r="F26" s="229"/>
      <c r="G26" s="230"/>
      <c r="H26" s="230"/>
      <c r="I26" s="230"/>
      <c r="J26" s="229"/>
      <c r="K26" s="230"/>
      <c r="L26" s="229"/>
      <c r="M26" s="231"/>
      <c r="N26" s="231"/>
      <c r="AS26" s="791"/>
      <c r="AT26" s="791"/>
      <c r="AU26" s="791"/>
      <c r="AV26" s="791"/>
      <c r="AW26" s="791"/>
      <c r="AX26" s="791"/>
      <c r="AY26" s="791"/>
      <c r="AZ26" s="791"/>
      <c r="BA26" s="791"/>
      <c r="BB26" s="791"/>
      <c r="BC26" s="791"/>
      <c r="BD26" s="791"/>
    </row>
    <row r="27" spans="2:57" ht="13.5" customHeight="1">
      <c r="B27" s="813"/>
      <c r="D27" s="227"/>
      <c r="E27" s="229"/>
      <c r="F27" s="229"/>
      <c r="G27" s="232"/>
      <c r="H27" s="230"/>
      <c r="I27" s="230"/>
      <c r="J27" s="229"/>
      <c r="K27" s="230"/>
      <c r="L27" s="229"/>
      <c r="M27" s="231"/>
      <c r="N27" s="231"/>
      <c r="AS27" s="791"/>
      <c r="AT27" s="791"/>
      <c r="AU27" s="791"/>
      <c r="AV27" s="791"/>
      <c r="AW27" s="791"/>
      <c r="AX27" s="791"/>
      <c r="AY27" s="791"/>
      <c r="AZ27" s="791"/>
      <c r="BA27" s="791"/>
      <c r="BB27" s="791"/>
      <c r="BC27" s="791"/>
      <c r="BD27" s="791"/>
    </row>
    <row r="28" spans="2:57" ht="21" customHeight="1">
      <c r="B28" s="224"/>
      <c r="D28" s="227"/>
      <c r="E28" s="234"/>
      <c r="F28" s="234"/>
      <c r="G28" s="230"/>
      <c r="H28" s="230"/>
      <c r="I28" s="230"/>
      <c r="J28" s="229"/>
      <c r="K28" s="230"/>
      <c r="L28" s="229"/>
      <c r="M28" s="231"/>
      <c r="N28" s="231"/>
      <c r="AS28" s="791"/>
      <c r="AT28" s="791"/>
      <c r="AU28" s="791"/>
      <c r="AV28" s="791"/>
      <c r="AW28" s="791"/>
      <c r="AX28" s="791"/>
      <c r="AY28" s="791"/>
      <c r="AZ28" s="791"/>
      <c r="BA28" s="791"/>
      <c r="BB28" s="791"/>
      <c r="BC28" s="791"/>
      <c r="BD28" s="791"/>
    </row>
    <row r="29" spans="2:57" ht="20.25">
      <c r="B29" s="224"/>
      <c r="D29" s="227"/>
      <c r="E29" s="234"/>
      <c r="F29" s="234"/>
      <c r="G29" s="230"/>
      <c r="H29" s="230"/>
      <c r="I29" s="230"/>
      <c r="J29" s="229"/>
      <c r="K29" s="230"/>
      <c r="L29" s="229"/>
      <c r="M29" s="231"/>
      <c r="N29" s="231"/>
      <c r="AS29" s="791"/>
      <c r="AT29" s="791"/>
      <c r="AU29" s="791"/>
      <c r="AV29" s="791"/>
      <c r="AW29" s="791"/>
      <c r="AX29" s="791"/>
      <c r="AY29" s="791"/>
      <c r="AZ29" s="791"/>
      <c r="BA29" s="791"/>
      <c r="BB29" s="791"/>
      <c r="BC29" s="791"/>
      <c r="BD29" s="791"/>
    </row>
    <row r="30" spans="2:57" ht="20.25">
      <c r="B30" s="224"/>
      <c r="D30" s="227"/>
      <c r="E30" s="234"/>
      <c r="F30" s="234"/>
      <c r="G30" s="230"/>
      <c r="H30" s="230"/>
      <c r="I30" s="230"/>
      <c r="J30" s="229"/>
      <c r="K30" s="230"/>
      <c r="L30" s="229"/>
      <c r="M30" s="231"/>
      <c r="N30" s="231"/>
      <c r="AS30" s="791"/>
      <c r="AT30" s="791"/>
      <c r="AU30" s="791"/>
      <c r="AV30" s="791"/>
      <c r="AW30" s="791"/>
      <c r="AX30" s="791"/>
      <c r="AY30" s="791"/>
      <c r="AZ30" s="791"/>
      <c r="BA30" s="791"/>
      <c r="BB30" s="791"/>
      <c r="BC30" s="791"/>
      <c r="BD30" s="791"/>
    </row>
    <row r="31" spans="2:57" ht="20.25">
      <c r="B31" s="224"/>
      <c r="D31" s="227"/>
      <c r="E31" s="229"/>
      <c r="F31" s="229"/>
      <c r="G31" s="235"/>
      <c r="H31" s="230"/>
      <c r="I31" s="230"/>
      <c r="J31" s="230"/>
      <c r="K31" s="230"/>
      <c r="L31" s="235"/>
      <c r="M31" s="236"/>
      <c r="N31" s="231"/>
      <c r="AS31" s="233"/>
      <c r="AT31" s="233"/>
      <c r="AU31" s="233"/>
      <c r="AV31" s="233"/>
      <c r="AW31" s="233"/>
      <c r="AX31" s="233"/>
      <c r="AY31" s="233"/>
      <c r="AZ31" s="233"/>
      <c r="BA31" s="233"/>
      <c r="BB31" s="233"/>
      <c r="BC31" s="233"/>
      <c r="BD31" s="233"/>
    </row>
    <row r="32" spans="2:57" ht="21" thickBot="1">
      <c r="B32" s="237"/>
      <c r="AS32" s="791" t="s">
        <v>149</v>
      </c>
      <c r="AT32" s="791"/>
      <c r="AU32" s="791"/>
      <c r="AV32" s="791"/>
      <c r="AW32" s="791"/>
      <c r="AX32" s="791"/>
      <c r="AY32" s="791"/>
      <c r="AZ32" s="791"/>
      <c r="BA32" s="791"/>
      <c r="BB32" s="791"/>
      <c r="BC32" s="791"/>
      <c r="BD32" s="791"/>
      <c r="BE32" s="791"/>
    </row>
    <row r="33" spans="2:57" ht="18.75" customHeight="1">
      <c r="B33" s="797" t="s">
        <v>144</v>
      </c>
      <c r="D33" s="800"/>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801"/>
      <c r="AM33" s="801"/>
      <c r="AN33" s="801"/>
      <c r="AO33" s="801"/>
      <c r="AP33" s="802"/>
      <c r="AQ33" s="238"/>
      <c r="AR33" s="238"/>
      <c r="AS33" s="791"/>
      <c r="AT33" s="791"/>
      <c r="AU33" s="791"/>
      <c r="AV33" s="791"/>
      <c r="AW33" s="791"/>
      <c r="AX33" s="791"/>
      <c r="AY33" s="791"/>
      <c r="AZ33" s="791"/>
      <c r="BA33" s="791"/>
      <c r="BB33" s="791"/>
      <c r="BC33" s="791"/>
      <c r="BD33" s="791"/>
      <c r="BE33" s="791"/>
    </row>
    <row r="34" spans="2:57" ht="18.75" customHeight="1">
      <c r="B34" s="798"/>
      <c r="D34" s="803"/>
      <c r="E34" s="804"/>
      <c r="F34" s="804"/>
      <c r="G34" s="804"/>
      <c r="H34" s="804"/>
      <c r="I34" s="804"/>
      <c r="J34" s="804"/>
      <c r="K34" s="804"/>
      <c r="L34" s="804"/>
      <c r="M34" s="804"/>
      <c r="N34" s="804"/>
      <c r="O34" s="804"/>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c r="AN34" s="804"/>
      <c r="AO34" s="804"/>
      <c r="AP34" s="805"/>
      <c r="AQ34" s="238"/>
      <c r="AR34" s="238"/>
      <c r="AS34" s="791"/>
      <c r="AT34" s="791"/>
      <c r="AU34" s="791"/>
      <c r="AV34" s="791"/>
      <c r="AW34" s="791"/>
      <c r="AX34" s="791"/>
      <c r="AY34" s="791"/>
      <c r="AZ34" s="791"/>
      <c r="BA34" s="791"/>
      <c r="BB34" s="791"/>
      <c r="BC34" s="791"/>
      <c r="BD34" s="791"/>
      <c r="BE34" s="791"/>
    </row>
    <row r="35" spans="2:57" ht="18.75" customHeight="1">
      <c r="B35" s="798"/>
      <c r="D35" s="803"/>
      <c r="E35" s="804"/>
      <c r="F35" s="804"/>
      <c r="G35" s="804"/>
      <c r="H35" s="804"/>
      <c r="I35" s="804"/>
      <c r="J35" s="804"/>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5"/>
      <c r="AQ35" s="238"/>
      <c r="AR35" s="238"/>
      <c r="AS35" s="791"/>
      <c r="AT35" s="791"/>
      <c r="AU35" s="791"/>
      <c r="AV35" s="791"/>
      <c r="AW35" s="791"/>
      <c r="AX35" s="791"/>
      <c r="AY35" s="791"/>
      <c r="AZ35" s="791"/>
      <c r="BA35" s="791"/>
      <c r="BB35" s="791"/>
      <c r="BC35" s="791"/>
      <c r="BD35" s="791"/>
      <c r="BE35" s="791"/>
    </row>
    <row r="36" spans="2:57" ht="18.75" customHeight="1">
      <c r="B36" s="798"/>
      <c r="D36" s="803"/>
      <c r="E36" s="804"/>
      <c r="F36" s="804"/>
      <c r="G36" s="804"/>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4"/>
      <c r="AN36" s="804"/>
      <c r="AO36" s="804"/>
      <c r="AP36" s="805"/>
      <c r="AQ36" s="238"/>
      <c r="AR36" s="238"/>
      <c r="AS36" s="791"/>
      <c r="AT36" s="791"/>
      <c r="AU36" s="791"/>
      <c r="AV36" s="791"/>
      <c r="AW36" s="791"/>
      <c r="AX36" s="791"/>
      <c r="AY36" s="791"/>
      <c r="AZ36" s="791"/>
      <c r="BA36" s="791"/>
      <c r="BB36" s="791"/>
      <c r="BC36" s="791"/>
      <c r="BD36" s="791"/>
      <c r="BE36" s="791"/>
    </row>
    <row r="37" spans="2:57" ht="18.75" customHeight="1">
      <c r="B37" s="798"/>
      <c r="D37" s="803"/>
      <c r="E37" s="804"/>
      <c r="F37" s="804"/>
      <c r="G37" s="804"/>
      <c r="H37" s="804"/>
      <c r="I37" s="804"/>
      <c r="J37" s="804"/>
      <c r="K37" s="804"/>
      <c r="L37" s="804"/>
      <c r="M37" s="804"/>
      <c r="N37" s="804"/>
      <c r="O37" s="804"/>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5"/>
      <c r="AQ37" s="238"/>
      <c r="AR37" s="238"/>
      <c r="AS37" s="791"/>
      <c r="AT37" s="791"/>
      <c r="AU37" s="791"/>
      <c r="AV37" s="791"/>
      <c r="AW37" s="791"/>
      <c r="AX37" s="791"/>
      <c r="AY37" s="791"/>
      <c r="AZ37" s="791"/>
      <c r="BA37" s="791"/>
      <c r="BB37" s="791"/>
      <c r="BC37" s="791"/>
      <c r="BD37" s="791"/>
      <c r="BE37" s="791"/>
    </row>
    <row r="38" spans="2:57" ht="18.75" customHeight="1">
      <c r="B38" s="798"/>
      <c r="D38" s="803"/>
      <c r="E38" s="804"/>
      <c r="F38" s="804"/>
      <c r="G38" s="804"/>
      <c r="H38" s="804"/>
      <c r="I38" s="804"/>
      <c r="J38" s="804"/>
      <c r="K38" s="804"/>
      <c r="L38" s="804"/>
      <c r="M38" s="804"/>
      <c r="N38" s="804"/>
      <c r="O38" s="804"/>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5"/>
      <c r="AQ38" s="238"/>
      <c r="AR38" s="238"/>
      <c r="AS38" s="791"/>
      <c r="AT38" s="791"/>
      <c r="AU38" s="791"/>
      <c r="AV38" s="791"/>
      <c r="AW38" s="791"/>
      <c r="AX38" s="791"/>
      <c r="AY38" s="791"/>
      <c r="AZ38" s="791"/>
      <c r="BA38" s="791"/>
      <c r="BB38" s="791"/>
      <c r="BC38" s="791"/>
      <c r="BD38" s="791"/>
      <c r="BE38" s="791"/>
    </row>
    <row r="39" spans="2:57" ht="18.75" customHeight="1">
      <c r="B39" s="798"/>
      <c r="D39" s="803"/>
      <c r="E39" s="804"/>
      <c r="F39" s="804"/>
      <c r="G39" s="804"/>
      <c r="H39" s="804"/>
      <c r="I39" s="804"/>
      <c r="J39" s="804"/>
      <c r="K39" s="804"/>
      <c r="L39" s="804"/>
      <c r="M39" s="804"/>
      <c r="N39" s="804"/>
      <c r="O39" s="804"/>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5"/>
      <c r="AQ39" s="238"/>
      <c r="AR39" s="238"/>
      <c r="AS39" s="791"/>
      <c r="AT39" s="791"/>
      <c r="AU39" s="791"/>
      <c r="AV39" s="791"/>
      <c r="AW39" s="791"/>
      <c r="AX39" s="791"/>
      <c r="AY39" s="791"/>
      <c r="AZ39" s="791"/>
      <c r="BA39" s="791"/>
      <c r="BB39" s="791"/>
      <c r="BC39" s="791"/>
      <c r="BD39" s="791"/>
      <c r="BE39" s="791"/>
    </row>
    <row r="40" spans="2:57" ht="18.75" customHeight="1">
      <c r="B40" s="798"/>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5"/>
      <c r="AQ40" s="238"/>
      <c r="AR40" s="238"/>
      <c r="AS40" s="791"/>
      <c r="AT40" s="791"/>
      <c r="AU40" s="791"/>
      <c r="AV40" s="791"/>
      <c r="AW40" s="791"/>
      <c r="AX40" s="791"/>
      <c r="AY40" s="791"/>
      <c r="AZ40" s="791"/>
      <c r="BA40" s="791"/>
      <c r="BB40" s="791"/>
      <c r="BC40" s="791"/>
      <c r="BD40" s="791"/>
      <c r="BE40" s="791"/>
    </row>
    <row r="41" spans="2:57" ht="18.75" customHeight="1" thickBot="1">
      <c r="B41" s="799"/>
      <c r="D41" s="806"/>
      <c r="E41" s="807"/>
      <c r="F41" s="807"/>
      <c r="G41" s="807"/>
      <c r="H41" s="807"/>
      <c r="I41" s="807"/>
      <c r="J41" s="807"/>
      <c r="K41" s="807"/>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8"/>
      <c r="AQ41" s="238"/>
      <c r="AR41" s="238"/>
      <c r="AS41" s="791"/>
      <c r="AT41" s="791"/>
      <c r="AU41" s="791"/>
      <c r="AV41" s="791"/>
      <c r="AW41" s="791"/>
      <c r="AX41" s="791"/>
      <c r="AY41" s="791"/>
      <c r="AZ41" s="791"/>
      <c r="BA41" s="791"/>
      <c r="BB41" s="791"/>
      <c r="BC41" s="791"/>
      <c r="BD41" s="791"/>
      <c r="BE41" s="791"/>
    </row>
    <row r="42" spans="2:57" ht="23.25">
      <c r="B42" s="239"/>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791"/>
      <c r="AT42" s="791"/>
      <c r="AU42" s="791"/>
      <c r="AV42" s="791"/>
      <c r="AW42" s="791"/>
      <c r="AX42" s="791"/>
      <c r="AY42" s="791"/>
      <c r="AZ42" s="791"/>
      <c r="BA42" s="791"/>
      <c r="BB42" s="791"/>
      <c r="BC42" s="791"/>
      <c r="BD42" s="791"/>
      <c r="BE42" s="791"/>
    </row>
    <row r="43" spans="2:57" ht="20.25">
      <c r="B43" s="237"/>
      <c r="AS43" s="791"/>
      <c r="AT43" s="791"/>
      <c r="AU43" s="791"/>
      <c r="AV43" s="791"/>
      <c r="AW43" s="791"/>
      <c r="AX43" s="791"/>
      <c r="AY43" s="791"/>
      <c r="AZ43" s="791"/>
      <c r="BA43" s="791"/>
      <c r="BB43" s="791"/>
      <c r="BC43" s="791"/>
      <c r="BD43" s="791"/>
      <c r="BE43" s="791"/>
    </row>
    <row r="44" spans="2:57" ht="13.5" customHeight="1">
      <c r="B44" s="813" t="s">
        <v>145</v>
      </c>
      <c r="D44" s="227"/>
      <c r="E44" s="227"/>
      <c r="F44" s="227"/>
      <c r="G44" s="227"/>
      <c r="H44" s="227"/>
      <c r="M44" s="227"/>
      <c r="N44" s="227"/>
      <c r="O44" s="227"/>
      <c r="P44" s="227"/>
      <c r="Q44" s="227"/>
      <c r="R44" s="227"/>
      <c r="S44" s="227"/>
      <c r="T44" s="227"/>
      <c r="U44" s="227"/>
      <c r="W44" s="226"/>
      <c r="X44" s="226"/>
      <c r="Y44" s="227"/>
      <c r="Z44" s="227"/>
      <c r="AA44" s="227"/>
      <c r="AB44" s="227"/>
      <c r="AC44" s="227"/>
      <c r="AD44" s="226"/>
      <c r="AE44" s="226"/>
      <c r="AS44" s="233"/>
      <c r="AT44" s="233"/>
      <c r="AU44" s="233"/>
      <c r="AV44" s="233"/>
      <c r="AW44" s="233"/>
      <c r="AX44" s="233"/>
      <c r="AY44" s="233"/>
      <c r="AZ44" s="233"/>
      <c r="BA44" s="233"/>
      <c r="BB44" s="233"/>
      <c r="BC44" s="233"/>
      <c r="BD44" s="233"/>
    </row>
    <row r="45" spans="2:57" ht="13.5" customHeight="1">
      <c r="B45" s="813"/>
      <c r="D45" s="227"/>
      <c r="E45" s="227"/>
      <c r="F45" s="227"/>
      <c r="G45" s="227"/>
      <c r="H45" s="227"/>
      <c r="M45" s="227"/>
      <c r="N45" s="227"/>
      <c r="O45" s="227"/>
      <c r="P45" s="227"/>
      <c r="Q45" s="227"/>
      <c r="R45" s="227"/>
      <c r="S45" s="227"/>
      <c r="T45" s="227"/>
      <c r="U45" s="227"/>
      <c r="W45" s="226"/>
      <c r="X45" s="226"/>
      <c r="Y45" s="227"/>
      <c r="Z45" s="227"/>
      <c r="AA45" s="227"/>
      <c r="AB45" s="227"/>
      <c r="AC45" s="227"/>
      <c r="AD45" s="226"/>
      <c r="AE45" s="226"/>
      <c r="AS45" s="233"/>
      <c r="AT45" s="233"/>
      <c r="AU45" s="233"/>
      <c r="AV45" s="233"/>
      <c r="AW45" s="233"/>
      <c r="AX45" s="233"/>
      <c r="AY45" s="233"/>
      <c r="AZ45" s="233"/>
      <c r="BA45" s="233"/>
      <c r="BB45" s="233"/>
      <c r="BC45" s="233"/>
      <c r="BD45" s="233"/>
    </row>
    <row r="46" spans="2:57" ht="13.5" customHeight="1">
      <c r="B46" s="813"/>
      <c r="D46" s="227"/>
      <c r="E46" s="227"/>
      <c r="F46" s="227"/>
      <c r="G46" s="227"/>
      <c r="H46" s="227"/>
      <c r="M46" s="227"/>
      <c r="N46" s="227"/>
      <c r="O46" s="227"/>
      <c r="P46" s="227"/>
      <c r="Q46" s="227"/>
      <c r="R46" s="227"/>
      <c r="S46" s="227"/>
      <c r="T46" s="227"/>
      <c r="U46" s="227"/>
      <c r="W46" s="226"/>
      <c r="X46" s="226"/>
      <c r="Y46" s="227"/>
      <c r="Z46" s="227"/>
      <c r="AA46" s="227"/>
      <c r="AB46" s="227"/>
      <c r="AC46" s="227"/>
      <c r="AD46" s="226"/>
      <c r="AE46" s="226"/>
      <c r="AS46" s="233"/>
      <c r="AT46" s="233"/>
      <c r="AU46" s="233"/>
      <c r="AV46" s="233"/>
      <c r="AW46" s="233"/>
      <c r="AX46" s="233"/>
      <c r="AY46" s="233"/>
      <c r="AZ46" s="233"/>
      <c r="BA46" s="233"/>
      <c r="BB46" s="233"/>
      <c r="BC46" s="233"/>
      <c r="BD46" s="233"/>
    </row>
    <row r="47" spans="2:57" ht="13.5" customHeight="1">
      <c r="B47" s="813"/>
      <c r="D47" s="227"/>
      <c r="E47" s="227"/>
      <c r="F47" s="227"/>
      <c r="G47" s="227"/>
      <c r="H47" s="227"/>
      <c r="M47" s="227"/>
      <c r="N47" s="227"/>
      <c r="O47" s="227"/>
      <c r="P47" s="227"/>
      <c r="Q47" s="227"/>
      <c r="R47" s="227"/>
      <c r="S47" s="227"/>
      <c r="T47" s="227"/>
      <c r="U47" s="227"/>
      <c r="W47" s="226"/>
      <c r="X47" s="226"/>
      <c r="Y47" s="227"/>
      <c r="Z47" s="227"/>
      <c r="AA47" s="227"/>
      <c r="AB47" s="227"/>
      <c r="AC47" s="227"/>
      <c r="AD47" s="226"/>
      <c r="AE47" s="226"/>
      <c r="AS47" s="233"/>
      <c r="AT47" s="233"/>
      <c r="AU47" s="233"/>
      <c r="AV47" s="233"/>
      <c r="AW47" s="233"/>
      <c r="AX47" s="233"/>
      <c r="AY47" s="233"/>
      <c r="AZ47" s="233"/>
      <c r="BA47" s="233"/>
      <c r="BB47" s="233"/>
      <c r="BC47" s="233"/>
      <c r="BD47" s="233"/>
    </row>
    <row r="48" spans="2:57" ht="13.5" customHeight="1">
      <c r="B48" s="813"/>
      <c r="D48" s="227"/>
      <c r="E48" s="227"/>
      <c r="F48" s="227"/>
      <c r="G48" s="227"/>
      <c r="H48" s="227"/>
      <c r="M48" s="227"/>
      <c r="N48" s="227"/>
      <c r="O48" s="227"/>
      <c r="P48" s="227"/>
      <c r="Q48" s="227"/>
      <c r="R48" s="227"/>
      <c r="S48" s="227"/>
      <c r="T48" s="227"/>
      <c r="U48" s="227"/>
      <c r="W48" s="226"/>
      <c r="X48" s="226"/>
      <c r="Y48" s="227"/>
      <c r="Z48" s="227"/>
      <c r="AA48" s="227"/>
      <c r="AB48" s="227"/>
      <c r="AC48" s="227"/>
      <c r="AD48" s="226"/>
      <c r="AE48" s="226"/>
      <c r="AS48" s="233"/>
      <c r="AT48" s="233"/>
      <c r="AU48" s="233"/>
      <c r="AV48" s="233"/>
      <c r="AW48" s="233"/>
      <c r="AX48" s="233"/>
      <c r="AY48" s="233"/>
      <c r="AZ48" s="233"/>
      <c r="BA48" s="233"/>
      <c r="BB48" s="233"/>
      <c r="BC48" s="233"/>
      <c r="BD48" s="233"/>
    </row>
    <row r="49" spans="2:56" ht="13.5" customHeight="1">
      <c r="B49" s="813"/>
      <c r="D49" s="227"/>
      <c r="E49" s="227"/>
      <c r="F49" s="227"/>
      <c r="G49" s="227"/>
      <c r="H49" s="227"/>
      <c r="AS49" s="233"/>
      <c r="AT49" s="233"/>
      <c r="AU49" s="233"/>
      <c r="AV49" s="233"/>
      <c r="AW49" s="233"/>
      <c r="AX49" s="233"/>
      <c r="AY49" s="233"/>
      <c r="AZ49" s="233"/>
      <c r="BA49" s="233"/>
      <c r="BB49" s="233"/>
      <c r="BC49" s="233"/>
      <c r="BD49" s="233"/>
    </row>
    <row r="50" spans="2:56" ht="13.5" customHeight="1">
      <c r="B50" s="813"/>
      <c r="D50" s="227"/>
      <c r="E50" s="227"/>
      <c r="F50" s="227"/>
      <c r="G50" s="227"/>
      <c r="H50" s="227"/>
      <c r="J50" s="226"/>
      <c r="K50" s="227"/>
      <c r="M50" s="226"/>
      <c r="N50" s="227"/>
      <c r="AS50" s="233"/>
      <c r="AT50" s="233"/>
      <c r="AU50" s="233"/>
      <c r="AV50" s="233"/>
      <c r="AW50" s="233"/>
      <c r="AX50" s="233"/>
      <c r="AY50" s="233"/>
      <c r="AZ50" s="233"/>
      <c r="BA50" s="233"/>
      <c r="BB50" s="233"/>
      <c r="BC50" s="233"/>
      <c r="BD50" s="233"/>
    </row>
    <row r="51" spans="2:56" ht="13.5" customHeight="1">
      <c r="B51" s="813"/>
      <c r="D51" s="227"/>
      <c r="E51" s="227"/>
      <c r="F51" s="227"/>
      <c r="G51" s="227"/>
      <c r="H51" s="227"/>
      <c r="J51" s="227"/>
      <c r="K51" s="227"/>
      <c r="M51" s="227"/>
      <c r="N51" s="227"/>
      <c r="AS51" s="233"/>
      <c r="AT51" s="233"/>
      <c r="AU51" s="233"/>
      <c r="AV51" s="233"/>
      <c r="AW51" s="233"/>
      <c r="AX51" s="233"/>
      <c r="AY51" s="233"/>
      <c r="AZ51" s="233"/>
      <c r="BA51" s="233"/>
      <c r="BB51" s="233"/>
      <c r="BC51" s="233"/>
      <c r="BD51" s="233"/>
    </row>
    <row r="52" spans="2:56" ht="13.5" customHeight="1" thickBot="1">
      <c r="B52" s="813"/>
      <c r="D52" s="227"/>
      <c r="E52" s="227"/>
      <c r="F52" s="227"/>
      <c r="G52" s="227"/>
      <c r="H52" s="227"/>
      <c r="J52" s="227"/>
      <c r="K52" s="227"/>
      <c r="M52" s="227"/>
      <c r="N52" s="227"/>
      <c r="AS52" s="241"/>
      <c r="AT52" s="241"/>
      <c r="AU52" s="241"/>
      <c r="AV52" s="241"/>
      <c r="AW52" s="241"/>
      <c r="AX52" s="241"/>
      <c r="AY52" s="241"/>
      <c r="AZ52" s="241"/>
      <c r="BA52" s="241"/>
      <c r="BB52" s="241"/>
      <c r="BC52" s="241"/>
      <c r="BD52" s="241"/>
    </row>
    <row r="53" spans="2:56" ht="13.5" customHeight="1">
      <c r="B53" s="245"/>
      <c r="D53" s="227"/>
      <c r="E53" s="227"/>
      <c r="F53" s="227"/>
      <c r="G53" s="227"/>
      <c r="H53" s="227"/>
      <c r="J53" s="227"/>
      <c r="K53" s="227"/>
      <c r="M53" s="227"/>
      <c r="N53" s="227"/>
      <c r="AS53" s="811" t="s">
        <v>150</v>
      </c>
      <c r="AT53" s="811"/>
      <c r="AU53" s="811"/>
      <c r="AV53" s="811"/>
      <c r="AW53" s="811"/>
      <c r="AX53" s="811"/>
      <c r="AY53" s="811"/>
      <c r="AZ53" s="811"/>
      <c r="BA53" s="811"/>
      <c r="BB53" s="811"/>
      <c r="BC53" s="811"/>
      <c r="BD53" s="811"/>
    </row>
    <row r="54" spans="2:56" ht="13.5" customHeight="1">
      <c r="B54" s="245"/>
      <c r="D54" s="227"/>
      <c r="E54" s="227"/>
      <c r="F54" s="227"/>
      <c r="G54" s="227"/>
      <c r="H54" s="227"/>
      <c r="J54" s="227"/>
      <c r="K54" s="227"/>
      <c r="M54" s="227"/>
      <c r="N54" s="227"/>
      <c r="AS54" s="812"/>
      <c r="AT54" s="812"/>
      <c r="AU54" s="812"/>
      <c r="AV54" s="812"/>
      <c r="AW54" s="812"/>
      <c r="AX54" s="812"/>
      <c r="AY54" s="812"/>
      <c r="AZ54" s="812"/>
      <c r="BA54" s="812"/>
      <c r="BB54" s="812"/>
      <c r="BC54" s="812"/>
      <c r="BD54" s="812"/>
    </row>
    <row r="55" spans="2:56" ht="13.5" customHeight="1">
      <c r="B55" s="237"/>
      <c r="M55" s="226"/>
      <c r="AS55" s="812"/>
      <c r="AT55" s="812"/>
      <c r="AU55" s="812"/>
      <c r="AV55" s="812"/>
      <c r="AW55" s="812"/>
      <c r="AX55" s="812"/>
      <c r="AY55" s="812"/>
      <c r="AZ55" s="812"/>
      <c r="BA55" s="812"/>
      <c r="BB55" s="812"/>
      <c r="BC55" s="812"/>
      <c r="BD55" s="812"/>
    </row>
    <row r="56" spans="2:56" ht="13.5" customHeight="1">
      <c r="B56" s="813" t="s">
        <v>146</v>
      </c>
      <c r="D56" s="226"/>
      <c r="E56" s="227"/>
      <c r="G56" s="226"/>
      <c r="H56" s="227"/>
      <c r="J56" s="226"/>
      <c r="K56" s="227"/>
      <c r="N56" s="227"/>
      <c r="AS56" s="812"/>
      <c r="AT56" s="812"/>
      <c r="AU56" s="812"/>
      <c r="AV56" s="812"/>
      <c r="AW56" s="812"/>
      <c r="AX56" s="812"/>
      <c r="AY56" s="812"/>
      <c r="AZ56" s="812"/>
      <c r="BA56" s="812"/>
      <c r="BB56" s="812"/>
      <c r="BC56" s="812"/>
      <c r="BD56" s="812"/>
    </row>
    <row r="57" spans="2:56" ht="13.5" customHeight="1">
      <c r="B57" s="813"/>
      <c r="D57" s="227"/>
      <c r="E57" s="227"/>
      <c r="G57" s="227"/>
      <c r="H57" s="227"/>
      <c r="J57" s="227"/>
      <c r="K57" s="227"/>
      <c r="M57" s="227"/>
      <c r="N57" s="227"/>
      <c r="AS57" s="812"/>
      <c r="AT57" s="812"/>
      <c r="AU57" s="812"/>
      <c r="AV57" s="812"/>
      <c r="AW57" s="812"/>
      <c r="AX57" s="812"/>
      <c r="AY57" s="812"/>
      <c r="AZ57" s="812"/>
      <c r="BA57" s="812"/>
      <c r="BB57" s="812"/>
      <c r="BC57" s="812"/>
      <c r="BD57" s="812"/>
    </row>
    <row r="58" spans="2:56" ht="13.5" customHeight="1">
      <c r="B58" s="813"/>
      <c r="D58" s="227"/>
      <c r="E58" s="227"/>
      <c r="F58" s="242"/>
      <c r="G58" s="227"/>
      <c r="H58" s="227"/>
      <c r="J58" s="227"/>
      <c r="K58" s="227"/>
      <c r="M58" s="227"/>
      <c r="N58" s="227"/>
      <c r="AS58" s="812"/>
      <c r="AT58" s="812"/>
      <c r="AU58" s="812"/>
      <c r="AV58" s="812"/>
      <c r="AW58" s="812"/>
      <c r="AX58" s="812"/>
      <c r="AY58" s="812"/>
      <c r="AZ58" s="812"/>
      <c r="BA58" s="812"/>
      <c r="BB58" s="812"/>
      <c r="BC58" s="812"/>
      <c r="BD58" s="812"/>
    </row>
    <row r="59" spans="2:56" ht="13.5" customHeight="1">
      <c r="B59" s="813"/>
      <c r="D59" s="227"/>
      <c r="E59" s="227"/>
      <c r="G59" s="227"/>
      <c r="H59" s="227"/>
      <c r="J59" s="227"/>
      <c r="K59" s="227"/>
      <c r="M59" s="227"/>
      <c r="N59" s="227"/>
      <c r="AS59" s="812"/>
      <c r="AT59" s="812"/>
      <c r="AU59" s="812"/>
      <c r="AV59" s="812"/>
      <c r="AW59" s="812"/>
      <c r="AX59" s="812"/>
      <c r="AY59" s="812"/>
      <c r="AZ59" s="812"/>
      <c r="BA59" s="812"/>
      <c r="BB59" s="812"/>
      <c r="BC59" s="812"/>
      <c r="BD59" s="812"/>
    </row>
    <row r="60" spans="2:56" ht="13.5" customHeight="1">
      <c r="B60" s="813"/>
      <c r="D60" s="227"/>
      <c r="E60" s="227"/>
      <c r="G60" s="227"/>
      <c r="H60" s="227"/>
      <c r="J60" s="227"/>
      <c r="K60" s="227"/>
      <c r="M60" s="227"/>
      <c r="N60" s="227"/>
      <c r="AS60" s="812"/>
      <c r="AT60" s="812"/>
      <c r="AU60" s="812"/>
      <c r="AV60" s="812"/>
      <c r="AW60" s="812"/>
      <c r="AX60" s="812"/>
      <c r="AY60" s="812"/>
      <c r="AZ60" s="812"/>
      <c r="BA60" s="812"/>
      <c r="BB60" s="812"/>
      <c r="BC60" s="812"/>
      <c r="BD60" s="812"/>
    </row>
    <row r="61" spans="2:56" ht="13.5" customHeight="1">
      <c r="B61" s="813"/>
      <c r="AS61" s="812"/>
      <c r="AT61" s="812"/>
      <c r="AU61" s="812"/>
      <c r="AV61" s="812"/>
      <c r="AW61" s="812"/>
      <c r="AX61" s="812"/>
      <c r="AY61" s="812"/>
      <c r="AZ61" s="812"/>
      <c r="BA61" s="812"/>
      <c r="BB61" s="812"/>
      <c r="BC61" s="812"/>
      <c r="BD61" s="812"/>
    </row>
    <row r="62" spans="2:56" ht="13.5" customHeight="1">
      <c r="B62" s="813"/>
      <c r="D62" s="226"/>
      <c r="E62" s="227"/>
      <c r="G62" s="226"/>
      <c r="H62" s="227"/>
      <c r="J62" s="226"/>
      <c r="K62" s="227"/>
      <c r="M62" s="226"/>
      <c r="N62" s="227"/>
      <c r="AS62" s="812"/>
      <c r="AT62" s="812"/>
      <c r="AU62" s="812"/>
      <c r="AV62" s="812"/>
      <c r="AW62" s="812"/>
      <c r="AX62" s="812"/>
      <c r="AY62" s="812"/>
      <c r="AZ62" s="812"/>
      <c r="BA62" s="812"/>
      <c r="BB62" s="812"/>
      <c r="BC62" s="812"/>
      <c r="BD62" s="812"/>
    </row>
    <row r="63" spans="2:56" ht="13.5" customHeight="1">
      <c r="B63" s="813"/>
      <c r="D63" s="227"/>
      <c r="E63" s="227"/>
      <c r="G63" s="227"/>
      <c r="H63" s="227"/>
      <c r="J63" s="227"/>
      <c r="K63" s="227"/>
      <c r="M63" s="227"/>
      <c r="N63" s="227"/>
      <c r="AS63" s="812"/>
      <c r="AT63" s="812"/>
      <c r="AU63" s="812"/>
      <c r="AV63" s="812"/>
      <c r="AW63" s="812"/>
      <c r="AX63" s="812"/>
      <c r="AY63" s="812"/>
      <c r="AZ63" s="812"/>
      <c r="BA63" s="812"/>
      <c r="BB63" s="812"/>
      <c r="BC63" s="812"/>
      <c r="BD63" s="812"/>
    </row>
    <row r="64" spans="2:56" ht="13.5" customHeight="1">
      <c r="B64" s="813"/>
      <c r="D64" s="227"/>
      <c r="E64" s="227"/>
      <c r="G64" s="227"/>
      <c r="H64" s="227"/>
      <c r="J64" s="227"/>
      <c r="K64" s="227"/>
      <c r="M64" s="227"/>
      <c r="N64" s="227"/>
      <c r="AS64" s="812"/>
      <c r="AT64" s="812"/>
      <c r="AU64" s="812"/>
      <c r="AV64" s="812"/>
      <c r="AW64" s="812"/>
      <c r="AX64" s="812"/>
      <c r="AY64" s="812"/>
      <c r="AZ64" s="812"/>
      <c r="BA64" s="812"/>
      <c r="BB64" s="812"/>
      <c r="BC64" s="812"/>
      <c r="BD64" s="812"/>
    </row>
    <row r="65" spans="2:56" ht="13.5" customHeight="1">
      <c r="B65" s="813"/>
      <c r="D65" s="227"/>
      <c r="E65" s="227"/>
      <c r="G65" s="227"/>
      <c r="H65" s="227"/>
      <c r="J65" s="227"/>
      <c r="K65" s="227"/>
      <c r="M65" s="227"/>
      <c r="N65" s="227"/>
      <c r="AS65" s="812"/>
      <c r="AT65" s="812"/>
      <c r="AU65" s="812"/>
      <c r="AV65" s="812"/>
      <c r="AW65" s="812"/>
      <c r="AX65" s="812"/>
      <c r="AY65" s="812"/>
      <c r="AZ65" s="812"/>
      <c r="BA65" s="812"/>
      <c r="BB65" s="812"/>
      <c r="BC65" s="812"/>
      <c r="BD65" s="812"/>
    </row>
    <row r="66" spans="2:56" ht="13.5" customHeight="1">
      <c r="B66" s="813"/>
      <c r="D66" s="227"/>
      <c r="E66" s="227"/>
      <c r="G66" s="227"/>
      <c r="H66" s="227"/>
      <c r="J66" s="227"/>
      <c r="K66" s="227"/>
      <c r="M66" s="227"/>
      <c r="N66" s="227"/>
      <c r="AS66" s="812"/>
      <c r="AT66" s="812"/>
      <c r="AU66" s="812"/>
      <c r="AV66" s="812"/>
      <c r="AW66" s="812"/>
      <c r="AX66" s="812"/>
      <c r="AY66" s="812"/>
      <c r="AZ66" s="812"/>
      <c r="BA66" s="812"/>
      <c r="BB66" s="812"/>
      <c r="BC66" s="812"/>
      <c r="BD66" s="812"/>
    </row>
    <row r="67" spans="2:56" ht="13.5" customHeight="1">
      <c r="B67" s="813"/>
      <c r="AS67" s="812"/>
      <c r="AT67" s="812"/>
      <c r="AU67" s="812"/>
      <c r="AV67" s="812"/>
      <c r="AW67" s="812"/>
      <c r="AX67" s="812"/>
      <c r="AY67" s="812"/>
      <c r="AZ67" s="812"/>
      <c r="BA67" s="812"/>
      <c r="BB67" s="812"/>
      <c r="BC67" s="812"/>
      <c r="BD67" s="812"/>
    </row>
    <row r="68" spans="2:56" ht="13.5" customHeight="1">
      <c r="B68" s="813"/>
      <c r="G68" s="229"/>
      <c r="H68" s="230"/>
      <c r="I68" s="230"/>
      <c r="J68" s="230"/>
      <c r="K68" s="230"/>
      <c r="L68" s="243"/>
      <c r="M68" s="236"/>
      <c r="AS68" s="812"/>
      <c r="AT68" s="812"/>
      <c r="AU68" s="812"/>
      <c r="AV68" s="812"/>
      <c r="AW68" s="812"/>
      <c r="AX68" s="812"/>
      <c r="AY68" s="812"/>
      <c r="AZ68" s="812"/>
      <c r="BA68" s="812"/>
      <c r="BB68" s="812"/>
      <c r="BC68" s="812"/>
      <c r="BD68" s="812"/>
    </row>
    <row r="69" spans="2:56" ht="13.5" customHeight="1">
      <c r="B69" s="813"/>
      <c r="G69" s="234"/>
      <c r="H69" s="230"/>
      <c r="I69" s="230"/>
      <c r="J69" s="230"/>
      <c r="K69" s="230"/>
      <c r="L69" s="243"/>
      <c r="M69" s="236"/>
      <c r="AS69" s="812"/>
      <c r="AT69" s="812"/>
      <c r="AU69" s="812"/>
      <c r="AV69" s="812"/>
      <c r="AW69" s="812"/>
      <c r="AX69" s="812"/>
      <c r="AY69" s="812"/>
      <c r="AZ69" s="812"/>
      <c r="BA69" s="812"/>
      <c r="BB69" s="812"/>
      <c r="BC69" s="812"/>
      <c r="BD69" s="812"/>
    </row>
    <row r="70" spans="2:56" ht="13.5" customHeight="1">
      <c r="B70" s="813"/>
      <c r="G70" s="234"/>
      <c r="H70" s="230"/>
      <c r="I70" s="230"/>
      <c r="J70" s="230"/>
      <c r="K70" s="230"/>
      <c r="L70" s="243"/>
      <c r="M70" s="236"/>
      <c r="AS70" s="812"/>
      <c r="AT70" s="812"/>
      <c r="AU70" s="812"/>
      <c r="AV70" s="812"/>
      <c r="AW70" s="812"/>
      <c r="AX70" s="812"/>
      <c r="AY70" s="812"/>
      <c r="AZ70" s="812"/>
      <c r="BA70" s="812"/>
      <c r="BB70" s="812"/>
      <c r="BC70" s="812"/>
      <c r="BD70" s="812"/>
    </row>
    <row r="71" spans="2:56" ht="13.5" customHeight="1" thickBot="1">
      <c r="B71" s="813"/>
      <c r="G71" s="242"/>
      <c r="AS71" s="812"/>
      <c r="AT71" s="812"/>
      <c r="AU71" s="812"/>
      <c r="AV71" s="812"/>
      <c r="AW71" s="812"/>
      <c r="AX71" s="812"/>
      <c r="AY71" s="812"/>
      <c r="AZ71" s="812"/>
      <c r="BA71" s="812"/>
      <c r="BB71" s="812"/>
      <c r="BC71" s="812"/>
      <c r="BD71" s="812"/>
    </row>
    <row r="72" spans="2:56" ht="13.5" customHeight="1">
      <c r="B72" s="813"/>
      <c r="AS72" s="811" t="s">
        <v>151</v>
      </c>
      <c r="AT72" s="811"/>
      <c r="AU72" s="811"/>
      <c r="AV72" s="811"/>
      <c r="AW72" s="811"/>
      <c r="AX72" s="811"/>
      <c r="AY72" s="811"/>
      <c r="AZ72" s="811"/>
      <c r="BA72" s="811"/>
      <c r="BB72" s="811"/>
      <c r="BC72" s="811"/>
      <c r="BD72" s="811"/>
    </row>
    <row r="73" spans="2:56" ht="13.5" customHeight="1">
      <c r="B73" s="813"/>
      <c r="AS73" s="812"/>
      <c r="AT73" s="812"/>
      <c r="AU73" s="812"/>
      <c r="AV73" s="812"/>
      <c r="AW73" s="812"/>
      <c r="AX73" s="812"/>
      <c r="AY73" s="812"/>
      <c r="AZ73" s="812"/>
      <c r="BA73" s="812"/>
      <c r="BB73" s="812"/>
      <c r="BC73" s="812"/>
      <c r="BD73" s="812"/>
    </row>
    <row r="74" spans="2:56" ht="13.5" customHeight="1">
      <c r="B74" s="813"/>
      <c r="AS74" s="812"/>
      <c r="AT74" s="812"/>
      <c r="AU74" s="812"/>
      <c r="AV74" s="812"/>
      <c r="AW74" s="812"/>
      <c r="AX74" s="812"/>
      <c r="AY74" s="812"/>
      <c r="AZ74" s="812"/>
      <c r="BA74" s="812"/>
      <c r="BB74" s="812"/>
      <c r="BC74" s="812"/>
      <c r="BD74" s="812"/>
    </row>
    <row r="75" spans="2:56" ht="13.5" customHeight="1">
      <c r="B75" s="813"/>
      <c r="AS75" s="812"/>
      <c r="AT75" s="812"/>
      <c r="AU75" s="812"/>
      <c r="AV75" s="812"/>
      <c r="AW75" s="812"/>
      <c r="AX75" s="812"/>
      <c r="AY75" s="812"/>
      <c r="AZ75" s="812"/>
      <c r="BA75" s="812"/>
      <c r="BB75" s="812"/>
      <c r="BC75" s="812"/>
      <c r="BD75" s="812"/>
    </row>
    <row r="76" spans="2:56" ht="13.5" customHeight="1">
      <c r="B76" s="813"/>
      <c r="AS76" s="812"/>
      <c r="AT76" s="812"/>
      <c r="AU76" s="812"/>
      <c r="AV76" s="812"/>
      <c r="AW76" s="812"/>
      <c r="AX76" s="812"/>
      <c r="AY76" s="812"/>
      <c r="AZ76" s="812"/>
      <c r="BA76" s="812"/>
      <c r="BB76" s="812"/>
      <c r="BC76" s="812"/>
      <c r="BD76" s="812"/>
    </row>
    <row r="77" spans="2:56" ht="13.5" customHeight="1">
      <c r="B77" s="813"/>
      <c r="AS77" s="812"/>
      <c r="AT77" s="812"/>
      <c r="AU77" s="812"/>
      <c r="AV77" s="812"/>
      <c r="AW77" s="812"/>
      <c r="AX77" s="812"/>
      <c r="AY77" s="812"/>
      <c r="AZ77" s="812"/>
      <c r="BA77" s="812"/>
      <c r="BB77" s="812"/>
      <c r="BC77" s="812"/>
      <c r="BD77" s="812"/>
    </row>
    <row r="78" spans="2:56" ht="13.5" customHeight="1">
      <c r="B78" s="813"/>
      <c r="AS78" s="812"/>
      <c r="AT78" s="812"/>
      <c r="AU78" s="812"/>
      <c r="AV78" s="812"/>
      <c r="AW78" s="812"/>
      <c r="AX78" s="812"/>
      <c r="AY78" s="812"/>
      <c r="AZ78" s="812"/>
      <c r="BA78" s="812"/>
      <c r="BB78" s="812"/>
      <c r="BC78" s="812"/>
      <c r="BD78" s="812"/>
    </row>
    <row r="79" spans="2:56" ht="13.5" customHeight="1">
      <c r="B79" s="813"/>
      <c r="C79" s="219"/>
      <c r="D79" s="220"/>
      <c r="E79" s="218"/>
      <c r="F79" s="220"/>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S79" s="812"/>
      <c r="AT79" s="812"/>
      <c r="AU79" s="812"/>
      <c r="AV79" s="812"/>
      <c r="AW79" s="812"/>
      <c r="AX79" s="812"/>
      <c r="AY79" s="812"/>
      <c r="AZ79" s="812"/>
      <c r="BA79" s="812"/>
      <c r="BB79" s="812"/>
      <c r="BC79" s="812"/>
      <c r="BD79" s="812"/>
    </row>
    <row r="80" spans="2:56" ht="13.5" customHeight="1">
      <c r="B80" s="813"/>
      <c r="C80" s="219"/>
      <c r="D80" s="218"/>
      <c r="E80" s="218"/>
      <c r="F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S80" s="812"/>
      <c r="AT80" s="812"/>
      <c r="AU80" s="812"/>
      <c r="AV80" s="812"/>
      <c r="AW80" s="812"/>
      <c r="AX80" s="812"/>
      <c r="AY80" s="812"/>
      <c r="AZ80" s="812"/>
      <c r="BA80" s="812"/>
      <c r="BB80" s="812"/>
      <c r="BC80" s="812"/>
      <c r="BD80" s="812"/>
    </row>
    <row r="81" spans="2:56" ht="13.5" customHeight="1">
      <c r="B81" s="813"/>
      <c r="C81" s="219"/>
      <c r="D81" s="218"/>
      <c r="E81" s="218"/>
      <c r="F81" s="220"/>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S81" s="812"/>
      <c r="AT81" s="812"/>
      <c r="AU81" s="812"/>
      <c r="AV81" s="812"/>
      <c r="AW81" s="812"/>
      <c r="AX81" s="812"/>
      <c r="AY81" s="812"/>
      <c r="AZ81" s="812"/>
      <c r="BA81" s="812"/>
      <c r="BB81" s="812"/>
      <c r="BC81" s="812"/>
      <c r="BD81" s="812"/>
    </row>
    <row r="82" spans="2:56" ht="13.5" customHeight="1">
      <c r="B82" s="813"/>
      <c r="C82" s="219"/>
      <c r="D82" s="218"/>
      <c r="E82" s="218"/>
      <c r="F82" s="220"/>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S82" s="812"/>
      <c r="AT82" s="812"/>
      <c r="AU82" s="812"/>
      <c r="AV82" s="812"/>
      <c r="AW82" s="812"/>
      <c r="AX82" s="812"/>
      <c r="AY82" s="812"/>
      <c r="AZ82" s="812"/>
      <c r="BA82" s="812"/>
      <c r="BB82" s="812"/>
      <c r="BC82" s="812"/>
      <c r="BD82" s="812"/>
    </row>
    <row r="83" spans="2:56" ht="13.5" customHeight="1">
      <c r="B83" s="813"/>
      <c r="C83" s="219"/>
      <c r="D83" s="218"/>
      <c r="E83" s="218"/>
      <c r="F83" s="220"/>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S83" s="812"/>
      <c r="AT83" s="812"/>
      <c r="AU83" s="812"/>
      <c r="AV83" s="812"/>
      <c r="AW83" s="812"/>
      <c r="AX83" s="812"/>
      <c r="AY83" s="812"/>
      <c r="AZ83" s="812"/>
      <c r="BA83" s="812"/>
      <c r="BB83" s="812"/>
      <c r="BC83" s="812"/>
      <c r="BD83" s="812"/>
    </row>
    <row r="84" spans="2:56" ht="13.5" customHeight="1">
      <c r="B84" s="813"/>
      <c r="C84" s="219"/>
      <c r="D84" s="218"/>
      <c r="E84" s="218"/>
      <c r="F84" s="220"/>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S84" s="812"/>
      <c r="AT84" s="812"/>
      <c r="AU84" s="812"/>
      <c r="AV84" s="812"/>
      <c r="AW84" s="812"/>
      <c r="AX84" s="812"/>
      <c r="AY84" s="812"/>
      <c r="AZ84" s="812"/>
      <c r="BA84" s="812"/>
      <c r="BB84" s="812"/>
      <c r="BC84" s="812"/>
      <c r="BD84" s="812"/>
    </row>
    <row r="85" spans="2:56" ht="13.5" customHeight="1">
      <c r="B85" s="813"/>
      <c r="C85" s="219"/>
      <c r="D85" s="218"/>
      <c r="E85" s="218"/>
      <c r="F85" s="220"/>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S85" s="812"/>
      <c r="AT85" s="812"/>
      <c r="AU85" s="812"/>
      <c r="AV85" s="812"/>
      <c r="AW85" s="812"/>
      <c r="AX85" s="812"/>
      <c r="AY85" s="812"/>
      <c r="AZ85" s="812"/>
      <c r="BA85" s="812"/>
      <c r="BB85" s="812"/>
      <c r="BC85" s="812"/>
      <c r="BD85" s="812"/>
    </row>
    <row r="86" spans="2:56" ht="13.5" customHeight="1">
      <c r="B86" s="813"/>
      <c r="C86" s="219"/>
      <c r="D86" s="218"/>
      <c r="E86" s="218"/>
      <c r="F86" s="220"/>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S86" s="812"/>
      <c r="AT86" s="812"/>
      <c r="AU86" s="812"/>
      <c r="AV86" s="812"/>
      <c r="AW86" s="812"/>
      <c r="AX86" s="812"/>
      <c r="AY86" s="812"/>
      <c r="AZ86" s="812"/>
      <c r="BA86" s="812"/>
      <c r="BB86" s="812"/>
      <c r="BC86" s="812"/>
      <c r="BD86" s="812"/>
    </row>
    <row r="87" spans="2:56" ht="13.5" customHeight="1">
      <c r="B87" s="813"/>
      <c r="C87" s="219"/>
      <c r="D87" s="218"/>
      <c r="E87" s="218"/>
      <c r="F87" s="220"/>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S87" s="812"/>
      <c r="AT87" s="812"/>
      <c r="AU87" s="812"/>
      <c r="AV87" s="812"/>
      <c r="AW87" s="812"/>
      <c r="AX87" s="812"/>
      <c r="AY87" s="812"/>
      <c r="AZ87" s="812"/>
      <c r="BA87" s="812"/>
      <c r="BB87" s="812"/>
      <c r="BC87" s="812"/>
      <c r="BD87" s="812"/>
    </row>
    <row r="88" spans="2:56" ht="13.5" customHeight="1">
      <c r="B88" s="813"/>
      <c r="C88" s="219"/>
      <c r="D88" s="218"/>
      <c r="E88" s="218"/>
      <c r="F88" s="220"/>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S88" s="812"/>
      <c r="AT88" s="812"/>
      <c r="AU88" s="812"/>
      <c r="AV88" s="812"/>
      <c r="AW88" s="812"/>
      <c r="AX88" s="812"/>
      <c r="AY88" s="812"/>
      <c r="AZ88" s="812"/>
      <c r="BA88" s="812"/>
      <c r="BB88" s="812"/>
      <c r="BC88" s="812"/>
      <c r="BD88" s="812"/>
    </row>
    <row r="89" spans="2:56" ht="13.5" customHeight="1">
      <c r="B89" s="813"/>
      <c r="C89" s="219"/>
      <c r="D89" s="218"/>
      <c r="E89" s="218"/>
      <c r="F89" s="220"/>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S89" s="812"/>
      <c r="AT89" s="812"/>
      <c r="AU89" s="812"/>
      <c r="AV89" s="812"/>
      <c r="AW89" s="812"/>
      <c r="AX89" s="812"/>
      <c r="AY89" s="812"/>
      <c r="AZ89" s="812"/>
      <c r="BA89" s="812"/>
      <c r="BB89" s="812"/>
      <c r="BC89" s="812"/>
      <c r="BD89" s="812"/>
    </row>
    <row r="90" spans="2:56" ht="13.5" customHeight="1">
      <c r="B90" s="813"/>
      <c r="C90" s="219"/>
      <c r="D90" s="218"/>
      <c r="E90" s="218"/>
      <c r="F90" s="220"/>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S90" s="812"/>
      <c r="AT90" s="812"/>
      <c r="AU90" s="812"/>
      <c r="AV90" s="812"/>
      <c r="AW90" s="812"/>
      <c r="AX90" s="812"/>
      <c r="AY90" s="812"/>
      <c r="AZ90" s="812"/>
      <c r="BA90" s="812"/>
      <c r="BB90" s="812"/>
      <c r="BC90" s="812"/>
      <c r="BD90" s="812"/>
    </row>
    <row r="91" spans="2:56" ht="13.5" customHeight="1">
      <c r="B91" s="813"/>
      <c r="C91" s="219"/>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S91" s="812"/>
      <c r="AT91" s="812"/>
      <c r="AU91" s="812"/>
      <c r="AV91" s="812"/>
      <c r="AW91" s="812"/>
      <c r="AX91" s="812"/>
      <c r="AY91" s="812"/>
      <c r="AZ91" s="812"/>
      <c r="BA91" s="812"/>
      <c r="BB91" s="812"/>
      <c r="BC91" s="812"/>
      <c r="BD91" s="812"/>
    </row>
    <row r="92" spans="2:56" ht="13.5" customHeight="1">
      <c r="B92" s="813"/>
      <c r="C92" s="219"/>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S92" s="812"/>
      <c r="AT92" s="812"/>
      <c r="AU92" s="812"/>
      <c r="AV92" s="812"/>
      <c r="AW92" s="812"/>
      <c r="AX92" s="812"/>
      <c r="AY92" s="812"/>
      <c r="AZ92" s="812"/>
      <c r="BA92" s="812"/>
      <c r="BB92" s="812"/>
      <c r="BC92" s="812"/>
      <c r="BD92" s="812"/>
    </row>
    <row r="93" spans="2:56" ht="13.5" customHeight="1">
      <c r="B93" s="813"/>
      <c r="C93" s="219"/>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S93" s="812"/>
      <c r="AT93" s="812"/>
      <c r="AU93" s="812"/>
      <c r="AV93" s="812"/>
      <c r="AW93" s="812"/>
      <c r="AX93" s="812"/>
      <c r="AY93" s="812"/>
      <c r="AZ93" s="812"/>
      <c r="BA93" s="812"/>
      <c r="BB93" s="812"/>
      <c r="BC93" s="812"/>
      <c r="BD93" s="812"/>
    </row>
    <row r="94" spans="2:56" ht="13.5" customHeight="1">
      <c r="B94" s="813"/>
      <c r="C94" s="219"/>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S94" s="812"/>
      <c r="AT94" s="812"/>
      <c r="AU94" s="812"/>
      <c r="AV94" s="812"/>
      <c r="AW94" s="812"/>
      <c r="AX94" s="812"/>
      <c r="AY94" s="812"/>
      <c r="AZ94" s="812"/>
      <c r="BA94" s="812"/>
      <c r="BB94" s="812"/>
      <c r="BC94" s="812"/>
      <c r="BD94" s="812"/>
    </row>
    <row r="95" spans="2:56" ht="13.5" customHeight="1">
      <c r="B95" s="813"/>
      <c r="C95" s="219"/>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S95" s="812"/>
      <c r="AT95" s="812"/>
      <c r="AU95" s="812"/>
      <c r="AV95" s="812"/>
      <c r="AW95" s="812"/>
      <c r="AX95" s="812"/>
      <c r="AY95" s="812"/>
      <c r="AZ95" s="812"/>
      <c r="BA95" s="812"/>
      <c r="BB95" s="812"/>
      <c r="BC95" s="812"/>
      <c r="BD95" s="812"/>
    </row>
    <row r="96" spans="2:56" ht="13.5" customHeight="1">
      <c r="B96" s="813"/>
      <c r="C96" s="219"/>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S96" s="812"/>
      <c r="AT96" s="812"/>
      <c r="AU96" s="812"/>
      <c r="AV96" s="812"/>
      <c r="AW96" s="812"/>
      <c r="AX96" s="812"/>
      <c r="AY96" s="812"/>
      <c r="AZ96" s="812"/>
      <c r="BA96" s="812"/>
      <c r="BB96" s="812"/>
      <c r="BC96" s="812"/>
      <c r="BD96" s="812"/>
    </row>
    <row r="97" spans="2:56" ht="13.5" customHeight="1">
      <c r="B97" s="813"/>
      <c r="C97" s="219"/>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S97" s="812"/>
      <c r="AT97" s="812"/>
      <c r="AU97" s="812"/>
      <c r="AV97" s="812"/>
      <c r="AW97" s="812"/>
      <c r="AX97" s="812"/>
      <c r="AY97" s="812"/>
      <c r="AZ97" s="812"/>
      <c r="BA97" s="812"/>
      <c r="BB97" s="812"/>
      <c r="BC97" s="812"/>
      <c r="BD97" s="812"/>
    </row>
    <row r="98" spans="2:56" ht="13.5" customHeight="1">
      <c r="B98" s="813"/>
      <c r="C98" s="219"/>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S98" s="812"/>
      <c r="AT98" s="812"/>
      <c r="AU98" s="812"/>
      <c r="AV98" s="812"/>
      <c r="AW98" s="812"/>
      <c r="AX98" s="812"/>
      <c r="AY98" s="812"/>
      <c r="AZ98" s="812"/>
      <c r="BA98" s="812"/>
      <c r="BB98" s="812"/>
      <c r="BC98" s="812"/>
      <c r="BD98" s="812"/>
    </row>
    <row r="99" spans="2:56" ht="13.5" customHeight="1">
      <c r="B99" s="813"/>
      <c r="C99" s="219"/>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S99" s="812"/>
      <c r="AT99" s="812"/>
      <c r="AU99" s="812"/>
      <c r="AV99" s="812"/>
      <c r="AW99" s="812"/>
      <c r="AX99" s="812"/>
      <c r="AY99" s="812"/>
      <c r="AZ99" s="812"/>
      <c r="BA99" s="812"/>
      <c r="BB99" s="812"/>
      <c r="BC99" s="812"/>
      <c r="BD99" s="812"/>
    </row>
    <row r="100" spans="2:56" ht="13.5" customHeight="1">
      <c r="B100" s="813"/>
      <c r="C100" s="219"/>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S100" s="812"/>
      <c r="AT100" s="812"/>
      <c r="AU100" s="812"/>
      <c r="AV100" s="812"/>
      <c r="AW100" s="812"/>
      <c r="AX100" s="812"/>
      <c r="AY100" s="812"/>
      <c r="AZ100" s="812"/>
      <c r="BA100" s="812"/>
      <c r="BB100" s="812"/>
      <c r="BC100" s="812"/>
      <c r="BD100" s="812"/>
    </row>
    <row r="101" spans="2:56" ht="13.5" customHeight="1">
      <c r="B101" s="813"/>
      <c r="C101" s="219"/>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S101" s="812"/>
      <c r="AT101" s="812"/>
      <c r="AU101" s="812"/>
      <c r="AV101" s="812"/>
      <c r="AW101" s="812"/>
      <c r="AX101" s="812"/>
      <c r="AY101" s="812"/>
      <c r="AZ101" s="812"/>
      <c r="BA101" s="812"/>
      <c r="BB101" s="812"/>
      <c r="BC101" s="812"/>
      <c r="BD101" s="812"/>
    </row>
    <row r="102" spans="2:56" ht="13.5" customHeight="1">
      <c r="B102" s="813"/>
      <c r="C102" s="219"/>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S102" s="812"/>
      <c r="AT102" s="812"/>
      <c r="AU102" s="812"/>
      <c r="AV102" s="812"/>
      <c r="AW102" s="812"/>
      <c r="AX102" s="812"/>
      <c r="AY102" s="812"/>
      <c r="AZ102" s="812"/>
      <c r="BA102" s="812"/>
      <c r="BB102" s="812"/>
      <c r="BC102" s="812"/>
      <c r="BD102" s="812"/>
    </row>
    <row r="103" spans="2:56" ht="13.5" customHeight="1">
      <c r="B103" s="813"/>
      <c r="C103" s="21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S103" s="812"/>
      <c r="AT103" s="812"/>
      <c r="AU103" s="812"/>
      <c r="AV103" s="812"/>
      <c r="AW103" s="812"/>
      <c r="AX103" s="812"/>
      <c r="AY103" s="812"/>
      <c r="AZ103" s="812"/>
      <c r="BA103" s="812"/>
      <c r="BB103" s="812"/>
      <c r="BC103" s="812"/>
      <c r="BD103" s="812"/>
    </row>
    <row r="104" spans="2:56" ht="13.5" customHeight="1">
      <c r="B104" s="813"/>
      <c r="C104" s="219"/>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S104" s="812"/>
      <c r="AT104" s="812"/>
      <c r="AU104" s="812"/>
      <c r="AV104" s="812"/>
      <c r="AW104" s="812"/>
      <c r="AX104" s="812"/>
      <c r="AY104" s="812"/>
      <c r="AZ104" s="812"/>
      <c r="BA104" s="812"/>
      <c r="BB104" s="812"/>
      <c r="BC104" s="812"/>
      <c r="BD104" s="812"/>
    </row>
    <row r="105" spans="2:56" ht="13.5" customHeight="1">
      <c r="B105" s="813"/>
      <c r="C105" s="219"/>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S105" s="812"/>
      <c r="AT105" s="812"/>
      <c r="AU105" s="812"/>
      <c r="AV105" s="812"/>
      <c r="AW105" s="812"/>
      <c r="AX105" s="812"/>
      <c r="AY105" s="812"/>
      <c r="AZ105" s="812"/>
      <c r="BA105" s="812"/>
      <c r="BB105" s="812"/>
      <c r="BC105" s="812"/>
      <c r="BD105" s="812"/>
    </row>
    <row r="106" spans="2:56" ht="13.5" customHeight="1">
      <c r="B106" s="813"/>
      <c r="C106" s="219"/>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S106" s="812"/>
      <c r="AT106" s="812"/>
      <c r="AU106" s="812"/>
      <c r="AV106" s="812"/>
      <c r="AW106" s="812"/>
      <c r="AX106" s="812"/>
      <c r="AY106" s="812"/>
      <c r="AZ106" s="812"/>
      <c r="BA106" s="812"/>
      <c r="BB106" s="812"/>
      <c r="BC106" s="812"/>
      <c r="BD106" s="812"/>
    </row>
    <row r="107" spans="2:56" ht="13.5" customHeight="1">
      <c r="B107" s="813"/>
      <c r="C107" s="219"/>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S107" s="812"/>
      <c r="AT107" s="812"/>
      <c r="AU107" s="812"/>
      <c r="AV107" s="812"/>
      <c r="AW107" s="812"/>
      <c r="AX107" s="812"/>
      <c r="AY107" s="812"/>
      <c r="AZ107" s="812"/>
      <c r="BA107" s="812"/>
      <c r="BB107" s="812"/>
      <c r="BC107" s="812"/>
      <c r="BD107" s="812"/>
    </row>
    <row r="108" spans="2:56" ht="13.5" customHeight="1">
      <c r="B108" s="813"/>
      <c r="C108" s="219"/>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S108" s="812"/>
      <c r="AT108" s="812"/>
      <c r="AU108" s="812"/>
      <c r="AV108" s="812"/>
      <c r="AW108" s="812"/>
      <c r="AX108" s="812"/>
      <c r="AY108" s="812"/>
      <c r="AZ108" s="812"/>
      <c r="BA108" s="812"/>
      <c r="BB108" s="812"/>
      <c r="BC108" s="812"/>
      <c r="BD108" s="812"/>
    </row>
    <row r="109" spans="2:56" ht="13.5" customHeight="1">
      <c r="B109" s="813"/>
      <c r="C109" s="219"/>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S109" s="812"/>
      <c r="AT109" s="812"/>
      <c r="AU109" s="812"/>
      <c r="AV109" s="812"/>
      <c r="AW109" s="812"/>
      <c r="AX109" s="812"/>
      <c r="AY109" s="812"/>
      <c r="AZ109" s="812"/>
      <c r="BA109" s="812"/>
      <c r="BB109" s="812"/>
      <c r="BC109" s="812"/>
      <c r="BD109" s="812"/>
    </row>
    <row r="110" spans="2:56" ht="13.5" customHeight="1">
      <c r="B110" s="813"/>
      <c r="C110" s="219"/>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S110" s="812"/>
      <c r="AT110" s="812"/>
      <c r="AU110" s="812"/>
      <c r="AV110" s="812"/>
      <c r="AW110" s="812"/>
      <c r="AX110" s="812"/>
      <c r="AY110" s="812"/>
      <c r="AZ110" s="812"/>
      <c r="BA110" s="812"/>
      <c r="BB110" s="812"/>
      <c r="BC110" s="812"/>
      <c r="BD110" s="812"/>
    </row>
    <row r="111" spans="2:56" ht="13.5" customHeight="1">
      <c r="B111" s="813"/>
      <c r="C111" s="219"/>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S111" s="812"/>
      <c r="AT111" s="812"/>
      <c r="AU111" s="812"/>
      <c r="AV111" s="812"/>
      <c r="AW111" s="812"/>
      <c r="AX111" s="812"/>
      <c r="AY111" s="812"/>
      <c r="AZ111" s="812"/>
      <c r="BA111" s="812"/>
      <c r="BB111" s="812"/>
      <c r="BC111" s="812"/>
      <c r="BD111" s="812"/>
    </row>
    <row r="112" spans="2:56" ht="47.25" customHeight="1">
      <c r="B112" s="813"/>
      <c r="C112" s="219"/>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S112" s="812"/>
      <c r="AT112" s="812"/>
      <c r="AU112" s="812"/>
      <c r="AV112" s="812"/>
      <c r="AW112" s="812"/>
      <c r="AX112" s="812"/>
      <c r="AY112" s="812"/>
      <c r="AZ112" s="812"/>
      <c r="BA112" s="812"/>
      <c r="BB112" s="812"/>
      <c r="BC112" s="812"/>
      <c r="BD112" s="812"/>
    </row>
    <row r="113" spans="2:56" ht="12.75" customHeight="1">
      <c r="B113" s="813"/>
      <c r="AS113" s="812"/>
      <c r="AT113" s="812"/>
      <c r="AU113" s="812"/>
      <c r="AV113" s="812"/>
      <c r="AW113" s="812"/>
      <c r="AX113" s="812"/>
      <c r="AY113" s="812"/>
      <c r="AZ113" s="812"/>
      <c r="BA113" s="812"/>
      <c r="BB113" s="812"/>
      <c r="BC113" s="812"/>
      <c r="BD113" s="812"/>
    </row>
    <row r="114" spans="2:56">
      <c r="AS114" s="812"/>
      <c r="AT114" s="812"/>
      <c r="AU114" s="812"/>
      <c r="AV114" s="812"/>
      <c r="AW114" s="812"/>
      <c r="AX114" s="812"/>
      <c r="AY114" s="812"/>
      <c r="AZ114" s="812"/>
      <c r="BA114" s="812"/>
      <c r="BB114" s="812"/>
      <c r="BC114" s="812"/>
      <c r="BD114" s="812"/>
    </row>
    <row r="115" spans="2:56">
      <c r="AS115" s="812"/>
      <c r="AT115" s="812"/>
      <c r="AU115" s="812"/>
      <c r="AV115" s="812"/>
      <c r="AW115" s="812"/>
      <c r="AX115" s="812"/>
      <c r="AY115" s="812"/>
      <c r="AZ115" s="812"/>
      <c r="BA115" s="812"/>
      <c r="BB115" s="812"/>
      <c r="BC115" s="812"/>
      <c r="BD115" s="812"/>
    </row>
    <row r="116" spans="2:56">
      <c r="AS116" s="812"/>
      <c r="AT116" s="812"/>
      <c r="AU116" s="812"/>
      <c r="AV116" s="812"/>
      <c r="AW116" s="812"/>
      <c r="AX116" s="812"/>
      <c r="AY116" s="812"/>
      <c r="AZ116" s="812"/>
      <c r="BA116" s="812"/>
      <c r="BB116" s="812"/>
      <c r="BC116" s="812"/>
      <c r="BD116" s="812"/>
    </row>
    <row r="117" spans="2:56">
      <c r="AS117" s="812"/>
      <c r="AT117" s="812"/>
      <c r="AU117" s="812"/>
      <c r="AV117" s="812"/>
      <c r="AW117" s="812"/>
      <c r="AX117" s="812"/>
      <c r="AY117" s="812"/>
      <c r="AZ117" s="812"/>
      <c r="BA117" s="812"/>
      <c r="BB117" s="812"/>
      <c r="BC117" s="812"/>
      <c r="BD117" s="812"/>
    </row>
    <row r="118" spans="2:56">
      <c r="AS118" s="812"/>
      <c r="AT118" s="812"/>
      <c r="AU118" s="812"/>
      <c r="AV118" s="812"/>
      <c r="AW118" s="812"/>
      <c r="AX118" s="812"/>
      <c r="AY118" s="812"/>
      <c r="AZ118" s="812"/>
      <c r="BA118" s="812"/>
      <c r="BB118" s="812"/>
      <c r="BC118" s="812"/>
      <c r="BD118" s="812"/>
    </row>
    <row r="119" spans="2:56">
      <c r="AS119" s="812"/>
      <c r="AT119" s="812"/>
      <c r="AU119" s="812"/>
      <c r="AV119" s="812"/>
      <c r="AW119" s="812"/>
      <c r="AX119" s="812"/>
      <c r="AY119" s="812"/>
      <c r="AZ119" s="812"/>
      <c r="BA119" s="812"/>
      <c r="BB119" s="812"/>
      <c r="BC119" s="812"/>
      <c r="BD119" s="812"/>
    </row>
    <row r="120" spans="2:56">
      <c r="AS120" s="812"/>
      <c r="AT120" s="812"/>
      <c r="AU120" s="812"/>
      <c r="AV120" s="812"/>
      <c r="AW120" s="812"/>
      <c r="AX120" s="812"/>
      <c r="AY120" s="812"/>
      <c r="AZ120" s="812"/>
      <c r="BA120" s="812"/>
      <c r="BB120" s="812"/>
      <c r="BC120" s="812"/>
      <c r="BD120" s="812"/>
    </row>
    <row r="121" spans="2:56">
      <c r="AS121" s="812"/>
      <c r="AT121" s="812"/>
      <c r="AU121" s="812"/>
      <c r="AV121" s="812"/>
      <c r="AW121" s="812"/>
      <c r="AX121" s="812"/>
      <c r="AY121" s="812"/>
      <c r="AZ121" s="812"/>
      <c r="BA121" s="812"/>
      <c r="BB121" s="812"/>
      <c r="BC121" s="812"/>
      <c r="BD121" s="812"/>
    </row>
    <row r="122" spans="2:56">
      <c r="AS122" s="812"/>
      <c r="AT122" s="812"/>
      <c r="AU122" s="812"/>
      <c r="AV122" s="812"/>
      <c r="AW122" s="812"/>
      <c r="AX122" s="812"/>
      <c r="AY122" s="812"/>
      <c r="AZ122" s="812"/>
      <c r="BA122" s="812"/>
      <c r="BB122" s="812"/>
      <c r="BC122" s="812"/>
      <c r="BD122" s="812"/>
    </row>
    <row r="123" spans="2:56">
      <c r="AS123" s="812"/>
      <c r="AT123" s="812"/>
      <c r="AU123" s="812"/>
      <c r="AV123" s="812"/>
      <c r="AW123" s="812"/>
      <c r="AX123" s="812"/>
      <c r="AY123" s="812"/>
      <c r="AZ123" s="812"/>
      <c r="BA123" s="812"/>
      <c r="BB123" s="812"/>
      <c r="BC123" s="812"/>
      <c r="BD123" s="812"/>
    </row>
    <row r="124" spans="2:56">
      <c r="AS124" s="812"/>
      <c r="AT124" s="812"/>
      <c r="AU124" s="812"/>
      <c r="AV124" s="812"/>
      <c r="AW124" s="812"/>
      <c r="AX124" s="812"/>
      <c r="AY124" s="812"/>
      <c r="AZ124" s="812"/>
      <c r="BA124" s="812"/>
      <c r="BB124" s="812"/>
      <c r="BC124" s="812"/>
      <c r="BD124" s="812"/>
    </row>
    <row r="125" spans="2:56">
      <c r="AS125" s="812"/>
      <c r="AT125" s="812"/>
      <c r="AU125" s="812"/>
      <c r="AV125" s="812"/>
      <c r="AW125" s="812"/>
      <c r="AX125" s="812"/>
      <c r="AY125" s="812"/>
      <c r="AZ125" s="812"/>
      <c r="BA125" s="812"/>
      <c r="BB125" s="812"/>
      <c r="BC125" s="812"/>
      <c r="BD125" s="812"/>
    </row>
    <row r="126" spans="2:56">
      <c r="AS126" s="812"/>
      <c r="AT126" s="812"/>
      <c r="AU126" s="812"/>
      <c r="AV126" s="812"/>
      <c r="AW126" s="812"/>
      <c r="AX126" s="812"/>
      <c r="AY126" s="812"/>
      <c r="AZ126" s="812"/>
      <c r="BA126" s="812"/>
      <c r="BB126" s="812"/>
      <c r="BC126" s="812"/>
      <c r="BD126" s="812"/>
    </row>
    <row r="127" spans="2:56">
      <c r="AS127" s="812"/>
      <c r="AT127" s="812"/>
      <c r="AU127" s="812"/>
      <c r="AV127" s="812"/>
      <c r="AW127" s="812"/>
      <c r="AX127" s="812"/>
      <c r="AY127" s="812"/>
      <c r="AZ127" s="812"/>
      <c r="BA127" s="812"/>
      <c r="BB127" s="812"/>
      <c r="BC127" s="812"/>
      <c r="BD127" s="812"/>
    </row>
    <row r="128" spans="2:56">
      <c r="AS128" s="812"/>
      <c r="AT128" s="812"/>
      <c r="AU128" s="812"/>
      <c r="AV128" s="812"/>
      <c r="AW128" s="812"/>
      <c r="AX128" s="812"/>
      <c r="AY128" s="812"/>
      <c r="AZ128" s="812"/>
      <c r="BA128" s="812"/>
      <c r="BB128" s="812"/>
      <c r="BC128" s="812"/>
      <c r="BD128" s="812"/>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topLeftCell="A17" zoomScale="32" zoomScaleNormal="32" workbookViewId="0">
      <selection activeCell="D51" sqref="D51:D52"/>
    </sheetView>
  </sheetViews>
  <sheetFormatPr baseColWidth="10" defaultColWidth="9.125" defaultRowHeight="12.75"/>
  <cols>
    <col min="1" max="1" width="3.625" style="217" customWidth="1"/>
    <col min="2" max="2" width="25.375" style="217" customWidth="1"/>
    <col min="3" max="3" width="3.75" style="217" customWidth="1"/>
    <col min="4" max="6" width="11.125" style="217" customWidth="1"/>
    <col min="7" max="7" width="66.375" style="217" customWidth="1"/>
    <col min="8" max="16" width="11.125" style="217" customWidth="1"/>
    <col min="17" max="17" width="28.25" style="217" customWidth="1"/>
    <col min="18" max="33" width="11.125" style="217" customWidth="1"/>
    <col min="34" max="44" width="9.125" style="217"/>
    <col min="45" max="62" width="9.125" style="814"/>
    <col min="63" max="16384" width="9.125" style="217"/>
  </cols>
  <sheetData>
    <row r="1" spans="1:62" ht="13.5" customHeight="1">
      <c r="B1" s="218"/>
      <c r="C1" s="219"/>
      <c r="D1" s="220"/>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S1" s="814" t="s">
        <v>237</v>
      </c>
    </row>
    <row r="2" spans="1:62" ht="103.5" customHeight="1">
      <c r="A2" s="790" t="s">
        <v>152</v>
      </c>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790"/>
      <c r="AO2" s="790"/>
      <c r="AP2" s="790"/>
      <c r="AQ2" s="221"/>
      <c r="AR2" s="221"/>
    </row>
    <row r="3" spans="1:62" ht="13.5" customHeight="1">
      <c r="B3" s="219"/>
      <c r="C3" s="219"/>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row>
    <row r="4" spans="1:62" ht="24.95" customHeight="1">
      <c r="B4" s="219"/>
      <c r="C4" s="219"/>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row>
    <row r="5" spans="1:62" s="222" customFormat="1" ht="20.25">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S5" s="814"/>
      <c r="AT5" s="814"/>
      <c r="AU5" s="814"/>
      <c r="AV5" s="814"/>
      <c r="AW5" s="814"/>
      <c r="AX5" s="814"/>
      <c r="AY5" s="814"/>
      <c r="AZ5" s="814"/>
      <c r="BA5" s="814"/>
      <c r="BB5" s="814"/>
      <c r="BC5" s="814"/>
      <c r="BD5" s="814"/>
      <c r="BE5" s="814"/>
      <c r="BF5" s="814"/>
      <c r="BG5" s="814"/>
      <c r="BH5" s="814"/>
      <c r="BI5" s="814"/>
      <c r="BJ5" s="814"/>
    </row>
    <row r="6" spans="1:62" s="222" customFormat="1" ht="20.25">
      <c r="B6" s="813" t="s">
        <v>143</v>
      </c>
      <c r="C6" s="223"/>
      <c r="D6" s="223"/>
      <c r="E6" s="223"/>
      <c r="F6" s="223"/>
      <c r="G6" s="223"/>
      <c r="H6" s="223"/>
      <c r="I6" s="223"/>
      <c r="J6" s="223"/>
      <c r="K6" s="223"/>
      <c r="L6" s="223"/>
      <c r="M6" s="223"/>
      <c r="N6" s="223"/>
      <c r="O6" s="223"/>
      <c r="P6" s="223"/>
      <c r="Q6" s="223"/>
      <c r="R6" s="223"/>
      <c r="T6" s="223"/>
      <c r="U6" s="223"/>
      <c r="V6" s="223"/>
      <c r="W6" s="223"/>
      <c r="X6" s="223"/>
      <c r="Y6" s="223"/>
      <c r="Z6" s="223"/>
      <c r="AA6" s="223"/>
      <c r="AB6" s="223"/>
      <c r="AC6" s="223"/>
      <c r="AD6" s="223"/>
      <c r="AE6" s="223"/>
      <c r="AF6" s="223"/>
      <c r="AG6" s="223"/>
      <c r="AS6" s="814"/>
      <c r="AT6" s="814"/>
      <c r="AU6" s="814"/>
      <c r="AV6" s="814"/>
      <c r="AW6" s="814"/>
      <c r="AX6" s="814"/>
      <c r="AY6" s="814"/>
      <c r="AZ6" s="814"/>
      <c r="BA6" s="814"/>
      <c r="BB6" s="814"/>
      <c r="BC6" s="814"/>
      <c r="BD6" s="814"/>
      <c r="BE6" s="814"/>
      <c r="BF6" s="814"/>
      <c r="BG6" s="814"/>
      <c r="BH6" s="814"/>
      <c r="BI6" s="814"/>
      <c r="BJ6" s="814"/>
    </row>
    <row r="7" spans="1:62" s="222" customFormat="1" ht="20.25">
      <c r="B7" s="81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S7" s="814"/>
      <c r="AT7" s="814"/>
      <c r="AU7" s="814"/>
      <c r="AV7" s="814"/>
      <c r="AW7" s="814"/>
      <c r="AX7" s="814"/>
      <c r="AY7" s="814"/>
      <c r="AZ7" s="814"/>
      <c r="BA7" s="814"/>
      <c r="BB7" s="814"/>
      <c r="BC7" s="814"/>
      <c r="BD7" s="814"/>
      <c r="BE7" s="814"/>
      <c r="BF7" s="814"/>
      <c r="BG7" s="814"/>
      <c r="BH7" s="814"/>
      <c r="BI7" s="814"/>
      <c r="BJ7" s="814"/>
    </row>
    <row r="8" spans="1:62" s="222" customFormat="1" ht="20.25">
      <c r="B8" s="81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S8" s="814"/>
      <c r="AT8" s="814"/>
      <c r="AU8" s="814"/>
      <c r="AV8" s="814"/>
      <c r="AW8" s="814"/>
      <c r="AX8" s="814"/>
      <c r="AY8" s="814"/>
      <c r="AZ8" s="814"/>
      <c r="BA8" s="814"/>
      <c r="BB8" s="814"/>
      <c r="BC8" s="814"/>
      <c r="BD8" s="814"/>
      <c r="BE8" s="814"/>
      <c r="BF8" s="814"/>
      <c r="BG8" s="814"/>
      <c r="BH8" s="814"/>
      <c r="BI8" s="814"/>
      <c r="BJ8" s="814"/>
    </row>
    <row r="9" spans="1:62" s="222" customFormat="1" ht="21" customHeight="1">
      <c r="B9" s="244"/>
      <c r="C9" s="22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5"/>
      <c r="AI9" s="225"/>
      <c r="AJ9" s="225"/>
      <c r="AK9" s="225"/>
      <c r="AL9" s="225"/>
      <c r="AM9" s="225"/>
      <c r="AN9" s="225"/>
      <c r="AO9" s="225"/>
      <c r="AP9" s="225"/>
      <c r="AQ9" s="225"/>
      <c r="AR9" s="225"/>
      <c r="AS9" s="814"/>
      <c r="AT9" s="814"/>
      <c r="AU9" s="814"/>
      <c r="AV9" s="814"/>
      <c r="AW9" s="814"/>
      <c r="AX9" s="814"/>
      <c r="AY9" s="814"/>
      <c r="AZ9" s="814"/>
      <c r="BA9" s="814"/>
      <c r="BB9" s="814"/>
      <c r="BC9" s="814"/>
      <c r="BD9" s="814"/>
      <c r="BE9" s="814"/>
      <c r="BF9" s="814"/>
      <c r="BG9" s="814"/>
      <c r="BH9" s="814"/>
      <c r="BI9" s="814"/>
      <c r="BJ9" s="814"/>
    </row>
    <row r="10" spans="1:62" s="222" customFormat="1" ht="20.25">
      <c r="B10" s="244"/>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5"/>
      <c r="AI10" s="225"/>
      <c r="AJ10" s="225"/>
      <c r="AK10" s="225"/>
      <c r="AL10" s="225"/>
      <c r="AM10" s="225"/>
      <c r="AN10" s="225"/>
      <c r="AO10" s="225"/>
      <c r="AP10" s="225"/>
      <c r="AQ10" s="225"/>
      <c r="AR10" s="225"/>
      <c r="AS10" s="814"/>
      <c r="AT10" s="814"/>
      <c r="AU10" s="814"/>
      <c r="AV10" s="814"/>
      <c r="AW10" s="814"/>
      <c r="AX10" s="814"/>
      <c r="AY10" s="814"/>
      <c r="AZ10" s="814"/>
      <c r="BA10" s="814"/>
      <c r="BB10" s="814"/>
      <c r="BC10" s="814"/>
      <c r="BD10" s="814"/>
      <c r="BE10" s="814"/>
      <c r="BF10" s="814"/>
      <c r="BG10" s="814"/>
      <c r="BH10" s="814"/>
      <c r="BI10" s="814"/>
      <c r="BJ10" s="814"/>
    </row>
    <row r="11" spans="1:62" s="222" customFormat="1" ht="20.25">
      <c r="B11" s="813" t="s">
        <v>142</v>
      </c>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5"/>
      <c r="AI11" s="225"/>
      <c r="AJ11" s="225"/>
      <c r="AK11" s="225"/>
      <c r="AL11" s="225"/>
      <c r="AM11" s="225"/>
      <c r="AN11" s="225"/>
      <c r="AO11" s="225"/>
      <c r="AP11" s="225"/>
      <c r="AQ11" s="225"/>
      <c r="AR11" s="225"/>
      <c r="AS11" s="814"/>
      <c r="AT11" s="814"/>
      <c r="AU11" s="814"/>
      <c r="AV11" s="814"/>
      <c r="AW11" s="814"/>
      <c r="AX11" s="814"/>
      <c r="AY11" s="814"/>
      <c r="AZ11" s="814"/>
      <c r="BA11" s="814"/>
      <c r="BB11" s="814"/>
      <c r="BC11" s="814"/>
      <c r="BD11" s="814"/>
      <c r="BE11" s="814"/>
      <c r="BF11" s="814"/>
      <c r="BG11" s="814"/>
      <c r="BH11" s="814"/>
      <c r="BI11" s="814"/>
      <c r="BJ11" s="814"/>
    </row>
    <row r="12" spans="1:62" s="222" customFormat="1" ht="20.25">
      <c r="B12" s="813"/>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5"/>
      <c r="AI12" s="225"/>
      <c r="AJ12" s="225"/>
      <c r="AK12" s="225"/>
      <c r="AL12" s="225"/>
      <c r="AM12" s="225"/>
      <c r="AN12" s="225"/>
      <c r="AO12" s="225"/>
      <c r="AP12" s="225"/>
      <c r="AQ12" s="225"/>
      <c r="AR12" s="225"/>
      <c r="AS12" s="814"/>
      <c r="AT12" s="814"/>
      <c r="AU12" s="814"/>
      <c r="AV12" s="814"/>
      <c r="AW12" s="814"/>
      <c r="AX12" s="814"/>
      <c r="AY12" s="814"/>
      <c r="AZ12" s="814"/>
      <c r="BA12" s="814"/>
      <c r="BB12" s="814"/>
      <c r="BC12" s="814"/>
      <c r="BD12" s="814"/>
      <c r="BE12" s="814"/>
      <c r="BF12" s="814"/>
      <c r="BG12" s="814"/>
      <c r="BH12" s="814"/>
      <c r="BI12" s="814"/>
      <c r="BJ12" s="814"/>
    </row>
    <row r="13" spans="1:62" s="222" customFormat="1" ht="21" customHeight="1">
      <c r="B13" s="813"/>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5"/>
      <c r="AI13" s="225"/>
      <c r="AJ13" s="225"/>
      <c r="AK13" s="225"/>
      <c r="AL13" s="225"/>
      <c r="AM13" s="225"/>
      <c r="AN13" s="225"/>
      <c r="AO13" s="225"/>
      <c r="AP13" s="225"/>
      <c r="AQ13" s="225"/>
      <c r="AR13" s="225"/>
      <c r="AS13" s="814"/>
      <c r="AT13" s="814"/>
      <c r="AU13" s="814"/>
      <c r="AV13" s="814"/>
      <c r="AW13" s="814"/>
      <c r="AX13" s="814"/>
      <c r="AY13" s="814"/>
      <c r="AZ13" s="814"/>
      <c r="BA13" s="814"/>
      <c r="BB13" s="814"/>
      <c r="BC13" s="814"/>
      <c r="BD13" s="814"/>
      <c r="BE13" s="814"/>
      <c r="BF13" s="814"/>
      <c r="BG13" s="814"/>
      <c r="BH13" s="814"/>
      <c r="BI13" s="814"/>
      <c r="BJ13" s="814"/>
    </row>
    <row r="14" spans="1:62" s="222" customFormat="1" ht="20.25">
      <c r="B14" s="813"/>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5"/>
      <c r="AI14" s="225"/>
      <c r="AJ14" s="225"/>
      <c r="AK14" s="225"/>
      <c r="AL14" s="225"/>
      <c r="AM14" s="225"/>
      <c r="AN14" s="225"/>
      <c r="AO14" s="225"/>
      <c r="AP14" s="225"/>
      <c r="AQ14" s="225"/>
      <c r="AR14" s="225"/>
      <c r="AS14" s="814"/>
      <c r="AT14" s="814"/>
      <c r="AU14" s="814"/>
      <c r="AV14" s="814"/>
      <c r="AW14" s="814"/>
      <c r="AX14" s="814"/>
      <c r="AY14" s="814"/>
      <c r="AZ14" s="814"/>
      <c r="BA14" s="814"/>
      <c r="BB14" s="814"/>
      <c r="BC14" s="814"/>
      <c r="BD14" s="814"/>
      <c r="BE14" s="814"/>
      <c r="BF14" s="814"/>
      <c r="BG14" s="814"/>
      <c r="BH14" s="814"/>
      <c r="BI14" s="814"/>
      <c r="BJ14" s="814"/>
    </row>
    <row r="15" spans="1:62" s="222" customFormat="1" ht="20.25">
      <c r="B15" s="813"/>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5"/>
      <c r="AI15" s="225"/>
      <c r="AJ15" s="225"/>
      <c r="AK15" s="225"/>
      <c r="AL15" s="225"/>
      <c r="AM15" s="225"/>
      <c r="AN15" s="225"/>
      <c r="AO15" s="225"/>
      <c r="AP15" s="225"/>
      <c r="AQ15" s="225"/>
      <c r="AR15" s="225"/>
      <c r="AS15" s="814"/>
      <c r="AT15" s="814"/>
      <c r="AU15" s="814"/>
      <c r="AV15" s="814"/>
      <c r="AW15" s="814"/>
      <c r="AX15" s="814"/>
      <c r="AY15" s="814"/>
      <c r="AZ15" s="814"/>
      <c r="BA15" s="814"/>
      <c r="BB15" s="814"/>
      <c r="BC15" s="814"/>
      <c r="BD15" s="814"/>
      <c r="BE15" s="814"/>
      <c r="BF15" s="814"/>
      <c r="BG15" s="814"/>
      <c r="BH15" s="814"/>
      <c r="BI15" s="814"/>
      <c r="BJ15" s="814"/>
    </row>
    <row r="16" spans="1:62" s="222" customFormat="1" ht="20.25">
      <c r="B16" s="813"/>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5"/>
      <c r="AI16" s="225"/>
      <c r="AJ16" s="225"/>
      <c r="AK16" s="225"/>
      <c r="AL16" s="225"/>
      <c r="AM16" s="225"/>
      <c r="AN16" s="225"/>
      <c r="AO16" s="225"/>
      <c r="AP16" s="225"/>
      <c r="AQ16" s="225"/>
      <c r="AR16" s="225"/>
      <c r="AS16" s="814"/>
      <c r="AT16" s="814"/>
      <c r="AU16" s="814"/>
      <c r="AV16" s="814"/>
      <c r="AW16" s="814"/>
      <c r="AX16" s="814"/>
      <c r="AY16" s="814"/>
      <c r="AZ16" s="814"/>
      <c r="BA16" s="814"/>
      <c r="BB16" s="814"/>
      <c r="BC16" s="814"/>
      <c r="BD16" s="814"/>
      <c r="BE16" s="814"/>
      <c r="BF16" s="814"/>
      <c r="BG16" s="814"/>
      <c r="BH16" s="814"/>
      <c r="BI16" s="814"/>
      <c r="BJ16" s="814"/>
    </row>
    <row r="17" spans="2:62" s="222" customFormat="1" ht="20.25">
      <c r="B17" s="813"/>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5"/>
      <c r="AI17" s="225"/>
      <c r="AJ17" s="225"/>
      <c r="AK17" s="225"/>
      <c r="AL17" s="225"/>
      <c r="AM17" s="225"/>
      <c r="AN17" s="225"/>
      <c r="AO17" s="225"/>
      <c r="AP17" s="225"/>
      <c r="AQ17" s="225"/>
      <c r="AR17" s="225"/>
      <c r="AS17" s="814"/>
      <c r="AT17" s="814"/>
      <c r="AU17" s="814"/>
      <c r="AV17" s="814"/>
      <c r="AW17" s="814"/>
      <c r="AX17" s="814"/>
      <c r="AY17" s="814"/>
      <c r="AZ17" s="814"/>
      <c r="BA17" s="814"/>
      <c r="BB17" s="814"/>
      <c r="BC17" s="814"/>
      <c r="BD17" s="814"/>
      <c r="BE17" s="814"/>
      <c r="BF17" s="814"/>
      <c r="BG17" s="814"/>
      <c r="BH17" s="814"/>
      <c r="BI17" s="814"/>
      <c r="BJ17" s="814"/>
    </row>
    <row r="18" spans="2:62" ht="13.5" customHeight="1">
      <c r="B18" s="813"/>
    </row>
    <row r="19" spans="2:62" ht="13.5" customHeight="1">
      <c r="B19" s="813"/>
      <c r="D19" s="226"/>
      <c r="E19" s="227"/>
      <c r="G19" s="226"/>
      <c r="H19" s="227"/>
      <c r="J19" s="226"/>
      <c r="K19" s="227"/>
      <c r="M19" s="226"/>
      <c r="N19" s="227"/>
    </row>
    <row r="20" spans="2:62" ht="13.5" customHeight="1">
      <c r="B20" s="813"/>
      <c r="D20" s="227"/>
      <c r="E20" s="227"/>
      <c r="G20" s="227"/>
      <c r="H20" s="227"/>
      <c r="J20" s="227"/>
      <c r="K20" s="227"/>
      <c r="M20" s="227"/>
      <c r="N20" s="227"/>
    </row>
    <row r="21" spans="2:62" ht="13.5" customHeight="1">
      <c r="B21" s="813"/>
      <c r="D21" s="227"/>
      <c r="E21" s="227"/>
      <c r="G21" s="227"/>
      <c r="H21" s="227"/>
      <c r="J21" s="227"/>
      <c r="K21" s="227"/>
      <c r="M21" s="227"/>
      <c r="N21" s="227"/>
    </row>
    <row r="22" spans="2:62" ht="13.5" customHeight="1">
      <c r="B22" s="813"/>
      <c r="D22" s="227"/>
      <c r="E22" s="227"/>
      <c r="G22" s="227"/>
      <c r="H22" s="227"/>
      <c r="J22" s="227"/>
      <c r="K22" s="227"/>
      <c r="M22" s="227"/>
      <c r="N22" s="227"/>
    </row>
    <row r="23" spans="2:62" ht="13.5" customHeight="1">
      <c r="B23" s="813"/>
      <c r="D23" s="227"/>
      <c r="E23" s="227"/>
      <c r="G23" s="227"/>
      <c r="H23" s="227"/>
      <c r="J23" s="227"/>
      <c r="K23" s="227"/>
      <c r="M23" s="227"/>
      <c r="N23" s="227"/>
    </row>
    <row r="24" spans="2:62" ht="13.5" customHeight="1">
      <c r="B24" s="813"/>
    </row>
    <row r="25" spans="2:62" ht="13.5" customHeight="1">
      <c r="B25" s="813"/>
      <c r="D25" s="226"/>
      <c r="E25" s="227"/>
      <c r="G25" s="228"/>
      <c r="H25" s="227"/>
      <c r="J25" s="227"/>
      <c r="K25" s="227"/>
      <c r="M25" s="226"/>
      <c r="N25" s="227"/>
    </row>
    <row r="26" spans="2:62" ht="13.5" customHeight="1">
      <c r="B26" s="813"/>
      <c r="D26" s="227"/>
      <c r="E26" s="229"/>
      <c r="F26" s="229"/>
      <c r="G26" s="230"/>
      <c r="H26" s="230"/>
      <c r="I26" s="230"/>
      <c r="J26" s="229"/>
      <c r="K26" s="230"/>
      <c r="L26" s="229"/>
      <c r="M26" s="231"/>
      <c r="N26" s="231"/>
    </row>
    <row r="27" spans="2:62" ht="13.5" customHeight="1">
      <c r="B27" s="813"/>
      <c r="D27" s="227"/>
      <c r="E27" s="229"/>
      <c r="F27" s="229"/>
      <c r="G27" s="232"/>
      <c r="H27" s="230"/>
      <c r="I27" s="230"/>
      <c r="J27" s="229"/>
      <c r="K27" s="230"/>
      <c r="L27" s="229"/>
      <c r="M27" s="231"/>
      <c r="N27" s="231"/>
    </row>
    <row r="28" spans="2:62" ht="21" customHeight="1">
      <c r="B28" s="224"/>
      <c r="D28" s="227"/>
      <c r="E28" s="234"/>
      <c r="F28" s="234"/>
      <c r="G28" s="230"/>
      <c r="H28" s="230"/>
      <c r="I28" s="230"/>
      <c r="J28" s="229"/>
      <c r="K28" s="230"/>
      <c r="L28" s="229"/>
      <c r="M28" s="231"/>
      <c r="N28" s="231"/>
    </row>
    <row r="29" spans="2:62" ht="20.25">
      <c r="B29" s="224"/>
      <c r="D29" s="227"/>
      <c r="E29" s="234"/>
      <c r="F29" s="234"/>
      <c r="G29" s="230"/>
      <c r="H29" s="230"/>
      <c r="I29" s="230"/>
      <c r="J29" s="229"/>
      <c r="K29" s="230"/>
      <c r="L29" s="229"/>
      <c r="M29" s="231"/>
      <c r="N29" s="231"/>
    </row>
    <row r="30" spans="2:62" ht="20.25">
      <c r="B30" s="224"/>
      <c r="D30" s="227"/>
      <c r="E30" s="234"/>
      <c r="F30" s="234"/>
      <c r="G30" s="230"/>
      <c r="H30" s="230"/>
      <c r="I30" s="230"/>
      <c r="J30" s="229"/>
      <c r="K30" s="230"/>
      <c r="L30" s="229"/>
      <c r="M30" s="231"/>
      <c r="N30" s="231"/>
    </row>
    <row r="31" spans="2:62" ht="20.25">
      <c r="B31" s="224"/>
      <c r="D31" s="227"/>
      <c r="E31" s="229"/>
      <c r="F31" s="229"/>
      <c r="G31" s="235"/>
      <c r="H31" s="230"/>
      <c r="I31" s="230"/>
      <c r="J31" s="230"/>
      <c r="K31" s="230"/>
      <c r="L31" s="235"/>
      <c r="M31" s="236"/>
      <c r="N31" s="231"/>
    </row>
    <row r="32" spans="2:62" ht="21.75" customHeight="1" thickBot="1">
      <c r="B32" s="237"/>
    </row>
    <row r="33" spans="2:44" ht="18.75" customHeight="1">
      <c r="B33" s="797" t="s">
        <v>144</v>
      </c>
      <c r="D33" s="800"/>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801"/>
      <c r="AM33" s="801"/>
      <c r="AN33" s="801"/>
      <c r="AO33" s="801"/>
      <c r="AP33" s="802"/>
      <c r="AQ33" s="238"/>
      <c r="AR33" s="238"/>
    </row>
    <row r="34" spans="2:44" ht="18.75" customHeight="1">
      <c r="B34" s="798"/>
      <c r="D34" s="803"/>
      <c r="E34" s="804"/>
      <c r="F34" s="804"/>
      <c r="G34" s="804"/>
      <c r="H34" s="804"/>
      <c r="I34" s="804"/>
      <c r="J34" s="804"/>
      <c r="K34" s="804"/>
      <c r="L34" s="804"/>
      <c r="M34" s="804"/>
      <c r="N34" s="804"/>
      <c r="O34" s="804"/>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c r="AN34" s="804"/>
      <c r="AO34" s="804"/>
      <c r="AP34" s="805"/>
      <c r="AQ34" s="238"/>
      <c r="AR34" s="238"/>
    </row>
    <row r="35" spans="2:44" ht="18.75" customHeight="1">
      <c r="B35" s="798"/>
      <c r="D35" s="803"/>
      <c r="E35" s="804"/>
      <c r="F35" s="804"/>
      <c r="G35" s="804"/>
      <c r="H35" s="804"/>
      <c r="I35" s="804"/>
      <c r="J35" s="804"/>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5"/>
      <c r="AQ35" s="238"/>
      <c r="AR35" s="238"/>
    </row>
    <row r="36" spans="2:44" ht="18.75" customHeight="1">
      <c r="B36" s="798"/>
      <c r="D36" s="803"/>
      <c r="E36" s="804"/>
      <c r="F36" s="804"/>
      <c r="G36" s="804"/>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4"/>
      <c r="AN36" s="804"/>
      <c r="AO36" s="804"/>
      <c r="AP36" s="805"/>
      <c r="AQ36" s="238"/>
      <c r="AR36" s="238"/>
    </row>
    <row r="37" spans="2:44" ht="18.75" customHeight="1">
      <c r="B37" s="798"/>
      <c r="D37" s="803"/>
      <c r="E37" s="804"/>
      <c r="F37" s="804"/>
      <c r="G37" s="804"/>
      <c r="H37" s="804"/>
      <c r="I37" s="804"/>
      <c r="J37" s="804"/>
      <c r="K37" s="804"/>
      <c r="L37" s="804"/>
      <c r="M37" s="804"/>
      <c r="N37" s="804"/>
      <c r="O37" s="804"/>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5"/>
      <c r="AQ37" s="238"/>
      <c r="AR37" s="238"/>
    </row>
    <row r="38" spans="2:44" ht="18.75" customHeight="1">
      <c r="B38" s="798"/>
      <c r="D38" s="803"/>
      <c r="E38" s="804"/>
      <c r="F38" s="804"/>
      <c r="G38" s="804"/>
      <c r="H38" s="804"/>
      <c r="I38" s="804"/>
      <c r="J38" s="804"/>
      <c r="K38" s="804"/>
      <c r="L38" s="804"/>
      <c r="M38" s="804"/>
      <c r="N38" s="804"/>
      <c r="O38" s="804"/>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5"/>
      <c r="AQ38" s="238"/>
      <c r="AR38" s="238"/>
    </row>
    <row r="39" spans="2:44" ht="18.75" customHeight="1">
      <c r="B39" s="798"/>
      <c r="D39" s="803"/>
      <c r="E39" s="804"/>
      <c r="F39" s="804"/>
      <c r="G39" s="804"/>
      <c r="H39" s="804"/>
      <c r="I39" s="804"/>
      <c r="J39" s="804"/>
      <c r="K39" s="804"/>
      <c r="L39" s="804"/>
      <c r="M39" s="804"/>
      <c r="N39" s="804"/>
      <c r="O39" s="804"/>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5"/>
      <c r="AQ39" s="238"/>
      <c r="AR39" s="238"/>
    </row>
    <row r="40" spans="2:44" ht="18.75" customHeight="1">
      <c r="B40" s="798"/>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5"/>
      <c r="AQ40" s="238"/>
      <c r="AR40" s="238"/>
    </row>
    <row r="41" spans="2:44" ht="18.75" customHeight="1" thickBot="1">
      <c r="B41" s="799"/>
      <c r="D41" s="806"/>
      <c r="E41" s="807"/>
      <c r="F41" s="807"/>
      <c r="G41" s="807"/>
      <c r="H41" s="807"/>
      <c r="I41" s="807"/>
      <c r="J41" s="807"/>
      <c r="K41" s="807"/>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8"/>
      <c r="AQ41" s="238"/>
      <c r="AR41" s="238"/>
    </row>
    <row r="42" spans="2:44" ht="23.25">
      <c r="B42" s="239"/>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row>
    <row r="43" spans="2:44" ht="20.25">
      <c r="B43" s="237"/>
    </row>
    <row r="44" spans="2:44" ht="13.5" customHeight="1">
      <c r="B44" s="813" t="s">
        <v>145</v>
      </c>
      <c r="D44" s="227"/>
      <c r="E44" s="227"/>
      <c r="F44" s="227"/>
      <c r="G44" s="227"/>
      <c r="H44" s="227"/>
      <c r="M44" s="227"/>
      <c r="N44" s="227"/>
      <c r="O44" s="227"/>
      <c r="P44" s="227"/>
      <c r="Q44" s="227"/>
      <c r="R44" s="227"/>
      <c r="S44" s="227"/>
      <c r="T44" s="227"/>
      <c r="U44" s="227"/>
      <c r="W44" s="226"/>
      <c r="X44" s="226"/>
      <c r="Y44" s="227"/>
      <c r="Z44" s="227"/>
      <c r="AA44" s="227"/>
      <c r="AB44" s="227"/>
      <c r="AC44" s="227"/>
      <c r="AD44" s="226"/>
      <c r="AE44" s="226"/>
    </row>
    <row r="45" spans="2:44" ht="13.5" customHeight="1">
      <c r="B45" s="813"/>
      <c r="D45" s="227"/>
      <c r="E45" s="227"/>
      <c r="F45" s="227"/>
      <c r="G45" s="227"/>
      <c r="H45" s="227"/>
      <c r="M45" s="227"/>
      <c r="N45" s="227"/>
      <c r="O45" s="227"/>
      <c r="P45" s="227"/>
      <c r="Q45" s="227"/>
      <c r="R45" s="227"/>
      <c r="S45" s="227"/>
      <c r="T45" s="227"/>
      <c r="U45" s="227"/>
      <c r="W45" s="226"/>
      <c r="X45" s="226"/>
      <c r="Y45" s="227"/>
      <c r="Z45" s="227"/>
      <c r="AA45" s="227"/>
      <c r="AB45" s="227"/>
      <c r="AC45" s="227"/>
      <c r="AD45" s="226"/>
      <c r="AE45" s="226"/>
    </row>
    <row r="46" spans="2:44" ht="13.5" customHeight="1">
      <c r="B46" s="813"/>
      <c r="D46" s="227"/>
      <c r="E46" s="227"/>
      <c r="F46" s="227"/>
      <c r="G46" s="227"/>
      <c r="H46" s="227"/>
      <c r="M46" s="227"/>
      <c r="N46" s="227"/>
      <c r="O46" s="227"/>
      <c r="P46" s="227"/>
      <c r="Q46" s="227"/>
      <c r="R46" s="227"/>
      <c r="S46" s="227"/>
      <c r="T46" s="227"/>
      <c r="U46" s="227"/>
      <c r="W46" s="226"/>
      <c r="X46" s="226"/>
      <c r="Y46" s="227"/>
      <c r="Z46" s="227"/>
      <c r="AA46" s="227"/>
      <c r="AB46" s="227"/>
      <c r="AC46" s="227"/>
      <c r="AD46" s="226"/>
      <c r="AE46" s="226"/>
    </row>
    <row r="47" spans="2:44" ht="13.5" customHeight="1">
      <c r="B47" s="813"/>
      <c r="D47" s="227"/>
      <c r="E47" s="227"/>
      <c r="F47" s="227"/>
      <c r="G47" s="227"/>
      <c r="H47" s="227"/>
      <c r="M47" s="227"/>
      <c r="N47" s="227"/>
      <c r="O47" s="227"/>
      <c r="P47" s="227"/>
      <c r="Q47" s="227"/>
      <c r="R47" s="227"/>
      <c r="S47" s="227"/>
      <c r="T47" s="227"/>
      <c r="U47" s="227"/>
      <c r="W47" s="226"/>
      <c r="X47" s="226"/>
      <c r="Y47" s="227"/>
      <c r="Z47" s="227"/>
      <c r="AA47" s="227"/>
      <c r="AB47" s="227"/>
      <c r="AC47" s="227"/>
      <c r="AD47" s="226"/>
      <c r="AE47" s="226"/>
    </row>
    <row r="48" spans="2:44" ht="13.5" customHeight="1">
      <c r="B48" s="813"/>
      <c r="D48" s="227"/>
      <c r="E48" s="227"/>
      <c r="F48" s="227"/>
      <c r="G48" s="227"/>
      <c r="H48" s="227"/>
      <c r="M48" s="227"/>
      <c r="N48" s="227"/>
      <c r="O48" s="227"/>
      <c r="P48" s="227"/>
      <c r="Q48" s="227"/>
      <c r="R48" s="227"/>
      <c r="S48" s="227"/>
      <c r="T48" s="227"/>
      <c r="U48" s="227"/>
      <c r="W48" s="226"/>
      <c r="X48" s="226"/>
      <c r="Y48" s="227"/>
      <c r="Z48" s="227"/>
      <c r="AA48" s="227"/>
      <c r="AB48" s="227"/>
      <c r="AC48" s="227"/>
      <c r="AD48" s="226"/>
      <c r="AE48" s="226"/>
    </row>
    <row r="49" spans="2:14" ht="13.5" customHeight="1">
      <c r="B49" s="813"/>
      <c r="D49" s="227"/>
      <c r="E49" s="227"/>
      <c r="F49" s="227"/>
      <c r="G49" s="227"/>
      <c r="H49" s="227"/>
    </row>
    <row r="50" spans="2:14" ht="13.5" customHeight="1">
      <c r="B50" s="813"/>
      <c r="D50" s="227"/>
      <c r="E50" s="227"/>
      <c r="F50" s="227"/>
      <c r="G50" s="227"/>
      <c r="H50" s="227"/>
      <c r="J50" s="226"/>
      <c r="K50" s="227"/>
      <c r="M50" s="226"/>
      <c r="N50" s="227"/>
    </row>
    <row r="51" spans="2:14" ht="13.5" customHeight="1">
      <c r="B51" s="813"/>
      <c r="D51" s="227"/>
      <c r="E51" s="227"/>
      <c r="F51" s="227"/>
      <c r="G51" s="227"/>
      <c r="H51" s="227"/>
      <c r="J51" s="227"/>
      <c r="K51" s="227"/>
      <c r="M51" s="227"/>
      <c r="N51" s="227"/>
    </row>
    <row r="52" spans="2:14" ht="13.5" customHeight="1">
      <c r="B52" s="813"/>
      <c r="D52" s="227"/>
      <c r="E52" s="227"/>
      <c r="F52" s="227"/>
      <c r="G52" s="227"/>
      <c r="H52" s="227"/>
      <c r="J52" s="227"/>
      <c r="K52" s="227"/>
      <c r="M52" s="227"/>
      <c r="N52" s="227"/>
    </row>
    <row r="53" spans="2:14" ht="13.5" customHeight="1">
      <c r="B53" s="245"/>
      <c r="D53" s="227"/>
      <c r="E53" s="227"/>
      <c r="F53" s="227"/>
      <c r="G53" s="227"/>
      <c r="H53" s="227"/>
      <c r="J53" s="227"/>
      <c r="K53" s="227"/>
      <c r="M53" s="227"/>
      <c r="N53" s="227"/>
    </row>
    <row r="54" spans="2:14" ht="13.5" customHeight="1">
      <c r="B54" s="245"/>
      <c r="D54" s="227"/>
      <c r="E54" s="227"/>
      <c r="F54" s="227"/>
      <c r="G54" s="227"/>
      <c r="H54" s="227"/>
      <c r="J54" s="227"/>
      <c r="K54" s="227"/>
      <c r="M54" s="227"/>
      <c r="N54" s="227"/>
    </row>
    <row r="55" spans="2:14" ht="13.5" customHeight="1">
      <c r="B55" s="237"/>
      <c r="M55" s="226"/>
    </row>
    <row r="56" spans="2:14" ht="13.5" customHeight="1">
      <c r="B56" s="813" t="s">
        <v>146</v>
      </c>
      <c r="D56" s="226"/>
      <c r="E56" s="227"/>
      <c r="G56" s="226"/>
      <c r="H56" s="227"/>
      <c r="J56" s="226"/>
      <c r="K56" s="227"/>
      <c r="N56" s="227"/>
    </row>
    <row r="57" spans="2:14" ht="13.5" customHeight="1">
      <c r="B57" s="813"/>
      <c r="D57" s="227"/>
      <c r="E57" s="227"/>
      <c r="G57" s="227"/>
      <c r="H57" s="227"/>
      <c r="J57" s="227"/>
      <c r="K57" s="227"/>
      <c r="M57" s="227"/>
      <c r="N57" s="227"/>
    </row>
    <row r="58" spans="2:14" ht="13.5" customHeight="1">
      <c r="B58" s="813"/>
      <c r="D58" s="227"/>
      <c r="E58" s="227"/>
      <c r="F58" s="242"/>
      <c r="G58" s="227"/>
      <c r="H58" s="227"/>
      <c r="J58" s="227"/>
      <c r="K58" s="227"/>
      <c r="M58" s="227"/>
      <c r="N58" s="227"/>
    </row>
    <row r="59" spans="2:14" ht="13.5" customHeight="1">
      <c r="B59" s="813"/>
      <c r="D59" s="227"/>
      <c r="E59" s="227"/>
      <c r="G59" s="227"/>
      <c r="H59" s="227"/>
      <c r="J59" s="227"/>
      <c r="K59" s="227"/>
      <c r="M59" s="227"/>
      <c r="N59" s="227"/>
    </row>
    <row r="60" spans="2:14" ht="13.5" customHeight="1">
      <c r="B60" s="813"/>
      <c r="D60" s="227"/>
      <c r="E60" s="227"/>
      <c r="G60" s="227"/>
      <c r="H60" s="227"/>
      <c r="J60" s="227"/>
      <c r="K60" s="227"/>
      <c r="M60" s="227"/>
      <c r="N60" s="227"/>
    </row>
    <row r="61" spans="2:14" ht="13.5" customHeight="1">
      <c r="B61" s="813"/>
    </row>
    <row r="62" spans="2:14" ht="13.5" customHeight="1">
      <c r="B62" s="813"/>
      <c r="D62" s="226"/>
      <c r="E62" s="227"/>
      <c r="G62" s="226"/>
      <c r="H62" s="227"/>
      <c r="J62" s="226"/>
      <c r="K62" s="227"/>
      <c r="M62" s="226"/>
      <c r="N62" s="227"/>
    </row>
    <row r="63" spans="2:14" ht="13.5" customHeight="1">
      <c r="B63" s="813"/>
      <c r="D63" s="227"/>
      <c r="E63" s="227"/>
      <c r="G63" s="227"/>
      <c r="H63" s="227"/>
      <c r="J63" s="227"/>
      <c r="K63" s="227"/>
      <c r="M63" s="227"/>
      <c r="N63" s="227"/>
    </row>
    <row r="64" spans="2:14" ht="13.5" customHeight="1">
      <c r="B64" s="813"/>
      <c r="D64" s="227"/>
      <c r="E64" s="227"/>
      <c r="G64" s="227"/>
      <c r="H64" s="227"/>
      <c r="J64" s="227"/>
      <c r="K64" s="227"/>
      <c r="M64" s="227"/>
      <c r="N64" s="227"/>
    </row>
    <row r="65" spans="2:33" ht="13.5" customHeight="1">
      <c r="B65" s="813"/>
      <c r="D65" s="227"/>
      <c r="E65" s="227"/>
      <c r="G65" s="227"/>
      <c r="H65" s="227"/>
      <c r="J65" s="227"/>
      <c r="K65" s="227"/>
      <c r="M65" s="227"/>
      <c r="N65" s="227"/>
    </row>
    <row r="66" spans="2:33" ht="13.5" customHeight="1">
      <c r="B66" s="813"/>
      <c r="D66" s="227"/>
      <c r="E66" s="227"/>
      <c r="G66" s="227"/>
      <c r="H66" s="227"/>
      <c r="J66" s="227"/>
      <c r="K66" s="227"/>
      <c r="M66" s="227"/>
      <c r="N66" s="227"/>
    </row>
    <row r="67" spans="2:33" ht="13.5" customHeight="1">
      <c r="B67" s="813"/>
    </row>
    <row r="68" spans="2:33" ht="13.5" customHeight="1">
      <c r="B68" s="813"/>
      <c r="G68" s="229"/>
      <c r="H68" s="230"/>
      <c r="I68" s="230"/>
      <c r="J68" s="230"/>
      <c r="K68" s="230"/>
      <c r="L68" s="243"/>
      <c r="M68" s="236"/>
    </row>
    <row r="69" spans="2:33" ht="13.5" customHeight="1">
      <c r="B69" s="813"/>
      <c r="G69" s="234"/>
      <c r="H69" s="230"/>
      <c r="I69" s="230"/>
      <c r="J69" s="230"/>
      <c r="K69" s="230"/>
      <c r="L69" s="243"/>
      <c r="M69" s="236"/>
    </row>
    <row r="70" spans="2:33" ht="13.5" customHeight="1">
      <c r="B70" s="813"/>
      <c r="G70" s="234"/>
      <c r="H70" s="230"/>
      <c r="I70" s="230"/>
      <c r="J70" s="230"/>
      <c r="K70" s="230"/>
      <c r="L70" s="243"/>
      <c r="M70" s="236"/>
    </row>
    <row r="71" spans="2:33" ht="13.5" customHeight="1">
      <c r="B71" s="813"/>
      <c r="G71" s="242"/>
    </row>
    <row r="72" spans="2:33" ht="13.5" customHeight="1">
      <c r="B72" s="813"/>
    </row>
    <row r="73" spans="2:33" ht="13.5" customHeight="1">
      <c r="B73" s="813"/>
    </row>
    <row r="74" spans="2:33" ht="13.5" customHeight="1">
      <c r="B74" s="813"/>
    </row>
    <row r="75" spans="2:33" ht="13.5" customHeight="1">
      <c r="B75" s="813"/>
    </row>
    <row r="76" spans="2:33" ht="13.5" customHeight="1">
      <c r="B76" s="813"/>
    </row>
    <row r="77" spans="2:33" ht="13.5" customHeight="1">
      <c r="B77" s="813"/>
    </row>
    <row r="78" spans="2:33" ht="13.5" customHeight="1">
      <c r="B78" s="813"/>
    </row>
    <row r="79" spans="2:33" ht="13.5" customHeight="1">
      <c r="B79" s="813"/>
      <c r="C79" s="219"/>
      <c r="D79" s="220"/>
      <c r="E79" s="218"/>
      <c r="F79" s="220"/>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row>
    <row r="80" spans="2:33" ht="13.5" customHeight="1">
      <c r="B80" s="813"/>
      <c r="C80" s="219"/>
      <c r="D80" s="218"/>
      <c r="E80" s="218"/>
      <c r="F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row>
    <row r="81" spans="2:33" ht="13.5" customHeight="1">
      <c r="B81" s="813"/>
      <c r="C81" s="219"/>
      <c r="D81" s="218"/>
      <c r="E81" s="218"/>
      <c r="F81" s="220"/>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row>
    <row r="82" spans="2:33" ht="13.5" customHeight="1">
      <c r="B82" s="813"/>
      <c r="C82" s="219"/>
      <c r="D82" s="218"/>
      <c r="E82" s="218"/>
      <c r="F82" s="220"/>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row>
    <row r="83" spans="2:33" ht="13.5" customHeight="1">
      <c r="B83" s="813"/>
      <c r="C83" s="219"/>
      <c r="D83" s="218"/>
      <c r="E83" s="218"/>
      <c r="F83" s="220"/>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row>
    <row r="84" spans="2:33" ht="13.5" customHeight="1">
      <c r="B84" s="813"/>
      <c r="C84" s="219"/>
      <c r="D84" s="218"/>
      <c r="E84" s="218"/>
      <c r="F84" s="220"/>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row>
    <row r="85" spans="2:33" ht="13.5" customHeight="1">
      <c r="B85" s="813"/>
      <c r="C85" s="219"/>
      <c r="D85" s="218"/>
      <c r="E85" s="218"/>
      <c r="F85" s="220"/>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row>
    <row r="86" spans="2:33" ht="13.5" customHeight="1">
      <c r="B86" s="813"/>
      <c r="C86" s="219"/>
      <c r="D86" s="218"/>
      <c r="E86" s="218"/>
      <c r="F86" s="220"/>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row>
    <row r="87" spans="2:33" ht="13.5" customHeight="1">
      <c r="B87" s="813"/>
      <c r="C87" s="219"/>
      <c r="D87" s="218"/>
      <c r="E87" s="218"/>
      <c r="F87" s="220"/>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row>
    <row r="88" spans="2:33" ht="13.5" customHeight="1">
      <c r="B88" s="813"/>
      <c r="C88" s="219"/>
      <c r="D88" s="218"/>
      <c r="E88" s="218"/>
      <c r="F88" s="220"/>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row>
    <row r="89" spans="2:33" ht="13.5" customHeight="1">
      <c r="B89" s="813"/>
      <c r="C89" s="219"/>
      <c r="D89" s="218"/>
      <c r="E89" s="218"/>
      <c r="F89" s="220"/>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row>
    <row r="90" spans="2:33" ht="13.5" customHeight="1">
      <c r="B90" s="813"/>
      <c r="C90" s="219"/>
      <c r="D90" s="218"/>
      <c r="E90" s="218"/>
      <c r="F90" s="220"/>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row>
    <row r="91" spans="2:33" ht="13.5" customHeight="1">
      <c r="B91" s="813"/>
      <c r="C91" s="219"/>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row>
    <row r="92" spans="2:33" ht="13.5" customHeight="1">
      <c r="B92" s="813"/>
      <c r="C92" s="219"/>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row>
    <row r="93" spans="2:33" ht="13.5" customHeight="1">
      <c r="B93" s="813"/>
      <c r="C93" s="219"/>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row>
    <row r="94" spans="2:33" ht="13.5" customHeight="1">
      <c r="B94" s="813"/>
      <c r="C94" s="219"/>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row>
    <row r="95" spans="2:33" ht="13.5" customHeight="1">
      <c r="B95" s="813"/>
      <c r="C95" s="219"/>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row>
    <row r="96" spans="2:33" ht="13.5" customHeight="1">
      <c r="B96" s="813"/>
      <c r="C96" s="219"/>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row>
    <row r="97" spans="2:33" ht="13.5" customHeight="1">
      <c r="B97" s="813"/>
      <c r="C97" s="219"/>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row>
    <row r="98" spans="2:33" ht="13.5" customHeight="1">
      <c r="B98" s="813"/>
      <c r="C98" s="219"/>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row>
    <row r="99" spans="2:33" ht="13.5" customHeight="1">
      <c r="B99" s="813"/>
      <c r="C99" s="219"/>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row>
    <row r="100" spans="2:33" ht="13.5" customHeight="1">
      <c r="B100" s="813"/>
      <c r="C100" s="219"/>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row>
    <row r="101" spans="2:33" ht="13.5" customHeight="1">
      <c r="B101" s="813"/>
      <c r="C101" s="219"/>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row>
    <row r="102" spans="2:33" ht="13.5" customHeight="1">
      <c r="B102" s="813"/>
      <c r="C102" s="219"/>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row>
    <row r="103" spans="2:33" ht="13.5" customHeight="1">
      <c r="B103" s="813"/>
      <c r="C103" s="21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row>
    <row r="104" spans="2:33" ht="13.5" customHeight="1">
      <c r="B104" s="813"/>
      <c r="C104" s="219"/>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row>
    <row r="105" spans="2:33" ht="13.5" customHeight="1">
      <c r="B105" s="813"/>
      <c r="C105" s="219"/>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row>
    <row r="106" spans="2:33" ht="13.5" customHeight="1">
      <c r="B106" s="813"/>
      <c r="C106" s="219"/>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row>
    <row r="107" spans="2:33" ht="13.5" customHeight="1">
      <c r="B107" s="813"/>
      <c r="C107" s="219"/>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row>
    <row r="108" spans="2:33" ht="13.5" customHeight="1">
      <c r="B108" s="813"/>
      <c r="C108" s="219"/>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row>
    <row r="109" spans="2:33" ht="13.5" customHeight="1">
      <c r="B109" s="813"/>
      <c r="C109" s="219"/>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row>
    <row r="110" spans="2:33" ht="13.5" customHeight="1">
      <c r="B110" s="813"/>
      <c r="C110" s="219"/>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row>
    <row r="111" spans="2:33" ht="13.5" customHeight="1">
      <c r="B111" s="813"/>
      <c r="C111" s="219"/>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row>
    <row r="112" spans="2:33" ht="47.25" customHeight="1">
      <c r="B112" s="813"/>
      <c r="C112" s="219"/>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row>
    <row r="113" spans="2:2" ht="12.75" customHeight="1">
      <c r="B113" s="813"/>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2" zoomScaleNormal="32" workbookViewId="0">
      <selection activeCell="D51" sqref="D51:D52"/>
    </sheetView>
  </sheetViews>
  <sheetFormatPr baseColWidth="10" defaultColWidth="11.375" defaultRowHeight="14.25"/>
  <cols>
    <col min="1" max="1" width="6.75" style="246" customWidth="1"/>
    <col min="2" max="3" width="25.25" style="247" customWidth="1"/>
    <col min="4" max="4" width="48.625" style="246" customWidth="1"/>
    <col min="5" max="5" width="32.875" style="246" bestFit="1" customWidth="1"/>
    <col min="6" max="11" width="20.25" style="246" customWidth="1"/>
    <col min="12" max="16" width="18.125" style="246" customWidth="1"/>
    <col min="17" max="17" width="11.625" style="246" customWidth="1"/>
    <col min="18" max="18" width="11.375" style="246"/>
    <col min="19" max="19" width="71.75" style="246" customWidth="1"/>
    <col min="20" max="16384" width="11.375" style="246"/>
  </cols>
  <sheetData>
    <row r="2" spans="2:19" ht="15">
      <c r="B2" s="1"/>
      <c r="C2" s="1"/>
      <c r="D2" s="95"/>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865" t="s">
        <v>153</v>
      </c>
      <c r="D4" s="865"/>
      <c r="E4" s="865"/>
      <c r="F4" s="865"/>
      <c r="G4" s="865"/>
      <c r="H4" s="865"/>
      <c r="I4" s="865"/>
      <c r="J4" s="865"/>
      <c r="K4" s="865"/>
      <c r="L4" s="865"/>
      <c r="M4" s="865"/>
      <c r="N4" s="865"/>
      <c r="O4" s="865"/>
      <c r="P4" s="865"/>
      <c r="Q4" s="865"/>
      <c r="R4" s="3"/>
      <c r="S4" s="849" t="s">
        <v>235</v>
      </c>
    </row>
    <row r="5" spans="2:19" ht="32.25" customHeight="1">
      <c r="B5" s="1"/>
      <c r="C5" s="865" t="s">
        <v>296</v>
      </c>
      <c r="D5" s="865"/>
      <c r="E5" s="865"/>
      <c r="F5" s="865"/>
      <c r="G5" s="865"/>
      <c r="H5" s="865"/>
      <c r="I5" s="865"/>
      <c r="J5" s="865"/>
      <c r="K5" s="865"/>
      <c r="L5" s="865"/>
      <c r="M5" s="865"/>
      <c r="N5" s="865"/>
      <c r="O5" s="865"/>
      <c r="P5" s="865"/>
      <c r="Q5" s="865"/>
      <c r="R5" s="3"/>
      <c r="S5" s="849"/>
    </row>
    <row r="6" spans="2:19" ht="32.25" customHeight="1">
      <c r="B6" s="1"/>
      <c r="C6" s="865" t="s">
        <v>297</v>
      </c>
      <c r="D6" s="865"/>
      <c r="E6" s="865"/>
      <c r="F6" s="865"/>
      <c r="G6" s="865"/>
      <c r="H6" s="865"/>
      <c r="I6" s="865"/>
      <c r="J6" s="865"/>
      <c r="K6" s="865"/>
      <c r="L6" s="865"/>
      <c r="M6" s="865"/>
      <c r="N6" s="865"/>
      <c r="O6" s="865"/>
      <c r="P6" s="865"/>
      <c r="Q6" s="865"/>
      <c r="R6" s="4"/>
      <c r="S6" s="849"/>
    </row>
    <row r="7" spans="2:19" ht="32.25" customHeight="1">
      <c r="B7" s="1"/>
      <c r="C7" s="865" t="s">
        <v>298</v>
      </c>
      <c r="D7" s="865"/>
      <c r="E7" s="865"/>
      <c r="F7" s="865"/>
      <c r="G7" s="865"/>
      <c r="H7" s="865"/>
      <c r="I7" s="865"/>
      <c r="J7" s="865"/>
      <c r="K7" s="865"/>
      <c r="L7" s="865"/>
      <c r="M7" s="865"/>
      <c r="N7" s="865"/>
      <c r="O7" s="865"/>
      <c r="P7" s="865"/>
      <c r="Q7" s="865"/>
      <c r="R7" s="4"/>
      <c r="S7" s="849"/>
    </row>
    <row r="8" spans="2:19" ht="14.25" customHeight="1">
      <c r="S8" s="849"/>
    </row>
    <row r="9" spans="2:19" ht="15" customHeight="1" thickBot="1">
      <c r="S9" s="849"/>
    </row>
    <row r="10" spans="2:19" ht="30" customHeight="1">
      <c r="B10" s="844" t="s">
        <v>154</v>
      </c>
      <c r="C10" s="854" t="s">
        <v>24</v>
      </c>
      <c r="D10" s="857" t="s">
        <v>185</v>
      </c>
      <c r="E10" s="854" t="s">
        <v>155</v>
      </c>
      <c r="F10" s="860" t="s">
        <v>218</v>
      </c>
      <c r="G10" s="861"/>
      <c r="H10" s="861"/>
      <c r="I10" s="861"/>
      <c r="J10" s="861"/>
      <c r="K10" s="861"/>
      <c r="L10" s="861"/>
      <c r="M10" s="861"/>
      <c r="N10" s="861"/>
      <c r="O10" s="861"/>
      <c r="P10" s="861"/>
      <c r="Q10" s="851" t="s">
        <v>156</v>
      </c>
      <c r="S10" s="849"/>
    </row>
    <row r="11" spans="2:19" ht="30" customHeight="1">
      <c r="B11" s="845"/>
      <c r="C11" s="855"/>
      <c r="D11" s="858"/>
      <c r="E11" s="855"/>
      <c r="F11" s="841" t="s">
        <v>219</v>
      </c>
      <c r="G11" s="842"/>
      <c r="H11" s="842"/>
      <c r="I11" s="843"/>
      <c r="J11" s="841" t="s">
        <v>220</v>
      </c>
      <c r="K11" s="843"/>
      <c r="L11" s="841" t="s">
        <v>221</v>
      </c>
      <c r="M11" s="842"/>
      <c r="N11" s="842"/>
      <c r="O11" s="843"/>
      <c r="P11" s="415" t="s">
        <v>222</v>
      </c>
      <c r="Q11" s="852"/>
      <c r="S11" s="849"/>
    </row>
    <row r="12" spans="2:19" ht="160.5" customHeight="1" thickBot="1">
      <c r="B12" s="846"/>
      <c r="C12" s="856"/>
      <c r="D12" s="859"/>
      <c r="E12" s="856"/>
      <c r="F12" s="416" t="s">
        <v>223</v>
      </c>
      <c r="G12" s="416" t="s">
        <v>224</v>
      </c>
      <c r="H12" s="416" t="s">
        <v>225</v>
      </c>
      <c r="I12" s="416" t="s">
        <v>226</v>
      </c>
      <c r="J12" s="416" t="s">
        <v>227</v>
      </c>
      <c r="K12" s="416" t="s">
        <v>228</v>
      </c>
      <c r="L12" s="416" t="s">
        <v>229</v>
      </c>
      <c r="M12" s="416" t="s">
        <v>230</v>
      </c>
      <c r="N12" s="416" t="s">
        <v>231</v>
      </c>
      <c r="O12" s="416" t="s">
        <v>232</v>
      </c>
      <c r="P12" s="416" t="s">
        <v>233</v>
      </c>
      <c r="Q12" s="853"/>
      <c r="S12" s="849"/>
    </row>
    <row r="13" spans="2:19" ht="15.75" customHeight="1">
      <c r="B13" s="847"/>
      <c r="C13" s="862" t="s">
        <v>157</v>
      </c>
      <c r="D13" s="816"/>
      <c r="E13" s="253"/>
      <c r="F13" s="254"/>
      <c r="G13" s="254"/>
      <c r="H13" s="254"/>
      <c r="I13" s="254"/>
      <c r="J13" s="254"/>
      <c r="K13" s="254"/>
      <c r="L13" s="254"/>
      <c r="M13" s="254"/>
      <c r="N13" s="254"/>
      <c r="O13" s="254"/>
      <c r="P13" s="254"/>
      <c r="Q13" s="262"/>
      <c r="S13" s="849"/>
    </row>
    <row r="14" spans="2:19" ht="15.75" customHeight="1">
      <c r="B14" s="847"/>
      <c r="C14" s="862"/>
      <c r="D14" s="816"/>
      <c r="E14" s="253"/>
      <c r="F14" s="254"/>
      <c r="G14" s="254"/>
      <c r="H14" s="254"/>
      <c r="I14" s="254"/>
      <c r="J14" s="254"/>
      <c r="K14" s="254"/>
      <c r="L14" s="254"/>
      <c r="M14" s="254"/>
      <c r="N14" s="254"/>
      <c r="O14" s="254"/>
      <c r="P14" s="254"/>
      <c r="Q14" s="262"/>
      <c r="S14" s="849"/>
    </row>
    <row r="15" spans="2:19" ht="15.75" customHeight="1">
      <c r="B15" s="848"/>
      <c r="C15" s="863"/>
      <c r="D15" s="817"/>
      <c r="E15" s="253"/>
      <c r="F15" s="254"/>
      <c r="G15" s="254"/>
      <c r="H15" s="254"/>
      <c r="I15" s="254"/>
      <c r="J15" s="254"/>
      <c r="K15" s="254"/>
      <c r="L15" s="254"/>
      <c r="M15" s="254"/>
      <c r="N15" s="254"/>
      <c r="O15" s="254"/>
      <c r="P15" s="254"/>
      <c r="Q15" s="262"/>
      <c r="S15" s="849"/>
    </row>
    <row r="16" spans="2:19" ht="15.75" customHeight="1">
      <c r="B16" s="832"/>
      <c r="C16" s="864" t="s">
        <v>158</v>
      </c>
      <c r="D16" s="815"/>
      <c r="E16" s="255"/>
      <c r="F16" s="256"/>
      <c r="G16" s="256"/>
      <c r="H16" s="256"/>
      <c r="I16" s="256"/>
      <c r="J16" s="256"/>
      <c r="K16" s="256"/>
      <c r="L16" s="256"/>
      <c r="M16" s="256"/>
      <c r="N16" s="256"/>
      <c r="O16" s="256"/>
      <c r="P16" s="256"/>
      <c r="Q16" s="263"/>
      <c r="S16" s="849"/>
    </row>
    <row r="17" spans="1:19" ht="15.75" customHeight="1">
      <c r="B17" s="833"/>
      <c r="C17" s="862"/>
      <c r="D17" s="816"/>
      <c r="E17" s="256"/>
      <c r="F17" s="256"/>
      <c r="G17" s="256"/>
      <c r="H17" s="256"/>
      <c r="I17" s="256"/>
      <c r="J17" s="256"/>
      <c r="K17" s="256"/>
      <c r="L17" s="256"/>
      <c r="M17" s="256"/>
      <c r="N17" s="256"/>
      <c r="O17" s="256"/>
      <c r="P17" s="256"/>
      <c r="Q17" s="263"/>
      <c r="S17" s="849"/>
    </row>
    <row r="18" spans="1:19" ht="15.75" customHeight="1">
      <c r="B18" s="834"/>
      <c r="C18" s="863"/>
      <c r="D18" s="817"/>
      <c r="E18" s="256"/>
      <c r="F18" s="256"/>
      <c r="G18" s="256"/>
      <c r="H18" s="256"/>
      <c r="I18" s="256"/>
      <c r="J18" s="256"/>
      <c r="K18" s="256"/>
      <c r="L18" s="256"/>
      <c r="M18" s="256"/>
      <c r="N18" s="256"/>
      <c r="O18" s="256"/>
      <c r="P18" s="256"/>
      <c r="Q18" s="263"/>
      <c r="S18" s="849"/>
    </row>
    <row r="19" spans="1:19" ht="15.75" customHeight="1">
      <c r="B19" s="838"/>
      <c r="C19" s="829" t="s">
        <v>159</v>
      </c>
      <c r="D19" s="818"/>
      <c r="E19" s="417"/>
      <c r="F19" s="417"/>
      <c r="G19" s="417"/>
      <c r="H19" s="417"/>
      <c r="I19" s="417"/>
      <c r="J19" s="417"/>
      <c r="K19" s="417"/>
      <c r="L19" s="417"/>
      <c r="M19" s="417"/>
      <c r="N19" s="417"/>
      <c r="O19" s="417"/>
      <c r="P19" s="417"/>
      <c r="Q19" s="418"/>
      <c r="S19" s="849"/>
    </row>
    <row r="20" spans="1:19" ht="15.75" customHeight="1">
      <c r="B20" s="839"/>
      <c r="C20" s="830"/>
      <c r="D20" s="819"/>
      <c r="E20" s="419"/>
      <c r="F20" s="419"/>
      <c r="G20" s="419"/>
      <c r="H20" s="419"/>
      <c r="I20" s="419"/>
      <c r="J20" s="419"/>
      <c r="K20" s="419"/>
      <c r="L20" s="419"/>
      <c r="M20" s="419"/>
      <c r="N20" s="419"/>
      <c r="O20" s="419"/>
      <c r="P20" s="419"/>
      <c r="Q20" s="418"/>
      <c r="S20" s="849"/>
    </row>
    <row r="21" spans="1:19" ht="15.75" customHeight="1">
      <c r="B21" s="840"/>
      <c r="C21" s="831"/>
      <c r="D21" s="820"/>
      <c r="E21" s="419"/>
      <c r="F21" s="419"/>
      <c r="G21" s="419"/>
      <c r="H21" s="419"/>
      <c r="I21" s="419"/>
      <c r="J21" s="419"/>
      <c r="K21" s="419"/>
      <c r="L21" s="419"/>
      <c r="M21" s="419"/>
      <c r="N21" s="419"/>
      <c r="O21" s="419"/>
      <c r="P21" s="419"/>
      <c r="Q21" s="418"/>
      <c r="S21" s="850" t="s">
        <v>236</v>
      </c>
    </row>
    <row r="22" spans="1:19" ht="15.75">
      <c r="B22" s="832"/>
      <c r="C22" s="823" t="s">
        <v>160</v>
      </c>
      <c r="D22" s="815"/>
      <c r="E22" s="251"/>
      <c r="F22" s="252"/>
      <c r="G22" s="252"/>
      <c r="H22" s="252"/>
      <c r="I22" s="252"/>
      <c r="J22" s="252"/>
      <c r="K22" s="252"/>
      <c r="L22" s="252"/>
      <c r="M22" s="252"/>
      <c r="N22" s="252"/>
      <c r="O22" s="252"/>
      <c r="P22" s="252"/>
      <c r="Q22" s="264"/>
      <c r="S22" s="850"/>
    </row>
    <row r="23" spans="1:19" ht="15.75">
      <c r="B23" s="833"/>
      <c r="C23" s="824"/>
      <c r="D23" s="816"/>
      <c r="E23" s="251"/>
      <c r="F23" s="252"/>
      <c r="G23" s="252"/>
      <c r="H23" s="252"/>
      <c r="I23" s="252"/>
      <c r="J23" s="252"/>
      <c r="K23" s="252"/>
      <c r="L23" s="252"/>
      <c r="M23" s="252"/>
      <c r="N23" s="252"/>
      <c r="O23" s="252"/>
      <c r="P23" s="252"/>
      <c r="Q23" s="264"/>
      <c r="S23" s="850"/>
    </row>
    <row r="24" spans="1:19" ht="15.75">
      <c r="B24" s="834"/>
      <c r="C24" s="825"/>
      <c r="D24" s="817"/>
      <c r="E24" s="251"/>
      <c r="F24" s="252"/>
      <c r="G24" s="252"/>
      <c r="H24" s="252"/>
      <c r="I24" s="252"/>
      <c r="J24" s="252"/>
      <c r="K24" s="252"/>
      <c r="L24" s="252"/>
      <c r="M24" s="252"/>
      <c r="N24" s="252"/>
      <c r="O24" s="252"/>
      <c r="P24" s="252"/>
      <c r="Q24" s="264"/>
      <c r="S24" s="850"/>
    </row>
    <row r="25" spans="1:19" ht="15.75">
      <c r="A25" s="248"/>
      <c r="B25" s="832"/>
      <c r="C25" s="823" t="s">
        <v>161</v>
      </c>
      <c r="D25" s="815"/>
      <c r="E25" s="251"/>
      <c r="F25" s="252"/>
      <c r="G25" s="252"/>
      <c r="H25" s="252"/>
      <c r="I25" s="252"/>
      <c r="J25" s="252"/>
      <c r="K25" s="252"/>
      <c r="L25" s="252"/>
      <c r="M25" s="252"/>
      <c r="N25" s="252"/>
      <c r="O25" s="252"/>
      <c r="P25" s="252"/>
      <c r="Q25" s="264"/>
      <c r="S25" s="850"/>
    </row>
    <row r="26" spans="1:19" ht="15.75">
      <c r="B26" s="833"/>
      <c r="C26" s="824"/>
      <c r="D26" s="816"/>
      <c r="E26" s="251"/>
      <c r="F26" s="252"/>
      <c r="G26" s="252"/>
      <c r="H26" s="252"/>
      <c r="I26" s="252"/>
      <c r="J26" s="252"/>
      <c r="K26" s="252"/>
      <c r="L26" s="252"/>
      <c r="M26" s="252"/>
      <c r="N26" s="252"/>
      <c r="O26" s="252"/>
      <c r="P26" s="252"/>
      <c r="Q26" s="264"/>
      <c r="S26" s="850"/>
    </row>
    <row r="27" spans="1:19" ht="15.75">
      <c r="B27" s="834"/>
      <c r="C27" s="825"/>
      <c r="D27" s="817"/>
      <c r="E27" s="251"/>
      <c r="F27" s="252"/>
      <c r="G27" s="252"/>
      <c r="H27" s="252"/>
      <c r="I27" s="252"/>
      <c r="J27" s="252"/>
      <c r="K27" s="252"/>
      <c r="L27" s="252"/>
      <c r="M27" s="252"/>
      <c r="N27" s="252"/>
      <c r="O27" s="252"/>
      <c r="P27" s="252"/>
      <c r="Q27" s="264"/>
      <c r="S27" s="850"/>
    </row>
    <row r="28" spans="1:19" ht="15.75">
      <c r="B28" s="832"/>
      <c r="C28" s="823" t="s">
        <v>162</v>
      </c>
      <c r="D28" s="815"/>
      <c r="E28" s="257"/>
      <c r="F28" s="258"/>
      <c r="G28" s="258"/>
      <c r="H28" s="258"/>
      <c r="I28" s="258"/>
      <c r="J28" s="258"/>
      <c r="K28" s="258"/>
      <c r="L28" s="258"/>
      <c r="M28" s="258"/>
      <c r="N28" s="258"/>
      <c r="O28" s="258"/>
      <c r="P28" s="258"/>
      <c r="Q28" s="264"/>
      <c r="S28" s="850"/>
    </row>
    <row r="29" spans="1:19" ht="15.75">
      <c r="B29" s="833"/>
      <c r="C29" s="824"/>
      <c r="D29" s="816"/>
      <c r="E29" s="251"/>
      <c r="F29" s="252"/>
      <c r="G29" s="252"/>
      <c r="H29" s="252"/>
      <c r="I29" s="252"/>
      <c r="J29" s="252"/>
      <c r="K29" s="252"/>
      <c r="L29" s="252"/>
      <c r="M29" s="252"/>
      <c r="N29" s="252"/>
      <c r="O29" s="252"/>
      <c r="P29" s="252"/>
      <c r="Q29" s="264"/>
      <c r="S29" s="850"/>
    </row>
    <row r="30" spans="1:19" ht="15.75">
      <c r="B30" s="834"/>
      <c r="C30" s="825"/>
      <c r="D30" s="817"/>
      <c r="E30" s="257"/>
      <c r="F30" s="258"/>
      <c r="G30" s="258"/>
      <c r="H30" s="258"/>
      <c r="I30" s="258"/>
      <c r="J30" s="258"/>
      <c r="K30" s="258"/>
      <c r="L30" s="258"/>
      <c r="M30" s="258"/>
      <c r="N30" s="258"/>
      <c r="O30" s="258"/>
      <c r="P30" s="258"/>
      <c r="Q30" s="264"/>
      <c r="S30" s="850"/>
    </row>
    <row r="31" spans="1:19" ht="15.75">
      <c r="B31" s="832"/>
      <c r="C31" s="823" t="s">
        <v>163</v>
      </c>
      <c r="D31" s="815"/>
      <c r="E31" s="251"/>
      <c r="F31" s="252"/>
      <c r="G31" s="252"/>
      <c r="H31" s="252"/>
      <c r="I31" s="252"/>
      <c r="J31" s="252"/>
      <c r="K31" s="252"/>
      <c r="L31" s="252"/>
      <c r="M31" s="252"/>
      <c r="N31" s="252"/>
      <c r="O31" s="252"/>
      <c r="P31" s="252"/>
      <c r="Q31" s="264"/>
      <c r="S31" s="850"/>
    </row>
    <row r="32" spans="1:19" ht="15.75">
      <c r="B32" s="833"/>
      <c r="C32" s="824"/>
      <c r="D32" s="816"/>
      <c r="E32" s="251"/>
      <c r="F32" s="252"/>
      <c r="G32" s="252"/>
      <c r="H32" s="252"/>
      <c r="I32" s="252"/>
      <c r="J32" s="252"/>
      <c r="K32" s="252"/>
      <c r="L32" s="252"/>
      <c r="M32" s="252"/>
      <c r="N32" s="252"/>
      <c r="O32" s="252"/>
      <c r="P32" s="252"/>
      <c r="Q32" s="264"/>
      <c r="S32" s="850"/>
    </row>
    <row r="33" spans="2:19" ht="15.75">
      <c r="B33" s="834"/>
      <c r="C33" s="825"/>
      <c r="D33" s="817"/>
      <c r="E33" s="251"/>
      <c r="F33" s="252"/>
      <c r="G33" s="252"/>
      <c r="H33" s="252"/>
      <c r="I33" s="252"/>
      <c r="J33" s="252"/>
      <c r="K33" s="252"/>
      <c r="L33" s="252"/>
      <c r="M33" s="252"/>
      <c r="N33" s="252"/>
      <c r="O33" s="252"/>
      <c r="P33" s="252"/>
      <c r="Q33" s="264"/>
      <c r="S33" s="850"/>
    </row>
    <row r="34" spans="2:19" ht="15.75">
      <c r="B34" s="832"/>
      <c r="C34" s="823" t="s">
        <v>164</v>
      </c>
      <c r="D34" s="815"/>
      <c r="E34" s="251"/>
      <c r="F34" s="252"/>
      <c r="G34" s="252"/>
      <c r="H34" s="252"/>
      <c r="I34" s="252"/>
      <c r="J34" s="252"/>
      <c r="K34" s="252"/>
      <c r="L34" s="252"/>
      <c r="M34" s="252"/>
      <c r="N34" s="252"/>
      <c r="O34" s="252"/>
      <c r="P34" s="252"/>
      <c r="Q34" s="264"/>
      <c r="S34" s="850"/>
    </row>
    <row r="35" spans="2:19" ht="15.75">
      <c r="B35" s="833"/>
      <c r="C35" s="824"/>
      <c r="D35" s="816"/>
      <c r="E35" s="251"/>
      <c r="F35" s="252"/>
      <c r="G35" s="252"/>
      <c r="H35" s="252"/>
      <c r="I35" s="252"/>
      <c r="J35" s="252"/>
      <c r="K35" s="252"/>
      <c r="L35" s="252"/>
      <c r="M35" s="252"/>
      <c r="N35" s="252"/>
      <c r="O35" s="252"/>
      <c r="P35" s="252"/>
      <c r="Q35" s="264"/>
      <c r="S35" s="850"/>
    </row>
    <row r="36" spans="2:19" ht="15.75">
      <c r="B36" s="834"/>
      <c r="C36" s="825"/>
      <c r="D36" s="817"/>
      <c r="E36" s="251"/>
      <c r="F36" s="252"/>
      <c r="G36" s="252"/>
      <c r="H36" s="252"/>
      <c r="I36" s="252"/>
      <c r="J36" s="252"/>
      <c r="K36" s="252"/>
      <c r="L36" s="252"/>
      <c r="M36" s="252"/>
      <c r="N36" s="252"/>
      <c r="O36" s="252"/>
      <c r="P36" s="252"/>
      <c r="Q36" s="264"/>
      <c r="S36" s="850"/>
    </row>
    <row r="37" spans="2:19" ht="15.75">
      <c r="B37" s="832"/>
      <c r="C37" s="823" t="s">
        <v>165</v>
      </c>
      <c r="D37" s="815"/>
      <c r="E37" s="251"/>
      <c r="F37" s="252"/>
      <c r="G37" s="252"/>
      <c r="H37" s="252"/>
      <c r="I37" s="252"/>
      <c r="J37" s="252"/>
      <c r="K37" s="252"/>
      <c r="L37" s="252"/>
      <c r="M37" s="252"/>
      <c r="N37" s="252"/>
      <c r="O37" s="252"/>
      <c r="P37" s="252"/>
      <c r="Q37" s="264"/>
      <c r="S37" s="850"/>
    </row>
    <row r="38" spans="2:19" ht="15.75">
      <c r="B38" s="833"/>
      <c r="C38" s="824"/>
      <c r="D38" s="816"/>
      <c r="E38" s="251"/>
      <c r="F38" s="252"/>
      <c r="G38" s="252"/>
      <c r="H38" s="252"/>
      <c r="I38" s="252"/>
      <c r="J38" s="252"/>
      <c r="K38" s="252"/>
      <c r="L38" s="252"/>
      <c r="M38" s="252"/>
      <c r="N38" s="252"/>
      <c r="O38" s="252"/>
      <c r="P38" s="252"/>
      <c r="Q38" s="264"/>
      <c r="S38" s="850"/>
    </row>
    <row r="39" spans="2:19" ht="15.75">
      <c r="B39" s="834"/>
      <c r="C39" s="825"/>
      <c r="D39" s="817"/>
      <c r="E39" s="251"/>
      <c r="F39" s="252"/>
      <c r="G39" s="252"/>
      <c r="H39" s="252"/>
      <c r="I39" s="252"/>
      <c r="J39" s="252"/>
      <c r="K39" s="252"/>
      <c r="L39" s="252"/>
      <c r="M39" s="252"/>
      <c r="N39" s="252"/>
      <c r="O39" s="252"/>
      <c r="P39" s="252"/>
      <c r="Q39" s="264"/>
      <c r="S39" s="850"/>
    </row>
    <row r="40" spans="2:19" ht="15.75">
      <c r="B40" s="832"/>
      <c r="C40" s="823" t="s">
        <v>166</v>
      </c>
      <c r="D40" s="815"/>
      <c r="E40" s="251"/>
      <c r="F40" s="252"/>
      <c r="G40" s="252"/>
      <c r="H40" s="252"/>
      <c r="I40" s="252"/>
      <c r="J40" s="252"/>
      <c r="K40" s="252"/>
      <c r="L40" s="252"/>
      <c r="M40" s="252"/>
      <c r="N40" s="252"/>
      <c r="O40" s="252"/>
      <c r="P40" s="252"/>
      <c r="Q40" s="264"/>
      <c r="S40" s="850"/>
    </row>
    <row r="41" spans="2:19" ht="15.75">
      <c r="B41" s="833"/>
      <c r="C41" s="824"/>
      <c r="D41" s="816"/>
      <c r="E41" s="251"/>
      <c r="F41" s="252"/>
      <c r="G41" s="252"/>
      <c r="H41" s="252"/>
      <c r="I41" s="252"/>
      <c r="J41" s="252"/>
      <c r="K41" s="252"/>
      <c r="L41" s="252"/>
      <c r="M41" s="252"/>
      <c r="N41" s="252"/>
      <c r="O41" s="252"/>
      <c r="P41" s="252"/>
      <c r="Q41" s="264"/>
      <c r="S41" s="850"/>
    </row>
    <row r="42" spans="2:19" ht="15.75">
      <c r="B42" s="834"/>
      <c r="C42" s="825"/>
      <c r="D42" s="817"/>
      <c r="E42" s="251"/>
      <c r="F42" s="252"/>
      <c r="G42" s="252"/>
      <c r="H42" s="252"/>
      <c r="I42" s="252"/>
      <c r="J42" s="252"/>
      <c r="K42" s="252"/>
      <c r="L42" s="252"/>
      <c r="M42" s="252"/>
      <c r="N42" s="252"/>
      <c r="O42" s="252"/>
      <c r="P42" s="252"/>
      <c r="Q42" s="264"/>
      <c r="S42" s="850"/>
    </row>
    <row r="43" spans="2:19" ht="15.75">
      <c r="B43" s="832"/>
      <c r="C43" s="823" t="s">
        <v>186</v>
      </c>
      <c r="D43" s="815"/>
      <c r="E43" s="251"/>
      <c r="F43" s="252"/>
      <c r="G43" s="252"/>
      <c r="H43" s="252"/>
      <c r="I43" s="252"/>
      <c r="J43" s="252"/>
      <c r="K43" s="252"/>
      <c r="L43" s="252"/>
      <c r="M43" s="252"/>
      <c r="N43" s="252"/>
      <c r="O43" s="252"/>
      <c r="P43" s="252"/>
      <c r="Q43" s="264"/>
      <c r="S43" s="850"/>
    </row>
    <row r="44" spans="2:19" ht="15.75">
      <c r="B44" s="833"/>
      <c r="C44" s="824"/>
      <c r="D44" s="816"/>
      <c r="E44" s="251"/>
      <c r="F44" s="252"/>
      <c r="G44" s="252"/>
      <c r="H44" s="252"/>
      <c r="I44" s="252"/>
      <c r="J44" s="252"/>
      <c r="K44" s="252"/>
      <c r="L44" s="252"/>
      <c r="M44" s="252"/>
      <c r="N44" s="252"/>
      <c r="O44" s="252"/>
      <c r="P44" s="252"/>
      <c r="Q44" s="264"/>
      <c r="S44" s="850"/>
    </row>
    <row r="45" spans="2:19" ht="15.75">
      <c r="B45" s="834"/>
      <c r="C45" s="825"/>
      <c r="D45" s="817"/>
      <c r="E45" s="251"/>
      <c r="F45" s="252"/>
      <c r="G45" s="252"/>
      <c r="H45" s="252"/>
      <c r="I45" s="252"/>
      <c r="J45" s="252"/>
      <c r="K45" s="252"/>
      <c r="L45" s="252"/>
      <c r="M45" s="252"/>
      <c r="N45" s="252"/>
      <c r="O45" s="252"/>
      <c r="P45" s="252"/>
      <c r="Q45" s="264"/>
      <c r="S45" s="850"/>
    </row>
    <row r="46" spans="2:19" ht="15.75">
      <c r="B46" s="832"/>
      <c r="C46" s="823" t="s">
        <v>187</v>
      </c>
      <c r="D46" s="815"/>
      <c r="E46" s="251"/>
      <c r="F46" s="252"/>
      <c r="G46" s="252"/>
      <c r="H46" s="252"/>
      <c r="I46" s="252"/>
      <c r="J46" s="252"/>
      <c r="K46" s="252"/>
      <c r="L46" s="252"/>
      <c r="M46" s="252"/>
      <c r="N46" s="252"/>
      <c r="O46" s="252"/>
      <c r="P46" s="252"/>
      <c r="Q46" s="264"/>
      <c r="S46" s="850"/>
    </row>
    <row r="47" spans="2:19" ht="15.75">
      <c r="B47" s="833"/>
      <c r="C47" s="824"/>
      <c r="D47" s="816"/>
      <c r="E47" s="251"/>
      <c r="F47" s="252"/>
      <c r="G47" s="252"/>
      <c r="H47" s="252"/>
      <c r="I47" s="252"/>
      <c r="J47" s="252"/>
      <c r="K47" s="252"/>
      <c r="L47" s="252"/>
      <c r="M47" s="252"/>
      <c r="N47" s="252"/>
      <c r="O47" s="252"/>
      <c r="P47" s="252"/>
      <c r="Q47" s="264"/>
      <c r="S47" s="850"/>
    </row>
    <row r="48" spans="2:19" ht="15.75">
      <c r="B48" s="834"/>
      <c r="C48" s="825"/>
      <c r="D48" s="817"/>
      <c r="E48" s="251"/>
      <c r="F48" s="252"/>
      <c r="G48" s="252"/>
      <c r="H48" s="252"/>
      <c r="I48" s="252"/>
      <c r="J48" s="252"/>
      <c r="K48" s="252"/>
      <c r="L48" s="252"/>
      <c r="M48" s="252"/>
      <c r="N48" s="252"/>
      <c r="O48" s="252"/>
      <c r="P48" s="252"/>
      <c r="Q48" s="264"/>
      <c r="S48" s="850"/>
    </row>
    <row r="49" spans="2:19" ht="15.75">
      <c r="B49" s="838"/>
      <c r="C49" s="829" t="s">
        <v>167</v>
      </c>
      <c r="D49" s="818"/>
      <c r="E49" s="420"/>
      <c r="F49" s="421"/>
      <c r="G49" s="421"/>
      <c r="H49" s="421"/>
      <c r="I49" s="421"/>
      <c r="J49" s="421"/>
      <c r="K49" s="421"/>
      <c r="L49" s="421"/>
      <c r="M49" s="421"/>
      <c r="N49" s="421"/>
      <c r="O49" s="421"/>
      <c r="P49" s="421"/>
      <c r="Q49" s="418"/>
      <c r="S49" s="850"/>
    </row>
    <row r="50" spans="2:19" ht="15.75">
      <c r="B50" s="839"/>
      <c r="C50" s="830"/>
      <c r="D50" s="819"/>
      <c r="E50" s="420"/>
      <c r="F50" s="421"/>
      <c r="G50" s="421"/>
      <c r="H50" s="421"/>
      <c r="I50" s="421"/>
      <c r="J50" s="421"/>
      <c r="K50" s="421"/>
      <c r="L50" s="421"/>
      <c r="M50" s="421"/>
      <c r="N50" s="421"/>
      <c r="O50" s="421"/>
      <c r="P50" s="421"/>
      <c r="Q50" s="418"/>
      <c r="S50" s="850"/>
    </row>
    <row r="51" spans="2:19" ht="15.75">
      <c r="B51" s="840"/>
      <c r="C51" s="831"/>
      <c r="D51" s="820"/>
      <c r="E51" s="420"/>
      <c r="F51" s="421"/>
      <c r="G51" s="421"/>
      <c r="H51" s="421"/>
      <c r="I51" s="421"/>
      <c r="J51" s="421"/>
      <c r="K51" s="421"/>
      <c r="L51" s="421"/>
      <c r="M51" s="421"/>
      <c r="N51" s="421"/>
      <c r="O51" s="421"/>
      <c r="P51" s="421"/>
      <c r="Q51" s="418"/>
      <c r="S51" s="850"/>
    </row>
    <row r="52" spans="2:19" ht="15.75">
      <c r="B52" s="832"/>
      <c r="C52" s="823" t="s">
        <v>168</v>
      </c>
      <c r="D52" s="815"/>
      <c r="E52" s="251"/>
      <c r="F52" s="252"/>
      <c r="G52" s="252"/>
      <c r="H52" s="252"/>
      <c r="I52" s="252"/>
      <c r="J52" s="252"/>
      <c r="K52" s="252"/>
      <c r="L52" s="252"/>
      <c r="M52" s="252"/>
      <c r="N52" s="252"/>
      <c r="O52" s="252"/>
      <c r="P52" s="252"/>
      <c r="Q52" s="264"/>
      <c r="S52" s="850"/>
    </row>
    <row r="53" spans="2:19" ht="15.75">
      <c r="B53" s="833"/>
      <c r="C53" s="824"/>
      <c r="D53" s="816"/>
      <c r="E53" s="251"/>
      <c r="F53" s="252"/>
      <c r="G53" s="252"/>
      <c r="H53" s="252"/>
      <c r="I53" s="252"/>
      <c r="J53" s="252"/>
      <c r="K53" s="252"/>
      <c r="L53" s="252"/>
      <c r="M53" s="252"/>
      <c r="N53" s="252"/>
      <c r="O53" s="252"/>
      <c r="P53" s="252"/>
      <c r="Q53" s="264"/>
      <c r="S53" s="850"/>
    </row>
    <row r="54" spans="2:19" ht="15.75">
      <c r="B54" s="834"/>
      <c r="C54" s="825"/>
      <c r="D54" s="817"/>
      <c r="E54" s="251"/>
      <c r="F54" s="252"/>
      <c r="G54" s="252"/>
      <c r="H54" s="252"/>
      <c r="I54" s="252"/>
      <c r="J54" s="252"/>
      <c r="K54" s="252"/>
      <c r="L54" s="252"/>
      <c r="M54" s="252"/>
      <c r="N54" s="252"/>
      <c r="O54" s="252"/>
      <c r="P54" s="252"/>
      <c r="Q54" s="264"/>
      <c r="S54" s="850"/>
    </row>
    <row r="55" spans="2:19" ht="15.75">
      <c r="B55" s="832"/>
      <c r="C55" s="823" t="s">
        <v>169</v>
      </c>
      <c r="D55" s="815"/>
      <c r="E55" s="251"/>
      <c r="F55" s="252"/>
      <c r="G55" s="252"/>
      <c r="H55" s="252"/>
      <c r="I55" s="252"/>
      <c r="J55" s="252"/>
      <c r="K55" s="252"/>
      <c r="L55" s="252"/>
      <c r="M55" s="252"/>
      <c r="N55" s="252"/>
      <c r="O55" s="252"/>
      <c r="P55" s="252"/>
      <c r="Q55" s="264"/>
      <c r="S55" s="850"/>
    </row>
    <row r="56" spans="2:19" ht="15.75">
      <c r="B56" s="833"/>
      <c r="C56" s="824"/>
      <c r="D56" s="816"/>
      <c r="E56" s="251"/>
      <c r="F56" s="252"/>
      <c r="G56" s="252"/>
      <c r="H56" s="252"/>
      <c r="I56" s="252"/>
      <c r="J56" s="252"/>
      <c r="K56" s="252"/>
      <c r="L56" s="252"/>
      <c r="M56" s="252"/>
      <c r="N56" s="252"/>
      <c r="O56" s="252"/>
      <c r="P56" s="252"/>
      <c r="Q56" s="264"/>
      <c r="S56" s="850"/>
    </row>
    <row r="57" spans="2:19" ht="15.75">
      <c r="B57" s="834"/>
      <c r="C57" s="825"/>
      <c r="D57" s="817"/>
      <c r="E57" s="251"/>
      <c r="F57" s="252"/>
      <c r="G57" s="252"/>
      <c r="H57" s="252"/>
      <c r="I57" s="252"/>
      <c r="J57" s="252"/>
      <c r="K57" s="252"/>
      <c r="L57" s="252"/>
      <c r="M57" s="252"/>
      <c r="N57" s="252"/>
      <c r="O57" s="252"/>
      <c r="P57" s="252"/>
      <c r="Q57" s="264"/>
      <c r="S57" s="850"/>
    </row>
    <row r="58" spans="2:19" ht="15.75">
      <c r="B58" s="832"/>
      <c r="C58" s="823" t="s">
        <v>170</v>
      </c>
      <c r="D58" s="815"/>
      <c r="E58" s="251"/>
      <c r="F58" s="252"/>
      <c r="G58" s="252"/>
      <c r="H58" s="252"/>
      <c r="I58" s="252"/>
      <c r="J58" s="252"/>
      <c r="K58" s="252"/>
      <c r="L58" s="252"/>
      <c r="M58" s="252"/>
      <c r="N58" s="252"/>
      <c r="O58" s="252"/>
      <c r="P58" s="252"/>
      <c r="Q58" s="264"/>
      <c r="S58" s="850"/>
    </row>
    <row r="59" spans="2:19" ht="15.75">
      <c r="B59" s="833"/>
      <c r="C59" s="824"/>
      <c r="D59" s="816"/>
      <c r="E59" s="251"/>
      <c r="F59" s="252"/>
      <c r="G59" s="252"/>
      <c r="H59" s="252"/>
      <c r="I59" s="252"/>
      <c r="J59" s="252"/>
      <c r="K59" s="252"/>
      <c r="L59" s="252"/>
      <c r="M59" s="252"/>
      <c r="N59" s="252"/>
      <c r="O59" s="252"/>
      <c r="P59" s="252"/>
      <c r="Q59" s="264"/>
      <c r="S59" s="850"/>
    </row>
    <row r="60" spans="2:19" ht="15.75">
      <c r="B60" s="834"/>
      <c r="C60" s="825"/>
      <c r="D60" s="817"/>
      <c r="E60" s="251"/>
      <c r="F60" s="252"/>
      <c r="G60" s="252"/>
      <c r="H60" s="252"/>
      <c r="I60" s="252"/>
      <c r="J60" s="252"/>
      <c r="K60" s="252"/>
      <c r="L60" s="252"/>
      <c r="M60" s="252"/>
      <c r="N60" s="252"/>
      <c r="O60" s="252"/>
      <c r="P60" s="252"/>
      <c r="Q60" s="264"/>
      <c r="S60" s="850"/>
    </row>
    <row r="61" spans="2:19" ht="15.75">
      <c r="B61" s="832"/>
      <c r="C61" s="823" t="s">
        <v>189</v>
      </c>
      <c r="D61" s="815"/>
      <c r="E61" s="251"/>
      <c r="F61" s="252"/>
      <c r="G61" s="252"/>
      <c r="H61" s="252"/>
      <c r="I61" s="252"/>
      <c r="J61" s="252"/>
      <c r="K61" s="252"/>
      <c r="L61" s="252"/>
      <c r="M61" s="252"/>
      <c r="N61" s="252"/>
      <c r="O61" s="252"/>
      <c r="P61" s="252"/>
      <c r="Q61" s="265"/>
      <c r="S61" s="850"/>
    </row>
    <row r="62" spans="2:19" ht="15.75">
      <c r="B62" s="833"/>
      <c r="C62" s="824"/>
      <c r="D62" s="816"/>
      <c r="E62" s="251"/>
      <c r="F62" s="252"/>
      <c r="G62" s="252"/>
      <c r="H62" s="252"/>
      <c r="I62" s="252"/>
      <c r="J62" s="252"/>
      <c r="K62" s="252"/>
      <c r="L62" s="252"/>
      <c r="M62" s="252"/>
      <c r="N62" s="252"/>
      <c r="O62" s="252"/>
      <c r="P62" s="252"/>
      <c r="Q62" s="264"/>
      <c r="S62" s="850"/>
    </row>
    <row r="63" spans="2:19" ht="15.75">
      <c r="B63" s="834"/>
      <c r="C63" s="825"/>
      <c r="D63" s="817"/>
      <c r="E63" s="251"/>
      <c r="F63" s="252"/>
      <c r="G63" s="252"/>
      <c r="H63" s="252"/>
      <c r="I63" s="252"/>
      <c r="J63" s="252"/>
      <c r="K63" s="252"/>
      <c r="L63" s="252"/>
      <c r="M63" s="252"/>
      <c r="N63" s="252"/>
      <c r="O63" s="252"/>
      <c r="P63" s="252"/>
      <c r="Q63" s="266"/>
      <c r="S63" s="850"/>
    </row>
    <row r="64" spans="2:19" ht="15.75">
      <c r="B64" s="832"/>
      <c r="C64" s="823" t="s">
        <v>190</v>
      </c>
      <c r="D64" s="815"/>
      <c r="E64" s="251"/>
      <c r="F64" s="252"/>
      <c r="G64" s="252"/>
      <c r="H64" s="252"/>
      <c r="I64" s="252"/>
      <c r="J64" s="252"/>
      <c r="K64" s="252"/>
      <c r="L64" s="252"/>
      <c r="M64" s="252"/>
      <c r="N64" s="252"/>
      <c r="O64" s="252"/>
      <c r="P64" s="252"/>
      <c r="Q64" s="266"/>
      <c r="S64" s="850"/>
    </row>
    <row r="65" spans="2:19" ht="15.75">
      <c r="B65" s="833"/>
      <c r="C65" s="824"/>
      <c r="D65" s="816"/>
      <c r="E65" s="251"/>
      <c r="F65" s="252"/>
      <c r="G65" s="252"/>
      <c r="H65" s="252"/>
      <c r="I65" s="252"/>
      <c r="J65" s="252"/>
      <c r="K65" s="252"/>
      <c r="L65" s="252"/>
      <c r="M65" s="252"/>
      <c r="N65" s="252"/>
      <c r="O65" s="252"/>
      <c r="P65" s="252"/>
      <c r="Q65" s="266"/>
      <c r="S65" s="850"/>
    </row>
    <row r="66" spans="2:19" ht="15.75">
      <c r="B66" s="834"/>
      <c r="C66" s="825"/>
      <c r="D66" s="817"/>
      <c r="E66" s="251"/>
      <c r="F66" s="252"/>
      <c r="G66" s="252"/>
      <c r="H66" s="252"/>
      <c r="I66" s="252"/>
      <c r="J66" s="252"/>
      <c r="K66" s="252"/>
      <c r="L66" s="252"/>
      <c r="M66" s="252"/>
      <c r="N66" s="252"/>
      <c r="O66" s="252"/>
      <c r="P66" s="252"/>
      <c r="Q66" s="266"/>
      <c r="S66" s="850"/>
    </row>
    <row r="67" spans="2:19" ht="15.75">
      <c r="B67" s="832"/>
      <c r="C67" s="823" t="s">
        <v>191</v>
      </c>
      <c r="D67" s="815"/>
      <c r="E67" s="251"/>
      <c r="F67" s="252"/>
      <c r="G67" s="252"/>
      <c r="H67" s="252"/>
      <c r="I67" s="252"/>
      <c r="J67" s="252"/>
      <c r="K67" s="252"/>
      <c r="L67" s="252"/>
      <c r="M67" s="252"/>
      <c r="N67" s="252"/>
      <c r="O67" s="252"/>
      <c r="P67" s="252"/>
      <c r="Q67" s="266"/>
      <c r="S67" s="850"/>
    </row>
    <row r="68" spans="2:19" ht="15.75">
      <c r="B68" s="833"/>
      <c r="C68" s="824"/>
      <c r="D68" s="816"/>
      <c r="E68" s="251"/>
      <c r="F68" s="252"/>
      <c r="G68" s="252"/>
      <c r="H68" s="252"/>
      <c r="I68" s="252"/>
      <c r="J68" s="252"/>
      <c r="K68" s="252"/>
      <c r="L68" s="252"/>
      <c r="M68" s="252"/>
      <c r="N68" s="252"/>
      <c r="O68" s="252"/>
      <c r="P68" s="252"/>
      <c r="Q68" s="266"/>
      <c r="S68" s="850"/>
    </row>
    <row r="69" spans="2:19" ht="15.75">
      <c r="B69" s="834"/>
      <c r="C69" s="825"/>
      <c r="D69" s="817"/>
      <c r="E69" s="251"/>
      <c r="F69" s="252"/>
      <c r="G69" s="252"/>
      <c r="H69" s="252"/>
      <c r="I69" s="252"/>
      <c r="J69" s="252"/>
      <c r="K69" s="252"/>
      <c r="L69" s="252"/>
      <c r="M69" s="252"/>
      <c r="N69" s="252"/>
      <c r="O69" s="252"/>
      <c r="P69" s="252"/>
      <c r="Q69" s="266"/>
      <c r="S69" s="850"/>
    </row>
    <row r="70" spans="2:19" ht="15.75">
      <c r="B70" s="832"/>
      <c r="C70" s="823" t="s">
        <v>192</v>
      </c>
      <c r="D70" s="815"/>
      <c r="E70" s="251"/>
      <c r="F70" s="252"/>
      <c r="G70" s="252"/>
      <c r="H70" s="252"/>
      <c r="I70" s="252"/>
      <c r="J70" s="252"/>
      <c r="K70" s="252"/>
      <c r="L70" s="252"/>
      <c r="M70" s="252"/>
      <c r="N70" s="252"/>
      <c r="O70" s="252"/>
      <c r="P70" s="252"/>
      <c r="Q70" s="266"/>
      <c r="S70" s="850"/>
    </row>
    <row r="71" spans="2:19" ht="15.75">
      <c r="B71" s="833"/>
      <c r="C71" s="824"/>
      <c r="D71" s="816"/>
      <c r="E71" s="251"/>
      <c r="F71" s="252"/>
      <c r="G71" s="252"/>
      <c r="H71" s="252"/>
      <c r="I71" s="252"/>
      <c r="J71" s="252"/>
      <c r="K71" s="252"/>
      <c r="L71" s="252"/>
      <c r="M71" s="252"/>
      <c r="N71" s="252"/>
      <c r="O71" s="252"/>
      <c r="P71" s="252"/>
      <c r="Q71" s="264"/>
      <c r="S71" s="850"/>
    </row>
    <row r="72" spans="2:19" ht="15.75">
      <c r="B72" s="834"/>
      <c r="C72" s="825"/>
      <c r="D72" s="817"/>
      <c r="E72" s="251"/>
      <c r="F72" s="252"/>
      <c r="G72" s="252"/>
      <c r="H72" s="252"/>
      <c r="I72" s="252"/>
      <c r="J72" s="252"/>
      <c r="K72" s="252"/>
      <c r="L72" s="252"/>
      <c r="M72" s="252"/>
      <c r="N72" s="252"/>
      <c r="O72" s="252"/>
      <c r="P72" s="252"/>
      <c r="Q72" s="264"/>
      <c r="S72" s="850"/>
    </row>
    <row r="73" spans="2:19" ht="15.75">
      <c r="B73" s="832"/>
      <c r="C73" s="823" t="s">
        <v>193</v>
      </c>
      <c r="D73" s="815"/>
      <c r="E73" s="251"/>
      <c r="F73" s="252"/>
      <c r="G73" s="252"/>
      <c r="H73" s="252"/>
      <c r="I73" s="252"/>
      <c r="J73" s="252"/>
      <c r="K73" s="252"/>
      <c r="L73" s="252"/>
      <c r="M73" s="252"/>
      <c r="N73" s="252"/>
      <c r="O73" s="252"/>
      <c r="P73" s="252"/>
      <c r="Q73" s="264"/>
      <c r="S73" s="850"/>
    </row>
    <row r="74" spans="2:19" ht="15.75">
      <c r="B74" s="833"/>
      <c r="C74" s="824"/>
      <c r="D74" s="816"/>
      <c r="E74" s="251"/>
      <c r="F74" s="252"/>
      <c r="G74" s="252"/>
      <c r="H74" s="252"/>
      <c r="I74" s="252"/>
      <c r="J74" s="252"/>
      <c r="K74" s="252"/>
      <c r="L74" s="252"/>
      <c r="M74" s="252"/>
      <c r="N74" s="252"/>
      <c r="O74" s="252"/>
      <c r="P74" s="252"/>
      <c r="Q74" s="264"/>
      <c r="S74" s="850"/>
    </row>
    <row r="75" spans="2:19" ht="15.75">
      <c r="B75" s="834"/>
      <c r="C75" s="825"/>
      <c r="D75" s="817"/>
      <c r="E75" s="251"/>
      <c r="F75" s="252"/>
      <c r="G75" s="252"/>
      <c r="H75" s="252"/>
      <c r="I75" s="252"/>
      <c r="J75" s="252"/>
      <c r="K75" s="252"/>
      <c r="L75" s="252"/>
      <c r="M75" s="252"/>
      <c r="N75" s="252"/>
      <c r="O75" s="252"/>
      <c r="P75" s="252"/>
      <c r="Q75" s="264"/>
      <c r="S75" s="850"/>
    </row>
    <row r="76" spans="2:19" ht="15.75">
      <c r="B76" s="832"/>
      <c r="C76" s="823" t="s">
        <v>194</v>
      </c>
      <c r="D76" s="815"/>
      <c r="E76" s="251"/>
      <c r="F76" s="252"/>
      <c r="G76" s="252"/>
      <c r="H76" s="252"/>
      <c r="I76" s="252"/>
      <c r="J76" s="252"/>
      <c r="K76" s="252"/>
      <c r="L76" s="252"/>
      <c r="M76" s="252"/>
      <c r="N76" s="252"/>
      <c r="O76" s="252"/>
      <c r="P76" s="252"/>
      <c r="Q76" s="264"/>
    </row>
    <row r="77" spans="2:19" ht="15.75">
      <c r="B77" s="833"/>
      <c r="C77" s="824"/>
      <c r="D77" s="816"/>
      <c r="E77" s="251"/>
      <c r="F77" s="252"/>
      <c r="G77" s="252"/>
      <c r="H77" s="252"/>
      <c r="I77" s="252"/>
      <c r="J77" s="252"/>
      <c r="K77" s="252"/>
      <c r="L77" s="252"/>
      <c r="M77" s="252"/>
      <c r="N77" s="252"/>
      <c r="O77" s="252"/>
      <c r="P77" s="252"/>
      <c r="Q77" s="264"/>
    </row>
    <row r="78" spans="2:19" ht="15.75">
      <c r="B78" s="834"/>
      <c r="C78" s="825"/>
      <c r="D78" s="817"/>
      <c r="E78" s="251"/>
      <c r="F78" s="252"/>
      <c r="G78" s="252"/>
      <c r="H78" s="252"/>
      <c r="I78" s="252"/>
      <c r="J78" s="252"/>
      <c r="K78" s="252"/>
      <c r="L78" s="252"/>
      <c r="M78" s="252"/>
      <c r="N78" s="252"/>
      <c r="O78" s="252"/>
      <c r="P78" s="252"/>
      <c r="Q78" s="264"/>
    </row>
    <row r="79" spans="2:19" ht="15.75">
      <c r="B79" s="838"/>
      <c r="C79" s="829" t="s">
        <v>171</v>
      </c>
      <c r="D79" s="818"/>
      <c r="E79" s="420"/>
      <c r="F79" s="421"/>
      <c r="G79" s="421"/>
      <c r="H79" s="421"/>
      <c r="I79" s="421"/>
      <c r="J79" s="421"/>
      <c r="K79" s="421"/>
      <c r="L79" s="421"/>
      <c r="M79" s="421"/>
      <c r="N79" s="421"/>
      <c r="O79" s="421"/>
      <c r="P79" s="421"/>
      <c r="Q79" s="418"/>
    </row>
    <row r="80" spans="2:19" ht="15.75">
      <c r="B80" s="839"/>
      <c r="C80" s="830"/>
      <c r="D80" s="819"/>
      <c r="E80" s="420"/>
      <c r="F80" s="421"/>
      <c r="G80" s="421"/>
      <c r="H80" s="421"/>
      <c r="I80" s="421"/>
      <c r="J80" s="421"/>
      <c r="K80" s="421"/>
      <c r="L80" s="421"/>
      <c r="M80" s="421"/>
      <c r="N80" s="421"/>
      <c r="O80" s="421"/>
      <c r="P80" s="421"/>
      <c r="Q80" s="418"/>
    </row>
    <row r="81" spans="2:17" ht="15.75">
      <c r="B81" s="840"/>
      <c r="C81" s="831"/>
      <c r="D81" s="820"/>
      <c r="E81" s="420"/>
      <c r="F81" s="421"/>
      <c r="G81" s="421"/>
      <c r="H81" s="421"/>
      <c r="I81" s="421"/>
      <c r="J81" s="421"/>
      <c r="K81" s="421"/>
      <c r="L81" s="421"/>
      <c r="M81" s="421"/>
      <c r="N81" s="421"/>
      <c r="O81" s="421"/>
      <c r="P81" s="421"/>
      <c r="Q81" s="418"/>
    </row>
    <row r="82" spans="2:17" ht="15.75">
      <c r="B82" s="832"/>
      <c r="C82" s="823" t="s">
        <v>172</v>
      </c>
      <c r="D82" s="815"/>
      <c r="E82" s="251"/>
      <c r="F82" s="252"/>
      <c r="G82" s="252"/>
      <c r="H82" s="252"/>
      <c r="I82" s="252"/>
      <c r="J82" s="252"/>
      <c r="K82" s="252"/>
      <c r="L82" s="252"/>
      <c r="M82" s="252"/>
      <c r="N82" s="252"/>
      <c r="O82" s="252"/>
      <c r="P82" s="252"/>
      <c r="Q82" s="264"/>
    </row>
    <row r="83" spans="2:17" ht="15.75">
      <c r="B83" s="833"/>
      <c r="C83" s="824"/>
      <c r="D83" s="816"/>
      <c r="E83" s="251"/>
      <c r="F83" s="252"/>
      <c r="G83" s="252"/>
      <c r="H83" s="252"/>
      <c r="I83" s="252"/>
      <c r="J83" s="252"/>
      <c r="K83" s="252"/>
      <c r="L83" s="252"/>
      <c r="M83" s="252"/>
      <c r="N83" s="252"/>
      <c r="O83" s="252"/>
      <c r="P83" s="252"/>
      <c r="Q83" s="264"/>
    </row>
    <row r="84" spans="2:17" ht="15.75">
      <c r="B84" s="834"/>
      <c r="C84" s="825"/>
      <c r="D84" s="817"/>
      <c r="E84" s="251"/>
      <c r="F84" s="252"/>
      <c r="G84" s="252"/>
      <c r="H84" s="252"/>
      <c r="I84" s="252"/>
      <c r="J84" s="252"/>
      <c r="K84" s="252"/>
      <c r="L84" s="252"/>
      <c r="M84" s="252"/>
      <c r="N84" s="252"/>
      <c r="O84" s="252"/>
      <c r="P84" s="252"/>
      <c r="Q84" s="264"/>
    </row>
    <row r="85" spans="2:17" ht="15.75">
      <c r="B85" s="832"/>
      <c r="C85" s="823" t="s">
        <v>173</v>
      </c>
      <c r="D85" s="815"/>
      <c r="E85" s="251"/>
      <c r="F85" s="252"/>
      <c r="G85" s="252"/>
      <c r="H85" s="252"/>
      <c r="I85" s="252"/>
      <c r="J85" s="252"/>
      <c r="K85" s="252"/>
      <c r="L85" s="252"/>
      <c r="M85" s="252"/>
      <c r="N85" s="252"/>
      <c r="O85" s="252"/>
      <c r="P85" s="252"/>
      <c r="Q85" s="264"/>
    </row>
    <row r="86" spans="2:17" ht="15.75">
      <c r="B86" s="833"/>
      <c r="C86" s="824"/>
      <c r="D86" s="816"/>
      <c r="E86" s="251"/>
      <c r="F86" s="252"/>
      <c r="G86" s="252"/>
      <c r="H86" s="252"/>
      <c r="I86" s="252"/>
      <c r="J86" s="252"/>
      <c r="K86" s="252"/>
      <c r="L86" s="252"/>
      <c r="M86" s="252"/>
      <c r="N86" s="252"/>
      <c r="O86" s="252"/>
      <c r="P86" s="252"/>
      <c r="Q86" s="264"/>
    </row>
    <row r="87" spans="2:17" ht="15.75">
      <c r="B87" s="834"/>
      <c r="C87" s="825"/>
      <c r="D87" s="817"/>
      <c r="E87" s="251"/>
      <c r="F87" s="252"/>
      <c r="G87" s="252"/>
      <c r="H87" s="252"/>
      <c r="I87" s="252"/>
      <c r="J87" s="252"/>
      <c r="K87" s="252"/>
      <c r="L87" s="252"/>
      <c r="M87" s="252"/>
      <c r="N87" s="252"/>
      <c r="O87" s="252"/>
      <c r="P87" s="252"/>
      <c r="Q87" s="264"/>
    </row>
    <row r="88" spans="2:17" ht="15.75">
      <c r="B88" s="832"/>
      <c r="C88" s="823" t="s">
        <v>174</v>
      </c>
      <c r="D88" s="815"/>
      <c r="E88" s="251"/>
      <c r="F88" s="252"/>
      <c r="G88" s="252"/>
      <c r="H88" s="252"/>
      <c r="I88" s="252"/>
      <c r="J88" s="252"/>
      <c r="K88" s="252"/>
      <c r="L88" s="252"/>
      <c r="M88" s="252"/>
      <c r="N88" s="252"/>
      <c r="O88" s="252"/>
      <c r="P88" s="252"/>
      <c r="Q88" s="264"/>
    </row>
    <row r="89" spans="2:17" ht="15.75">
      <c r="B89" s="833"/>
      <c r="C89" s="824"/>
      <c r="D89" s="816"/>
      <c r="E89" s="251"/>
      <c r="F89" s="252"/>
      <c r="G89" s="252"/>
      <c r="H89" s="252"/>
      <c r="I89" s="252"/>
      <c r="J89" s="252"/>
      <c r="K89" s="252"/>
      <c r="L89" s="252"/>
      <c r="M89" s="252"/>
      <c r="N89" s="252"/>
      <c r="O89" s="252"/>
      <c r="P89" s="252"/>
      <c r="Q89" s="264"/>
    </row>
    <row r="90" spans="2:17" ht="15.75">
      <c r="B90" s="834"/>
      <c r="C90" s="825"/>
      <c r="D90" s="817"/>
      <c r="E90" s="251"/>
      <c r="F90" s="252"/>
      <c r="G90" s="252"/>
      <c r="H90" s="252"/>
      <c r="I90" s="252"/>
      <c r="J90" s="252"/>
      <c r="K90" s="252"/>
      <c r="L90" s="252"/>
      <c r="M90" s="252"/>
      <c r="N90" s="252"/>
      <c r="O90" s="252"/>
      <c r="P90" s="252"/>
      <c r="Q90" s="264"/>
    </row>
    <row r="91" spans="2:17" ht="15.75">
      <c r="B91" s="832"/>
      <c r="C91" s="823" t="s">
        <v>175</v>
      </c>
      <c r="D91" s="815"/>
      <c r="E91" s="251"/>
      <c r="F91" s="252"/>
      <c r="G91" s="252"/>
      <c r="H91" s="252"/>
      <c r="I91" s="252"/>
      <c r="J91" s="252"/>
      <c r="K91" s="252"/>
      <c r="L91" s="252"/>
      <c r="M91" s="252"/>
      <c r="N91" s="252"/>
      <c r="O91" s="252"/>
      <c r="P91" s="252"/>
      <c r="Q91" s="264"/>
    </row>
    <row r="92" spans="2:17" ht="15.75">
      <c r="B92" s="833"/>
      <c r="C92" s="824"/>
      <c r="D92" s="816"/>
      <c r="E92" s="251"/>
      <c r="F92" s="252"/>
      <c r="G92" s="252"/>
      <c r="H92" s="252"/>
      <c r="I92" s="252"/>
      <c r="J92" s="252"/>
      <c r="K92" s="252"/>
      <c r="L92" s="252"/>
      <c r="M92" s="252"/>
      <c r="N92" s="252"/>
      <c r="O92" s="252"/>
      <c r="P92" s="252"/>
      <c r="Q92" s="264"/>
    </row>
    <row r="93" spans="2:17" ht="15.75">
      <c r="B93" s="834"/>
      <c r="C93" s="825"/>
      <c r="D93" s="817"/>
      <c r="E93" s="251"/>
      <c r="F93" s="252"/>
      <c r="G93" s="252"/>
      <c r="H93" s="252"/>
      <c r="I93" s="252"/>
      <c r="J93" s="252"/>
      <c r="K93" s="252"/>
      <c r="L93" s="252"/>
      <c r="M93" s="252"/>
      <c r="N93" s="252"/>
      <c r="O93" s="252"/>
      <c r="P93" s="252"/>
      <c r="Q93" s="264"/>
    </row>
    <row r="94" spans="2:17" ht="15.75">
      <c r="B94" s="832"/>
      <c r="C94" s="823" t="s">
        <v>176</v>
      </c>
      <c r="D94" s="815"/>
      <c r="E94" s="251"/>
      <c r="F94" s="252"/>
      <c r="G94" s="252"/>
      <c r="H94" s="252"/>
      <c r="I94" s="252"/>
      <c r="J94" s="252"/>
      <c r="K94" s="252"/>
      <c r="L94" s="252"/>
      <c r="M94" s="252"/>
      <c r="N94" s="252"/>
      <c r="O94" s="252"/>
      <c r="P94" s="252"/>
      <c r="Q94" s="264"/>
    </row>
    <row r="95" spans="2:17" ht="15.75">
      <c r="B95" s="833"/>
      <c r="C95" s="824"/>
      <c r="D95" s="816"/>
      <c r="E95" s="251"/>
      <c r="F95" s="252"/>
      <c r="G95" s="252"/>
      <c r="H95" s="252"/>
      <c r="I95" s="252"/>
      <c r="J95" s="252"/>
      <c r="K95" s="252"/>
      <c r="L95" s="252"/>
      <c r="M95" s="252"/>
      <c r="N95" s="252"/>
      <c r="O95" s="252"/>
      <c r="P95" s="252"/>
      <c r="Q95" s="264"/>
    </row>
    <row r="96" spans="2:17" ht="15.75">
      <c r="B96" s="834"/>
      <c r="C96" s="825"/>
      <c r="D96" s="817"/>
      <c r="E96" s="251"/>
      <c r="F96" s="252"/>
      <c r="G96" s="252"/>
      <c r="H96" s="252"/>
      <c r="I96" s="252"/>
      <c r="J96" s="252"/>
      <c r="K96" s="252"/>
      <c r="L96" s="252"/>
      <c r="M96" s="252"/>
      <c r="N96" s="252"/>
      <c r="O96" s="252"/>
      <c r="P96" s="252"/>
      <c r="Q96" s="264"/>
    </row>
    <row r="97" spans="2:17" ht="15.75">
      <c r="B97" s="832"/>
      <c r="C97" s="823" t="s">
        <v>177</v>
      </c>
      <c r="D97" s="815"/>
      <c r="E97" s="251"/>
      <c r="F97" s="252"/>
      <c r="G97" s="252"/>
      <c r="H97" s="252"/>
      <c r="I97" s="252"/>
      <c r="J97" s="252"/>
      <c r="K97" s="252"/>
      <c r="L97" s="252"/>
      <c r="M97" s="252"/>
      <c r="N97" s="252"/>
      <c r="O97" s="252"/>
      <c r="P97" s="252"/>
      <c r="Q97" s="264"/>
    </row>
    <row r="98" spans="2:17" ht="15.75">
      <c r="B98" s="833"/>
      <c r="C98" s="824"/>
      <c r="D98" s="816"/>
      <c r="E98" s="251"/>
      <c r="F98" s="252"/>
      <c r="G98" s="252"/>
      <c r="H98" s="252"/>
      <c r="I98" s="252"/>
      <c r="J98" s="252"/>
      <c r="K98" s="252"/>
      <c r="L98" s="252"/>
      <c r="M98" s="252"/>
      <c r="N98" s="252"/>
      <c r="O98" s="252"/>
      <c r="P98" s="252"/>
      <c r="Q98" s="264"/>
    </row>
    <row r="99" spans="2:17" ht="15.75">
      <c r="B99" s="834"/>
      <c r="C99" s="825"/>
      <c r="D99" s="817"/>
      <c r="E99" s="251"/>
      <c r="F99" s="252"/>
      <c r="G99" s="252"/>
      <c r="H99" s="252"/>
      <c r="I99" s="252"/>
      <c r="J99" s="252"/>
      <c r="K99" s="252"/>
      <c r="L99" s="252"/>
      <c r="M99" s="252"/>
      <c r="N99" s="252"/>
      <c r="O99" s="252"/>
      <c r="P99" s="252"/>
      <c r="Q99" s="264"/>
    </row>
    <row r="100" spans="2:17" ht="15.75">
      <c r="B100" s="832"/>
      <c r="C100" s="823" t="s">
        <v>178</v>
      </c>
      <c r="D100" s="815"/>
      <c r="E100" s="251"/>
      <c r="F100" s="252"/>
      <c r="G100" s="252"/>
      <c r="H100" s="252"/>
      <c r="I100" s="252"/>
      <c r="J100" s="252"/>
      <c r="K100" s="252"/>
      <c r="L100" s="252"/>
      <c r="M100" s="252"/>
      <c r="N100" s="252"/>
      <c r="O100" s="252"/>
      <c r="P100" s="252"/>
      <c r="Q100" s="264"/>
    </row>
    <row r="101" spans="2:17" ht="15.75">
      <c r="B101" s="833"/>
      <c r="C101" s="824"/>
      <c r="D101" s="816"/>
      <c r="E101" s="251"/>
      <c r="F101" s="252"/>
      <c r="G101" s="252"/>
      <c r="H101" s="252"/>
      <c r="I101" s="252"/>
      <c r="J101" s="252"/>
      <c r="K101" s="252"/>
      <c r="L101" s="252"/>
      <c r="M101" s="252"/>
      <c r="N101" s="252"/>
      <c r="O101" s="252"/>
      <c r="P101" s="252"/>
      <c r="Q101" s="264"/>
    </row>
    <row r="102" spans="2:17" ht="15.75">
      <c r="B102" s="834"/>
      <c r="C102" s="825"/>
      <c r="D102" s="817"/>
      <c r="E102" s="251"/>
      <c r="F102" s="252"/>
      <c r="G102" s="252"/>
      <c r="H102" s="252"/>
      <c r="I102" s="252"/>
      <c r="J102" s="252"/>
      <c r="K102" s="252"/>
      <c r="L102" s="252"/>
      <c r="M102" s="252"/>
      <c r="N102" s="252"/>
      <c r="O102" s="252"/>
      <c r="P102" s="252"/>
      <c r="Q102" s="264"/>
    </row>
    <row r="103" spans="2:17" ht="15.75">
      <c r="B103" s="832"/>
      <c r="C103" s="823" t="s">
        <v>179</v>
      </c>
      <c r="D103" s="815"/>
      <c r="E103" s="251"/>
      <c r="F103" s="252"/>
      <c r="G103" s="252"/>
      <c r="H103" s="252"/>
      <c r="I103" s="252"/>
      <c r="J103" s="252"/>
      <c r="K103" s="252"/>
      <c r="L103" s="252"/>
      <c r="M103" s="252"/>
      <c r="N103" s="252"/>
      <c r="O103" s="252"/>
      <c r="P103" s="252"/>
      <c r="Q103" s="264"/>
    </row>
    <row r="104" spans="2:17" ht="15.75">
      <c r="B104" s="833"/>
      <c r="C104" s="824"/>
      <c r="D104" s="816"/>
      <c r="E104" s="251"/>
      <c r="F104" s="252"/>
      <c r="G104" s="252"/>
      <c r="H104" s="252"/>
      <c r="I104" s="252"/>
      <c r="J104" s="252"/>
      <c r="K104" s="252"/>
      <c r="L104" s="252"/>
      <c r="M104" s="252"/>
      <c r="N104" s="252"/>
      <c r="O104" s="252"/>
      <c r="P104" s="252"/>
      <c r="Q104" s="264"/>
    </row>
    <row r="105" spans="2:17" ht="15.75">
      <c r="B105" s="834"/>
      <c r="C105" s="825"/>
      <c r="D105" s="817"/>
      <c r="E105" s="251"/>
      <c r="F105" s="252"/>
      <c r="G105" s="252"/>
      <c r="H105" s="252"/>
      <c r="I105" s="252"/>
      <c r="J105" s="252"/>
      <c r="K105" s="252"/>
      <c r="L105" s="252"/>
      <c r="M105" s="252"/>
      <c r="N105" s="252"/>
      <c r="O105" s="252"/>
      <c r="P105" s="252"/>
      <c r="Q105" s="264"/>
    </row>
    <row r="106" spans="2:17" ht="15.75">
      <c r="B106" s="832"/>
      <c r="C106" s="823" t="s">
        <v>180</v>
      </c>
      <c r="D106" s="815"/>
      <c r="E106" s="251"/>
      <c r="F106" s="252"/>
      <c r="G106" s="252"/>
      <c r="H106" s="252"/>
      <c r="I106" s="252"/>
      <c r="J106" s="252"/>
      <c r="K106" s="252"/>
      <c r="L106" s="252"/>
      <c r="M106" s="252"/>
      <c r="N106" s="252"/>
      <c r="O106" s="252"/>
      <c r="P106" s="252"/>
      <c r="Q106" s="264"/>
    </row>
    <row r="107" spans="2:17" ht="15.75">
      <c r="B107" s="833"/>
      <c r="C107" s="824"/>
      <c r="D107" s="816"/>
      <c r="E107" s="251"/>
      <c r="F107" s="252"/>
      <c r="G107" s="252"/>
      <c r="H107" s="252"/>
      <c r="I107" s="252"/>
      <c r="J107" s="252"/>
      <c r="K107" s="252"/>
      <c r="L107" s="252"/>
      <c r="M107" s="252"/>
      <c r="N107" s="252"/>
      <c r="O107" s="252"/>
      <c r="P107" s="252"/>
      <c r="Q107" s="264"/>
    </row>
    <row r="108" spans="2:17" ht="15.75">
      <c r="B108" s="834"/>
      <c r="C108" s="825"/>
      <c r="D108" s="817"/>
      <c r="E108" s="251"/>
      <c r="F108" s="252"/>
      <c r="G108" s="252"/>
      <c r="H108" s="252"/>
      <c r="I108" s="252"/>
      <c r="J108" s="252"/>
      <c r="K108" s="252"/>
      <c r="L108" s="252"/>
      <c r="M108" s="252"/>
      <c r="N108" s="252"/>
      <c r="O108" s="252"/>
      <c r="P108" s="252"/>
      <c r="Q108" s="264"/>
    </row>
    <row r="109" spans="2:17" ht="15.75">
      <c r="B109" s="838"/>
      <c r="C109" s="829" t="s">
        <v>181</v>
      </c>
      <c r="D109" s="818"/>
      <c r="E109" s="420"/>
      <c r="F109" s="421"/>
      <c r="G109" s="421"/>
      <c r="H109" s="421"/>
      <c r="I109" s="421"/>
      <c r="J109" s="421"/>
      <c r="K109" s="421"/>
      <c r="L109" s="421"/>
      <c r="M109" s="421"/>
      <c r="N109" s="421"/>
      <c r="O109" s="421"/>
      <c r="P109" s="421"/>
      <c r="Q109" s="418"/>
    </row>
    <row r="110" spans="2:17" ht="15.75">
      <c r="B110" s="839"/>
      <c r="C110" s="830"/>
      <c r="D110" s="819"/>
      <c r="E110" s="420"/>
      <c r="F110" s="421"/>
      <c r="G110" s="421"/>
      <c r="H110" s="421"/>
      <c r="I110" s="421"/>
      <c r="J110" s="421"/>
      <c r="K110" s="421"/>
      <c r="L110" s="421"/>
      <c r="M110" s="421"/>
      <c r="N110" s="421"/>
      <c r="O110" s="421"/>
      <c r="P110" s="421"/>
      <c r="Q110" s="422"/>
    </row>
    <row r="111" spans="2:17" ht="15.75">
      <c r="B111" s="840"/>
      <c r="C111" s="831"/>
      <c r="D111" s="820"/>
      <c r="E111" s="420"/>
      <c r="F111" s="421"/>
      <c r="G111" s="421"/>
      <c r="H111" s="421"/>
      <c r="I111" s="421"/>
      <c r="J111" s="421"/>
      <c r="K111" s="421"/>
      <c r="L111" s="421"/>
      <c r="M111" s="421"/>
      <c r="N111" s="421"/>
      <c r="O111" s="421"/>
      <c r="P111" s="421"/>
      <c r="Q111" s="422"/>
    </row>
    <row r="112" spans="2:17" ht="15.75">
      <c r="B112" s="832"/>
      <c r="C112" s="823" t="s">
        <v>182</v>
      </c>
      <c r="D112" s="815"/>
      <c r="E112" s="251"/>
      <c r="F112" s="252"/>
      <c r="G112" s="252"/>
      <c r="H112" s="252"/>
      <c r="I112" s="252"/>
      <c r="J112" s="252"/>
      <c r="K112" s="252"/>
      <c r="L112" s="252"/>
      <c r="M112" s="252"/>
      <c r="N112" s="252"/>
      <c r="O112" s="252"/>
      <c r="P112" s="252"/>
      <c r="Q112" s="265"/>
    </row>
    <row r="113" spans="2:17" ht="15.75">
      <c r="B113" s="833"/>
      <c r="C113" s="824"/>
      <c r="D113" s="816"/>
      <c r="E113" s="251"/>
      <c r="F113" s="252"/>
      <c r="G113" s="252"/>
      <c r="H113" s="252"/>
      <c r="I113" s="252"/>
      <c r="J113" s="252"/>
      <c r="K113" s="252"/>
      <c r="L113" s="252"/>
      <c r="M113" s="252"/>
      <c r="N113" s="252"/>
      <c r="O113" s="252"/>
      <c r="P113" s="252"/>
      <c r="Q113" s="265"/>
    </row>
    <row r="114" spans="2:17" ht="15.75">
      <c r="B114" s="834"/>
      <c r="C114" s="825"/>
      <c r="D114" s="817"/>
      <c r="E114" s="251"/>
      <c r="F114" s="252"/>
      <c r="G114" s="252"/>
      <c r="H114" s="252"/>
      <c r="I114" s="252"/>
      <c r="J114" s="252"/>
      <c r="K114" s="252"/>
      <c r="L114" s="252"/>
      <c r="M114" s="252"/>
      <c r="N114" s="252"/>
      <c r="O114" s="252"/>
      <c r="P114" s="252"/>
      <c r="Q114" s="265"/>
    </row>
    <row r="115" spans="2:17" ht="15.75">
      <c r="B115" s="832"/>
      <c r="C115" s="823" t="s">
        <v>195</v>
      </c>
      <c r="D115" s="815"/>
      <c r="E115" s="251"/>
      <c r="F115" s="252"/>
      <c r="G115" s="252"/>
      <c r="H115" s="252"/>
      <c r="I115" s="252"/>
      <c r="J115" s="252"/>
      <c r="K115" s="252"/>
      <c r="L115" s="252"/>
      <c r="M115" s="252"/>
      <c r="N115" s="252"/>
      <c r="O115" s="252"/>
      <c r="P115" s="252"/>
      <c r="Q115" s="265"/>
    </row>
    <row r="116" spans="2:17" ht="15.75">
      <c r="B116" s="833"/>
      <c r="C116" s="824"/>
      <c r="D116" s="816"/>
      <c r="E116" s="251"/>
      <c r="F116" s="252"/>
      <c r="G116" s="252"/>
      <c r="H116" s="252"/>
      <c r="I116" s="252"/>
      <c r="J116" s="252"/>
      <c r="K116" s="252"/>
      <c r="L116" s="252"/>
      <c r="M116" s="252"/>
      <c r="N116" s="252"/>
      <c r="O116" s="252"/>
      <c r="P116" s="252"/>
      <c r="Q116" s="265"/>
    </row>
    <row r="117" spans="2:17" ht="15.75">
      <c r="B117" s="834"/>
      <c r="C117" s="825"/>
      <c r="D117" s="817"/>
      <c r="E117" s="251"/>
      <c r="F117" s="252"/>
      <c r="G117" s="252"/>
      <c r="H117" s="252"/>
      <c r="I117" s="252"/>
      <c r="J117" s="252"/>
      <c r="K117" s="252"/>
      <c r="L117" s="252"/>
      <c r="M117" s="252"/>
      <c r="N117" s="252"/>
      <c r="O117" s="252"/>
      <c r="P117" s="252"/>
      <c r="Q117" s="265"/>
    </row>
    <row r="118" spans="2:17" ht="15.75">
      <c r="B118" s="832"/>
      <c r="C118" s="823" t="s">
        <v>196</v>
      </c>
      <c r="D118" s="815"/>
      <c r="E118" s="251"/>
      <c r="F118" s="252"/>
      <c r="G118" s="252"/>
      <c r="H118" s="252"/>
      <c r="I118" s="252"/>
      <c r="J118" s="252"/>
      <c r="K118" s="252"/>
      <c r="L118" s="252"/>
      <c r="M118" s="252"/>
      <c r="N118" s="252"/>
      <c r="O118" s="252"/>
      <c r="P118" s="252"/>
      <c r="Q118" s="265"/>
    </row>
    <row r="119" spans="2:17" ht="15.75">
      <c r="B119" s="833"/>
      <c r="C119" s="824"/>
      <c r="D119" s="816"/>
      <c r="E119" s="251"/>
      <c r="F119" s="252"/>
      <c r="G119" s="252"/>
      <c r="H119" s="252"/>
      <c r="I119" s="252"/>
      <c r="J119" s="252"/>
      <c r="K119" s="252"/>
      <c r="L119" s="252"/>
      <c r="M119" s="252"/>
      <c r="N119" s="252"/>
      <c r="O119" s="252"/>
      <c r="P119" s="252"/>
      <c r="Q119" s="265"/>
    </row>
    <row r="120" spans="2:17" ht="15.75">
      <c r="B120" s="834"/>
      <c r="C120" s="825"/>
      <c r="D120" s="817"/>
      <c r="E120" s="251"/>
      <c r="F120" s="252"/>
      <c r="G120" s="252"/>
      <c r="H120" s="252"/>
      <c r="I120" s="252"/>
      <c r="J120" s="252"/>
      <c r="K120" s="252"/>
      <c r="L120" s="252"/>
      <c r="M120" s="252"/>
      <c r="N120" s="252"/>
      <c r="O120" s="252"/>
      <c r="P120" s="252"/>
      <c r="Q120" s="265"/>
    </row>
    <row r="121" spans="2:17" ht="15.75">
      <c r="B121" s="832"/>
      <c r="C121" s="823" t="s">
        <v>183</v>
      </c>
      <c r="D121" s="815"/>
      <c r="E121" s="251"/>
      <c r="F121" s="252"/>
      <c r="G121" s="252"/>
      <c r="H121" s="252"/>
      <c r="I121" s="252"/>
      <c r="J121" s="252"/>
      <c r="K121" s="252"/>
      <c r="L121" s="252"/>
      <c r="M121" s="252"/>
      <c r="N121" s="252"/>
      <c r="O121" s="252"/>
      <c r="P121" s="252"/>
      <c r="Q121" s="265"/>
    </row>
    <row r="122" spans="2:17" ht="15.75">
      <c r="B122" s="833"/>
      <c r="C122" s="824"/>
      <c r="D122" s="816"/>
      <c r="E122" s="251"/>
      <c r="F122" s="252"/>
      <c r="G122" s="252"/>
      <c r="H122" s="252"/>
      <c r="I122" s="252"/>
      <c r="J122" s="252"/>
      <c r="K122" s="252"/>
      <c r="L122" s="252"/>
      <c r="M122" s="252"/>
      <c r="N122" s="252"/>
      <c r="O122" s="252"/>
      <c r="P122" s="252"/>
      <c r="Q122" s="265"/>
    </row>
    <row r="123" spans="2:17" ht="15.75">
      <c r="B123" s="834"/>
      <c r="C123" s="825"/>
      <c r="D123" s="817"/>
      <c r="E123" s="251"/>
      <c r="F123" s="252"/>
      <c r="G123" s="252"/>
      <c r="H123" s="252"/>
      <c r="I123" s="252"/>
      <c r="J123" s="252"/>
      <c r="K123" s="252"/>
      <c r="L123" s="252"/>
      <c r="M123" s="252"/>
      <c r="N123" s="252"/>
      <c r="O123" s="252"/>
      <c r="P123" s="252"/>
      <c r="Q123" s="265"/>
    </row>
    <row r="124" spans="2:17" ht="15.75">
      <c r="B124" s="832"/>
      <c r="C124" s="823" t="s">
        <v>197</v>
      </c>
      <c r="D124" s="815"/>
      <c r="E124" s="251"/>
      <c r="F124" s="252"/>
      <c r="G124" s="252"/>
      <c r="H124" s="252"/>
      <c r="I124" s="252"/>
      <c r="J124" s="252"/>
      <c r="K124" s="252"/>
      <c r="L124" s="252"/>
      <c r="M124" s="252"/>
      <c r="N124" s="252"/>
      <c r="O124" s="252"/>
      <c r="P124" s="252"/>
      <c r="Q124" s="265"/>
    </row>
    <row r="125" spans="2:17" ht="15.75">
      <c r="B125" s="833"/>
      <c r="C125" s="824"/>
      <c r="D125" s="816"/>
      <c r="E125" s="251"/>
      <c r="F125" s="252"/>
      <c r="G125" s="252"/>
      <c r="H125" s="252"/>
      <c r="I125" s="252"/>
      <c r="J125" s="252"/>
      <c r="K125" s="252"/>
      <c r="L125" s="252"/>
      <c r="M125" s="252"/>
      <c r="N125" s="252"/>
      <c r="O125" s="252"/>
      <c r="P125" s="252"/>
      <c r="Q125" s="265"/>
    </row>
    <row r="126" spans="2:17" ht="15.75">
      <c r="B126" s="834"/>
      <c r="C126" s="825"/>
      <c r="D126" s="817"/>
      <c r="E126" s="251"/>
      <c r="F126" s="252"/>
      <c r="G126" s="252"/>
      <c r="H126" s="252"/>
      <c r="I126" s="252"/>
      <c r="J126" s="252"/>
      <c r="K126" s="252"/>
      <c r="L126" s="252"/>
      <c r="M126" s="252"/>
      <c r="N126" s="252"/>
      <c r="O126" s="252"/>
      <c r="P126" s="252"/>
      <c r="Q126" s="265"/>
    </row>
    <row r="127" spans="2:17" ht="15.75">
      <c r="B127" s="832"/>
      <c r="C127" s="823" t="s">
        <v>198</v>
      </c>
      <c r="D127" s="815"/>
      <c r="E127" s="251"/>
      <c r="F127" s="252"/>
      <c r="G127" s="252"/>
      <c r="H127" s="252"/>
      <c r="I127" s="252"/>
      <c r="J127" s="252"/>
      <c r="K127" s="252"/>
      <c r="L127" s="252"/>
      <c r="M127" s="252"/>
      <c r="N127" s="252"/>
      <c r="O127" s="252"/>
      <c r="P127" s="252"/>
      <c r="Q127" s="265"/>
    </row>
    <row r="128" spans="2:17" ht="15.75">
      <c r="B128" s="833"/>
      <c r="C128" s="824"/>
      <c r="D128" s="816"/>
      <c r="E128" s="251"/>
      <c r="F128" s="252"/>
      <c r="G128" s="252"/>
      <c r="H128" s="252"/>
      <c r="I128" s="252"/>
      <c r="J128" s="252"/>
      <c r="K128" s="252"/>
      <c r="L128" s="252"/>
      <c r="M128" s="252"/>
      <c r="N128" s="252"/>
      <c r="O128" s="252"/>
      <c r="P128" s="252"/>
      <c r="Q128" s="265"/>
    </row>
    <row r="129" spans="2:17" ht="15.75">
      <c r="B129" s="834"/>
      <c r="C129" s="825"/>
      <c r="D129" s="817"/>
      <c r="E129" s="251"/>
      <c r="F129" s="252"/>
      <c r="G129" s="252"/>
      <c r="H129" s="252"/>
      <c r="I129" s="252"/>
      <c r="J129" s="252"/>
      <c r="K129" s="252"/>
      <c r="L129" s="252"/>
      <c r="M129" s="252"/>
      <c r="N129" s="252"/>
      <c r="O129" s="252"/>
      <c r="P129" s="252"/>
      <c r="Q129" s="265"/>
    </row>
    <row r="130" spans="2:17" ht="15.75">
      <c r="B130" s="832"/>
      <c r="C130" s="823" t="s">
        <v>184</v>
      </c>
      <c r="D130" s="815"/>
      <c r="E130" s="251"/>
      <c r="F130" s="252"/>
      <c r="G130" s="252"/>
      <c r="H130" s="252"/>
      <c r="I130" s="252"/>
      <c r="J130" s="252"/>
      <c r="K130" s="252"/>
      <c r="L130" s="252"/>
      <c r="M130" s="252"/>
      <c r="N130" s="252"/>
      <c r="O130" s="252"/>
      <c r="P130" s="252"/>
      <c r="Q130" s="265"/>
    </row>
    <row r="131" spans="2:17" ht="15.75">
      <c r="B131" s="833"/>
      <c r="C131" s="824"/>
      <c r="D131" s="816"/>
      <c r="E131" s="251"/>
      <c r="F131" s="252"/>
      <c r="G131" s="252"/>
      <c r="H131" s="252"/>
      <c r="I131" s="252"/>
      <c r="J131" s="252"/>
      <c r="K131" s="252"/>
      <c r="L131" s="252"/>
      <c r="M131" s="252"/>
      <c r="N131" s="252"/>
      <c r="O131" s="252"/>
      <c r="P131" s="252"/>
      <c r="Q131" s="265"/>
    </row>
    <row r="132" spans="2:17" ht="15.75">
      <c r="B132" s="834"/>
      <c r="C132" s="825"/>
      <c r="D132" s="817"/>
      <c r="E132" s="251"/>
      <c r="F132" s="252"/>
      <c r="G132" s="252"/>
      <c r="H132" s="252"/>
      <c r="I132" s="252"/>
      <c r="J132" s="252"/>
      <c r="K132" s="252"/>
      <c r="L132" s="252"/>
      <c r="M132" s="252"/>
      <c r="N132" s="252"/>
      <c r="O132" s="252"/>
      <c r="P132" s="252"/>
      <c r="Q132" s="265"/>
    </row>
    <row r="133" spans="2:17" ht="15.75">
      <c r="B133" s="832"/>
      <c r="C133" s="823" t="s">
        <v>199</v>
      </c>
      <c r="D133" s="815"/>
      <c r="E133" s="251"/>
      <c r="F133" s="252"/>
      <c r="G133" s="252"/>
      <c r="H133" s="252"/>
      <c r="I133" s="252"/>
      <c r="J133" s="252"/>
      <c r="K133" s="252"/>
      <c r="L133" s="252"/>
      <c r="M133" s="252"/>
      <c r="N133" s="252"/>
      <c r="O133" s="252"/>
      <c r="P133" s="252"/>
      <c r="Q133" s="265"/>
    </row>
    <row r="134" spans="2:17" ht="15.75">
      <c r="B134" s="833"/>
      <c r="C134" s="824"/>
      <c r="D134" s="816"/>
      <c r="E134" s="251"/>
      <c r="F134" s="252"/>
      <c r="G134" s="252"/>
      <c r="H134" s="252"/>
      <c r="I134" s="252"/>
      <c r="J134" s="252"/>
      <c r="K134" s="252"/>
      <c r="L134" s="252"/>
      <c r="M134" s="252"/>
      <c r="N134" s="252"/>
      <c r="O134" s="252"/>
      <c r="P134" s="252"/>
      <c r="Q134" s="265"/>
    </row>
    <row r="135" spans="2:17" ht="15.75">
      <c r="B135" s="834"/>
      <c r="C135" s="825"/>
      <c r="D135" s="817"/>
      <c r="E135" s="251"/>
      <c r="F135" s="252"/>
      <c r="G135" s="252"/>
      <c r="H135" s="252"/>
      <c r="I135" s="252"/>
      <c r="J135" s="252"/>
      <c r="K135" s="252"/>
      <c r="L135" s="252"/>
      <c r="M135" s="252"/>
      <c r="N135" s="252"/>
      <c r="O135" s="252"/>
      <c r="P135" s="252"/>
      <c r="Q135" s="265"/>
    </row>
    <row r="136" spans="2:17" ht="15.75">
      <c r="B136" s="832"/>
      <c r="C136" s="823" t="s">
        <v>200</v>
      </c>
      <c r="D136" s="815"/>
      <c r="E136" s="251"/>
      <c r="F136" s="252"/>
      <c r="G136" s="252"/>
      <c r="H136" s="252"/>
      <c r="I136" s="252"/>
      <c r="J136" s="252"/>
      <c r="K136" s="252"/>
      <c r="L136" s="252"/>
      <c r="M136" s="252"/>
      <c r="N136" s="252"/>
      <c r="O136" s="252"/>
      <c r="P136" s="252"/>
      <c r="Q136" s="265"/>
    </row>
    <row r="137" spans="2:17" ht="15.75">
      <c r="B137" s="833"/>
      <c r="C137" s="824"/>
      <c r="D137" s="816"/>
      <c r="E137" s="251"/>
      <c r="F137" s="252"/>
      <c r="G137" s="252"/>
      <c r="H137" s="252"/>
      <c r="I137" s="252"/>
      <c r="J137" s="252"/>
      <c r="K137" s="252"/>
      <c r="L137" s="252"/>
      <c r="M137" s="252"/>
      <c r="N137" s="252"/>
      <c r="O137" s="252"/>
      <c r="P137" s="252"/>
      <c r="Q137" s="265"/>
    </row>
    <row r="138" spans="2:17" ht="15.75">
      <c r="B138" s="834"/>
      <c r="C138" s="825"/>
      <c r="D138" s="817"/>
      <c r="E138" s="251"/>
      <c r="F138" s="252"/>
      <c r="G138" s="252"/>
      <c r="H138" s="252"/>
      <c r="I138" s="252"/>
      <c r="J138" s="252"/>
      <c r="K138" s="252"/>
      <c r="L138" s="252"/>
      <c r="M138" s="252"/>
      <c r="N138" s="252"/>
      <c r="O138" s="252"/>
      <c r="P138" s="252"/>
      <c r="Q138" s="265"/>
    </row>
    <row r="139" spans="2:17" ht="15.75">
      <c r="B139" s="838"/>
      <c r="C139" s="829" t="s">
        <v>188</v>
      </c>
      <c r="D139" s="818"/>
      <c r="E139" s="420"/>
      <c r="F139" s="421"/>
      <c r="G139" s="421"/>
      <c r="H139" s="421"/>
      <c r="I139" s="421"/>
      <c r="J139" s="421"/>
      <c r="K139" s="421"/>
      <c r="L139" s="421"/>
      <c r="M139" s="421"/>
      <c r="N139" s="421"/>
      <c r="O139" s="421"/>
      <c r="P139" s="421"/>
      <c r="Q139" s="422"/>
    </row>
    <row r="140" spans="2:17" ht="15.75">
      <c r="B140" s="839"/>
      <c r="C140" s="830"/>
      <c r="D140" s="819"/>
      <c r="E140" s="420"/>
      <c r="F140" s="421"/>
      <c r="G140" s="421"/>
      <c r="H140" s="421"/>
      <c r="I140" s="421"/>
      <c r="J140" s="421"/>
      <c r="K140" s="421"/>
      <c r="L140" s="421"/>
      <c r="M140" s="421"/>
      <c r="N140" s="421"/>
      <c r="O140" s="421"/>
      <c r="P140" s="421"/>
      <c r="Q140" s="422"/>
    </row>
    <row r="141" spans="2:17" ht="15.75">
      <c r="B141" s="840"/>
      <c r="C141" s="831"/>
      <c r="D141" s="820"/>
      <c r="E141" s="420"/>
      <c r="F141" s="421"/>
      <c r="G141" s="421"/>
      <c r="H141" s="421"/>
      <c r="I141" s="421"/>
      <c r="J141" s="421"/>
      <c r="K141" s="421"/>
      <c r="L141" s="421"/>
      <c r="M141" s="421"/>
      <c r="N141" s="421"/>
      <c r="O141" s="421"/>
      <c r="P141" s="421"/>
      <c r="Q141" s="422"/>
    </row>
    <row r="142" spans="2:17" ht="15.75">
      <c r="B142" s="832"/>
      <c r="C142" s="823" t="s">
        <v>201</v>
      </c>
      <c r="D142" s="815"/>
      <c r="E142" s="251"/>
      <c r="F142" s="252"/>
      <c r="G142" s="252"/>
      <c r="H142" s="252"/>
      <c r="I142" s="252"/>
      <c r="J142" s="252"/>
      <c r="K142" s="252"/>
      <c r="L142" s="252"/>
      <c r="M142" s="252"/>
      <c r="N142" s="252"/>
      <c r="O142" s="252"/>
      <c r="P142" s="252"/>
      <c r="Q142" s="265"/>
    </row>
    <row r="143" spans="2:17" ht="15.75">
      <c r="B143" s="833"/>
      <c r="C143" s="824"/>
      <c r="D143" s="816"/>
      <c r="E143" s="251"/>
      <c r="F143" s="252"/>
      <c r="G143" s="252"/>
      <c r="H143" s="252"/>
      <c r="I143" s="252"/>
      <c r="J143" s="252"/>
      <c r="K143" s="252"/>
      <c r="L143" s="252"/>
      <c r="M143" s="252"/>
      <c r="N143" s="252"/>
      <c r="O143" s="252"/>
      <c r="P143" s="252"/>
      <c r="Q143" s="265"/>
    </row>
    <row r="144" spans="2:17" ht="15.75">
      <c r="B144" s="834"/>
      <c r="C144" s="825"/>
      <c r="D144" s="817"/>
      <c r="E144" s="251"/>
      <c r="F144" s="252"/>
      <c r="G144" s="252"/>
      <c r="H144" s="252"/>
      <c r="I144" s="252"/>
      <c r="J144" s="252"/>
      <c r="K144" s="252"/>
      <c r="L144" s="252"/>
      <c r="M144" s="252"/>
      <c r="N144" s="252"/>
      <c r="O144" s="252"/>
      <c r="P144" s="252"/>
      <c r="Q144" s="265"/>
    </row>
    <row r="145" spans="2:17" ht="15.75">
      <c r="B145" s="832"/>
      <c r="C145" s="823" t="s">
        <v>202</v>
      </c>
      <c r="D145" s="815"/>
      <c r="E145" s="251"/>
      <c r="F145" s="252"/>
      <c r="G145" s="252"/>
      <c r="H145" s="252"/>
      <c r="I145" s="252"/>
      <c r="J145" s="252"/>
      <c r="K145" s="252"/>
      <c r="L145" s="252"/>
      <c r="M145" s="252"/>
      <c r="N145" s="252"/>
      <c r="O145" s="252"/>
      <c r="P145" s="252"/>
      <c r="Q145" s="265"/>
    </row>
    <row r="146" spans="2:17" ht="15.75">
      <c r="B146" s="833"/>
      <c r="C146" s="824"/>
      <c r="D146" s="816"/>
      <c r="E146" s="251"/>
      <c r="F146" s="252"/>
      <c r="G146" s="252"/>
      <c r="H146" s="252"/>
      <c r="I146" s="252"/>
      <c r="J146" s="252"/>
      <c r="K146" s="252"/>
      <c r="L146" s="252"/>
      <c r="M146" s="252"/>
      <c r="N146" s="252"/>
      <c r="O146" s="252"/>
      <c r="P146" s="252"/>
      <c r="Q146" s="265"/>
    </row>
    <row r="147" spans="2:17" ht="15.75">
      <c r="B147" s="834"/>
      <c r="C147" s="825"/>
      <c r="D147" s="817"/>
      <c r="E147" s="251"/>
      <c r="F147" s="252"/>
      <c r="G147" s="252"/>
      <c r="H147" s="252"/>
      <c r="I147" s="252"/>
      <c r="J147" s="252"/>
      <c r="K147" s="252"/>
      <c r="L147" s="252"/>
      <c r="M147" s="252"/>
      <c r="N147" s="252"/>
      <c r="O147" s="252"/>
      <c r="P147" s="252"/>
      <c r="Q147" s="265"/>
    </row>
    <row r="148" spans="2:17" ht="15.75">
      <c r="B148" s="832"/>
      <c r="C148" s="823" t="s">
        <v>203</v>
      </c>
      <c r="D148" s="815"/>
      <c r="E148" s="251"/>
      <c r="F148" s="252"/>
      <c r="G148" s="252"/>
      <c r="H148" s="252"/>
      <c r="I148" s="252"/>
      <c r="J148" s="252"/>
      <c r="K148" s="252"/>
      <c r="L148" s="252"/>
      <c r="M148" s="252"/>
      <c r="N148" s="252"/>
      <c r="O148" s="252"/>
      <c r="P148" s="252"/>
      <c r="Q148" s="265"/>
    </row>
    <row r="149" spans="2:17" ht="15.75">
      <c r="B149" s="833"/>
      <c r="C149" s="824"/>
      <c r="D149" s="816"/>
      <c r="E149" s="251"/>
      <c r="F149" s="252"/>
      <c r="G149" s="252"/>
      <c r="H149" s="252"/>
      <c r="I149" s="252"/>
      <c r="J149" s="252"/>
      <c r="K149" s="252"/>
      <c r="L149" s="252"/>
      <c r="M149" s="252"/>
      <c r="N149" s="252"/>
      <c r="O149" s="252"/>
      <c r="P149" s="252"/>
      <c r="Q149" s="265"/>
    </row>
    <row r="150" spans="2:17" ht="15.75">
      <c r="B150" s="834"/>
      <c r="C150" s="825"/>
      <c r="D150" s="817"/>
      <c r="E150" s="251"/>
      <c r="F150" s="252"/>
      <c r="G150" s="252"/>
      <c r="H150" s="252"/>
      <c r="I150" s="252"/>
      <c r="J150" s="252"/>
      <c r="K150" s="252"/>
      <c r="L150" s="252"/>
      <c r="M150" s="252"/>
      <c r="N150" s="252"/>
      <c r="O150" s="252"/>
      <c r="P150" s="252"/>
      <c r="Q150" s="265"/>
    </row>
    <row r="151" spans="2:17" ht="15.75">
      <c r="B151" s="832"/>
      <c r="C151" s="823" t="s">
        <v>204</v>
      </c>
      <c r="D151" s="815"/>
      <c r="E151" s="251"/>
      <c r="F151" s="252"/>
      <c r="G151" s="252"/>
      <c r="H151" s="252"/>
      <c r="I151" s="252"/>
      <c r="J151" s="252"/>
      <c r="K151" s="252"/>
      <c r="L151" s="252"/>
      <c r="M151" s="252"/>
      <c r="N151" s="252"/>
      <c r="O151" s="252"/>
      <c r="P151" s="252"/>
      <c r="Q151" s="265"/>
    </row>
    <row r="152" spans="2:17" ht="15.75">
      <c r="B152" s="833"/>
      <c r="C152" s="824"/>
      <c r="D152" s="816"/>
      <c r="E152" s="251"/>
      <c r="F152" s="252"/>
      <c r="G152" s="252"/>
      <c r="H152" s="252"/>
      <c r="I152" s="252"/>
      <c r="J152" s="252"/>
      <c r="K152" s="252"/>
      <c r="L152" s="252"/>
      <c r="M152" s="252"/>
      <c r="N152" s="252"/>
      <c r="O152" s="252"/>
      <c r="P152" s="252"/>
      <c r="Q152" s="265"/>
    </row>
    <row r="153" spans="2:17" ht="15.75">
      <c r="B153" s="834"/>
      <c r="C153" s="825"/>
      <c r="D153" s="817"/>
      <c r="E153" s="251"/>
      <c r="F153" s="252"/>
      <c r="G153" s="252"/>
      <c r="H153" s="252"/>
      <c r="I153" s="252"/>
      <c r="J153" s="252"/>
      <c r="K153" s="252"/>
      <c r="L153" s="252"/>
      <c r="M153" s="252"/>
      <c r="N153" s="252"/>
      <c r="O153" s="252"/>
      <c r="P153" s="252"/>
      <c r="Q153" s="264"/>
    </row>
    <row r="154" spans="2:17" ht="15.75">
      <c r="B154" s="832"/>
      <c r="C154" s="823" t="s">
        <v>205</v>
      </c>
      <c r="D154" s="815"/>
      <c r="E154" s="251"/>
      <c r="F154" s="252"/>
      <c r="G154" s="252"/>
      <c r="H154" s="252"/>
      <c r="I154" s="252"/>
      <c r="J154" s="252"/>
      <c r="K154" s="252"/>
      <c r="L154" s="252"/>
      <c r="M154" s="252"/>
      <c r="N154" s="252"/>
      <c r="O154" s="252"/>
      <c r="P154" s="252"/>
      <c r="Q154" s="265"/>
    </row>
    <row r="155" spans="2:17" ht="15.75">
      <c r="B155" s="833"/>
      <c r="C155" s="824"/>
      <c r="D155" s="816"/>
      <c r="E155" s="251"/>
      <c r="F155" s="252"/>
      <c r="G155" s="252"/>
      <c r="H155" s="252"/>
      <c r="I155" s="252"/>
      <c r="J155" s="252"/>
      <c r="K155" s="252"/>
      <c r="L155" s="252"/>
      <c r="M155" s="252"/>
      <c r="N155" s="252"/>
      <c r="O155" s="252"/>
      <c r="P155" s="252"/>
      <c r="Q155" s="265"/>
    </row>
    <row r="156" spans="2:17" ht="15.75">
      <c r="B156" s="834"/>
      <c r="C156" s="825"/>
      <c r="D156" s="817"/>
      <c r="E156" s="251"/>
      <c r="F156" s="252"/>
      <c r="G156" s="252"/>
      <c r="H156" s="252"/>
      <c r="I156" s="252"/>
      <c r="J156" s="252"/>
      <c r="K156" s="252"/>
      <c r="L156" s="252"/>
      <c r="M156" s="252"/>
      <c r="N156" s="252"/>
      <c r="O156" s="252"/>
      <c r="P156" s="252"/>
      <c r="Q156" s="265"/>
    </row>
    <row r="157" spans="2:17" ht="15.75">
      <c r="B157" s="832"/>
      <c r="C157" s="823" t="s">
        <v>206</v>
      </c>
      <c r="D157" s="815"/>
      <c r="E157" s="251"/>
      <c r="F157" s="252"/>
      <c r="G157" s="252"/>
      <c r="H157" s="252"/>
      <c r="I157" s="252"/>
      <c r="J157" s="252"/>
      <c r="K157" s="252"/>
      <c r="L157" s="252"/>
      <c r="M157" s="252"/>
      <c r="N157" s="252"/>
      <c r="O157" s="252"/>
      <c r="P157" s="252"/>
      <c r="Q157" s="265"/>
    </row>
    <row r="158" spans="2:17" ht="15.75">
      <c r="B158" s="833"/>
      <c r="C158" s="824"/>
      <c r="D158" s="816"/>
      <c r="E158" s="251"/>
      <c r="F158" s="252"/>
      <c r="G158" s="252"/>
      <c r="H158" s="252"/>
      <c r="I158" s="252"/>
      <c r="J158" s="252"/>
      <c r="K158" s="252"/>
      <c r="L158" s="252"/>
      <c r="M158" s="252"/>
      <c r="N158" s="252"/>
      <c r="O158" s="252"/>
      <c r="P158" s="252"/>
      <c r="Q158" s="265"/>
    </row>
    <row r="159" spans="2:17" ht="15.75">
      <c r="B159" s="834"/>
      <c r="C159" s="825"/>
      <c r="D159" s="817"/>
      <c r="E159" s="251"/>
      <c r="F159" s="252"/>
      <c r="G159" s="252"/>
      <c r="H159" s="252"/>
      <c r="I159" s="252"/>
      <c r="J159" s="252"/>
      <c r="K159" s="252"/>
      <c r="L159" s="252"/>
      <c r="M159" s="252"/>
      <c r="N159" s="252"/>
      <c r="O159" s="252"/>
      <c r="P159" s="252"/>
      <c r="Q159" s="265"/>
    </row>
    <row r="160" spans="2:17" ht="15.75">
      <c r="B160" s="832"/>
      <c r="C160" s="823" t="s">
        <v>207</v>
      </c>
      <c r="D160" s="815"/>
      <c r="E160" s="251"/>
      <c r="F160" s="252"/>
      <c r="G160" s="252"/>
      <c r="H160" s="252"/>
      <c r="I160" s="252"/>
      <c r="J160" s="252"/>
      <c r="K160" s="252"/>
      <c r="L160" s="252"/>
      <c r="M160" s="252"/>
      <c r="N160" s="252"/>
      <c r="O160" s="252"/>
      <c r="P160" s="252"/>
      <c r="Q160" s="265"/>
    </row>
    <row r="161" spans="2:17" ht="15.75">
      <c r="B161" s="833"/>
      <c r="C161" s="824"/>
      <c r="D161" s="816"/>
      <c r="E161" s="251"/>
      <c r="F161" s="252"/>
      <c r="G161" s="252"/>
      <c r="H161" s="252"/>
      <c r="I161" s="252"/>
      <c r="J161" s="252"/>
      <c r="K161" s="252"/>
      <c r="L161" s="252"/>
      <c r="M161" s="252"/>
      <c r="N161" s="252"/>
      <c r="O161" s="252"/>
      <c r="P161" s="252"/>
      <c r="Q161" s="265"/>
    </row>
    <row r="162" spans="2:17" ht="15.75">
      <c r="B162" s="834"/>
      <c r="C162" s="825"/>
      <c r="D162" s="817"/>
      <c r="E162" s="251"/>
      <c r="F162" s="252"/>
      <c r="G162" s="252"/>
      <c r="H162" s="252"/>
      <c r="I162" s="252"/>
      <c r="J162" s="252"/>
      <c r="K162" s="252"/>
      <c r="L162" s="252"/>
      <c r="M162" s="252"/>
      <c r="N162" s="252"/>
      <c r="O162" s="252"/>
      <c r="P162" s="252"/>
      <c r="Q162" s="265"/>
    </row>
    <row r="163" spans="2:17" ht="15.75">
      <c r="B163" s="832"/>
      <c r="C163" s="823" t="s">
        <v>208</v>
      </c>
      <c r="D163" s="815"/>
      <c r="E163" s="251"/>
      <c r="F163" s="252"/>
      <c r="G163" s="252"/>
      <c r="H163" s="252"/>
      <c r="I163" s="252"/>
      <c r="J163" s="252"/>
      <c r="K163" s="252"/>
      <c r="L163" s="252"/>
      <c r="M163" s="252"/>
      <c r="N163" s="252"/>
      <c r="O163" s="252"/>
      <c r="P163" s="252"/>
      <c r="Q163" s="265"/>
    </row>
    <row r="164" spans="2:17" ht="15.75">
      <c r="B164" s="833"/>
      <c r="C164" s="824"/>
      <c r="D164" s="816"/>
      <c r="E164" s="251"/>
      <c r="F164" s="252"/>
      <c r="G164" s="252"/>
      <c r="H164" s="252"/>
      <c r="I164" s="252"/>
      <c r="J164" s="252"/>
      <c r="K164" s="252"/>
      <c r="L164" s="252"/>
      <c r="M164" s="252"/>
      <c r="N164" s="252"/>
      <c r="O164" s="252"/>
      <c r="P164" s="252"/>
      <c r="Q164" s="265"/>
    </row>
    <row r="165" spans="2:17" ht="15.75">
      <c r="B165" s="834"/>
      <c r="C165" s="825"/>
      <c r="D165" s="817"/>
      <c r="E165" s="251"/>
      <c r="F165" s="252"/>
      <c r="G165" s="252"/>
      <c r="H165" s="252"/>
      <c r="I165" s="252"/>
      <c r="J165" s="252"/>
      <c r="K165" s="252"/>
      <c r="L165" s="252"/>
      <c r="M165" s="252"/>
      <c r="N165" s="252"/>
      <c r="O165" s="252"/>
      <c r="P165" s="252"/>
      <c r="Q165" s="265"/>
    </row>
    <row r="166" spans="2:17" ht="15.75">
      <c r="B166" s="832"/>
      <c r="C166" s="823" t="s">
        <v>209</v>
      </c>
      <c r="D166" s="815"/>
      <c r="E166" s="251"/>
      <c r="F166" s="252"/>
      <c r="G166" s="252"/>
      <c r="H166" s="252"/>
      <c r="I166" s="252"/>
      <c r="J166" s="252"/>
      <c r="K166" s="252"/>
      <c r="L166" s="252"/>
      <c r="M166" s="252"/>
      <c r="N166" s="252"/>
      <c r="O166" s="252"/>
      <c r="P166" s="252"/>
      <c r="Q166" s="265"/>
    </row>
    <row r="167" spans="2:17" ht="15.75">
      <c r="B167" s="833"/>
      <c r="C167" s="824"/>
      <c r="D167" s="816"/>
      <c r="E167" s="251"/>
      <c r="F167" s="252"/>
      <c r="G167" s="252"/>
      <c r="H167" s="252"/>
      <c r="I167" s="252"/>
      <c r="J167" s="252"/>
      <c r="K167" s="252"/>
      <c r="L167" s="252"/>
      <c r="M167" s="252"/>
      <c r="N167" s="252"/>
      <c r="O167" s="252"/>
      <c r="P167" s="252"/>
      <c r="Q167" s="265"/>
    </row>
    <row r="168" spans="2:17" ht="15.75">
      <c r="B168" s="834"/>
      <c r="C168" s="825"/>
      <c r="D168" s="817"/>
      <c r="E168" s="251"/>
      <c r="F168" s="252"/>
      <c r="G168" s="252"/>
      <c r="H168" s="252"/>
      <c r="I168" s="252"/>
      <c r="J168" s="252"/>
      <c r="K168" s="252"/>
      <c r="L168" s="252"/>
      <c r="M168" s="252"/>
      <c r="N168" s="252"/>
      <c r="O168" s="252"/>
      <c r="P168" s="252"/>
      <c r="Q168" s="265"/>
    </row>
    <row r="169" spans="2:17" ht="15.75">
      <c r="B169" s="838"/>
      <c r="C169" s="829"/>
      <c r="D169" s="818"/>
      <c r="E169" s="420"/>
      <c r="F169" s="421"/>
      <c r="G169" s="421"/>
      <c r="H169" s="421"/>
      <c r="I169" s="421"/>
      <c r="J169" s="421"/>
      <c r="K169" s="421"/>
      <c r="L169" s="421"/>
      <c r="M169" s="421"/>
      <c r="N169" s="421"/>
      <c r="O169" s="421"/>
      <c r="P169" s="421"/>
      <c r="Q169" s="422"/>
    </row>
    <row r="170" spans="2:17" ht="15.75">
      <c r="B170" s="839"/>
      <c r="C170" s="830"/>
      <c r="D170" s="819"/>
      <c r="E170" s="420"/>
      <c r="F170" s="421"/>
      <c r="G170" s="421"/>
      <c r="H170" s="421"/>
      <c r="I170" s="421"/>
      <c r="J170" s="421"/>
      <c r="K170" s="421"/>
      <c r="L170" s="421"/>
      <c r="M170" s="421"/>
      <c r="N170" s="421"/>
      <c r="O170" s="421"/>
      <c r="P170" s="421"/>
      <c r="Q170" s="422"/>
    </row>
    <row r="171" spans="2:17" ht="15.75">
      <c r="B171" s="840"/>
      <c r="C171" s="831"/>
      <c r="D171" s="820"/>
      <c r="E171" s="420"/>
      <c r="F171" s="421"/>
      <c r="G171" s="421"/>
      <c r="H171" s="421"/>
      <c r="I171" s="421"/>
      <c r="J171" s="421"/>
      <c r="K171" s="421"/>
      <c r="L171" s="421"/>
      <c r="M171" s="421"/>
      <c r="N171" s="421"/>
      <c r="O171" s="421"/>
      <c r="P171" s="421"/>
      <c r="Q171" s="422"/>
    </row>
    <row r="172" spans="2:17" ht="15.75">
      <c r="B172" s="832"/>
      <c r="C172" s="823"/>
      <c r="D172" s="815"/>
      <c r="E172" s="251"/>
      <c r="F172" s="252"/>
      <c r="G172" s="252"/>
      <c r="H172" s="252"/>
      <c r="I172" s="252"/>
      <c r="J172" s="252"/>
      <c r="K172" s="252"/>
      <c r="L172" s="252"/>
      <c r="M172" s="252"/>
      <c r="N172" s="252"/>
      <c r="O172" s="252"/>
      <c r="P172" s="252"/>
      <c r="Q172" s="267"/>
    </row>
    <row r="173" spans="2:17" ht="15.75">
      <c r="B173" s="833"/>
      <c r="C173" s="824"/>
      <c r="D173" s="816"/>
      <c r="E173" s="251"/>
      <c r="F173" s="252"/>
      <c r="G173" s="252"/>
      <c r="H173" s="252"/>
      <c r="I173" s="252"/>
      <c r="J173" s="252"/>
      <c r="K173" s="252"/>
      <c r="L173" s="252"/>
      <c r="M173" s="252"/>
      <c r="N173" s="252"/>
      <c r="O173" s="252"/>
      <c r="P173" s="252"/>
      <c r="Q173" s="267"/>
    </row>
    <row r="174" spans="2:17" ht="15.75">
      <c r="B174" s="834"/>
      <c r="C174" s="825"/>
      <c r="D174" s="817"/>
      <c r="E174" s="251"/>
      <c r="F174" s="252"/>
      <c r="G174" s="252"/>
      <c r="H174" s="252"/>
      <c r="I174" s="252"/>
      <c r="J174" s="252"/>
      <c r="K174" s="252"/>
      <c r="L174" s="252"/>
      <c r="M174" s="252"/>
      <c r="N174" s="252"/>
      <c r="O174" s="252"/>
      <c r="P174" s="252"/>
      <c r="Q174" s="267"/>
    </row>
    <row r="175" spans="2:17" ht="15.75">
      <c r="B175" s="832"/>
      <c r="C175" s="823"/>
      <c r="D175" s="815"/>
      <c r="E175" s="251"/>
      <c r="F175" s="252"/>
      <c r="G175" s="252"/>
      <c r="H175" s="252"/>
      <c r="I175" s="252"/>
      <c r="J175" s="252"/>
      <c r="K175" s="252"/>
      <c r="L175" s="252"/>
      <c r="M175" s="252"/>
      <c r="N175" s="252"/>
      <c r="O175" s="252"/>
      <c r="P175" s="252"/>
      <c r="Q175" s="267"/>
    </row>
    <row r="176" spans="2:17" ht="15.75">
      <c r="B176" s="833"/>
      <c r="C176" s="824"/>
      <c r="D176" s="816"/>
      <c r="E176" s="251"/>
      <c r="F176" s="252"/>
      <c r="G176" s="252"/>
      <c r="H176" s="252"/>
      <c r="I176" s="252"/>
      <c r="J176" s="252"/>
      <c r="K176" s="252"/>
      <c r="L176" s="252"/>
      <c r="M176" s="252"/>
      <c r="N176" s="252"/>
      <c r="O176" s="252"/>
      <c r="P176" s="252"/>
      <c r="Q176" s="267"/>
    </row>
    <row r="177" spans="2:17" ht="15.75">
      <c r="B177" s="834"/>
      <c r="C177" s="825"/>
      <c r="D177" s="817"/>
      <c r="E177" s="251"/>
      <c r="F177" s="252"/>
      <c r="G177" s="252"/>
      <c r="H177" s="252"/>
      <c r="I177" s="252"/>
      <c r="J177" s="252"/>
      <c r="K177" s="252"/>
      <c r="L177" s="252"/>
      <c r="M177" s="252"/>
      <c r="N177" s="252"/>
      <c r="O177" s="252"/>
      <c r="P177" s="252"/>
      <c r="Q177" s="267"/>
    </row>
    <row r="178" spans="2:17" ht="15.75">
      <c r="B178" s="832"/>
      <c r="C178" s="823"/>
      <c r="D178" s="815"/>
      <c r="E178" s="259"/>
      <c r="F178" s="259"/>
      <c r="G178" s="259"/>
      <c r="H178" s="259"/>
      <c r="I178" s="259"/>
      <c r="J178" s="259"/>
      <c r="K178" s="259"/>
      <c r="L178" s="259"/>
      <c r="M178" s="259"/>
      <c r="N178" s="259"/>
      <c r="O178" s="259"/>
      <c r="P178" s="259"/>
      <c r="Q178" s="267"/>
    </row>
    <row r="179" spans="2:17" ht="15.75">
      <c r="B179" s="833"/>
      <c r="C179" s="824"/>
      <c r="D179" s="816"/>
      <c r="E179" s="259"/>
      <c r="F179" s="259"/>
      <c r="G179" s="259"/>
      <c r="H179" s="259"/>
      <c r="I179" s="259"/>
      <c r="J179" s="259"/>
      <c r="K179" s="259"/>
      <c r="L179" s="259"/>
      <c r="M179" s="259"/>
      <c r="N179" s="259"/>
      <c r="O179" s="259"/>
      <c r="P179" s="259"/>
      <c r="Q179" s="267"/>
    </row>
    <row r="180" spans="2:17" ht="15.75">
      <c r="B180" s="834"/>
      <c r="C180" s="825"/>
      <c r="D180" s="817"/>
      <c r="E180" s="259"/>
      <c r="F180" s="259"/>
      <c r="G180" s="259"/>
      <c r="H180" s="259"/>
      <c r="I180" s="259"/>
      <c r="J180" s="259"/>
      <c r="K180" s="259"/>
      <c r="L180" s="259"/>
      <c r="M180" s="259"/>
      <c r="N180" s="259"/>
      <c r="O180" s="259"/>
      <c r="P180" s="259"/>
      <c r="Q180" s="267"/>
    </row>
    <row r="181" spans="2:17" ht="15.75">
      <c r="B181" s="832"/>
      <c r="C181" s="823"/>
      <c r="D181" s="815"/>
      <c r="E181" s="259"/>
      <c r="F181" s="259"/>
      <c r="G181" s="259"/>
      <c r="H181" s="259"/>
      <c r="I181" s="259"/>
      <c r="J181" s="259"/>
      <c r="K181" s="259"/>
      <c r="L181" s="259"/>
      <c r="M181" s="259"/>
      <c r="N181" s="259"/>
      <c r="O181" s="259"/>
      <c r="P181" s="259"/>
      <c r="Q181" s="267"/>
    </row>
    <row r="182" spans="2:17" ht="15.75">
      <c r="B182" s="833"/>
      <c r="C182" s="824"/>
      <c r="D182" s="816"/>
      <c r="E182" s="259"/>
      <c r="F182" s="259"/>
      <c r="G182" s="259"/>
      <c r="H182" s="259"/>
      <c r="I182" s="259"/>
      <c r="J182" s="259"/>
      <c r="K182" s="259"/>
      <c r="L182" s="259"/>
      <c r="M182" s="259"/>
      <c r="N182" s="259"/>
      <c r="O182" s="259"/>
      <c r="P182" s="259"/>
      <c r="Q182" s="267"/>
    </row>
    <row r="183" spans="2:17" ht="15.75">
      <c r="B183" s="834"/>
      <c r="C183" s="825"/>
      <c r="D183" s="817"/>
      <c r="E183" s="259"/>
      <c r="F183" s="259"/>
      <c r="G183" s="259"/>
      <c r="H183" s="259"/>
      <c r="I183" s="259"/>
      <c r="J183" s="259"/>
      <c r="K183" s="259"/>
      <c r="L183" s="259"/>
      <c r="M183" s="259"/>
      <c r="N183" s="259"/>
      <c r="O183" s="259"/>
      <c r="P183" s="259"/>
      <c r="Q183" s="267"/>
    </row>
    <row r="184" spans="2:17" ht="15.75">
      <c r="B184" s="832"/>
      <c r="C184" s="823"/>
      <c r="D184" s="815"/>
      <c r="E184" s="259"/>
      <c r="F184" s="259"/>
      <c r="G184" s="259"/>
      <c r="H184" s="259"/>
      <c r="I184" s="259"/>
      <c r="J184" s="259"/>
      <c r="K184" s="259"/>
      <c r="L184" s="259"/>
      <c r="M184" s="259"/>
      <c r="N184" s="259"/>
      <c r="O184" s="259"/>
      <c r="P184" s="259"/>
      <c r="Q184" s="267"/>
    </row>
    <row r="185" spans="2:17" ht="15.75">
      <c r="B185" s="833"/>
      <c r="C185" s="824"/>
      <c r="D185" s="816"/>
      <c r="E185" s="259"/>
      <c r="F185" s="259"/>
      <c r="G185" s="259"/>
      <c r="H185" s="259"/>
      <c r="I185" s="259"/>
      <c r="J185" s="259"/>
      <c r="K185" s="259"/>
      <c r="L185" s="259"/>
      <c r="M185" s="259"/>
      <c r="N185" s="259"/>
      <c r="O185" s="259"/>
      <c r="P185" s="259"/>
      <c r="Q185" s="267"/>
    </row>
    <row r="186" spans="2:17" ht="15.75">
      <c r="B186" s="834"/>
      <c r="C186" s="825"/>
      <c r="D186" s="817"/>
      <c r="E186" s="259"/>
      <c r="F186" s="259"/>
      <c r="G186" s="259"/>
      <c r="H186" s="259"/>
      <c r="I186" s="259"/>
      <c r="J186" s="259"/>
      <c r="K186" s="259"/>
      <c r="L186" s="259"/>
      <c r="M186" s="259"/>
      <c r="N186" s="259"/>
      <c r="O186" s="259"/>
      <c r="P186" s="259"/>
      <c r="Q186" s="267"/>
    </row>
    <row r="187" spans="2:17" ht="15.75">
      <c r="B187" s="832"/>
      <c r="C187" s="823"/>
      <c r="D187" s="815"/>
      <c r="E187" s="259"/>
      <c r="F187" s="259"/>
      <c r="G187" s="259"/>
      <c r="H187" s="259"/>
      <c r="I187" s="259"/>
      <c r="J187" s="259"/>
      <c r="K187" s="259"/>
      <c r="L187" s="259"/>
      <c r="M187" s="259"/>
      <c r="N187" s="259"/>
      <c r="O187" s="259"/>
      <c r="P187" s="259"/>
      <c r="Q187" s="267"/>
    </row>
    <row r="188" spans="2:17" ht="15.75">
      <c r="B188" s="833"/>
      <c r="C188" s="824"/>
      <c r="D188" s="816"/>
      <c r="E188" s="259"/>
      <c r="F188" s="259"/>
      <c r="G188" s="259"/>
      <c r="H188" s="259"/>
      <c r="I188" s="259"/>
      <c r="J188" s="259"/>
      <c r="K188" s="259"/>
      <c r="L188" s="259"/>
      <c r="M188" s="259"/>
      <c r="N188" s="259"/>
      <c r="O188" s="259"/>
      <c r="P188" s="259"/>
      <c r="Q188" s="267"/>
    </row>
    <row r="189" spans="2:17" ht="15.75">
      <c r="B189" s="834"/>
      <c r="C189" s="825"/>
      <c r="D189" s="817"/>
      <c r="E189" s="259"/>
      <c r="F189" s="259"/>
      <c r="G189" s="259"/>
      <c r="H189" s="259"/>
      <c r="I189" s="259"/>
      <c r="J189" s="259"/>
      <c r="K189" s="259"/>
      <c r="L189" s="259"/>
      <c r="M189" s="259"/>
      <c r="N189" s="259"/>
      <c r="O189" s="259"/>
      <c r="P189" s="259"/>
      <c r="Q189" s="267"/>
    </row>
    <row r="190" spans="2:17" ht="15.75">
      <c r="B190" s="832"/>
      <c r="C190" s="823"/>
      <c r="D190" s="815"/>
      <c r="E190" s="259"/>
      <c r="F190" s="259"/>
      <c r="G190" s="259"/>
      <c r="H190" s="259"/>
      <c r="I190" s="259"/>
      <c r="J190" s="259"/>
      <c r="K190" s="259"/>
      <c r="L190" s="259"/>
      <c r="M190" s="259"/>
      <c r="N190" s="259"/>
      <c r="O190" s="259"/>
      <c r="P190" s="259"/>
      <c r="Q190" s="267"/>
    </row>
    <row r="191" spans="2:17" ht="15.75">
      <c r="B191" s="833"/>
      <c r="C191" s="824"/>
      <c r="D191" s="816"/>
      <c r="E191" s="259"/>
      <c r="F191" s="259"/>
      <c r="G191" s="259"/>
      <c r="H191" s="259"/>
      <c r="I191" s="259"/>
      <c r="J191" s="259"/>
      <c r="K191" s="259"/>
      <c r="L191" s="259"/>
      <c r="M191" s="259"/>
      <c r="N191" s="259"/>
      <c r="O191" s="259"/>
      <c r="P191" s="259"/>
      <c r="Q191" s="267"/>
    </row>
    <row r="192" spans="2:17" ht="15.75">
      <c r="B192" s="834"/>
      <c r="C192" s="825"/>
      <c r="D192" s="817"/>
      <c r="E192" s="259"/>
      <c r="F192" s="259"/>
      <c r="G192" s="259"/>
      <c r="H192" s="259"/>
      <c r="I192" s="259"/>
      <c r="J192" s="259"/>
      <c r="K192" s="259"/>
      <c r="L192" s="259"/>
      <c r="M192" s="259"/>
      <c r="N192" s="259"/>
      <c r="O192" s="259"/>
      <c r="P192" s="259"/>
      <c r="Q192" s="267"/>
    </row>
    <row r="193" spans="2:17" ht="15.75">
      <c r="B193" s="832"/>
      <c r="C193" s="823"/>
      <c r="D193" s="815"/>
      <c r="E193" s="259"/>
      <c r="F193" s="259"/>
      <c r="G193" s="259"/>
      <c r="H193" s="259"/>
      <c r="I193" s="259"/>
      <c r="J193" s="259"/>
      <c r="K193" s="259"/>
      <c r="L193" s="259"/>
      <c r="M193" s="259"/>
      <c r="N193" s="259"/>
      <c r="O193" s="259"/>
      <c r="P193" s="259"/>
      <c r="Q193" s="267"/>
    </row>
    <row r="194" spans="2:17" ht="15.75">
      <c r="B194" s="833"/>
      <c r="C194" s="824"/>
      <c r="D194" s="816"/>
      <c r="E194" s="259"/>
      <c r="F194" s="259"/>
      <c r="G194" s="259"/>
      <c r="H194" s="259"/>
      <c r="I194" s="259"/>
      <c r="J194" s="259"/>
      <c r="K194" s="259"/>
      <c r="L194" s="259"/>
      <c r="M194" s="259"/>
      <c r="N194" s="259"/>
      <c r="O194" s="259"/>
      <c r="P194" s="259"/>
      <c r="Q194" s="267"/>
    </row>
    <row r="195" spans="2:17" ht="15.75">
      <c r="B195" s="834"/>
      <c r="C195" s="825"/>
      <c r="D195" s="817"/>
      <c r="E195" s="259"/>
      <c r="F195" s="259"/>
      <c r="G195" s="259"/>
      <c r="H195" s="259"/>
      <c r="I195" s="259"/>
      <c r="J195" s="259"/>
      <c r="K195" s="259"/>
      <c r="L195" s="259"/>
      <c r="M195" s="259"/>
      <c r="N195" s="259"/>
      <c r="O195" s="259"/>
      <c r="P195" s="259"/>
      <c r="Q195" s="267"/>
    </row>
    <row r="196" spans="2:17" ht="15.75">
      <c r="B196" s="835"/>
      <c r="C196" s="826"/>
      <c r="D196" s="815"/>
      <c r="E196" s="260"/>
      <c r="F196" s="260"/>
      <c r="G196" s="260"/>
      <c r="H196" s="260"/>
      <c r="I196" s="260"/>
      <c r="J196" s="260"/>
      <c r="K196" s="260"/>
      <c r="L196" s="260"/>
      <c r="M196" s="260"/>
      <c r="N196" s="260"/>
      <c r="O196" s="260"/>
      <c r="P196" s="260"/>
      <c r="Q196" s="268"/>
    </row>
    <row r="197" spans="2:17" ht="15.75">
      <c r="B197" s="836"/>
      <c r="C197" s="827"/>
      <c r="D197" s="816"/>
      <c r="E197" s="261"/>
      <c r="F197" s="261"/>
      <c r="G197" s="261"/>
      <c r="H197" s="261"/>
      <c r="I197" s="261"/>
      <c r="J197" s="261"/>
      <c r="K197" s="261"/>
      <c r="L197" s="261"/>
      <c r="M197" s="261"/>
      <c r="N197" s="261"/>
      <c r="O197" s="261"/>
      <c r="P197" s="261"/>
      <c r="Q197" s="269"/>
    </row>
    <row r="198" spans="2:17" ht="16.5" thickBot="1">
      <c r="B198" s="837"/>
      <c r="C198" s="828"/>
      <c r="D198" s="822"/>
      <c r="E198" s="270"/>
      <c r="F198" s="271"/>
      <c r="G198" s="271"/>
      <c r="H198" s="271"/>
      <c r="I198" s="271"/>
      <c r="J198" s="271"/>
      <c r="K198" s="271"/>
      <c r="L198" s="271"/>
      <c r="M198" s="271"/>
      <c r="N198" s="271"/>
      <c r="O198" s="271"/>
      <c r="P198" s="271"/>
      <c r="Q198" s="272"/>
    </row>
    <row r="199" spans="2:17">
      <c r="B199" s="249"/>
      <c r="C199" s="249"/>
      <c r="D199" s="249"/>
      <c r="E199" s="249"/>
      <c r="F199" s="249"/>
      <c r="G199" s="249"/>
      <c r="H199" s="249"/>
      <c r="I199" s="249"/>
      <c r="J199" s="249"/>
      <c r="K199" s="249"/>
      <c r="L199" s="249"/>
      <c r="M199" s="249"/>
      <c r="N199" s="249"/>
      <c r="O199" s="249"/>
      <c r="P199" s="249"/>
      <c r="Q199" s="250"/>
    </row>
    <row r="200" spans="2:17" ht="18">
      <c r="E200" s="821" t="s">
        <v>234</v>
      </c>
      <c r="F200" s="821"/>
      <c r="G200" s="821"/>
      <c r="H200" s="821"/>
      <c r="I200" s="821"/>
      <c r="J200" s="821"/>
      <c r="K200" s="821"/>
      <c r="L200" s="821"/>
      <c r="M200" s="821"/>
      <c r="N200" s="821"/>
      <c r="O200" s="821"/>
      <c r="P200" s="821"/>
    </row>
  </sheetData>
  <mergeCells count="202">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B139:B141"/>
    <mergeCell ref="B142:B144"/>
    <mergeCell ref="C142:C144"/>
    <mergeCell ref="B133:B135"/>
    <mergeCell ref="B136:B138"/>
    <mergeCell ref="C133:C135"/>
    <mergeCell ref="C136:C138"/>
    <mergeCell ref="B127:B129"/>
    <mergeCell ref="B130:B132"/>
    <mergeCell ref="C127:C129"/>
    <mergeCell ref="C130:C132"/>
    <mergeCell ref="C139:C141"/>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D51" sqref="D51:D52"/>
    </sheetView>
  </sheetViews>
  <sheetFormatPr baseColWidth="10" defaultColWidth="11.375" defaultRowHeight="15"/>
  <cols>
    <col min="1" max="1" width="6.75" style="291" customWidth="1"/>
    <col min="2" max="2" width="23.25" style="292" customWidth="1"/>
    <col min="3" max="4" width="76.375" style="292" customWidth="1"/>
    <col min="5" max="5" width="15.125" style="291" bestFit="1" customWidth="1"/>
    <col min="6" max="6" width="59.625" style="291" customWidth="1"/>
    <col min="7" max="7" width="11.375" style="291"/>
    <col min="8" max="10" width="17.375" style="291" customWidth="1"/>
    <col min="11" max="16384" width="11.375" style="291"/>
  </cols>
  <sheetData>
    <row r="2" spans="1:10">
      <c r="B2" s="1"/>
      <c r="C2" s="1"/>
      <c r="D2" s="1"/>
      <c r="E2" s="1"/>
      <c r="F2" s="1"/>
      <c r="G2" s="1"/>
    </row>
    <row r="3" spans="1:10">
      <c r="B3" s="1"/>
      <c r="C3" s="1"/>
      <c r="D3" s="1"/>
      <c r="E3" s="1"/>
      <c r="F3" s="1"/>
      <c r="G3" s="1"/>
    </row>
    <row r="4" spans="1:10" ht="32.25" customHeight="1">
      <c r="B4" s="1"/>
      <c r="C4" s="865" t="s">
        <v>240</v>
      </c>
      <c r="D4" s="865"/>
      <c r="E4" s="3"/>
      <c r="F4" s="3"/>
      <c r="G4" s="3"/>
      <c r="H4" s="868" t="s">
        <v>264</v>
      </c>
      <c r="I4" s="868"/>
      <c r="J4" s="868"/>
    </row>
    <row r="5" spans="1:10" ht="32.25" customHeight="1">
      <c r="B5" s="1"/>
      <c r="C5" s="865" t="s">
        <v>296</v>
      </c>
      <c r="D5" s="865"/>
      <c r="E5" s="3"/>
      <c r="F5" s="3"/>
      <c r="G5" s="3"/>
      <c r="H5" s="868"/>
      <c r="I5" s="868"/>
      <c r="J5" s="868"/>
    </row>
    <row r="6" spans="1:10" ht="32.25" customHeight="1">
      <c r="B6" s="1"/>
      <c r="C6" s="865" t="s">
        <v>297</v>
      </c>
      <c r="D6" s="865"/>
      <c r="E6" s="3"/>
      <c r="F6" s="3"/>
      <c r="G6" s="3"/>
      <c r="H6" s="868"/>
      <c r="I6" s="868"/>
      <c r="J6" s="868"/>
    </row>
    <row r="7" spans="1:10" ht="32.25" customHeight="1">
      <c r="B7" s="1"/>
      <c r="C7" s="865" t="s">
        <v>298</v>
      </c>
      <c r="D7" s="865"/>
      <c r="E7" s="3"/>
      <c r="F7" s="3"/>
      <c r="G7" s="3"/>
      <c r="H7" s="868"/>
      <c r="I7" s="868"/>
      <c r="J7" s="868"/>
    </row>
    <row r="8" spans="1:10" ht="14.25" customHeight="1">
      <c r="H8" s="868"/>
      <c r="I8" s="868"/>
      <c r="J8" s="868"/>
    </row>
    <row r="9" spans="1:10" ht="15" customHeight="1" thickBot="1">
      <c r="H9" s="868"/>
      <c r="I9" s="868"/>
      <c r="J9" s="868"/>
    </row>
    <row r="10" spans="1:10" s="294" customFormat="1" ht="33.75" customHeight="1" thickBot="1">
      <c r="B10" s="866" t="s">
        <v>154</v>
      </c>
      <c r="C10" s="866" t="s">
        <v>241</v>
      </c>
      <c r="D10" s="871" t="s">
        <v>242</v>
      </c>
      <c r="E10" s="869" t="s">
        <v>259</v>
      </c>
      <c r="F10" s="870"/>
      <c r="H10" s="868"/>
      <c r="I10" s="868"/>
      <c r="J10" s="868"/>
    </row>
    <row r="11" spans="1:10" s="294" customFormat="1" ht="33.75" customHeight="1" thickBot="1">
      <c r="B11" s="867"/>
      <c r="C11" s="867"/>
      <c r="D11" s="872"/>
      <c r="E11" s="423" t="s">
        <v>24</v>
      </c>
      <c r="F11" s="423" t="s">
        <v>260</v>
      </c>
      <c r="H11" s="868"/>
      <c r="I11" s="868"/>
      <c r="J11" s="868"/>
    </row>
    <row r="12" spans="1:10" ht="87" customHeight="1">
      <c r="B12" s="424"/>
      <c r="C12" s="425" t="s">
        <v>276</v>
      </c>
      <c r="D12" s="425" t="s">
        <v>277</v>
      </c>
      <c r="E12" s="425" t="s">
        <v>216</v>
      </c>
      <c r="F12" s="426"/>
      <c r="H12" s="868"/>
      <c r="I12" s="868"/>
      <c r="J12" s="868"/>
    </row>
    <row r="13" spans="1:10" ht="62.25" customHeight="1">
      <c r="B13" s="427"/>
      <c r="C13" s="428" t="s">
        <v>258</v>
      </c>
      <c r="D13" s="428" t="s">
        <v>257</v>
      </c>
      <c r="E13" s="429" t="s">
        <v>261</v>
      </c>
      <c r="F13" s="430"/>
      <c r="H13" s="868"/>
      <c r="I13" s="868"/>
      <c r="J13" s="868"/>
    </row>
    <row r="14" spans="1:10" ht="48" customHeight="1">
      <c r="B14" s="431"/>
      <c r="C14" s="432" t="s">
        <v>254</v>
      </c>
      <c r="D14" s="433" t="s">
        <v>255</v>
      </c>
      <c r="E14" s="434" t="s">
        <v>262</v>
      </c>
      <c r="F14" s="435"/>
      <c r="H14" s="868"/>
      <c r="I14" s="868"/>
      <c r="J14" s="868"/>
    </row>
    <row r="15" spans="1:10" ht="45.75" customHeight="1">
      <c r="B15" s="299"/>
      <c r="C15" s="300" t="s">
        <v>256</v>
      </c>
      <c r="D15" s="300" t="s">
        <v>160</v>
      </c>
      <c r="E15" s="301" t="s">
        <v>263</v>
      </c>
      <c r="F15" s="302"/>
      <c r="H15" s="868"/>
      <c r="I15" s="868"/>
      <c r="J15" s="868"/>
    </row>
    <row r="16" spans="1:10" ht="45.75" customHeight="1">
      <c r="A16" s="293"/>
      <c r="B16" s="299"/>
      <c r="C16" s="300" t="s">
        <v>245</v>
      </c>
      <c r="D16" s="300" t="s">
        <v>161</v>
      </c>
      <c r="E16" s="301" t="s">
        <v>263</v>
      </c>
      <c r="F16" s="302"/>
      <c r="H16" s="868"/>
      <c r="I16" s="868"/>
      <c r="J16" s="868"/>
    </row>
    <row r="17" spans="2:10" ht="45.75" customHeight="1">
      <c r="B17" s="299"/>
      <c r="C17" s="300" t="s">
        <v>246</v>
      </c>
      <c r="D17" s="300" t="s">
        <v>162</v>
      </c>
      <c r="E17" s="301" t="s">
        <v>263</v>
      </c>
      <c r="F17" s="303"/>
      <c r="H17" s="295"/>
      <c r="I17" s="295"/>
      <c r="J17" s="295"/>
    </row>
    <row r="18" spans="2:10" ht="45.75" customHeight="1">
      <c r="B18" s="299"/>
      <c r="C18" s="300" t="s">
        <v>247</v>
      </c>
      <c r="D18" s="300" t="s">
        <v>163</v>
      </c>
      <c r="E18" s="301" t="s">
        <v>263</v>
      </c>
      <c r="F18" s="302"/>
      <c r="H18" s="295"/>
      <c r="I18" s="295"/>
      <c r="J18" s="295"/>
    </row>
    <row r="19" spans="2:10" ht="45.75" customHeight="1">
      <c r="B19" s="299"/>
      <c r="C19" s="300" t="s">
        <v>248</v>
      </c>
      <c r="D19" s="300" t="s">
        <v>164</v>
      </c>
      <c r="E19" s="301" t="s">
        <v>263</v>
      </c>
      <c r="F19" s="302"/>
      <c r="H19" s="295"/>
      <c r="I19" s="295"/>
      <c r="J19" s="295"/>
    </row>
    <row r="20" spans="2:10" ht="45.75" customHeight="1">
      <c r="B20" s="299"/>
      <c r="C20" s="300" t="s">
        <v>249</v>
      </c>
      <c r="D20" s="300" t="s">
        <v>165</v>
      </c>
      <c r="E20" s="301" t="s">
        <v>263</v>
      </c>
      <c r="F20" s="302"/>
      <c r="H20" s="295"/>
      <c r="I20" s="295"/>
      <c r="J20" s="295"/>
    </row>
    <row r="21" spans="2:10" ht="45.75" customHeight="1">
      <c r="B21" s="299"/>
      <c r="C21" s="300" t="s">
        <v>250</v>
      </c>
      <c r="D21" s="300" t="s">
        <v>166</v>
      </c>
      <c r="E21" s="301" t="s">
        <v>263</v>
      </c>
      <c r="F21" s="302"/>
      <c r="H21" s="295"/>
      <c r="I21" s="295"/>
      <c r="J21" s="295"/>
    </row>
    <row r="22" spans="2:10" ht="45.75" customHeight="1">
      <c r="B22" s="299"/>
      <c r="C22" s="300" t="s">
        <v>251</v>
      </c>
      <c r="D22" s="300" t="s">
        <v>186</v>
      </c>
      <c r="E22" s="301" t="s">
        <v>263</v>
      </c>
      <c r="F22" s="302"/>
      <c r="H22" s="295"/>
      <c r="I22" s="295"/>
      <c r="J22" s="295"/>
    </row>
    <row r="23" spans="2:10" ht="45.75" customHeight="1">
      <c r="B23" s="299"/>
      <c r="C23" s="300" t="s">
        <v>252</v>
      </c>
      <c r="D23" s="300" t="s">
        <v>187</v>
      </c>
      <c r="E23" s="301" t="s">
        <v>263</v>
      </c>
      <c r="F23" s="302"/>
      <c r="H23" s="295"/>
      <c r="I23" s="295"/>
      <c r="J23" s="295"/>
    </row>
    <row r="24" spans="2:10" ht="31.5" customHeight="1">
      <c r="B24" s="436"/>
      <c r="C24" s="432" t="s">
        <v>243</v>
      </c>
      <c r="D24" s="432" t="s">
        <v>159</v>
      </c>
      <c r="E24" s="434" t="s">
        <v>262</v>
      </c>
      <c r="F24" s="437"/>
      <c r="H24" s="295"/>
      <c r="I24" s="295"/>
      <c r="J24" s="295"/>
    </row>
    <row r="25" spans="2:10" ht="31.5" customHeight="1">
      <c r="B25" s="299"/>
      <c r="C25" s="300" t="s">
        <v>244</v>
      </c>
      <c r="D25" s="300" t="s">
        <v>160</v>
      </c>
      <c r="E25" s="301" t="s">
        <v>263</v>
      </c>
      <c r="F25" s="302"/>
      <c r="H25" s="295"/>
      <c r="I25" s="295"/>
      <c r="J25" s="295"/>
    </row>
    <row r="26" spans="2:10" ht="31.5" customHeight="1">
      <c r="B26" s="299"/>
      <c r="C26" s="300" t="s">
        <v>245</v>
      </c>
      <c r="D26" s="300" t="s">
        <v>161</v>
      </c>
      <c r="E26" s="301" t="s">
        <v>263</v>
      </c>
      <c r="F26" s="302"/>
      <c r="H26" s="295"/>
      <c r="I26" s="295"/>
      <c r="J26" s="295"/>
    </row>
    <row r="27" spans="2:10" ht="31.5" customHeight="1">
      <c r="B27" s="299"/>
      <c r="C27" s="300" t="s">
        <v>246</v>
      </c>
      <c r="D27" s="300" t="s">
        <v>162</v>
      </c>
      <c r="E27" s="301" t="s">
        <v>263</v>
      </c>
      <c r="F27" s="303"/>
      <c r="H27" s="295"/>
      <c r="I27" s="295"/>
      <c r="J27" s="295"/>
    </row>
    <row r="28" spans="2:10" ht="31.5" customHeight="1">
      <c r="B28" s="299"/>
      <c r="C28" s="300" t="s">
        <v>247</v>
      </c>
      <c r="D28" s="300" t="s">
        <v>163</v>
      </c>
      <c r="E28" s="301" t="s">
        <v>263</v>
      </c>
      <c r="F28" s="302"/>
      <c r="H28" s="295"/>
      <c r="I28" s="295"/>
      <c r="J28" s="295"/>
    </row>
    <row r="29" spans="2:10" ht="31.5" customHeight="1">
      <c r="B29" s="299"/>
      <c r="C29" s="300" t="s">
        <v>248</v>
      </c>
      <c r="D29" s="300" t="s">
        <v>164</v>
      </c>
      <c r="E29" s="301" t="s">
        <v>263</v>
      </c>
      <c r="F29" s="302"/>
      <c r="H29" s="295"/>
      <c r="I29" s="295"/>
      <c r="J29" s="295"/>
    </row>
    <row r="30" spans="2:10" ht="31.5" customHeight="1">
      <c r="B30" s="299"/>
      <c r="C30" s="300" t="s">
        <v>249</v>
      </c>
      <c r="D30" s="300" t="s">
        <v>165</v>
      </c>
      <c r="E30" s="301" t="s">
        <v>263</v>
      </c>
      <c r="F30" s="302"/>
      <c r="H30" s="295"/>
      <c r="I30" s="295"/>
      <c r="J30" s="295"/>
    </row>
    <row r="31" spans="2:10" ht="31.5" customHeight="1">
      <c r="B31" s="299"/>
      <c r="C31" s="300" t="s">
        <v>250</v>
      </c>
      <c r="D31" s="300" t="s">
        <v>166</v>
      </c>
      <c r="E31" s="301" t="s">
        <v>263</v>
      </c>
      <c r="F31" s="302"/>
      <c r="H31" s="295"/>
      <c r="I31" s="295"/>
      <c r="J31" s="295"/>
    </row>
    <row r="32" spans="2:10" ht="31.5" customHeight="1">
      <c r="B32" s="299"/>
      <c r="C32" s="300" t="s">
        <v>251</v>
      </c>
      <c r="D32" s="300" t="s">
        <v>186</v>
      </c>
      <c r="E32" s="301" t="s">
        <v>263</v>
      </c>
      <c r="F32" s="302"/>
      <c r="H32" s="295"/>
      <c r="I32" s="295"/>
      <c r="J32" s="295"/>
    </row>
    <row r="33" spans="2:10" ht="31.5" customHeight="1">
      <c r="B33" s="299"/>
      <c r="C33" s="300" t="s">
        <v>252</v>
      </c>
      <c r="D33" s="300" t="s">
        <v>187</v>
      </c>
      <c r="E33" s="301" t="s">
        <v>263</v>
      </c>
      <c r="F33" s="302"/>
      <c r="H33" s="295"/>
      <c r="I33" s="295"/>
      <c r="J33" s="295"/>
    </row>
    <row r="34" spans="2:10" ht="31.5" customHeight="1">
      <c r="B34" s="299"/>
      <c r="C34" s="300" t="s">
        <v>253</v>
      </c>
      <c r="D34" s="300" t="s">
        <v>189</v>
      </c>
      <c r="E34" s="301" t="s">
        <v>263</v>
      </c>
      <c r="F34" s="302"/>
      <c r="H34" s="295"/>
      <c r="I34" s="295"/>
      <c r="J34" s="295"/>
    </row>
    <row r="35" spans="2:10" ht="31.5" customHeight="1">
      <c r="B35" s="436"/>
      <c r="C35" s="432" t="s">
        <v>243</v>
      </c>
      <c r="D35" s="432" t="s">
        <v>159</v>
      </c>
      <c r="E35" s="434" t="s">
        <v>262</v>
      </c>
      <c r="F35" s="437"/>
      <c r="H35" s="295"/>
      <c r="I35" s="295"/>
      <c r="J35" s="295"/>
    </row>
    <row r="36" spans="2:10" ht="31.5" customHeight="1">
      <c r="B36" s="299"/>
      <c r="C36" s="300" t="s">
        <v>244</v>
      </c>
      <c r="D36" s="300" t="s">
        <v>160</v>
      </c>
      <c r="E36" s="301" t="s">
        <v>263</v>
      </c>
      <c r="F36" s="302"/>
      <c r="H36" s="295"/>
      <c r="I36" s="295"/>
      <c r="J36" s="295"/>
    </row>
    <row r="37" spans="2:10" ht="31.5" customHeight="1">
      <c r="B37" s="299"/>
      <c r="C37" s="300" t="s">
        <v>245</v>
      </c>
      <c r="D37" s="300" t="s">
        <v>161</v>
      </c>
      <c r="E37" s="301" t="s">
        <v>263</v>
      </c>
      <c r="F37" s="302"/>
      <c r="H37" s="295"/>
      <c r="I37" s="295"/>
      <c r="J37" s="295"/>
    </row>
    <row r="38" spans="2:10" ht="31.5" customHeight="1">
      <c r="B38" s="299"/>
      <c r="C38" s="300" t="s">
        <v>246</v>
      </c>
      <c r="D38" s="300" t="s">
        <v>162</v>
      </c>
      <c r="E38" s="301" t="s">
        <v>263</v>
      </c>
      <c r="F38" s="302"/>
    </row>
    <row r="39" spans="2:10" ht="31.5" customHeight="1">
      <c r="B39" s="299"/>
      <c r="C39" s="300" t="s">
        <v>247</v>
      </c>
      <c r="D39" s="300" t="s">
        <v>163</v>
      </c>
      <c r="E39" s="301" t="s">
        <v>263</v>
      </c>
      <c r="F39" s="302"/>
    </row>
    <row r="40" spans="2:10" ht="31.5" customHeight="1">
      <c r="B40" s="299"/>
      <c r="C40" s="300" t="s">
        <v>248</v>
      </c>
      <c r="D40" s="300" t="s">
        <v>164</v>
      </c>
      <c r="E40" s="301" t="s">
        <v>263</v>
      </c>
      <c r="F40" s="302"/>
    </row>
    <row r="41" spans="2:10" ht="31.5" customHeight="1">
      <c r="B41" s="299"/>
      <c r="C41" s="300" t="s">
        <v>249</v>
      </c>
      <c r="D41" s="300" t="s">
        <v>165</v>
      </c>
      <c r="E41" s="301" t="s">
        <v>263</v>
      </c>
      <c r="F41" s="302"/>
    </row>
    <row r="42" spans="2:10" ht="31.5" customHeight="1">
      <c r="B42" s="299"/>
      <c r="C42" s="300" t="s">
        <v>250</v>
      </c>
      <c r="D42" s="300" t="s">
        <v>166</v>
      </c>
      <c r="E42" s="301" t="s">
        <v>263</v>
      </c>
      <c r="F42" s="302"/>
    </row>
    <row r="43" spans="2:10" ht="31.5" customHeight="1">
      <c r="B43" s="299"/>
      <c r="C43" s="300" t="s">
        <v>251</v>
      </c>
      <c r="D43" s="300" t="s">
        <v>186</v>
      </c>
      <c r="E43" s="301" t="s">
        <v>263</v>
      </c>
      <c r="F43" s="302"/>
    </row>
    <row r="44" spans="2:10" ht="31.5" customHeight="1">
      <c r="B44" s="299"/>
      <c r="C44" s="300" t="s">
        <v>252</v>
      </c>
      <c r="D44" s="300" t="s">
        <v>187</v>
      </c>
      <c r="E44" s="301" t="s">
        <v>263</v>
      </c>
      <c r="F44" s="302"/>
    </row>
    <row r="45" spans="2:10" ht="31.5" customHeight="1">
      <c r="B45" s="299"/>
      <c r="C45" s="300" t="s">
        <v>253</v>
      </c>
      <c r="D45" s="300" t="s">
        <v>189</v>
      </c>
      <c r="E45" s="301" t="s">
        <v>263</v>
      </c>
      <c r="F45" s="302"/>
    </row>
    <row r="46" spans="2:10" ht="31.5" customHeight="1">
      <c r="B46" s="436"/>
      <c r="C46" s="432" t="s">
        <v>243</v>
      </c>
      <c r="D46" s="432" t="s">
        <v>159</v>
      </c>
      <c r="E46" s="434" t="s">
        <v>262</v>
      </c>
      <c r="F46" s="437"/>
    </row>
    <row r="47" spans="2:10" ht="31.5" customHeight="1">
      <c r="B47" s="299"/>
      <c r="C47" s="300" t="s">
        <v>244</v>
      </c>
      <c r="D47" s="300" t="s">
        <v>160</v>
      </c>
      <c r="E47" s="301" t="s">
        <v>263</v>
      </c>
      <c r="F47" s="302"/>
    </row>
    <row r="48" spans="2:10" ht="31.5" customHeight="1">
      <c r="B48" s="299"/>
      <c r="C48" s="300" t="s">
        <v>245</v>
      </c>
      <c r="D48" s="300" t="s">
        <v>161</v>
      </c>
      <c r="E48" s="301" t="s">
        <v>263</v>
      </c>
      <c r="F48" s="302"/>
    </row>
    <row r="49" spans="2:6" ht="31.5" customHeight="1">
      <c r="B49" s="299"/>
      <c r="C49" s="300" t="s">
        <v>246</v>
      </c>
      <c r="D49" s="300" t="s">
        <v>162</v>
      </c>
      <c r="E49" s="301" t="s">
        <v>263</v>
      </c>
      <c r="F49" s="302"/>
    </row>
    <row r="50" spans="2:6" ht="31.5" customHeight="1">
      <c r="B50" s="299"/>
      <c r="C50" s="300" t="s">
        <v>247</v>
      </c>
      <c r="D50" s="300" t="s">
        <v>163</v>
      </c>
      <c r="E50" s="301" t="s">
        <v>263</v>
      </c>
      <c r="F50" s="302"/>
    </row>
    <row r="51" spans="2:6" ht="31.5" customHeight="1">
      <c r="B51" s="299"/>
      <c r="C51" s="300" t="s">
        <v>248</v>
      </c>
      <c r="D51" s="300" t="s">
        <v>164</v>
      </c>
      <c r="E51" s="301" t="s">
        <v>263</v>
      </c>
      <c r="F51" s="302"/>
    </row>
    <row r="52" spans="2:6" ht="31.5" customHeight="1">
      <c r="B52" s="299"/>
      <c r="C52" s="300" t="s">
        <v>249</v>
      </c>
      <c r="D52" s="300" t="s">
        <v>165</v>
      </c>
      <c r="E52" s="301" t="s">
        <v>263</v>
      </c>
      <c r="F52" s="302"/>
    </row>
    <row r="53" spans="2:6" ht="31.5" customHeight="1">
      <c r="B53" s="299"/>
      <c r="C53" s="300" t="s">
        <v>250</v>
      </c>
      <c r="D53" s="300" t="s">
        <v>166</v>
      </c>
      <c r="E53" s="301" t="s">
        <v>263</v>
      </c>
      <c r="F53" s="302"/>
    </row>
    <row r="54" spans="2:6" ht="31.5" customHeight="1">
      <c r="B54" s="299"/>
      <c r="C54" s="300" t="s">
        <v>251</v>
      </c>
      <c r="D54" s="300" t="s">
        <v>186</v>
      </c>
      <c r="E54" s="301" t="s">
        <v>263</v>
      </c>
      <c r="F54" s="302"/>
    </row>
    <row r="55" spans="2:6" ht="31.5" customHeight="1" thickBot="1">
      <c r="B55" s="304"/>
      <c r="C55" s="305"/>
      <c r="D55" s="305"/>
      <c r="E55" s="306"/>
      <c r="F55" s="307"/>
    </row>
    <row r="56" spans="2:6">
      <c r="B56" s="294"/>
      <c r="C56" s="294"/>
      <c r="D56" s="294"/>
      <c r="E56" s="294"/>
      <c r="F56" s="294"/>
    </row>
    <row r="57" spans="2:6" ht="18.75">
      <c r="E57" s="296"/>
      <c r="F57" s="296"/>
    </row>
  </sheetData>
  <autoFilter ref="B10:F54" xr:uid="{A94FAE3D-1EF0-47AD-864A-C93154263395}">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33" zoomScaleNormal="33" workbookViewId="0">
      <selection activeCell="D51" sqref="D51:D52"/>
    </sheetView>
  </sheetViews>
  <sheetFormatPr baseColWidth="10" defaultColWidth="11.375" defaultRowHeight="15"/>
  <cols>
    <col min="1" max="1" width="6.75" style="291" customWidth="1"/>
    <col min="2" max="2" width="23.125" style="292" customWidth="1"/>
    <col min="3" max="3" width="39.625" style="292" customWidth="1"/>
    <col min="4" max="6" width="39.625" style="291" customWidth="1"/>
    <col min="7" max="7" width="39.625" style="292" customWidth="1"/>
    <col min="8" max="8" width="64.25" style="291" customWidth="1"/>
    <col min="9" max="9" width="66.875" style="291" customWidth="1"/>
    <col min="10" max="11" width="11.375" style="291"/>
    <col min="12" max="16" width="35.25" style="291" customWidth="1"/>
    <col min="17" max="16384" width="11.375" style="291"/>
  </cols>
  <sheetData>
    <row r="2" spans="2:16">
      <c r="B2" s="1"/>
      <c r="C2" s="1"/>
      <c r="D2" s="95"/>
      <c r="E2" s="1"/>
      <c r="F2" s="1"/>
      <c r="G2" s="1"/>
      <c r="H2" s="1"/>
      <c r="I2" s="1"/>
    </row>
    <row r="3" spans="2:16">
      <c r="B3" s="1"/>
      <c r="C3" s="1"/>
      <c r="D3" s="2"/>
      <c r="E3" s="1"/>
      <c r="F3" s="1"/>
      <c r="G3" s="1"/>
      <c r="H3" s="1"/>
      <c r="I3" s="1"/>
    </row>
    <row r="4" spans="2:16" ht="74.45" customHeight="1">
      <c r="B4" s="1"/>
      <c r="C4" s="865" t="s">
        <v>278</v>
      </c>
      <c r="D4" s="865"/>
      <c r="E4" s="865"/>
      <c r="F4" s="865"/>
      <c r="G4" s="865"/>
      <c r="H4" s="3"/>
      <c r="I4" s="3"/>
    </row>
    <row r="5" spans="2:16" ht="32.450000000000003" customHeight="1">
      <c r="B5" s="1"/>
      <c r="C5" s="865" t="s">
        <v>296</v>
      </c>
      <c r="D5" s="865"/>
      <c r="E5" s="865"/>
      <c r="F5" s="865"/>
      <c r="G5" s="865"/>
      <c r="H5" s="3"/>
      <c r="I5" s="3"/>
    </row>
    <row r="6" spans="2:16" ht="32.450000000000003" customHeight="1">
      <c r="B6" s="1"/>
      <c r="C6" s="865" t="s">
        <v>299</v>
      </c>
      <c r="D6" s="865"/>
      <c r="E6" s="865"/>
      <c r="F6" s="865"/>
      <c r="G6" s="865"/>
      <c r="H6" s="3"/>
      <c r="I6" s="3"/>
    </row>
    <row r="7" spans="2:16" ht="32.450000000000003" customHeight="1">
      <c r="B7" s="1"/>
      <c r="C7" s="865" t="s">
        <v>300</v>
      </c>
      <c r="D7" s="865"/>
      <c r="E7" s="865"/>
      <c r="F7" s="865"/>
      <c r="G7" s="865"/>
      <c r="H7" s="3"/>
      <c r="I7" s="3"/>
    </row>
    <row r="9" spans="2:16" ht="15.75" thickBot="1"/>
    <row r="10" spans="2:16" ht="45.75" customHeight="1" thickBot="1">
      <c r="B10" s="874" t="s">
        <v>279</v>
      </c>
      <c r="C10" s="875"/>
      <c r="D10" s="875"/>
      <c r="E10" s="875"/>
      <c r="F10" s="875"/>
      <c r="G10" s="875"/>
      <c r="H10" s="875"/>
      <c r="I10" s="876"/>
      <c r="L10" s="873" t="s">
        <v>288</v>
      </c>
      <c r="M10" s="873"/>
      <c r="N10" s="873"/>
      <c r="O10" s="873"/>
      <c r="P10" s="873"/>
    </row>
    <row r="11" spans="2:16" ht="115.15" customHeight="1" thickBot="1">
      <c r="B11" s="308" t="s">
        <v>280</v>
      </c>
      <c r="C11" s="309" t="s">
        <v>281</v>
      </c>
      <c r="D11" s="309" t="s">
        <v>282</v>
      </c>
      <c r="E11" s="309" t="s">
        <v>283</v>
      </c>
      <c r="F11" s="309" t="s">
        <v>287</v>
      </c>
      <c r="G11" s="309" t="s">
        <v>284</v>
      </c>
      <c r="H11" s="309" t="s">
        <v>285</v>
      </c>
      <c r="I11" s="310" t="s">
        <v>286</v>
      </c>
      <c r="L11" s="873"/>
      <c r="M11" s="873"/>
      <c r="N11" s="873"/>
      <c r="O11" s="873"/>
      <c r="P11" s="873"/>
    </row>
    <row r="12" spans="2:16" ht="72.599999999999994" customHeight="1">
      <c r="B12" s="311"/>
      <c r="C12" s="312"/>
      <c r="D12" s="312"/>
      <c r="E12" s="312"/>
      <c r="F12" s="312"/>
      <c r="G12" s="312"/>
      <c r="H12" s="312"/>
      <c r="I12" s="313"/>
      <c r="L12" s="873"/>
      <c r="M12" s="873"/>
      <c r="N12" s="873"/>
      <c r="O12" s="873"/>
      <c r="P12" s="873"/>
    </row>
    <row r="13" spans="2:16" ht="72.599999999999994" customHeight="1">
      <c r="B13" s="320"/>
      <c r="C13" s="321"/>
      <c r="D13" s="321"/>
      <c r="E13" s="321"/>
      <c r="F13" s="321"/>
      <c r="G13" s="321"/>
      <c r="H13" s="321"/>
      <c r="I13" s="322"/>
      <c r="L13" s="873"/>
      <c r="M13" s="873"/>
      <c r="N13" s="873"/>
      <c r="O13" s="873"/>
      <c r="P13" s="873"/>
    </row>
    <row r="14" spans="2:16" ht="72.599999999999994" customHeight="1">
      <c r="B14" s="320"/>
      <c r="C14" s="321"/>
      <c r="D14" s="321"/>
      <c r="E14" s="321"/>
      <c r="F14" s="321"/>
      <c r="G14" s="321"/>
      <c r="H14" s="321"/>
      <c r="I14" s="322"/>
      <c r="L14" s="873"/>
      <c r="M14" s="873"/>
      <c r="N14" s="873"/>
      <c r="O14" s="873"/>
      <c r="P14" s="873"/>
    </row>
    <row r="15" spans="2:16" ht="72.599999999999994" customHeight="1">
      <c r="B15" s="320"/>
      <c r="C15" s="321"/>
      <c r="D15" s="321"/>
      <c r="E15" s="321"/>
      <c r="F15" s="321"/>
      <c r="G15" s="321"/>
      <c r="H15" s="321"/>
      <c r="I15" s="322"/>
      <c r="L15" s="873"/>
      <c r="M15" s="873"/>
      <c r="N15" s="873"/>
      <c r="O15" s="873"/>
      <c r="P15" s="873"/>
    </row>
    <row r="16" spans="2:16" ht="72.599999999999994" customHeight="1">
      <c r="B16" s="314"/>
      <c r="C16" s="315"/>
      <c r="D16" s="315"/>
      <c r="E16" s="315"/>
      <c r="F16" s="315"/>
      <c r="G16" s="315"/>
      <c r="H16" s="315"/>
      <c r="I16" s="316"/>
      <c r="L16" s="873"/>
      <c r="M16" s="873"/>
      <c r="N16" s="873"/>
      <c r="O16" s="873"/>
      <c r="P16" s="873"/>
    </row>
    <row r="17" spans="2:16" ht="72.599999999999994" customHeight="1">
      <c r="B17" s="314"/>
      <c r="C17" s="315"/>
      <c r="D17" s="315"/>
      <c r="E17" s="315"/>
      <c r="F17" s="315"/>
      <c r="G17" s="315"/>
      <c r="H17" s="315"/>
      <c r="I17" s="316"/>
      <c r="L17" s="873"/>
      <c r="M17" s="873"/>
      <c r="N17" s="873"/>
      <c r="O17" s="873"/>
      <c r="P17" s="873"/>
    </row>
    <row r="18" spans="2:16" ht="72.599999999999994" customHeight="1">
      <c r="B18" s="314"/>
      <c r="C18" s="315"/>
      <c r="D18" s="315"/>
      <c r="E18" s="315"/>
      <c r="F18" s="315"/>
      <c r="G18" s="315"/>
      <c r="H18" s="315"/>
      <c r="I18" s="316"/>
      <c r="L18" s="873"/>
      <c r="M18" s="873"/>
      <c r="N18" s="873"/>
      <c r="O18" s="873"/>
      <c r="P18" s="873"/>
    </row>
    <row r="19" spans="2:16" ht="72.599999999999994" customHeight="1" thickBot="1">
      <c r="B19" s="317"/>
      <c r="C19" s="318"/>
      <c r="D19" s="318"/>
      <c r="E19" s="318"/>
      <c r="F19" s="318"/>
      <c r="G19" s="318"/>
      <c r="H19" s="318"/>
      <c r="I19" s="319"/>
      <c r="L19" s="873"/>
      <c r="M19" s="873"/>
      <c r="N19" s="873"/>
      <c r="O19" s="873"/>
      <c r="P19" s="873"/>
    </row>
    <row r="20" spans="2:16">
      <c r="B20" s="291"/>
      <c r="C20" s="291"/>
      <c r="G20" s="291"/>
    </row>
    <row r="21" spans="2:16" ht="45.6" customHeight="1">
      <c r="B21" s="291"/>
      <c r="C21" s="291"/>
      <c r="G21" s="291"/>
    </row>
    <row r="22" spans="2:16" ht="45.6" customHeight="1">
      <c r="B22" s="291"/>
      <c r="C22" s="291"/>
      <c r="G22" s="291"/>
    </row>
    <row r="23" spans="2:16" ht="45.6" customHeight="1">
      <c r="B23" s="291"/>
      <c r="C23" s="291"/>
      <c r="G23" s="291"/>
    </row>
    <row r="24" spans="2:16" ht="45.6" customHeight="1">
      <c r="B24" s="291"/>
      <c r="C24" s="291"/>
      <c r="G24" s="291"/>
    </row>
    <row r="25" spans="2:16">
      <c r="B25" s="291"/>
      <c r="C25" s="291"/>
      <c r="G25" s="291"/>
    </row>
    <row r="26" spans="2:16">
      <c r="B26" s="291"/>
      <c r="C26" s="291"/>
      <c r="G26" s="291"/>
    </row>
    <row r="27" spans="2:16">
      <c r="B27" s="291"/>
      <c r="C27" s="291"/>
      <c r="G27" s="291"/>
    </row>
    <row r="28" spans="2:16">
      <c r="B28" s="291"/>
      <c r="C28" s="291"/>
      <c r="G28" s="291"/>
    </row>
    <row r="29" spans="2:16">
      <c r="B29" s="291"/>
      <c r="C29" s="291"/>
      <c r="G29" s="291"/>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D51" sqref="D51:D52"/>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48" customWidth="1"/>
    <col min="8" max="8" width="29.625" style="1" bestFit="1" customWidth="1"/>
    <col min="9" max="9" width="33" style="1" customWidth="1"/>
    <col min="10" max="10" width="26.125" style="1" customWidth="1"/>
    <col min="11" max="11" width="26.125" style="48" customWidth="1"/>
    <col min="12" max="12" width="23" style="1" customWidth="1"/>
    <col min="13" max="13" width="23" style="48" customWidth="1"/>
    <col min="14" max="14" width="121.25" style="48" customWidth="1"/>
    <col min="15" max="18" width="32.125" style="1" customWidth="1"/>
    <col min="19" max="19" width="25" style="1" customWidth="1"/>
    <col min="20" max="16384" width="12.125" style="1"/>
  </cols>
  <sheetData>
    <row r="1" spans="1:19" ht="32.25">
      <c r="E1" s="882"/>
      <c r="F1" s="882"/>
      <c r="G1" s="882"/>
      <c r="H1" s="882"/>
      <c r="I1" s="882"/>
      <c r="J1" s="882"/>
      <c r="K1" s="882"/>
      <c r="L1" s="882"/>
      <c r="M1" s="882"/>
      <c r="N1" s="882"/>
      <c r="O1" s="882"/>
      <c r="P1" s="882"/>
      <c r="Q1" s="882"/>
      <c r="R1" s="882"/>
      <c r="S1" s="882"/>
    </row>
    <row r="2" spans="1:19" ht="90" customHeight="1">
      <c r="E2" s="883" t="s">
        <v>28</v>
      </c>
      <c r="F2" s="883"/>
      <c r="G2" s="883"/>
      <c r="H2" s="883"/>
      <c r="I2" s="883"/>
      <c r="J2" s="883"/>
      <c r="K2" s="883"/>
      <c r="L2" s="883"/>
      <c r="M2" s="883"/>
      <c r="N2" s="883"/>
      <c r="O2" s="883"/>
      <c r="P2" s="883"/>
      <c r="Q2" s="883"/>
      <c r="R2" s="883"/>
      <c r="S2" s="883"/>
    </row>
    <row r="3" spans="1:19" ht="19.5" thickBot="1">
      <c r="E3" s="12"/>
      <c r="F3" s="12"/>
      <c r="G3" s="12"/>
      <c r="H3" s="13"/>
      <c r="I3" s="13"/>
      <c r="J3" s="13"/>
      <c r="K3" s="13"/>
      <c r="L3" s="14"/>
      <c r="M3" s="49"/>
      <c r="N3" s="49"/>
      <c r="O3" s="13"/>
      <c r="P3" s="13"/>
      <c r="Q3" s="13"/>
      <c r="R3" s="13"/>
      <c r="S3" s="13"/>
    </row>
    <row r="4" spans="1:19" ht="19.5" thickTop="1">
      <c r="E4" s="884" t="s">
        <v>22</v>
      </c>
      <c r="F4" s="893" t="s">
        <v>24</v>
      </c>
      <c r="G4" s="886" t="s">
        <v>0</v>
      </c>
      <c r="H4" s="888" t="s">
        <v>1</v>
      </c>
      <c r="I4" s="888"/>
      <c r="J4" s="888"/>
      <c r="K4" s="888"/>
      <c r="L4" s="888"/>
      <c r="M4" s="888"/>
      <c r="N4" s="888"/>
      <c r="O4" s="888"/>
      <c r="P4" s="888"/>
      <c r="Q4" s="889" t="s">
        <v>265</v>
      </c>
      <c r="R4" s="889" t="s">
        <v>266</v>
      </c>
      <c r="S4" s="891" t="s">
        <v>267</v>
      </c>
    </row>
    <row r="5" spans="1:19" ht="248.25" customHeight="1" thickBot="1">
      <c r="A5" s="877" t="s">
        <v>46</v>
      </c>
      <c r="B5" s="877"/>
      <c r="C5" s="877"/>
      <c r="D5" s="877"/>
      <c r="E5" s="885"/>
      <c r="F5" s="894"/>
      <c r="G5" s="887"/>
      <c r="H5" s="297" t="s">
        <v>2</v>
      </c>
      <c r="I5" s="298" t="s">
        <v>268</v>
      </c>
      <c r="J5" s="298" t="s">
        <v>269</v>
      </c>
      <c r="K5" s="298" t="s">
        <v>270</v>
      </c>
      <c r="L5" s="297" t="s">
        <v>271</v>
      </c>
      <c r="M5" s="298" t="s">
        <v>272</v>
      </c>
      <c r="N5" s="298" t="s">
        <v>273</v>
      </c>
      <c r="O5" s="298" t="s">
        <v>274</v>
      </c>
      <c r="P5" s="298" t="s">
        <v>275</v>
      </c>
      <c r="Q5" s="890"/>
      <c r="R5" s="890"/>
      <c r="S5" s="892"/>
    </row>
    <row r="6" spans="1:19" ht="158.25" customHeight="1">
      <c r="A6" s="16" t="s">
        <v>29</v>
      </c>
      <c r="B6" s="50" t="s">
        <v>32</v>
      </c>
      <c r="C6" s="50" t="s">
        <v>36</v>
      </c>
      <c r="D6" s="51" t="s">
        <v>41</v>
      </c>
      <c r="E6" s="120"/>
      <c r="F6" s="121" t="s">
        <v>3</v>
      </c>
      <c r="G6" s="122">
        <v>1.1000000000000001</v>
      </c>
      <c r="H6" s="123" t="s">
        <v>57</v>
      </c>
      <c r="I6" s="123"/>
      <c r="J6" s="124" t="s">
        <v>47</v>
      </c>
      <c r="K6" s="124" t="s">
        <v>51</v>
      </c>
      <c r="L6" s="124" t="s">
        <v>55</v>
      </c>
      <c r="M6" s="124" t="s">
        <v>55</v>
      </c>
      <c r="N6" s="124"/>
      <c r="O6" s="125"/>
      <c r="P6" s="126"/>
      <c r="Q6" s="127"/>
      <c r="R6" s="128"/>
      <c r="S6" s="129"/>
    </row>
    <row r="7" spans="1:19" s="2" customFormat="1" ht="141.75" customHeight="1">
      <c r="A7" s="16" t="s">
        <v>30</v>
      </c>
      <c r="B7" s="50" t="s">
        <v>33</v>
      </c>
      <c r="C7" s="50" t="s">
        <v>37</v>
      </c>
      <c r="D7" s="52" t="s">
        <v>40</v>
      </c>
      <c r="E7" s="17"/>
      <c r="F7" s="18" t="s">
        <v>4</v>
      </c>
      <c r="G7" s="101" t="s">
        <v>25</v>
      </c>
      <c r="H7" s="107" t="s">
        <v>56</v>
      </c>
      <c r="I7" s="107"/>
      <c r="J7" s="108" t="s">
        <v>48</v>
      </c>
      <c r="K7" s="108" t="s">
        <v>52</v>
      </c>
      <c r="L7" s="108"/>
      <c r="M7" s="107"/>
      <c r="N7" s="107"/>
      <c r="O7" s="107"/>
      <c r="P7" s="109"/>
      <c r="Q7" s="19"/>
      <c r="R7" s="20"/>
      <c r="S7" s="21"/>
    </row>
    <row r="8" spans="1:19" ht="141.75" customHeight="1">
      <c r="A8" s="16" t="s">
        <v>39</v>
      </c>
      <c r="B8" s="50" t="s">
        <v>34</v>
      </c>
      <c r="C8" s="50" t="s">
        <v>38</v>
      </c>
      <c r="D8" s="51" t="s">
        <v>42</v>
      </c>
      <c r="E8" s="22"/>
      <c r="F8" s="23" t="s">
        <v>5</v>
      </c>
      <c r="G8" s="102" t="s">
        <v>26</v>
      </c>
      <c r="H8" s="110" t="s">
        <v>58</v>
      </c>
      <c r="I8" s="110"/>
      <c r="J8" s="111" t="s">
        <v>49</v>
      </c>
      <c r="K8" s="111" t="s">
        <v>53</v>
      </c>
      <c r="L8" s="111"/>
      <c r="M8" s="112"/>
      <c r="N8" s="112"/>
      <c r="O8" s="113"/>
      <c r="P8" s="110"/>
      <c r="Q8" s="24"/>
      <c r="R8" s="25"/>
      <c r="S8" s="26"/>
    </row>
    <row r="9" spans="1:19" ht="141.75" customHeight="1">
      <c r="A9" s="16" t="s">
        <v>31</v>
      </c>
      <c r="B9" s="50" t="s">
        <v>35</v>
      </c>
      <c r="C9" s="50" t="s">
        <v>43</v>
      </c>
      <c r="D9" s="51" t="s">
        <v>44</v>
      </c>
      <c r="E9" s="27"/>
      <c r="F9" s="28" t="s">
        <v>6</v>
      </c>
      <c r="G9" s="103" t="s">
        <v>27</v>
      </c>
      <c r="H9" s="106" t="s">
        <v>59</v>
      </c>
      <c r="I9" s="106"/>
      <c r="J9" s="105" t="s">
        <v>50</v>
      </c>
      <c r="K9" s="105" t="s">
        <v>54</v>
      </c>
      <c r="L9" s="105"/>
      <c r="M9" s="114"/>
      <c r="N9" s="114"/>
      <c r="O9" s="115"/>
      <c r="P9" s="114"/>
      <c r="Q9" s="33"/>
      <c r="R9" s="34"/>
      <c r="S9" s="35"/>
    </row>
    <row r="10" spans="1:19" ht="61.5" customHeight="1">
      <c r="A10" s="878" t="s">
        <v>60</v>
      </c>
      <c r="B10" s="878"/>
      <c r="C10" s="878"/>
      <c r="D10" s="879"/>
      <c r="E10" s="27"/>
      <c r="F10" s="28" t="s">
        <v>6</v>
      </c>
      <c r="G10" s="103"/>
      <c r="H10" s="106"/>
      <c r="I10" s="106"/>
      <c r="J10" s="105"/>
      <c r="K10" s="114"/>
      <c r="L10" s="105"/>
      <c r="M10" s="114"/>
      <c r="N10" s="114"/>
      <c r="O10" s="115"/>
      <c r="P10" s="114"/>
      <c r="Q10" s="33"/>
      <c r="R10" s="34"/>
      <c r="S10" s="35"/>
    </row>
    <row r="11" spans="1:19" ht="99.75" customHeight="1" thickBot="1">
      <c r="A11" s="880" t="s">
        <v>45</v>
      </c>
      <c r="B11" s="880"/>
      <c r="C11" s="880"/>
      <c r="D11" s="881"/>
      <c r="E11" s="96"/>
      <c r="F11" s="97" t="s">
        <v>6</v>
      </c>
      <c r="G11" s="104"/>
      <c r="H11" s="116"/>
      <c r="I11" s="116"/>
      <c r="J11" s="117"/>
      <c r="K11" s="118"/>
      <c r="L11" s="117"/>
      <c r="M11" s="118"/>
      <c r="N11" s="118"/>
      <c r="O11" s="119"/>
      <c r="P11" s="118"/>
      <c r="Q11" s="99"/>
      <c r="R11" s="98"/>
      <c r="S11" s="100"/>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7"/>
  <sheetViews>
    <sheetView showGridLines="0" topLeftCell="G37" zoomScale="80" zoomScaleNormal="80" zoomScaleSheetLayoutView="40" zoomScalePageLayoutView="111" workbookViewId="0">
      <selection activeCell="D51" sqref="D51:D52"/>
    </sheetView>
  </sheetViews>
  <sheetFormatPr baseColWidth="10" defaultColWidth="12.125" defaultRowHeight="15"/>
  <cols>
    <col min="1" max="1" width="26.75" style="1" customWidth="1"/>
    <col min="2" max="2" width="23.625" style="1" customWidth="1"/>
    <col min="3" max="3" width="21.375" style="1" customWidth="1"/>
    <col min="4" max="4" width="40.375" style="95"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56.25" style="1" customWidth="1"/>
    <col min="18" max="16384" width="12.125" style="1"/>
  </cols>
  <sheetData>
    <row r="3" spans="2:16">
      <c r="D3" s="2"/>
    </row>
    <row r="4" spans="2:16" ht="69.75" customHeight="1">
      <c r="C4" s="865" t="s">
        <v>210</v>
      </c>
      <c r="D4" s="865"/>
      <c r="E4" s="865"/>
      <c r="F4" s="865"/>
      <c r="G4" s="865"/>
      <c r="H4" s="865"/>
      <c r="I4" s="865"/>
      <c r="J4" s="865"/>
      <c r="K4" s="865"/>
      <c r="L4" s="865"/>
      <c r="M4" s="865"/>
      <c r="N4" s="865"/>
      <c r="O4" s="865"/>
      <c r="P4" s="3"/>
    </row>
    <row r="5" spans="2:16" ht="31.5" customHeight="1">
      <c r="C5" s="865" t="s">
        <v>296</v>
      </c>
      <c r="D5" s="865"/>
      <c r="E5" s="865"/>
      <c r="F5" s="865"/>
      <c r="G5" s="865"/>
      <c r="H5" s="865"/>
      <c r="I5" s="865"/>
      <c r="J5" s="865"/>
      <c r="K5" s="865"/>
      <c r="L5" s="865"/>
      <c r="M5" s="865"/>
      <c r="N5" s="865"/>
      <c r="O5" s="865"/>
      <c r="P5" s="3"/>
    </row>
    <row r="6" spans="2:16" ht="31.5" customHeight="1">
      <c r="C6" s="865" t="s">
        <v>1109</v>
      </c>
      <c r="D6" s="865"/>
      <c r="E6" s="865"/>
      <c r="F6" s="865"/>
      <c r="G6" s="865"/>
      <c r="H6" s="865"/>
      <c r="I6" s="865"/>
      <c r="J6" s="865"/>
      <c r="K6" s="865"/>
      <c r="L6" s="865"/>
      <c r="M6" s="865"/>
      <c r="N6" s="865"/>
      <c r="O6" s="865"/>
      <c r="P6" s="4"/>
    </row>
    <row r="7" spans="2:16" ht="31.5" customHeight="1">
      <c r="C7" s="865" t="s">
        <v>1141</v>
      </c>
      <c r="D7" s="865"/>
      <c r="E7" s="865"/>
      <c r="F7" s="865"/>
      <c r="G7" s="865"/>
      <c r="H7" s="865"/>
      <c r="I7" s="865"/>
      <c r="J7" s="865"/>
      <c r="K7" s="865"/>
      <c r="L7" s="865"/>
      <c r="M7" s="865"/>
      <c r="N7" s="865"/>
      <c r="O7" s="865"/>
      <c r="P7" s="4"/>
    </row>
    <row r="8" spans="2:16" ht="32.25">
      <c r="B8" s="84"/>
      <c r="C8" s="5"/>
      <c r="D8" s="5"/>
      <c r="E8" s="5"/>
      <c r="F8" s="5"/>
      <c r="G8" s="5"/>
      <c r="H8" s="5"/>
      <c r="I8" s="5"/>
      <c r="J8" s="5"/>
      <c r="K8" s="84"/>
      <c r="L8" s="5"/>
      <c r="M8" s="5"/>
      <c r="N8" s="5"/>
      <c r="O8" s="5"/>
      <c r="P8" s="5"/>
    </row>
    <row r="9" spans="2:16" ht="42" customHeight="1">
      <c r="B9" s="897" t="s">
        <v>7</v>
      </c>
      <c r="C9" s="897"/>
      <c r="D9" s="897"/>
      <c r="E9" s="10"/>
      <c r="F9" s="10"/>
      <c r="G9" s="6"/>
      <c r="H9" s="7"/>
      <c r="I9" s="7"/>
      <c r="J9" s="7"/>
      <c r="K9" s="85"/>
      <c r="L9" s="7"/>
      <c r="M9" s="7"/>
      <c r="N9" s="7"/>
      <c r="O9" s="7"/>
      <c r="P9" s="7"/>
    </row>
    <row r="10" spans="2:16" ht="42" customHeight="1">
      <c r="B10" s="896" t="s">
        <v>8</v>
      </c>
      <c r="C10" s="896"/>
      <c r="D10" s="896"/>
      <c r="E10" s="895" t="s">
        <v>1109</v>
      </c>
      <c r="F10" s="895"/>
      <c r="G10" s="895"/>
      <c r="H10" s="895"/>
      <c r="I10" s="895"/>
      <c r="J10" s="895"/>
      <c r="K10" s="895"/>
      <c r="L10" s="895"/>
      <c r="M10" s="895"/>
      <c r="N10" s="895"/>
      <c r="O10" s="895"/>
      <c r="P10" s="895"/>
    </row>
    <row r="11" spans="2:16" ht="18.75">
      <c r="B11" s="86"/>
      <c r="C11" s="8"/>
      <c r="D11" s="87"/>
      <c r="E11" s="10"/>
      <c r="F11" s="9"/>
      <c r="G11" s="6"/>
      <c r="H11" s="7"/>
      <c r="I11" s="9"/>
      <c r="J11" s="7"/>
      <c r="K11" s="85"/>
      <c r="L11" s="9"/>
      <c r="M11" s="9"/>
      <c r="N11" s="9"/>
      <c r="O11" s="9"/>
      <c r="P11" s="9"/>
    </row>
    <row r="12" spans="2:16" ht="42" customHeight="1">
      <c r="B12" s="900" t="s">
        <v>11</v>
      </c>
      <c r="C12" s="900"/>
      <c r="D12" s="900"/>
      <c r="E12" s="10"/>
      <c r="F12" s="9"/>
      <c r="G12" s="6"/>
      <c r="H12" s="7"/>
      <c r="I12" s="9"/>
      <c r="J12" s="7"/>
      <c r="K12" s="85"/>
      <c r="L12" s="9"/>
      <c r="M12" s="9"/>
      <c r="N12" s="9"/>
      <c r="O12" s="9"/>
      <c r="P12" s="9"/>
    </row>
    <row r="13" spans="2:16" ht="18.75">
      <c r="B13" s="896" t="s">
        <v>12</v>
      </c>
      <c r="C13" s="896"/>
      <c r="D13" s="896"/>
      <c r="E13" s="895" t="s">
        <v>1142</v>
      </c>
      <c r="F13" s="895"/>
      <c r="G13" s="895"/>
      <c r="H13" s="895"/>
      <c r="I13" s="895"/>
      <c r="J13" s="895"/>
      <c r="K13" s="895"/>
      <c r="L13" s="895"/>
      <c r="M13" s="895"/>
      <c r="N13" s="895"/>
      <c r="O13" s="895"/>
      <c r="P13" s="895"/>
    </row>
    <row r="14" spans="2:16" ht="18.75" customHeight="1">
      <c r="B14" s="896" t="s">
        <v>13</v>
      </c>
      <c r="C14" s="896"/>
      <c r="D14" s="896"/>
      <c r="E14" s="895" t="s">
        <v>1143</v>
      </c>
      <c r="F14" s="895"/>
      <c r="G14" s="895"/>
      <c r="H14" s="895"/>
      <c r="I14" s="895"/>
      <c r="J14" s="895"/>
      <c r="K14" s="895"/>
      <c r="L14" s="895"/>
      <c r="M14" s="895"/>
      <c r="N14" s="895"/>
      <c r="O14" s="895"/>
      <c r="P14" s="895"/>
    </row>
    <row r="15" spans="2:16" ht="18.75" customHeight="1">
      <c r="B15" s="896" t="s">
        <v>14</v>
      </c>
      <c r="C15" s="896"/>
      <c r="D15" s="896"/>
      <c r="E15" s="895" t="s">
        <v>1144</v>
      </c>
      <c r="F15" s="895"/>
      <c r="G15" s="895"/>
      <c r="H15" s="895"/>
      <c r="I15" s="895"/>
      <c r="J15" s="895"/>
      <c r="K15" s="895"/>
      <c r="L15" s="895"/>
      <c r="M15" s="895"/>
      <c r="N15" s="895"/>
      <c r="O15" s="895"/>
      <c r="P15" s="895"/>
    </row>
    <row r="16" spans="2:16" ht="18.75">
      <c r="B16" s="86"/>
      <c r="C16" s="8"/>
      <c r="D16" s="87"/>
      <c r="E16" s="10"/>
      <c r="F16" s="9"/>
      <c r="G16" s="7"/>
      <c r="H16" s="7"/>
      <c r="I16" s="9"/>
      <c r="J16" s="7"/>
      <c r="K16" s="85"/>
      <c r="L16" s="9"/>
      <c r="M16" s="9"/>
      <c r="N16" s="9"/>
      <c r="O16" s="9"/>
      <c r="P16" s="9"/>
    </row>
    <row r="17" spans="2:16" ht="42" customHeight="1">
      <c r="B17" s="900" t="s">
        <v>15</v>
      </c>
      <c r="C17" s="900"/>
      <c r="D17" s="900"/>
      <c r="E17" s="6"/>
      <c r="F17" s="6"/>
      <c r="G17" s="6"/>
      <c r="H17" s="6"/>
      <c r="I17" s="6"/>
      <c r="J17" s="6"/>
      <c r="K17" s="6"/>
      <c r="L17" s="6"/>
      <c r="M17" s="6"/>
      <c r="N17" s="6"/>
      <c r="O17" s="6"/>
      <c r="P17" s="6"/>
    </row>
    <row r="18" spans="2:16" ht="36.75" customHeight="1">
      <c r="B18" s="86"/>
      <c r="C18" s="8"/>
      <c r="D18" s="87"/>
      <c r="E18" s="895" t="s">
        <v>1145</v>
      </c>
      <c r="F18" s="895"/>
      <c r="G18" s="895"/>
      <c r="H18" s="895"/>
      <c r="I18" s="895"/>
      <c r="J18" s="895"/>
      <c r="K18" s="895"/>
      <c r="L18" s="895"/>
      <c r="M18" s="895"/>
      <c r="N18" s="895"/>
      <c r="O18" s="895"/>
      <c r="P18" s="895"/>
    </row>
    <row r="19" spans="2:16" ht="18.75">
      <c r="B19" s="86"/>
      <c r="C19" s="8"/>
      <c r="D19" s="87"/>
      <c r="E19" s="10"/>
      <c r="F19" s="9"/>
      <c r="G19" s="7"/>
      <c r="H19" s="7"/>
      <c r="I19" s="9"/>
      <c r="J19" s="7"/>
      <c r="K19" s="85"/>
      <c r="L19" s="9"/>
      <c r="M19" s="9"/>
      <c r="N19" s="9"/>
      <c r="O19" s="9"/>
      <c r="P19" s="9"/>
    </row>
    <row r="20" spans="2:16" ht="42" customHeight="1">
      <c r="B20" s="900" t="s">
        <v>16</v>
      </c>
      <c r="C20" s="900"/>
      <c r="D20" s="900"/>
      <c r="E20" s="10"/>
      <c r="F20" s="9"/>
      <c r="G20" s="7"/>
      <c r="H20" s="7"/>
      <c r="I20" s="9"/>
      <c r="J20" s="7"/>
      <c r="K20" s="85"/>
      <c r="L20" s="9"/>
      <c r="M20" s="9"/>
      <c r="N20" s="9"/>
      <c r="O20" s="9"/>
      <c r="P20" s="9"/>
    </row>
    <row r="21" spans="2:16" ht="18.75">
      <c r="B21" s="896" t="s">
        <v>17</v>
      </c>
      <c r="C21" s="896"/>
      <c r="D21" s="896"/>
      <c r="E21" s="898" t="s">
        <v>301</v>
      </c>
      <c r="F21" s="899"/>
      <c r="G21" s="899"/>
      <c r="H21" s="899"/>
      <c r="I21" s="899"/>
      <c r="J21" s="899"/>
      <c r="K21" s="899"/>
      <c r="L21" s="899"/>
      <c r="M21" s="899"/>
      <c r="N21" s="899"/>
      <c r="O21" s="899"/>
      <c r="P21" s="899"/>
    </row>
    <row r="22" spans="2:16" ht="18.75" customHeight="1">
      <c r="B22" s="896" t="s">
        <v>18</v>
      </c>
      <c r="C22" s="896"/>
      <c r="D22" s="896"/>
      <c r="E22" s="898" t="s">
        <v>1514</v>
      </c>
      <c r="F22" s="899"/>
      <c r="G22" s="899"/>
      <c r="H22" s="899"/>
      <c r="I22" s="899"/>
      <c r="J22" s="899"/>
      <c r="K22" s="899"/>
      <c r="L22" s="899"/>
      <c r="M22" s="899"/>
      <c r="N22" s="899"/>
      <c r="O22" s="899"/>
      <c r="P22" s="899"/>
    </row>
    <row r="23" spans="2:16" ht="18.75" customHeight="1">
      <c r="B23" s="896" t="s">
        <v>19</v>
      </c>
      <c r="C23" s="896"/>
      <c r="D23" s="896"/>
      <c r="E23" s="898" t="s">
        <v>1515</v>
      </c>
      <c r="F23" s="899"/>
      <c r="G23" s="899"/>
      <c r="H23" s="899"/>
      <c r="I23" s="899"/>
      <c r="J23" s="899"/>
      <c r="K23" s="899"/>
      <c r="L23" s="899"/>
      <c r="M23" s="899"/>
      <c r="N23" s="899"/>
      <c r="O23" s="899"/>
      <c r="P23" s="899"/>
    </row>
    <row r="24" spans="2:16" ht="18.75" customHeight="1">
      <c r="B24" s="896" t="s">
        <v>20</v>
      </c>
      <c r="C24" s="896"/>
      <c r="D24" s="896"/>
      <c r="E24" s="898" t="s">
        <v>1516</v>
      </c>
      <c r="F24" s="899"/>
      <c r="G24" s="899"/>
      <c r="H24" s="899"/>
      <c r="I24" s="899"/>
      <c r="J24" s="899"/>
      <c r="K24" s="899"/>
      <c r="L24" s="899"/>
      <c r="M24" s="899"/>
      <c r="N24" s="899"/>
      <c r="O24" s="899"/>
      <c r="P24" s="899"/>
    </row>
    <row r="25" spans="2:16" ht="18.75">
      <c r="B25" s="6"/>
      <c r="C25" s="6"/>
      <c r="D25" s="87"/>
      <c r="E25" s="10"/>
      <c r="F25" s="10"/>
      <c r="G25" s="7"/>
      <c r="H25" s="7"/>
      <c r="I25" s="9"/>
      <c r="J25" s="7"/>
      <c r="K25" s="85"/>
      <c r="L25" s="9"/>
      <c r="M25" s="9"/>
      <c r="N25" s="9"/>
      <c r="O25" s="9"/>
      <c r="P25" s="9"/>
    </row>
    <row r="26" spans="2:16" ht="42" customHeight="1">
      <c r="B26" s="900" t="s">
        <v>21</v>
      </c>
      <c r="C26" s="900"/>
      <c r="D26" s="900"/>
      <c r="E26" s="6"/>
      <c r="F26" s="6"/>
      <c r="G26" s="6"/>
      <c r="H26" s="6"/>
      <c r="I26" s="6"/>
      <c r="J26" s="6"/>
      <c r="K26" s="6"/>
      <c r="L26" s="6"/>
      <c r="M26" s="6"/>
      <c r="N26" s="6"/>
      <c r="O26" s="6"/>
      <c r="P26" s="6"/>
    </row>
    <row r="27" spans="2:16" ht="18.75">
      <c r="B27" s="85"/>
      <c r="C27" s="7"/>
      <c r="D27" s="7"/>
      <c r="E27" s="901" t="s">
        <v>1115</v>
      </c>
      <c r="F27" s="901"/>
      <c r="G27" s="901"/>
      <c r="H27" s="901"/>
      <c r="I27" s="901"/>
      <c r="J27" s="901"/>
      <c r="K27" s="901"/>
      <c r="L27" s="901"/>
      <c r="M27" s="901"/>
      <c r="N27" s="901"/>
      <c r="O27" s="901"/>
      <c r="P27" s="901"/>
    </row>
    <row r="28" spans="2:16" ht="18.75">
      <c r="B28" s="85"/>
      <c r="C28" s="7"/>
      <c r="D28" s="7"/>
      <c r="E28" s="901"/>
      <c r="F28" s="901"/>
      <c r="G28" s="901"/>
      <c r="H28" s="901"/>
      <c r="I28" s="901"/>
      <c r="J28" s="901"/>
      <c r="K28" s="901"/>
      <c r="L28" s="901"/>
      <c r="M28" s="901"/>
      <c r="N28" s="901"/>
      <c r="O28" s="901"/>
      <c r="P28" s="901"/>
    </row>
    <row r="29" spans="2:16" ht="18.75">
      <c r="B29" s="85"/>
      <c r="C29" s="7"/>
      <c r="D29" s="7"/>
      <c r="E29" s="11"/>
      <c r="F29" s="11"/>
      <c r="G29" s="86"/>
      <c r="H29" s="86"/>
      <c r="I29" s="11"/>
      <c r="J29" s="86"/>
      <c r="K29" s="86"/>
      <c r="L29" s="11"/>
      <c r="M29" s="11"/>
      <c r="N29" s="11"/>
      <c r="O29" s="11"/>
      <c r="P29" s="11"/>
    </row>
    <row r="30" spans="2:16" ht="42" customHeight="1">
      <c r="B30" s="900" t="s">
        <v>23</v>
      </c>
      <c r="C30" s="900"/>
      <c r="D30" s="900"/>
      <c r="E30" s="10"/>
      <c r="F30" s="7"/>
      <c r="G30" s="6"/>
      <c r="H30" s="7"/>
      <c r="I30" s="7"/>
      <c r="J30" s="7"/>
      <c r="K30" s="85"/>
      <c r="L30" s="7"/>
      <c r="M30" s="7"/>
      <c r="N30" s="7"/>
      <c r="O30" s="7"/>
      <c r="P30" s="7"/>
    </row>
    <row r="31" spans="2:16" ht="18.75" customHeight="1">
      <c r="B31" s="896" t="s">
        <v>9</v>
      </c>
      <c r="C31" s="896"/>
      <c r="D31" s="896"/>
      <c r="E31" s="895" t="s">
        <v>296</v>
      </c>
      <c r="F31" s="895"/>
      <c r="G31" s="895"/>
      <c r="H31" s="895"/>
      <c r="I31" s="895"/>
      <c r="J31" s="895"/>
      <c r="K31" s="895"/>
      <c r="L31" s="895"/>
      <c r="M31" s="895"/>
      <c r="N31" s="895"/>
      <c r="O31" s="895"/>
      <c r="P31" s="895"/>
    </row>
    <row r="32" spans="2:16" ht="18.75" customHeight="1">
      <c r="B32" s="896" t="s">
        <v>10</v>
      </c>
      <c r="C32" s="896"/>
      <c r="D32" s="896"/>
      <c r="E32" s="895" t="s">
        <v>1110</v>
      </c>
      <c r="F32" s="895"/>
      <c r="G32" s="895"/>
      <c r="H32" s="895"/>
      <c r="I32" s="895"/>
      <c r="J32" s="895"/>
      <c r="K32" s="895"/>
      <c r="L32" s="895"/>
      <c r="M32" s="895"/>
      <c r="N32" s="895"/>
      <c r="O32" s="895"/>
      <c r="P32" s="895"/>
    </row>
    <row r="33" spans="1:16" ht="18.75">
      <c r="B33" s="896" t="s">
        <v>211</v>
      </c>
      <c r="C33" s="896"/>
      <c r="D33" s="896"/>
      <c r="E33" s="895" t="s">
        <v>1111</v>
      </c>
      <c r="F33" s="895"/>
      <c r="G33" s="895"/>
      <c r="H33" s="895"/>
      <c r="I33" s="895"/>
      <c r="J33" s="895"/>
      <c r="K33" s="895"/>
      <c r="L33" s="895"/>
      <c r="M33" s="895"/>
      <c r="N33" s="895"/>
      <c r="O33" s="895"/>
      <c r="P33" s="895"/>
    </row>
    <row r="34" spans="1:16" ht="18.75">
      <c r="B34" s="8"/>
      <c r="C34" s="8"/>
      <c r="D34" s="8"/>
      <c r="E34" s="11"/>
      <c r="F34" s="11"/>
      <c r="G34" s="11"/>
      <c r="H34" s="11"/>
      <c r="I34" s="11"/>
      <c r="J34" s="11"/>
      <c r="K34" s="86"/>
      <c r="L34" s="11"/>
      <c r="M34" s="11"/>
      <c r="N34" s="11"/>
      <c r="O34" s="11"/>
      <c r="P34" s="11"/>
    </row>
    <row r="35" spans="1:16" ht="42" customHeight="1">
      <c r="B35" s="900" t="s">
        <v>289</v>
      </c>
      <c r="C35" s="900"/>
      <c r="D35" s="900"/>
      <c r="E35" s="10"/>
      <c r="F35" s="7"/>
      <c r="G35" s="6"/>
      <c r="H35" s="7"/>
      <c r="I35" s="7"/>
      <c r="J35" s="7"/>
      <c r="K35" s="85"/>
      <c r="L35" s="7"/>
      <c r="M35" s="7"/>
      <c r="N35" s="7"/>
      <c r="O35" s="7"/>
      <c r="P35" s="7"/>
    </row>
    <row r="36" spans="1:16" ht="18.75" customHeight="1">
      <c r="B36" s="896" t="s">
        <v>290</v>
      </c>
      <c r="C36" s="896"/>
      <c r="D36" s="896"/>
      <c r="E36" s="895" t="s">
        <v>1112</v>
      </c>
      <c r="F36" s="895"/>
      <c r="G36" s="895"/>
      <c r="H36" s="895"/>
      <c r="I36" s="895"/>
      <c r="J36" s="895"/>
      <c r="K36" s="902"/>
      <c r="L36" s="895"/>
      <c r="M36" s="895"/>
      <c r="N36" s="895"/>
      <c r="O36" s="895"/>
      <c r="P36" s="895"/>
    </row>
    <row r="37" spans="1:16" ht="18.75" customHeight="1">
      <c r="B37" s="896" t="s">
        <v>211</v>
      </c>
      <c r="C37" s="896"/>
      <c r="D37" s="896"/>
      <c r="E37" s="901">
        <v>3.1</v>
      </c>
      <c r="F37" s="901"/>
      <c r="G37" s="901"/>
      <c r="H37" s="901"/>
      <c r="I37" s="901"/>
      <c r="J37" s="901"/>
      <c r="K37" s="901"/>
      <c r="L37" s="901"/>
      <c r="M37" s="901"/>
      <c r="N37" s="901"/>
      <c r="O37" s="901"/>
      <c r="P37" s="901"/>
    </row>
    <row r="38" spans="1:16" ht="38.25" customHeight="1">
      <c r="B38" s="896" t="s">
        <v>292</v>
      </c>
      <c r="C38" s="896"/>
      <c r="D38" s="896"/>
      <c r="E38" s="895" t="s">
        <v>1113</v>
      </c>
      <c r="F38" s="895"/>
      <c r="G38" s="895"/>
      <c r="H38" s="895"/>
      <c r="I38" s="895"/>
      <c r="J38" s="895"/>
      <c r="K38" s="902"/>
      <c r="L38" s="895"/>
      <c r="M38" s="895"/>
      <c r="N38" s="895"/>
      <c r="O38" s="895"/>
      <c r="P38" s="895"/>
    </row>
    <row r="39" spans="1:16" ht="41.25" customHeight="1">
      <c r="B39" s="896" t="s">
        <v>291</v>
      </c>
      <c r="C39" s="896"/>
      <c r="D39" s="896"/>
      <c r="E39" s="895" t="s">
        <v>1114</v>
      </c>
      <c r="F39" s="895"/>
      <c r="G39" s="895"/>
      <c r="H39" s="895"/>
      <c r="I39" s="895"/>
      <c r="J39" s="895"/>
      <c r="K39" s="902"/>
      <c r="L39" s="895"/>
      <c r="M39" s="895"/>
      <c r="N39" s="895"/>
      <c r="O39" s="895"/>
      <c r="P39" s="895"/>
    </row>
    <row r="40" spans="1:16" ht="18.75" customHeight="1">
      <c r="B40" s="8"/>
      <c r="C40" s="8"/>
      <c r="D40" s="8"/>
      <c r="E40" s="11"/>
      <c r="F40" s="11"/>
      <c r="G40" s="11"/>
      <c r="H40" s="11"/>
      <c r="I40" s="11"/>
      <c r="J40" s="11"/>
      <c r="K40" s="86"/>
      <c r="L40" s="11"/>
      <c r="M40" s="11"/>
      <c r="N40" s="11"/>
      <c r="O40" s="11"/>
      <c r="P40" s="11"/>
    </row>
    <row r="41" spans="1:16" ht="18.75" customHeight="1">
      <c r="B41" s="882"/>
      <c r="C41" s="882"/>
      <c r="D41" s="882"/>
      <c r="E41" s="882"/>
      <c r="F41" s="882"/>
      <c r="G41" s="882"/>
      <c r="H41" s="882"/>
      <c r="I41" s="882"/>
      <c r="J41" s="882"/>
      <c r="K41" s="882"/>
      <c r="L41" s="882"/>
      <c r="M41" s="882"/>
      <c r="N41" s="882"/>
      <c r="O41" s="882"/>
      <c r="P41" s="882"/>
    </row>
    <row r="42" spans="1:16" ht="48.75" customHeight="1">
      <c r="B42" s="918" t="s">
        <v>1513</v>
      </c>
      <c r="C42" s="918"/>
      <c r="D42" s="918"/>
      <c r="E42" s="918"/>
      <c r="F42" s="918"/>
      <c r="G42" s="918"/>
      <c r="H42" s="918"/>
      <c r="I42" s="918"/>
      <c r="J42" s="918"/>
      <c r="K42" s="918"/>
      <c r="L42" s="918"/>
      <c r="M42" s="918"/>
      <c r="N42" s="918"/>
      <c r="O42" s="918"/>
      <c r="P42" s="918"/>
    </row>
    <row r="43" spans="1:16" ht="19.5" thickBot="1">
      <c r="B43" s="12"/>
      <c r="C43" s="12"/>
      <c r="D43" s="88"/>
      <c r="E43" s="13"/>
      <c r="F43" s="13"/>
      <c r="G43" s="14"/>
      <c r="H43" s="14"/>
      <c r="I43" s="14"/>
      <c r="J43" s="14"/>
      <c r="K43" s="89"/>
      <c r="L43" s="13"/>
      <c r="M43" s="13"/>
      <c r="N43" s="13"/>
      <c r="O43" s="13"/>
      <c r="P43" s="13"/>
    </row>
    <row r="44" spans="1:16" ht="20.25" customHeight="1" thickTop="1">
      <c r="B44" s="905" t="s">
        <v>22</v>
      </c>
      <c r="C44" s="907" t="s">
        <v>24</v>
      </c>
      <c r="D44" s="909" t="s">
        <v>77</v>
      </c>
      <c r="E44" s="911" t="s">
        <v>1</v>
      </c>
      <c r="F44" s="912"/>
      <c r="G44" s="912"/>
      <c r="H44" s="912"/>
      <c r="I44" s="912"/>
      <c r="J44" s="912"/>
      <c r="K44" s="912"/>
      <c r="L44" s="912"/>
      <c r="M44" s="913"/>
      <c r="N44" s="914" t="s">
        <v>83</v>
      </c>
      <c r="O44" s="916" t="s">
        <v>82</v>
      </c>
      <c r="P44" s="903" t="s">
        <v>84</v>
      </c>
    </row>
    <row r="45" spans="1:16" ht="149.25" customHeight="1" thickBot="1">
      <c r="A45" s="15"/>
      <c r="B45" s="906"/>
      <c r="C45" s="908"/>
      <c r="D45" s="910"/>
      <c r="E45" s="438" t="s">
        <v>76</v>
      </c>
      <c r="F45" s="439" t="s">
        <v>78</v>
      </c>
      <c r="G45" s="439" t="s">
        <v>79</v>
      </c>
      <c r="H45" s="439" t="s">
        <v>215</v>
      </c>
      <c r="I45" s="440" t="s">
        <v>80</v>
      </c>
      <c r="J45" s="439" t="s">
        <v>81</v>
      </c>
      <c r="K45" s="439" t="s">
        <v>212</v>
      </c>
      <c r="L45" s="439" t="s">
        <v>213</v>
      </c>
      <c r="M45" s="441" t="s">
        <v>214</v>
      </c>
      <c r="N45" s="915"/>
      <c r="O45" s="917"/>
      <c r="P45" s="904"/>
    </row>
    <row r="46" spans="1:16" ht="231.75">
      <c r="A46" s="16"/>
      <c r="B46" s="381" t="s">
        <v>86</v>
      </c>
      <c r="C46" s="333" t="s">
        <v>3</v>
      </c>
      <c r="D46" s="492" t="s">
        <v>303</v>
      </c>
      <c r="E46" s="493" t="s">
        <v>304</v>
      </c>
      <c r="F46" s="494" t="s">
        <v>305</v>
      </c>
      <c r="G46" s="495" t="s">
        <v>47</v>
      </c>
      <c r="H46" s="495" t="s">
        <v>294</v>
      </c>
      <c r="I46" s="504"/>
      <c r="J46" s="496" t="s">
        <v>306</v>
      </c>
      <c r="K46" s="505" t="s">
        <v>217</v>
      </c>
      <c r="L46" s="497" t="s">
        <v>307</v>
      </c>
      <c r="M46" s="506" t="s">
        <v>308</v>
      </c>
      <c r="N46" s="507" t="s">
        <v>309</v>
      </c>
      <c r="O46" s="508" t="s">
        <v>302</v>
      </c>
      <c r="P46" s="402" t="s">
        <v>295</v>
      </c>
    </row>
    <row r="47" spans="1:16" s="380" customFormat="1" ht="210">
      <c r="A47" s="379"/>
      <c r="B47" s="585" t="s">
        <v>311</v>
      </c>
      <c r="C47" s="586" t="s">
        <v>4</v>
      </c>
      <c r="D47" s="587" t="s">
        <v>1146</v>
      </c>
      <c r="E47" s="588" t="s">
        <v>1147</v>
      </c>
      <c r="F47" s="589" t="s">
        <v>345</v>
      </c>
      <c r="G47" s="586" t="s">
        <v>47</v>
      </c>
      <c r="H47" s="590" t="s">
        <v>446</v>
      </c>
      <c r="I47" s="591" t="s">
        <v>1148</v>
      </c>
      <c r="J47" s="592" t="s">
        <v>1149</v>
      </c>
      <c r="K47" s="586" t="s">
        <v>217</v>
      </c>
      <c r="L47" s="593" t="s">
        <v>1150</v>
      </c>
      <c r="M47" s="594" t="s">
        <v>1151</v>
      </c>
      <c r="N47" s="595" t="s">
        <v>1152</v>
      </c>
      <c r="O47" s="596" t="s">
        <v>513</v>
      </c>
      <c r="P47" s="597" t="s">
        <v>609</v>
      </c>
    </row>
    <row r="48" spans="1:16" ht="146.25">
      <c r="A48" s="16"/>
      <c r="B48" s="598" t="s">
        <v>311</v>
      </c>
      <c r="C48" s="599" t="s">
        <v>5</v>
      </c>
      <c r="D48" s="600" t="s">
        <v>1153</v>
      </c>
      <c r="E48" s="601" t="s">
        <v>1154</v>
      </c>
      <c r="F48" s="602" t="s">
        <v>346</v>
      </c>
      <c r="G48" s="603" t="s">
        <v>47</v>
      </c>
      <c r="H48" s="604" t="s">
        <v>446</v>
      </c>
      <c r="I48" s="605" t="s">
        <v>742</v>
      </c>
      <c r="J48" s="606" t="s">
        <v>804</v>
      </c>
      <c r="K48" s="603" t="s">
        <v>217</v>
      </c>
      <c r="L48" s="607" t="s">
        <v>885</v>
      </c>
      <c r="M48" s="608" t="s">
        <v>886</v>
      </c>
      <c r="N48" s="609" t="s">
        <v>1155</v>
      </c>
      <c r="O48" s="610" t="s">
        <v>514</v>
      </c>
      <c r="P48" s="611" t="s">
        <v>610</v>
      </c>
    </row>
    <row r="49" spans="1:16" ht="207">
      <c r="A49" s="16"/>
      <c r="B49" s="612" t="s">
        <v>311</v>
      </c>
      <c r="C49" s="613" t="s">
        <v>6</v>
      </c>
      <c r="D49" s="614" t="s">
        <v>649</v>
      </c>
      <c r="E49" s="615" t="s">
        <v>1156</v>
      </c>
      <c r="F49" s="616" t="s">
        <v>347</v>
      </c>
      <c r="G49" s="617" t="s">
        <v>47</v>
      </c>
      <c r="H49" s="618" t="s">
        <v>446</v>
      </c>
      <c r="I49" s="619" t="s">
        <v>743</v>
      </c>
      <c r="J49" s="620" t="s">
        <v>805</v>
      </c>
      <c r="K49" s="617" t="s">
        <v>217</v>
      </c>
      <c r="L49" s="621" t="s">
        <v>887</v>
      </c>
      <c r="M49" s="622" t="s">
        <v>888</v>
      </c>
      <c r="N49" s="623" t="s">
        <v>1088</v>
      </c>
      <c r="O49" s="624" t="s">
        <v>515</v>
      </c>
      <c r="P49" s="625" t="s">
        <v>611</v>
      </c>
    </row>
    <row r="50" spans="1:16" ht="146.25">
      <c r="A50" s="16"/>
      <c r="B50" s="626" t="s">
        <v>311</v>
      </c>
      <c r="C50" s="613" t="s">
        <v>6</v>
      </c>
      <c r="D50" s="627" t="s">
        <v>1157</v>
      </c>
      <c r="E50" s="628" t="s">
        <v>650</v>
      </c>
      <c r="F50" s="616" t="s">
        <v>348</v>
      </c>
      <c r="G50" s="617" t="s">
        <v>47</v>
      </c>
      <c r="H50" s="618" t="s">
        <v>446</v>
      </c>
      <c r="I50" s="629" t="s">
        <v>1158</v>
      </c>
      <c r="J50" s="620" t="s">
        <v>806</v>
      </c>
      <c r="K50" s="617" t="s">
        <v>217</v>
      </c>
      <c r="L50" s="621" t="s">
        <v>889</v>
      </c>
      <c r="M50" s="622" t="s">
        <v>890</v>
      </c>
      <c r="N50" s="623" t="s">
        <v>1030</v>
      </c>
      <c r="O50" s="624" t="s">
        <v>516</v>
      </c>
      <c r="P50" s="625" t="s">
        <v>610</v>
      </c>
    </row>
    <row r="51" spans="1:16" ht="231">
      <c r="A51" s="16"/>
      <c r="B51" s="626" t="s">
        <v>311</v>
      </c>
      <c r="C51" s="613" t="s">
        <v>6</v>
      </c>
      <c r="D51" s="627" t="s">
        <v>1159</v>
      </c>
      <c r="E51" s="628" t="s">
        <v>651</v>
      </c>
      <c r="F51" s="616" t="s">
        <v>349</v>
      </c>
      <c r="G51" s="617" t="s">
        <v>47</v>
      </c>
      <c r="H51" s="618" t="s">
        <v>446</v>
      </c>
      <c r="I51" s="629" t="s">
        <v>1160</v>
      </c>
      <c r="J51" s="620" t="s">
        <v>807</v>
      </c>
      <c r="K51" s="617" t="s">
        <v>217</v>
      </c>
      <c r="L51" s="621" t="s">
        <v>891</v>
      </c>
      <c r="M51" s="622" t="s">
        <v>892</v>
      </c>
      <c r="N51" s="623" t="s">
        <v>1031</v>
      </c>
      <c r="O51" s="624" t="s">
        <v>517</v>
      </c>
      <c r="P51" s="625" t="s">
        <v>612</v>
      </c>
    </row>
    <row r="52" spans="1:16" ht="192.75" customHeight="1">
      <c r="A52" s="16"/>
      <c r="B52" s="598" t="s">
        <v>313</v>
      </c>
      <c r="C52" s="599" t="s">
        <v>312</v>
      </c>
      <c r="D52" s="600" t="s">
        <v>1161</v>
      </c>
      <c r="E52" s="601" t="s">
        <v>1162</v>
      </c>
      <c r="F52" s="602" t="s">
        <v>350</v>
      </c>
      <c r="G52" s="603" t="s">
        <v>351</v>
      </c>
      <c r="H52" s="604" t="s">
        <v>446</v>
      </c>
      <c r="I52" s="630" t="s">
        <v>1163</v>
      </c>
      <c r="J52" s="631" t="s">
        <v>1164</v>
      </c>
      <c r="K52" s="603" t="s">
        <v>449</v>
      </c>
      <c r="L52" s="607" t="s">
        <v>893</v>
      </c>
      <c r="M52" s="608" t="s">
        <v>894</v>
      </c>
      <c r="N52" s="632" t="s">
        <v>1165</v>
      </c>
      <c r="O52" s="610" t="s">
        <v>518</v>
      </c>
      <c r="P52" s="633" t="s">
        <v>613</v>
      </c>
    </row>
    <row r="53" spans="1:16" ht="170.25" customHeight="1">
      <c r="A53" s="16"/>
      <c r="B53" s="626" t="s">
        <v>313</v>
      </c>
      <c r="C53" s="613" t="s">
        <v>6</v>
      </c>
      <c r="D53" s="627" t="s">
        <v>1166</v>
      </c>
      <c r="E53" s="628" t="s">
        <v>654</v>
      </c>
      <c r="F53" s="616" t="s">
        <v>352</v>
      </c>
      <c r="G53" s="617" t="s">
        <v>351</v>
      </c>
      <c r="H53" s="618" t="s">
        <v>446</v>
      </c>
      <c r="I53" s="619" t="s">
        <v>1167</v>
      </c>
      <c r="J53" s="620" t="s">
        <v>808</v>
      </c>
      <c r="K53" s="617" t="s">
        <v>449</v>
      </c>
      <c r="L53" s="634" t="s">
        <v>895</v>
      </c>
      <c r="M53" s="635" t="s">
        <v>896</v>
      </c>
      <c r="N53" s="623" t="s">
        <v>1168</v>
      </c>
      <c r="O53" s="624" t="s">
        <v>518</v>
      </c>
      <c r="P53" s="625" t="s">
        <v>614</v>
      </c>
    </row>
    <row r="54" spans="1:16" ht="171.75" customHeight="1">
      <c r="A54" s="16"/>
      <c r="B54" s="636" t="s">
        <v>313</v>
      </c>
      <c r="C54" s="613" t="s">
        <v>6</v>
      </c>
      <c r="D54" s="614" t="s">
        <v>652</v>
      </c>
      <c r="E54" s="628" t="s">
        <v>655</v>
      </c>
      <c r="F54" s="616" t="s">
        <v>353</v>
      </c>
      <c r="G54" s="617" t="s">
        <v>351</v>
      </c>
      <c r="H54" s="618" t="s">
        <v>446</v>
      </c>
      <c r="I54" s="629" t="s">
        <v>1169</v>
      </c>
      <c r="J54" s="620" t="s">
        <v>809</v>
      </c>
      <c r="K54" s="617" t="s">
        <v>449</v>
      </c>
      <c r="L54" s="634" t="s">
        <v>897</v>
      </c>
      <c r="M54" s="635" t="s">
        <v>898</v>
      </c>
      <c r="N54" s="623" t="s">
        <v>1170</v>
      </c>
      <c r="O54" s="624" t="s">
        <v>518</v>
      </c>
      <c r="P54" s="625" t="s">
        <v>615</v>
      </c>
    </row>
    <row r="55" spans="1:16" ht="188.25">
      <c r="A55" s="16"/>
      <c r="B55" s="598" t="s">
        <v>314</v>
      </c>
      <c r="C55" s="599" t="s">
        <v>312</v>
      </c>
      <c r="D55" s="600" t="s">
        <v>653</v>
      </c>
      <c r="E55" s="601" t="s">
        <v>656</v>
      </c>
      <c r="F55" s="602" t="s">
        <v>354</v>
      </c>
      <c r="G55" s="603" t="s">
        <v>47</v>
      </c>
      <c r="H55" s="604" t="s">
        <v>446</v>
      </c>
      <c r="I55" s="605" t="s">
        <v>744</v>
      </c>
      <c r="J55" s="607" t="s">
        <v>810</v>
      </c>
      <c r="K55" s="603" t="s">
        <v>217</v>
      </c>
      <c r="L55" s="637" t="s">
        <v>899</v>
      </c>
      <c r="M55" s="638" t="s">
        <v>470</v>
      </c>
      <c r="N55" s="609" t="s">
        <v>1032</v>
      </c>
      <c r="O55" s="610" t="s">
        <v>519</v>
      </c>
      <c r="P55" s="633" t="s">
        <v>616</v>
      </c>
    </row>
    <row r="56" spans="1:16" ht="174">
      <c r="A56" s="90"/>
      <c r="B56" s="636" t="s">
        <v>314</v>
      </c>
      <c r="C56" s="613" t="s">
        <v>6</v>
      </c>
      <c r="D56" s="639" t="s">
        <v>657</v>
      </c>
      <c r="E56" s="640" t="s">
        <v>658</v>
      </c>
      <c r="F56" s="641" t="s">
        <v>355</v>
      </c>
      <c r="G56" s="642" t="s">
        <v>47</v>
      </c>
      <c r="H56" s="643" t="s">
        <v>446</v>
      </c>
      <c r="I56" s="619" t="s">
        <v>745</v>
      </c>
      <c r="J56" s="634" t="s">
        <v>811</v>
      </c>
      <c r="K56" s="617" t="s">
        <v>217</v>
      </c>
      <c r="L56" s="621" t="s">
        <v>900</v>
      </c>
      <c r="M56" s="622" t="s">
        <v>471</v>
      </c>
      <c r="N56" s="623" t="s">
        <v>1033</v>
      </c>
      <c r="O56" s="644" t="s">
        <v>520</v>
      </c>
      <c r="P56" s="645" t="s">
        <v>616</v>
      </c>
    </row>
    <row r="57" spans="1:16" ht="174">
      <c r="A57" s="36"/>
      <c r="B57" s="626" t="s">
        <v>314</v>
      </c>
      <c r="C57" s="613" t="s">
        <v>6</v>
      </c>
      <c r="D57" s="627" t="s">
        <v>1171</v>
      </c>
      <c r="E57" s="628" t="s">
        <v>659</v>
      </c>
      <c r="F57" s="616" t="s">
        <v>356</v>
      </c>
      <c r="G57" s="617" t="s">
        <v>47</v>
      </c>
      <c r="H57" s="618" t="s">
        <v>446</v>
      </c>
      <c r="I57" s="619" t="s">
        <v>746</v>
      </c>
      <c r="J57" s="621" t="s">
        <v>812</v>
      </c>
      <c r="K57" s="617" t="s">
        <v>217</v>
      </c>
      <c r="L57" s="621" t="s">
        <v>901</v>
      </c>
      <c r="M57" s="622" t="s">
        <v>472</v>
      </c>
      <c r="N57" s="623" t="s">
        <v>1034</v>
      </c>
      <c r="O57" s="624" t="s">
        <v>521</v>
      </c>
      <c r="P57" s="625" t="s">
        <v>617</v>
      </c>
    </row>
    <row r="58" spans="1:16" ht="202.5">
      <c r="A58" s="36"/>
      <c r="B58" s="626" t="s">
        <v>314</v>
      </c>
      <c r="C58" s="613" t="s">
        <v>6</v>
      </c>
      <c r="D58" s="627" t="s">
        <v>1172</v>
      </c>
      <c r="E58" s="628" t="s">
        <v>660</v>
      </c>
      <c r="F58" s="616" t="s">
        <v>357</v>
      </c>
      <c r="G58" s="617" t="s">
        <v>47</v>
      </c>
      <c r="H58" s="618" t="s">
        <v>446</v>
      </c>
      <c r="I58" s="619" t="s">
        <v>747</v>
      </c>
      <c r="J58" s="621" t="s">
        <v>813</v>
      </c>
      <c r="K58" s="617" t="s">
        <v>217</v>
      </c>
      <c r="L58" s="621" t="s">
        <v>902</v>
      </c>
      <c r="M58" s="622" t="s">
        <v>473</v>
      </c>
      <c r="N58" s="623" t="s">
        <v>1035</v>
      </c>
      <c r="O58" s="624" t="s">
        <v>522</v>
      </c>
      <c r="P58" s="625" t="s">
        <v>616</v>
      </c>
    </row>
    <row r="59" spans="1:16" ht="189.75">
      <c r="A59" s="36"/>
      <c r="B59" s="646" t="s">
        <v>315</v>
      </c>
      <c r="C59" s="599" t="s">
        <v>5</v>
      </c>
      <c r="D59" s="647" t="s">
        <v>1173</v>
      </c>
      <c r="E59" s="601" t="s">
        <v>661</v>
      </c>
      <c r="F59" s="602" t="s">
        <v>358</v>
      </c>
      <c r="G59" s="603" t="s">
        <v>351</v>
      </c>
      <c r="H59" s="604" t="s">
        <v>446</v>
      </c>
      <c r="I59" s="605" t="s">
        <v>748</v>
      </c>
      <c r="J59" s="606" t="s">
        <v>814</v>
      </c>
      <c r="K59" s="603" t="s">
        <v>217</v>
      </c>
      <c r="L59" s="637" t="s">
        <v>1116</v>
      </c>
      <c r="M59" s="638" t="s">
        <v>474</v>
      </c>
      <c r="N59" s="609" t="s">
        <v>1036</v>
      </c>
      <c r="O59" s="610" t="s">
        <v>523</v>
      </c>
      <c r="P59" s="633" t="s">
        <v>618</v>
      </c>
    </row>
    <row r="60" spans="1:16" ht="224.25">
      <c r="B60" s="636" t="s">
        <v>315</v>
      </c>
      <c r="C60" s="613" t="s">
        <v>6</v>
      </c>
      <c r="D60" s="627" t="s">
        <v>1174</v>
      </c>
      <c r="E60" s="628" t="s">
        <v>662</v>
      </c>
      <c r="F60" s="616" t="s">
        <v>359</v>
      </c>
      <c r="G60" s="617" t="s">
        <v>351</v>
      </c>
      <c r="H60" s="618" t="s">
        <v>446</v>
      </c>
      <c r="I60" s="629" t="s">
        <v>1175</v>
      </c>
      <c r="J60" s="620" t="s">
        <v>815</v>
      </c>
      <c r="K60" s="617" t="s">
        <v>217</v>
      </c>
      <c r="L60" s="634" t="s">
        <v>1176</v>
      </c>
      <c r="M60" s="635" t="s">
        <v>903</v>
      </c>
      <c r="N60" s="623" t="s">
        <v>1177</v>
      </c>
      <c r="O60" s="624" t="s">
        <v>524</v>
      </c>
      <c r="P60" s="625" t="s">
        <v>619</v>
      </c>
    </row>
    <row r="61" spans="1:16" ht="145.5">
      <c r="B61" s="636" t="s">
        <v>315</v>
      </c>
      <c r="C61" s="613" t="s">
        <v>6</v>
      </c>
      <c r="D61" s="639" t="s">
        <v>663</v>
      </c>
      <c r="E61" s="640" t="s">
        <v>664</v>
      </c>
      <c r="F61" s="641" t="s">
        <v>360</v>
      </c>
      <c r="G61" s="642" t="s">
        <v>351</v>
      </c>
      <c r="H61" s="643" t="s">
        <v>446</v>
      </c>
      <c r="I61" s="619" t="s">
        <v>749</v>
      </c>
      <c r="J61" s="648" t="s">
        <v>816</v>
      </c>
      <c r="K61" s="617" t="s">
        <v>217</v>
      </c>
      <c r="L61" s="634" t="s">
        <v>1178</v>
      </c>
      <c r="M61" s="635" t="s">
        <v>904</v>
      </c>
      <c r="N61" s="623" t="s">
        <v>1179</v>
      </c>
      <c r="O61" s="644" t="s">
        <v>525</v>
      </c>
      <c r="P61" s="645" t="s">
        <v>620</v>
      </c>
    </row>
    <row r="62" spans="1:16" ht="145.5">
      <c r="B62" s="636" t="s">
        <v>315</v>
      </c>
      <c r="C62" s="613" t="s">
        <v>6</v>
      </c>
      <c r="D62" s="627" t="s">
        <v>1180</v>
      </c>
      <c r="E62" s="615" t="s">
        <v>1181</v>
      </c>
      <c r="F62" s="616" t="s">
        <v>361</v>
      </c>
      <c r="G62" s="617" t="s">
        <v>351</v>
      </c>
      <c r="H62" s="618" t="s">
        <v>446</v>
      </c>
      <c r="I62" s="629" t="s">
        <v>750</v>
      </c>
      <c r="J62" s="620" t="s">
        <v>817</v>
      </c>
      <c r="K62" s="617" t="s">
        <v>217</v>
      </c>
      <c r="L62" s="621" t="s">
        <v>1117</v>
      </c>
      <c r="M62" s="635" t="s">
        <v>1182</v>
      </c>
      <c r="N62" s="623" t="s">
        <v>1183</v>
      </c>
      <c r="O62" s="624" t="s">
        <v>526</v>
      </c>
      <c r="P62" s="625" t="s">
        <v>616</v>
      </c>
    </row>
    <row r="63" spans="1:16" ht="135">
      <c r="B63" s="626" t="s">
        <v>315</v>
      </c>
      <c r="C63" s="613" t="s">
        <v>6</v>
      </c>
      <c r="D63" s="627" t="s">
        <v>1184</v>
      </c>
      <c r="E63" s="628" t="s">
        <v>665</v>
      </c>
      <c r="F63" s="616" t="s">
        <v>362</v>
      </c>
      <c r="G63" s="617" t="s">
        <v>351</v>
      </c>
      <c r="H63" s="618" t="s">
        <v>446</v>
      </c>
      <c r="I63" s="629" t="s">
        <v>751</v>
      </c>
      <c r="J63" s="620" t="s">
        <v>818</v>
      </c>
      <c r="K63" s="617" t="s">
        <v>217</v>
      </c>
      <c r="L63" s="634" t="s">
        <v>1185</v>
      </c>
      <c r="M63" s="635" t="s">
        <v>905</v>
      </c>
      <c r="N63" s="623" t="s">
        <v>1186</v>
      </c>
      <c r="O63" s="624" t="s">
        <v>527</v>
      </c>
      <c r="P63" s="625" t="s">
        <v>621</v>
      </c>
    </row>
    <row r="64" spans="1:16" ht="174.75">
      <c r="B64" s="646" t="s">
        <v>316</v>
      </c>
      <c r="C64" s="599" t="s">
        <v>5</v>
      </c>
      <c r="D64" s="647" t="s">
        <v>1187</v>
      </c>
      <c r="E64" s="601" t="s">
        <v>666</v>
      </c>
      <c r="F64" s="602" t="s">
        <v>363</v>
      </c>
      <c r="G64" s="603" t="s">
        <v>351</v>
      </c>
      <c r="H64" s="604" t="s">
        <v>446</v>
      </c>
      <c r="I64" s="630" t="s">
        <v>752</v>
      </c>
      <c r="J64" s="631" t="s">
        <v>819</v>
      </c>
      <c r="K64" s="603" t="s">
        <v>217</v>
      </c>
      <c r="L64" s="607" t="s">
        <v>906</v>
      </c>
      <c r="M64" s="608" t="s">
        <v>907</v>
      </c>
      <c r="N64" s="632" t="s">
        <v>1037</v>
      </c>
      <c r="O64" s="610" t="s">
        <v>528</v>
      </c>
      <c r="P64" s="633" t="s">
        <v>622</v>
      </c>
    </row>
    <row r="65" spans="2:16" ht="174.75">
      <c r="B65" s="626" t="s">
        <v>316</v>
      </c>
      <c r="C65" s="613" t="s">
        <v>6</v>
      </c>
      <c r="D65" s="627" t="s">
        <v>1188</v>
      </c>
      <c r="E65" s="628" t="s">
        <v>667</v>
      </c>
      <c r="F65" s="616" t="s">
        <v>364</v>
      </c>
      <c r="G65" s="617" t="s">
        <v>351</v>
      </c>
      <c r="H65" s="618" t="s">
        <v>446</v>
      </c>
      <c r="I65" s="619" t="s">
        <v>753</v>
      </c>
      <c r="J65" s="620" t="s">
        <v>820</v>
      </c>
      <c r="K65" s="617" t="s">
        <v>217</v>
      </c>
      <c r="L65" s="634" t="s">
        <v>908</v>
      </c>
      <c r="M65" s="635" t="s">
        <v>909</v>
      </c>
      <c r="N65" s="623" t="s">
        <v>1038</v>
      </c>
      <c r="O65" s="624" t="s">
        <v>529</v>
      </c>
      <c r="P65" s="625" t="s">
        <v>623</v>
      </c>
    </row>
    <row r="66" spans="2:16" ht="174.75">
      <c r="B66" s="636" t="s">
        <v>316</v>
      </c>
      <c r="C66" s="613" t="s">
        <v>6</v>
      </c>
      <c r="D66" s="627" t="s">
        <v>1189</v>
      </c>
      <c r="E66" s="628" t="s">
        <v>1190</v>
      </c>
      <c r="F66" s="616" t="s">
        <v>365</v>
      </c>
      <c r="G66" s="617" t="s">
        <v>351</v>
      </c>
      <c r="H66" s="618" t="s">
        <v>446</v>
      </c>
      <c r="I66" s="619" t="s">
        <v>754</v>
      </c>
      <c r="J66" s="620" t="s">
        <v>821</v>
      </c>
      <c r="K66" s="617" t="s">
        <v>217</v>
      </c>
      <c r="L66" s="634" t="s">
        <v>910</v>
      </c>
      <c r="M66" s="635" t="s">
        <v>911</v>
      </c>
      <c r="N66" s="623" t="s">
        <v>1037</v>
      </c>
      <c r="O66" s="624" t="s">
        <v>530</v>
      </c>
      <c r="P66" s="625" t="s">
        <v>616</v>
      </c>
    </row>
    <row r="67" spans="2:16" ht="174.75">
      <c r="B67" s="636" t="s">
        <v>316</v>
      </c>
      <c r="C67" s="613" t="s">
        <v>6</v>
      </c>
      <c r="D67" s="614" t="s">
        <v>668</v>
      </c>
      <c r="E67" s="628" t="s">
        <v>669</v>
      </c>
      <c r="F67" s="616" t="s">
        <v>366</v>
      </c>
      <c r="G67" s="617" t="s">
        <v>351</v>
      </c>
      <c r="H67" s="618" t="s">
        <v>446</v>
      </c>
      <c r="I67" s="619" t="s">
        <v>755</v>
      </c>
      <c r="J67" s="620" t="s">
        <v>822</v>
      </c>
      <c r="K67" s="617" t="s">
        <v>217</v>
      </c>
      <c r="L67" s="634" t="s">
        <v>912</v>
      </c>
      <c r="M67" s="635" t="s">
        <v>913</v>
      </c>
      <c r="N67" s="623" t="s">
        <v>1037</v>
      </c>
      <c r="O67" s="624" t="s">
        <v>531</v>
      </c>
      <c r="P67" s="625" t="s">
        <v>624</v>
      </c>
    </row>
    <row r="68" spans="2:16" ht="174.75">
      <c r="B68" s="646" t="s">
        <v>317</v>
      </c>
      <c r="C68" s="599" t="s">
        <v>5</v>
      </c>
      <c r="D68" s="647" t="s">
        <v>1191</v>
      </c>
      <c r="E68" s="601" t="s">
        <v>670</v>
      </c>
      <c r="F68" s="602" t="s">
        <v>367</v>
      </c>
      <c r="G68" s="603" t="s">
        <v>47</v>
      </c>
      <c r="H68" s="604" t="s">
        <v>446</v>
      </c>
      <c r="I68" s="630" t="s">
        <v>1089</v>
      </c>
      <c r="J68" s="637" t="s">
        <v>1517</v>
      </c>
      <c r="K68" s="603" t="s">
        <v>217</v>
      </c>
      <c r="L68" s="607" t="s">
        <v>914</v>
      </c>
      <c r="M68" s="608" t="s">
        <v>915</v>
      </c>
      <c r="N68" s="632" t="s">
        <v>1039</v>
      </c>
      <c r="O68" s="610" t="s">
        <v>532</v>
      </c>
      <c r="P68" s="633" t="s">
        <v>625</v>
      </c>
    </row>
    <row r="69" spans="2:16" ht="174.75">
      <c r="B69" s="626" t="s">
        <v>317</v>
      </c>
      <c r="C69" s="613" t="s">
        <v>6</v>
      </c>
      <c r="D69" s="627" t="s">
        <v>1192</v>
      </c>
      <c r="E69" s="628" t="s">
        <v>671</v>
      </c>
      <c r="F69" s="616" t="s">
        <v>368</v>
      </c>
      <c r="G69" s="617" t="s">
        <v>47</v>
      </c>
      <c r="H69" s="618" t="s">
        <v>446</v>
      </c>
      <c r="I69" s="619" t="s">
        <v>1090</v>
      </c>
      <c r="J69" s="621" t="s">
        <v>823</v>
      </c>
      <c r="K69" s="617" t="s">
        <v>217</v>
      </c>
      <c r="L69" s="634" t="s">
        <v>916</v>
      </c>
      <c r="M69" s="635" t="s">
        <v>917</v>
      </c>
      <c r="N69" s="623" t="s">
        <v>1040</v>
      </c>
      <c r="O69" s="624" t="s">
        <v>532</v>
      </c>
      <c r="P69" s="625" t="s">
        <v>625</v>
      </c>
    </row>
    <row r="70" spans="2:16" ht="174.75">
      <c r="B70" s="626" t="s">
        <v>317</v>
      </c>
      <c r="C70" s="613" t="s">
        <v>6</v>
      </c>
      <c r="D70" s="627" t="s">
        <v>1193</v>
      </c>
      <c r="E70" s="628" t="s">
        <v>672</v>
      </c>
      <c r="F70" s="616" t="s">
        <v>369</v>
      </c>
      <c r="G70" s="617" t="s">
        <v>47</v>
      </c>
      <c r="H70" s="618" t="s">
        <v>446</v>
      </c>
      <c r="I70" s="619" t="s">
        <v>1091</v>
      </c>
      <c r="J70" s="620" t="s">
        <v>824</v>
      </c>
      <c r="K70" s="617" t="s">
        <v>217</v>
      </c>
      <c r="L70" s="634" t="s">
        <v>918</v>
      </c>
      <c r="M70" s="635" t="s">
        <v>919</v>
      </c>
      <c r="N70" s="623" t="s">
        <v>1041</v>
      </c>
      <c r="O70" s="624" t="s">
        <v>532</v>
      </c>
      <c r="P70" s="625" t="s">
        <v>623</v>
      </c>
    </row>
    <row r="71" spans="2:16" ht="161.25">
      <c r="B71" s="626" t="s">
        <v>317</v>
      </c>
      <c r="C71" s="613" t="s">
        <v>6</v>
      </c>
      <c r="D71" s="627" t="s">
        <v>1194</v>
      </c>
      <c r="E71" s="628" t="s">
        <v>673</v>
      </c>
      <c r="F71" s="616" t="s">
        <v>370</v>
      </c>
      <c r="G71" s="617" t="s">
        <v>47</v>
      </c>
      <c r="H71" s="618" t="s">
        <v>446</v>
      </c>
      <c r="I71" s="619" t="s">
        <v>1092</v>
      </c>
      <c r="J71" s="620" t="s">
        <v>825</v>
      </c>
      <c r="K71" s="617" t="s">
        <v>217</v>
      </c>
      <c r="L71" s="634" t="s">
        <v>920</v>
      </c>
      <c r="M71" s="635" t="s">
        <v>921</v>
      </c>
      <c r="N71" s="623" t="s">
        <v>1518</v>
      </c>
      <c r="O71" s="624" t="s">
        <v>532</v>
      </c>
      <c r="P71" s="625" t="s">
        <v>623</v>
      </c>
    </row>
    <row r="72" spans="2:16" ht="188.25">
      <c r="B72" s="598" t="s">
        <v>318</v>
      </c>
      <c r="C72" s="599" t="s">
        <v>312</v>
      </c>
      <c r="D72" s="647" t="s">
        <v>1195</v>
      </c>
      <c r="E72" s="601" t="s">
        <v>674</v>
      </c>
      <c r="F72" s="602" t="s">
        <v>371</v>
      </c>
      <c r="G72" s="603" t="s">
        <v>47</v>
      </c>
      <c r="H72" s="604" t="s">
        <v>446</v>
      </c>
      <c r="I72" s="630" t="s">
        <v>756</v>
      </c>
      <c r="J72" s="631" t="s">
        <v>826</v>
      </c>
      <c r="K72" s="603" t="s">
        <v>217</v>
      </c>
      <c r="L72" s="637" t="s">
        <v>922</v>
      </c>
      <c r="M72" s="638" t="s">
        <v>923</v>
      </c>
      <c r="N72" s="649" t="s">
        <v>1042</v>
      </c>
      <c r="O72" s="610" t="s">
        <v>533</v>
      </c>
      <c r="P72" s="633" t="s">
        <v>626</v>
      </c>
    </row>
    <row r="73" spans="2:16" ht="221.25">
      <c r="B73" s="636" t="s">
        <v>318</v>
      </c>
      <c r="C73" s="613" t="s">
        <v>6</v>
      </c>
      <c r="D73" s="614" t="s">
        <v>675</v>
      </c>
      <c r="E73" s="628" t="s">
        <v>676</v>
      </c>
      <c r="F73" s="616" t="s">
        <v>372</v>
      </c>
      <c r="G73" s="617" t="s">
        <v>47</v>
      </c>
      <c r="H73" s="618" t="s">
        <v>446</v>
      </c>
      <c r="I73" s="629" t="s">
        <v>757</v>
      </c>
      <c r="J73" s="620" t="s">
        <v>827</v>
      </c>
      <c r="K73" s="617" t="s">
        <v>217</v>
      </c>
      <c r="L73" s="621" t="s">
        <v>924</v>
      </c>
      <c r="M73" s="622" t="s">
        <v>925</v>
      </c>
      <c r="N73" s="623" t="s">
        <v>1043</v>
      </c>
      <c r="O73" s="624" t="s">
        <v>534</v>
      </c>
      <c r="P73" s="625" t="s">
        <v>627</v>
      </c>
    </row>
    <row r="74" spans="2:16" ht="221.25">
      <c r="B74" s="636" t="s">
        <v>318</v>
      </c>
      <c r="C74" s="613" t="s">
        <v>6</v>
      </c>
      <c r="D74" s="614" t="s">
        <v>677</v>
      </c>
      <c r="E74" s="628" t="s">
        <v>678</v>
      </c>
      <c r="F74" s="616" t="s">
        <v>373</v>
      </c>
      <c r="G74" s="617" t="s">
        <v>47</v>
      </c>
      <c r="H74" s="618" t="s">
        <v>446</v>
      </c>
      <c r="I74" s="629" t="s">
        <v>758</v>
      </c>
      <c r="J74" s="620" t="s">
        <v>828</v>
      </c>
      <c r="K74" s="617" t="s">
        <v>217</v>
      </c>
      <c r="L74" s="621" t="s">
        <v>926</v>
      </c>
      <c r="M74" s="622" t="s">
        <v>927</v>
      </c>
      <c r="N74" s="623" t="s">
        <v>1044</v>
      </c>
      <c r="O74" s="624" t="s">
        <v>535</v>
      </c>
      <c r="P74" s="625" t="s">
        <v>628</v>
      </c>
    </row>
    <row r="75" spans="2:16" ht="145.5">
      <c r="B75" s="626" t="s">
        <v>318</v>
      </c>
      <c r="C75" s="613" t="s">
        <v>6</v>
      </c>
      <c r="D75" s="627" t="s">
        <v>1196</v>
      </c>
      <c r="E75" s="628" t="s">
        <v>679</v>
      </c>
      <c r="F75" s="616" t="s">
        <v>374</v>
      </c>
      <c r="G75" s="617" t="s">
        <v>47</v>
      </c>
      <c r="H75" s="618" t="s">
        <v>446</v>
      </c>
      <c r="I75" s="629" t="s">
        <v>759</v>
      </c>
      <c r="J75" s="620" t="s">
        <v>829</v>
      </c>
      <c r="K75" s="617" t="s">
        <v>449</v>
      </c>
      <c r="L75" s="621" t="s">
        <v>928</v>
      </c>
      <c r="M75" s="622" t="s">
        <v>929</v>
      </c>
      <c r="N75" s="623" t="s">
        <v>1045</v>
      </c>
      <c r="O75" s="624" t="s">
        <v>536</v>
      </c>
      <c r="P75" s="625" t="s">
        <v>629</v>
      </c>
    </row>
    <row r="76" spans="2:16" ht="132.75">
      <c r="B76" s="626" t="s">
        <v>318</v>
      </c>
      <c r="C76" s="613" t="s">
        <v>6</v>
      </c>
      <c r="D76" s="627" t="s">
        <v>1197</v>
      </c>
      <c r="E76" s="628" t="s">
        <v>680</v>
      </c>
      <c r="F76" s="616" t="s">
        <v>375</v>
      </c>
      <c r="G76" s="617" t="s">
        <v>47</v>
      </c>
      <c r="H76" s="618" t="s">
        <v>446</v>
      </c>
      <c r="I76" s="629" t="s">
        <v>760</v>
      </c>
      <c r="J76" s="620" t="s">
        <v>830</v>
      </c>
      <c r="K76" s="617" t="s">
        <v>449</v>
      </c>
      <c r="L76" s="621" t="s">
        <v>930</v>
      </c>
      <c r="M76" s="622" t="s">
        <v>931</v>
      </c>
      <c r="N76" s="650" t="s">
        <v>1046</v>
      </c>
      <c r="O76" s="624" t="s">
        <v>537</v>
      </c>
      <c r="P76" s="625" t="s">
        <v>630</v>
      </c>
    </row>
    <row r="77" spans="2:16" ht="224.25">
      <c r="B77" s="646" t="s">
        <v>319</v>
      </c>
      <c r="C77" s="599" t="s">
        <v>5</v>
      </c>
      <c r="D77" s="647" t="s">
        <v>1198</v>
      </c>
      <c r="E77" s="601" t="s">
        <v>681</v>
      </c>
      <c r="F77" s="602" t="s">
        <v>376</v>
      </c>
      <c r="G77" s="603" t="s">
        <v>47</v>
      </c>
      <c r="H77" s="604" t="s">
        <v>446</v>
      </c>
      <c r="I77" s="651" t="s">
        <v>1199</v>
      </c>
      <c r="J77" s="652" t="s">
        <v>1200</v>
      </c>
      <c r="K77" s="603" t="s">
        <v>217</v>
      </c>
      <c r="L77" s="637" t="s">
        <v>932</v>
      </c>
      <c r="M77" s="638" t="s">
        <v>933</v>
      </c>
      <c r="N77" s="653" t="s">
        <v>495</v>
      </c>
      <c r="O77" s="610" t="s">
        <v>538</v>
      </c>
      <c r="P77" s="633" t="s">
        <v>626</v>
      </c>
    </row>
    <row r="78" spans="2:16" ht="165">
      <c r="B78" s="636" t="s">
        <v>319</v>
      </c>
      <c r="C78" s="613" t="s">
        <v>6</v>
      </c>
      <c r="D78" s="614" t="s">
        <v>682</v>
      </c>
      <c r="E78" s="615" t="s">
        <v>1201</v>
      </c>
      <c r="F78" s="616" t="s">
        <v>377</v>
      </c>
      <c r="G78" s="617" t="s">
        <v>47</v>
      </c>
      <c r="H78" s="618" t="s">
        <v>446</v>
      </c>
      <c r="I78" s="654" t="s">
        <v>1202</v>
      </c>
      <c r="J78" s="655" t="s">
        <v>1203</v>
      </c>
      <c r="K78" s="617" t="s">
        <v>217</v>
      </c>
      <c r="L78" s="621" t="s">
        <v>453</v>
      </c>
      <c r="M78" s="622" t="s">
        <v>475</v>
      </c>
      <c r="N78" s="656" t="s">
        <v>496</v>
      </c>
      <c r="O78" s="624" t="s">
        <v>539</v>
      </c>
      <c r="P78" s="625" t="s">
        <v>631</v>
      </c>
    </row>
    <row r="79" spans="2:16" ht="180">
      <c r="B79" s="636" t="s">
        <v>319</v>
      </c>
      <c r="C79" s="613" t="s">
        <v>6</v>
      </c>
      <c r="D79" s="614" t="s">
        <v>683</v>
      </c>
      <c r="E79" s="628" t="s">
        <v>684</v>
      </c>
      <c r="F79" s="616" t="s">
        <v>378</v>
      </c>
      <c r="G79" s="617" t="s">
        <v>47</v>
      </c>
      <c r="H79" s="618" t="s">
        <v>446</v>
      </c>
      <c r="I79" s="654" t="s">
        <v>1204</v>
      </c>
      <c r="J79" s="655" t="s">
        <v>1205</v>
      </c>
      <c r="K79" s="617" t="s">
        <v>217</v>
      </c>
      <c r="L79" s="621" t="s">
        <v>454</v>
      </c>
      <c r="M79" s="622" t="s">
        <v>476</v>
      </c>
      <c r="N79" s="656" t="s">
        <v>497</v>
      </c>
      <c r="O79" s="624" t="s">
        <v>540</v>
      </c>
      <c r="P79" s="625" t="s">
        <v>621</v>
      </c>
    </row>
    <row r="80" spans="2:16" ht="195">
      <c r="B80" s="636" t="s">
        <v>319</v>
      </c>
      <c r="C80" s="613" t="s">
        <v>6</v>
      </c>
      <c r="D80" s="614" t="s">
        <v>685</v>
      </c>
      <c r="E80" s="628" t="s">
        <v>686</v>
      </c>
      <c r="F80" s="616" t="s">
        <v>379</v>
      </c>
      <c r="G80" s="617" t="s">
        <v>47</v>
      </c>
      <c r="H80" s="618" t="s">
        <v>446</v>
      </c>
      <c r="I80" s="654" t="s">
        <v>1206</v>
      </c>
      <c r="J80" s="655" t="s">
        <v>1207</v>
      </c>
      <c r="K80" s="617" t="s">
        <v>217</v>
      </c>
      <c r="L80" s="621" t="s">
        <v>455</v>
      </c>
      <c r="M80" s="622" t="s">
        <v>477</v>
      </c>
      <c r="N80" s="656" t="s">
        <v>498</v>
      </c>
      <c r="O80" s="624" t="s">
        <v>541</v>
      </c>
      <c r="P80" s="625" t="s">
        <v>631</v>
      </c>
    </row>
    <row r="81" spans="2:16" ht="177">
      <c r="B81" s="598" t="s">
        <v>320</v>
      </c>
      <c r="C81" s="599" t="s">
        <v>5</v>
      </c>
      <c r="D81" s="600" t="s">
        <v>687</v>
      </c>
      <c r="E81" s="601" t="s">
        <v>688</v>
      </c>
      <c r="F81" s="602" t="s">
        <v>380</v>
      </c>
      <c r="G81" s="603" t="s">
        <v>47</v>
      </c>
      <c r="H81" s="604" t="s">
        <v>446</v>
      </c>
      <c r="I81" s="605" t="s">
        <v>761</v>
      </c>
      <c r="J81" s="607" t="s">
        <v>831</v>
      </c>
      <c r="K81" s="603" t="s">
        <v>217</v>
      </c>
      <c r="L81" s="607" t="s">
        <v>934</v>
      </c>
      <c r="M81" s="608" t="s">
        <v>935</v>
      </c>
      <c r="N81" s="609" t="s">
        <v>1208</v>
      </c>
      <c r="O81" s="610" t="s">
        <v>542</v>
      </c>
      <c r="P81" s="633" t="s">
        <v>632</v>
      </c>
    </row>
    <row r="82" spans="2:16" ht="202.5">
      <c r="B82" s="626" t="s">
        <v>320</v>
      </c>
      <c r="C82" s="613" t="s">
        <v>6</v>
      </c>
      <c r="D82" s="627" t="s">
        <v>1209</v>
      </c>
      <c r="E82" s="628" t="s">
        <v>689</v>
      </c>
      <c r="F82" s="616" t="s">
        <v>381</v>
      </c>
      <c r="G82" s="617" t="s">
        <v>47</v>
      </c>
      <c r="H82" s="618" t="s">
        <v>446</v>
      </c>
      <c r="I82" s="619" t="s">
        <v>762</v>
      </c>
      <c r="J82" s="621" t="s">
        <v>832</v>
      </c>
      <c r="K82" s="617" t="s">
        <v>217</v>
      </c>
      <c r="L82" s="621" t="s">
        <v>936</v>
      </c>
      <c r="M82" s="622" t="s">
        <v>937</v>
      </c>
      <c r="N82" s="623" t="s">
        <v>1210</v>
      </c>
      <c r="O82" s="624" t="s">
        <v>543</v>
      </c>
      <c r="P82" s="625" t="s">
        <v>632</v>
      </c>
    </row>
    <row r="83" spans="2:16" ht="155.25">
      <c r="B83" s="626" t="s">
        <v>320</v>
      </c>
      <c r="C83" s="613" t="s">
        <v>6</v>
      </c>
      <c r="D83" s="627" t="s">
        <v>1211</v>
      </c>
      <c r="E83" s="628" t="s">
        <v>690</v>
      </c>
      <c r="F83" s="616" t="s">
        <v>382</v>
      </c>
      <c r="G83" s="617" t="s">
        <v>47</v>
      </c>
      <c r="H83" s="618" t="s">
        <v>446</v>
      </c>
      <c r="I83" s="619" t="s">
        <v>763</v>
      </c>
      <c r="J83" s="621" t="s">
        <v>833</v>
      </c>
      <c r="K83" s="617" t="s">
        <v>217</v>
      </c>
      <c r="L83" s="621" t="s">
        <v>938</v>
      </c>
      <c r="M83" s="622" t="s">
        <v>939</v>
      </c>
      <c r="N83" s="623" t="s">
        <v>1212</v>
      </c>
      <c r="O83" s="624" t="s">
        <v>544</v>
      </c>
      <c r="P83" s="625" t="s">
        <v>633</v>
      </c>
    </row>
    <row r="84" spans="2:16" ht="159.75">
      <c r="B84" s="636" t="s">
        <v>320</v>
      </c>
      <c r="C84" s="613" t="s">
        <v>6</v>
      </c>
      <c r="D84" s="614" t="s">
        <v>691</v>
      </c>
      <c r="E84" s="628" t="s">
        <v>692</v>
      </c>
      <c r="F84" s="616" t="s">
        <v>383</v>
      </c>
      <c r="G84" s="617" t="s">
        <v>47</v>
      </c>
      <c r="H84" s="618" t="s">
        <v>446</v>
      </c>
      <c r="I84" s="619" t="s">
        <v>764</v>
      </c>
      <c r="J84" s="621" t="s">
        <v>834</v>
      </c>
      <c r="K84" s="617" t="s">
        <v>217</v>
      </c>
      <c r="L84" s="621" t="s">
        <v>940</v>
      </c>
      <c r="M84" s="622" t="s">
        <v>1213</v>
      </c>
      <c r="N84" s="623" t="s">
        <v>1214</v>
      </c>
      <c r="O84" s="624" t="s">
        <v>545</v>
      </c>
      <c r="P84" s="625" t="s">
        <v>633</v>
      </c>
    </row>
    <row r="85" spans="2:16" ht="159.75">
      <c r="B85" s="636" t="s">
        <v>320</v>
      </c>
      <c r="C85" s="613" t="s">
        <v>6</v>
      </c>
      <c r="D85" s="614" t="s">
        <v>693</v>
      </c>
      <c r="E85" s="628" t="s">
        <v>694</v>
      </c>
      <c r="F85" s="616" t="s">
        <v>384</v>
      </c>
      <c r="G85" s="617" t="s">
        <v>47</v>
      </c>
      <c r="H85" s="618" t="s">
        <v>446</v>
      </c>
      <c r="I85" s="619" t="s">
        <v>765</v>
      </c>
      <c r="J85" s="621" t="s">
        <v>835</v>
      </c>
      <c r="K85" s="617" t="s">
        <v>217</v>
      </c>
      <c r="L85" s="621" t="s">
        <v>941</v>
      </c>
      <c r="M85" s="622" t="s">
        <v>942</v>
      </c>
      <c r="N85" s="623" t="s">
        <v>1215</v>
      </c>
      <c r="O85" s="624" t="s">
        <v>546</v>
      </c>
      <c r="P85" s="625" t="s">
        <v>633</v>
      </c>
    </row>
    <row r="86" spans="2:16" ht="174.75">
      <c r="B86" s="636" t="s">
        <v>320</v>
      </c>
      <c r="C86" s="613" t="s">
        <v>6</v>
      </c>
      <c r="D86" s="627" t="s">
        <v>1216</v>
      </c>
      <c r="E86" s="628" t="s">
        <v>695</v>
      </c>
      <c r="F86" s="616" t="s">
        <v>385</v>
      </c>
      <c r="G86" s="617" t="s">
        <v>47</v>
      </c>
      <c r="H86" s="618" t="s">
        <v>446</v>
      </c>
      <c r="I86" s="629" t="s">
        <v>766</v>
      </c>
      <c r="J86" s="621" t="s">
        <v>836</v>
      </c>
      <c r="K86" s="617" t="s">
        <v>217</v>
      </c>
      <c r="L86" s="621" t="s">
        <v>943</v>
      </c>
      <c r="M86" s="622" t="s">
        <v>944</v>
      </c>
      <c r="N86" s="650" t="s">
        <v>1047</v>
      </c>
      <c r="O86" s="624" t="s">
        <v>547</v>
      </c>
      <c r="P86" s="625" t="s">
        <v>634</v>
      </c>
    </row>
    <row r="87" spans="2:16" ht="188.25">
      <c r="B87" s="636" t="s">
        <v>320</v>
      </c>
      <c r="C87" s="613" t="s">
        <v>6</v>
      </c>
      <c r="D87" s="614" t="s">
        <v>696</v>
      </c>
      <c r="E87" s="628" t="s">
        <v>1217</v>
      </c>
      <c r="F87" s="616" t="s">
        <v>386</v>
      </c>
      <c r="G87" s="617" t="s">
        <v>47</v>
      </c>
      <c r="H87" s="618" t="s">
        <v>446</v>
      </c>
      <c r="I87" s="619" t="s">
        <v>767</v>
      </c>
      <c r="J87" s="621" t="s">
        <v>837</v>
      </c>
      <c r="K87" s="617" t="s">
        <v>217</v>
      </c>
      <c r="L87" s="621" t="s">
        <v>945</v>
      </c>
      <c r="M87" s="622" t="s">
        <v>946</v>
      </c>
      <c r="N87" s="623" t="s">
        <v>1048</v>
      </c>
      <c r="O87" s="624" t="s">
        <v>548</v>
      </c>
      <c r="P87" s="625" t="s">
        <v>634</v>
      </c>
    </row>
    <row r="88" spans="2:16" ht="189">
      <c r="B88" s="626" t="s">
        <v>320</v>
      </c>
      <c r="C88" s="613" t="s">
        <v>6</v>
      </c>
      <c r="D88" s="627" t="s">
        <v>1218</v>
      </c>
      <c r="E88" s="628" t="s">
        <v>1219</v>
      </c>
      <c r="F88" s="616" t="s">
        <v>387</v>
      </c>
      <c r="G88" s="617" t="s">
        <v>47</v>
      </c>
      <c r="H88" s="618" t="s">
        <v>446</v>
      </c>
      <c r="I88" s="619" t="s">
        <v>768</v>
      </c>
      <c r="J88" s="621" t="s">
        <v>838</v>
      </c>
      <c r="K88" s="617" t="s">
        <v>217</v>
      </c>
      <c r="L88" s="621" t="s">
        <v>947</v>
      </c>
      <c r="M88" s="622" t="s">
        <v>948</v>
      </c>
      <c r="N88" s="623" t="s">
        <v>1049</v>
      </c>
      <c r="O88" s="624" t="s">
        <v>549</v>
      </c>
      <c r="P88" s="657" t="s">
        <v>634</v>
      </c>
    </row>
    <row r="89" spans="2:16" ht="174.75">
      <c r="B89" s="626" t="s">
        <v>320</v>
      </c>
      <c r="C89" s="613" t="s">
        <v>6</v>
      </c>
      <c r="D89" s="627" t="s">
        <v>1220</v>
      </c>
      <c r="E89" s="628" t="s">
        <v>697</v>
      </c>
      <c r="F89" s="616" t="s">
        <v>388</v>
      </c>
      <c r="G89" s="617" t="s">
        <v>47</v>
      </c>
      <c r="H89" s="618" t="s">
        <v>446</v>
      </c>
      <c r="I89" s="619" t="s">
        <v>769</v>
      </c>
      <c r="J89" s="621" t="s">
        <v>839</v>
      </c>
      <c r="K89" s="617" t="s">
        <v>217</v>
      </c>
      <c r="L89" s="621" t="s">
        <v>949</v>
      </c>
      <c r="M89" s="622" t="s">
        <v>950</v>
      </c>
      <c r="N89" s="623" t="s">
        <v>1050</v>
      </c>
      <c r="O89" s="624" t="s">
        <v>550</v>
      </c>
      <c r="P89" s="657" t="s">
        <v>634</v>
      </c>
    </row>
    <row r="90" spans="2:16" ht="217.5">
      <c r="B90" s="636" t="s">
        <v>320</v>
      </c>
      <c r="C90" s="613" t="s">
        <v>6</v>
      </c>
      <c r="D90" s="627" t="s">
        <v>1221</v>
      </c>
      <c r="E90" s="628" t="s">
        <v>1222</v>
      </c>
      <c r="F90" s="616" t="s">
        <v>389</v>
      </c>
      <c r="G90" s="617" t="s">
        <v>47</v>
      </c>
      <c r="H90" s="618" t="s">
        <v>446</v>
      </c>
      <c r="I90" s="619" t="s">
        <v>770</v>
      </c>
      <c r="J90" s="621" t="s">
        <v>840</v>
      </c>
      <c r="K90" s="617" t="s">
        <v>217</v>
      </c>
      <c r="L90" s="621" t="s">
        <v>951</v>
      </c>
      <c r="M90" s="622" t="s">
        <v>952</v>
      </c>
      <c r="N90" s="623" t="s">
        <v>1051</v>
      </c>
      <c r="O90" s="624" t="s">
        <v>551</v>
      </c>
      <c r="P90" s="625" t="s">
        <v>634</v>
      </c>
    </row>
    <row r="91" spans="2:16" ht="155.25">
      <c r="B91" s="636" t="s">
        <v>320</v>
      </c>
      <c r="C91" s="613" t="s">
        <v>6</v>
      </c>
      <c r="D91" s="614" t="s">
        <v>698</v>
      </c>
      <c r="E91" s="628" t="s">
        <v>701</v>
      </c>
      <c r="F91" s="616" t="s">
        <v>390</v>
      </c>
      <c r="G91" s="617" t="s">
        <v>47</v>
      </c>
      <c r="H91" s="618" t="s">
        <v>446</v>
      </c>
      <c r="I91" s="619" t="s">
        <v>771</v>
      </c>
      <c r="J91" s="621" t="s">
        <v>841</v>
      </c>
      <c r="K91" s="617" t="s">
        <v>217</v>
      </c>
      <c r="L91" s="621" t="s">
        <v>953</v>
      </c>
      <c r="M91" s="622" t="s">
        <v>954</v>
      </c>
      <c r="N91" s="623" t="s">
        <v>1052</v>
      </c>
      <c r="O91" s="624" t="s">
        <v>552</v>
      </c>
      <c r="P91" s="625" t="s">
        <v>634</v>
      </c>
    </row>
    <row r="92" spans="2:16" ht="159.75">
      <c r="B92" s="636" t="s">
        <v>320</v>
      </c>
      <c r="C92" s="613" t="s">
        <v>6</v>
      </c>
      <c r="D92" s="614" t="s">
        <v>699</v>
      </c>
      <c r="E92" s="628" t="s">
        <v>702</v>
      </c>
      <c r="F92" s="616" t="s">
        <v>391</v>
      </c>
      <c r="G92" s="617" t="s">
        <v>47</v>
      </c>
      <c r="H92" s="618" t="s">
        <v>446</v>
      </c>
      <c r="I92" s="619" t="s">
        <v>772</v>
      </c>
      <c r="J92" s="621" t="s">
        <v>842</v>
      </c>
      <c r="K92" s="617" t="s">
        <v>217</v>
      </c>
      <c r="L92" s="621" t="s">
        <v>955</v>
      </c>
      <c r="M92" s="622" t="s">
        <v>956</v>
      </c>
      <c r="N92" s="623" t="s">
        <v>1053</v>
      </c>
      <c r="O92" s="624" t="s">
        <v>553</v>
      </c>
      <c r="P92" s="625" t="s">
        <v>634</v>
      </c>
    </row>
    <row r="93" spans="2:16" ht="174">
      <c r="B93" s="636" t="s">
        <v>320</v>
      </c>
      <c r="C93" s="613" t="s">
        <v>6</v>
      </c>
      <c r="D93" s="614" t="s">
        <v>700</v>
      </c>
      <c r="E93" s="628" t="s">
        <v>703</v>
      </c>
      <c r="F93" s="616" t="s">
        <v>392</v>
      </c>
      <c r="G93" s="617" t="s">
        <v>47</v>
      </c>
      <c r="H93" s="618" t="s">
        <v>446</v>
      </c>
      <c r="I93" s="619" t="s">
        <v>773</v>
      </c>
      <c r="J93" s="621" t="s">
        <v>843</v>
      </c>
      <c r="K93" s="617" t="s">
        <v>217</v>
      </c>
      <c r="L93" s="621" t="s">
        <v>957</v>
      </c>
      <c r="M93" s="622" t="s">
        <v>958</v>
      </c>
      <c r="N93" s="623" t="s">
        <v>1054</v>
      </c>
      <c r="O93" s="624" t="s">
        <v>554</v>
      </c>
      <c r="P93" s="625" t="s">
        <v>634</v>
      </c>
    </row>
    <row r="94" spans="2:16" ht="276">
      <c r="B94" s="646" t="s">
        <v>321</v>
      </c>
      <c r="C94" s="599" t="s">
        <v>5</v>
      </c>
      <c r="D94" s="647" t="s">
        <v>1223</v>
      </c>
      <c r="E94" s="601" t="s">
        <v>704</v>
      </c>
      <c r="F94" s="602" t="s">
        <v>393</v>
      </c>
      <c r="G94" s="603" t="s">
        <v>47</v>
      </c>
      <c r="H94" s="658" t="s">
        <v>446</v>
      </c>
      <c r="I94" s="630" t="s">
        <v>774</v>
      </c>
      <c r="J94" s="637" t="s">
        <v>844</v>
      </c>
      <c r="K94" s="603" t="s">
        <v>217</v>
      </c>
      <c r="L94" s="659" t="s">
        <v>959</v>
      </c>
      <c r="M94" s="608" t="s">
        <v>478</v>
      </c>
      <c r="N94" s="632" t="s">
        <v>1055</v>
      </c>
      <c r="O94" s="610" t="s">
        <v>555</v>
      </c>
      <c r="P94" s="660" t="s">
        <v>635</v>
      </c>
    </row>
    <row r="95" spans="2:16" ht="207">
      <c r="B95" s="626" t="s">
        <v>321</v>
      </c>
      <c r="C95" s="613" t="s">
        <v>6</v>
      </c>
      <c r="D95" s="627" t="s">
        <v>1224</v>
      </c>
      <c r="E95" s="628" t="s">
        <v>705</v>
      </c>
      <c r="F95" s="616" t="s">
        <v>394</v>
      </c>
      <c r="G95" s="617" t="s">
        <v>47</v>
      </c>
      <c r="H95" s="661" t="s">
        <v>446</v>
      </c>
      <c r="I95" s="619" t="s">
        <v>775</v>
      </c>
      <c r="J95" s="621" t="s">
        <v>845</v>
      </c>
      <c r="K95" s="617" t="s">
        <v>217</v>
      </c>
      <c r="L95" s="634" t="s">
        <v>960</v>
      </c>
      <c r="M95" s="635" t="s">
        <v>478</v>
      </c>
      <c r="N95" s="650" t="s">
        <v>1056</v>
      </c>
      <c r="O95" s="624" t="s">
        <v>556</v>
      </c>
      <c r="P95" s="657" t="s">
        <v>636</v>
      </c>
    </row>
    <row r="96" spans="2:16" ht="192">
      <c r="B96" s="636" t="s">
        <v>321</v>
      </c>
      <c r="C96" s="613" t="s">
        <v>6</v>
      </c>
      <c r="D96" s="627" t="s">
        <v>1225</v>
      </c>
      <c r="E96" s="628" t="s">
        <v>706</v>
      </c>
      <c r="F96" s="616" t="s">
        <v>395</v>
      </c>
      <c r="G96" s="617" t="s">
        <v>47</v>
      </c>
      <c r="H96" s="618" t="s">
        <v>446</v>
      </c>
      <c r="I96" s="619" t="s">
        <v>776</v>
      </c>
      <c r="J96" s="621" t="s">
        <v>846</v>
      </c>
      <c r="K96" s="617" t="s">
        <v>451</v>
      </c>
      <c r="L96" s="634" t="s">
        <v>961</v>
      </c>
      <c r="M96" s="635" t="s">
        <v>479</v>
      </c>
      <c r="N96" s="650" t="s">
        <v>1057</v>
      </c>
      <c r="O96" s="624" t="s">
        <v>557</v>
      </c>
      <c r="P96" s="625" t="s">
        <v>637</v>
      </c>
    </row>
    <row r="97" spans="2:16" ht="224.25">
      <c r="B97" s="636" t="s">
        <v>321</v>
      </c>
      <c r="C97" s="613" t="s">
        <v>6</v>
      </c>
      <c r="D97" s="614" t="s">
        <v>707</v>
      </c>
      <c r="E97" s="628" t="s">
        <v>708</v>
      </c>
      <c r="F97" s="616" t="s">
        <v>396</v>
      </c>
      <c r="G97" s="617" t="s">
        <v>47</v>
      </c>
      <c r="H97" s="618" t="s">
        <v>446</v>
      </c>
      <c r="I97" s="619" t="s">
        <v>777</v>
      </c>
      <c r="J97" s="621" t="s">
        <v>847</v>
      </c>
      <c r="K97" s="617" t="s">
        <v>217</v>
      </c>
      <c r="L97" s="634" t="s">
        <v>962</v>
      </c>
      <c r="M97" s="635" t="s">
        <v>478</v>
      </c>
      <c r="N97" s="650" t="s">
        <v>1058</v>
      </c>
      <c r="O97" s="624" t="s">
        <v>558</v>
      </c>
      <c r="P97" s="625" t="s">
        <v>638</v>
      </c>
    </row>
    <row r="98" spans="2:16" ht="192">
      <c r="B98" s="626" t="s">
        <v>321</v>
      </c>
      <c r="C98" s="613" t="s">
        <v>6</v>
      </c>
      <c r="D98" s="627" t="s">
        <v>1226</v>
      </c>
      <c r="E98" s="628" t="s">
        <v>709</v>
      </c>
      <c r="F98" s="616" t="s">
        <v>397</v>
      </c>
      <c r="G98" s="617" t="s">
        <v>47</v>
      </c>
      <c r="H98" s="661" t="s">
        <v>446</v>
      </c>
      <c r="I98" s="619" t="s">
        <v>778</v>
      </c>
      <c r="J98" s="621" t="s">
        <v>848</v>
      </c>
      <c r="K98" s="617" t="s">
        <v>217</v>
      </c>
      <c r="L98" s="634" t="s">
        <v>963</v>
      </c>
      <c r="M98" s="635" t="s">
        <v>478</v>
      </c>
      <c r="N98" s="650" t="s">
        <v>1059</v>
      </c>
      <c r="O98" s="624" t="s">
        <v>559</v>
      </c>
      <c r="P98" s="657" t="s">
        <v>639</v>
      </c>
    </row>
    <row r="99" spans="2:16" ht="258.75">
      <c r="B99" s="646" t="s">
        <v>322</v>
      </c>
      <c r="C99" s="599" t="s">
        <v>5</v>
      </c>
      <c r="D99" s="647" t="s">
        <v>1227</v>
      </c>
      <c r="E99" s="601" t="s">
        <v>710</v>
      </c>
      <c r="F99" s="602" t="s">
        <v>398</v>
      </c>
      <c r="G99" s="603" t="s">
        <v>47</v>
      </c>
      <c r="H99" s="658" t="s">
        <v>446</v>
      </c>
      <c r="I99" s="605" t="s">
        <v>779</v>
      </c>
      <c r="J99" s="662" t="s">
        <v>849</v>
      </c>
      <c r="K99" s="603" t="s">
        <v>217</v>
      </c>
      <c r="L99" s="652" t="s">
        <v>964</v>
      </c>
      <c r="M99" s="663" t="s">
        <v>965</v>
      </c>
      <c r="N99" s="653" t="s">
        <v>1060</v>
      </c>
      <c r="O99" s="610" t="s">
        <v>560</v>
      </c>
      <c r="P99" s="660" t="s">
        <v>640</v>
      </c>
    </row>
    <row r="100" spans="2:16" ht="189.75">
      <c r="B100" s="626" t="s">
        <v>322</v>
      </c>
      <c r="C100" s="613" t="s">
        <v>6</v>
      </c>
      <c r="D100" s="627" t="s">
        <v>1228</v>
      </c>
      <c r="E100" s="628" t="s">
        <v>711</v>
      </c>
      <c r="F100" s="616" t="s">
        <v>399</v>
      </c>
      <c r="G100" s="617" t="s">
        <v>47</v>
      </c>
      <c r="H100" s="661" t="s">
        <v>446</v>
      </c>
      <c r="I100" s="629" t="s">
        <v>780</v>
      </c>
      <c r="J100" s="664" t="s">
        <v>850</v>
      </c>
      <c r="K100" s="617" t="s">
        <v>217</v>
      </c>
      <c r="L100" s="634" t="s">
        <v>966</v>
      </c>
      <c r="M100" s="665" t="s">
        <v>965</v>
      </c>
      <c r="N100" s="656" t="s">
        <v>1061</v>
      </c>
      <c r="O100" s="624" t="s">
        <v>561</v>
      </c>
      <c r="P100" s="657" t="s">
        <v>641</v>
      </c>
    </row>
    <row r="101" spans="2:16" ht="189.75">
      <c r="B101" s="626" t="s">
        <v>322</v>
      </c>
      <c r="C101" s="613" t="s">
        <v>6</v>
      </c>
      <c r="D101" s="627" t="s">
        <v>1229</v>
      </c>
      <c r="E101" s="628" t="s">
        <v>712</v>
      </c>
      <c r="F101" s="616" t="s">
        <v>400</v>
      </c>
      <c r="G101" s="617" t="s">
        <v>47</v>
      </c>
      <c r="H101" s="661" t="s">
        <v>446</v>
      </c>
      <c r="I101" s="629" t="s">
        <v>781</v>
      </c>
      <c r="J101" s="664" t="s">
        <v>851</v>
      </c>
      <c r="K101" s="617" t="s">
        <v>217</v>
      </c>
      <c r="L101" s="655" t="s">
        <v>967</v>
      </c>
      <c r="M101" s="665" t="s">
        <v>968</v>
      </c>
      <c r="N101" s="656" t="s">
        <v>1060</v>
      </c>
      <c r="O101" s="624" t="s">
        <v>562</v>
      </c>
      <c r="P101" s="657" t="s">
        <v>641</v>
      </c>
    </row>
    <row r="102" spans="2:16" ht="207">
      <c r="B102" s="636" t="s">
        <v>322</v>
      </c>
      <c r="C102" s="613" t="s">
        <v>6</v>
      </c>
      <c r="D102" s="627" t="s">
        <v>1230</v>
      </c>
      <c r="E102" s="628" t="s">
        <v>713</v>
      </c>
      <c r="F102" s="616" t="s">
        <v>401</v>
      </c>
      <c r="G102" s="617" t="s">
        <v>47</v>
      </c>
      <c r="H102" s="618" t="s">
        <v>446</v>
      </c>
      <c r="I102" s="629" t="s">
        <v>782</v>
      </c>
      <c r="J102" s="664" t="s">
        <v>852</v>
      </c>
      <c r="K102" s="617" t="s">
        <v>217</v>
      </c>
      <c r="L102" s="634" t="s">
        <v>969</v>
      </c>
      <c r="M102" s="665" t="s">
        <v>965</v>
      </c>
      <c r="N102" s="656" t="s">
        <v>1061</v>
      </c>
      <c r="O102" s="624" t="s">
        <v>563</v>
      </c>
      <c r="P102" s="625" t="s">
        <v>642</v>
      </c>
    </row>
    <row r="103" spans="2:16" ht="205.5">
      <c r="B103" s="598" t="s">
        <v>323</v>
      </c>
      <c r="C103" s="599" t="s">
        <v>5</v>
      </c>
      <c r="D103" s="647" t="s">
        <v>1231</v>
      </c>
      <c r="E103" s="601" t="s">
        <v>714</v>
      </c>
      <c r="F103" s="602" t="s">
        <v>402</v>
      </c>
      <c r="G103" s="603" t="s">
        <v>47</v>
      </c>
      <c r="H103" s="604" t="s">
        <v>446</v>
      </c>
      <c r="I103" s="605" t="s">
        <v>1232</v>
      </c>
      <c r="J103" s="652" t="s">
        <v>853</v>
      </c>
      <c r="K103" s="603" t="s">
        <v>217</v>
      </c>
      <c r="L103" s="652" t="s">
        <v>970</v>
      </c>
      <c r="M103" s="663" t="s">
        <v>971</v>
      </c>
      <c r="N103" s="653" t="s">
        <v>1233</v>
      </c>
      <c r="O103" s="610" t="s">
        <v>564</v>
      </c>
      <c r="P103" s="633" t="s">
        <v>643</v>
      </c>
    </row>
    <row r="104" spans="2:16" ht="205.5">
      <c r="B104" s="626" t="s">
        <v>323</v>
      </c>
      <c r="C104" s="613" t="s">
        <v>6</v>
      </c>
      <c r="D104" s="627" t="s">
        <v>1234</v>
      </c>
      <c r="E104" s="628" t="s">
        <v>715</v>
      </c>
      <c r="F104" s="616" t="s">
        <v>403</v>
      </c>
      <c r="G104" s="617" t="s">
        <v>47</v>
      </c>
      <c r="H104" s="661" t="s">
        <v>446</v>
      </c>
      <c r="I104" s="654" t="s">
        <v>1235</v>
      </c>
      <c r="J104" s="655" t="s">
        <v>854</v>
      </c>
      <c r="K104" s="617" t="s">
        <v>217</v>
      </c>
      <c r="L104" s="655" t="s">
        <v>972</v>
      </c>
      <c r="M104" s="665" t="s">
        <v>973</v>
      </c>
      <c r="N104" s="656" t="s">
        <v>1062</v>
      </c>
      <c r="O104" s="624" t="s">
        <v>565</v>
      </c>
      <c r="P104" s="657" t="s">
        <v>644</v>
      </c>
    </row>
    <row r="105" spans="2:16" ht="205.5">
      <c r="B105" s="626" t="s">
        <v>323</v>
      </c>
      <c r="C105" s="613" t="s">
        <v>6</v>
      </c>
      <c r="D105" s="627" t="s">
        <v>1236</v>
      </c>
      <c r="E105" s="628" t="s">
        <v>716</v>
      </c>
      <c r="F105" s="616" t="s">
        <v>404</v>
      </c>
      <c r="G105" s="617" t="s">
        <v>47</v>
      </c>
      <c r="H105" s="661" t="s">
        <v>446</v>
      </c>
      <c r="I105" s="666" t="s">
        <v>1237</v>
      </c>
      <c r="J105" s="655" t="s">
        <v>855</v>
      </c>
      <c r="K105" s="617" t="s">
        <v>217</v>
      </c>
      <c r="L105" s="655" t="s">
        <v>974</v>
      </c>
      <c r="M105" s="665" t="s">
        <v>975</v>
      </c>
      <c r="N105" s="656" t="s">
        <v>1062</v>
      </c>
      <c r="O105" s="624" t="s">
        <v>566</v>
      </c>
      <c r="P105" s="657" t="s">
        <v>643</v>
      </c>
    </row>
    <row r="106" spans="2:16" ht="225">
      <c r="B106" s="626" t="s">
        <v>323</v>
      </c>
      <c r="C106" s="613" t="s">
        <v>6</v>
      </c>
      <c r="D106" s="627" t="s">
        <v>1238</v>
      </c>
      <c r="E106" s="628" t="s">
        <v>717</v>
      </c>
      <c r="F106" s="616" t="s">
        <v>405</v>
      </c>
      <c r="G106" s="617" t="s">
        <v>47</v>
      </c>
      <c r="H106" s="661" t="s">
        <v>446</v>
      </c>
      <c r="I106" s="654" t="s">
        <v>1239</v>
      </c>
      <c r="J106" s="655" t="s">
        <v>856</v>
      </c>
      <c r="K106" s="617" t="s">
        <v>217</v>
      </c>
      <c r="L106" s="655" t="s">
        <v>456</v>
      </c>
      <c r="M106" s="665" t="s">
        <v>480</v>
      </c>
      <c r="N106" s="656" t="s">
        <v>499</v>
      </c>
      <c r="O106" s="624" t="s">
        <v>567</v>
      </c>
      <c r="P106" s="657" t="s">
        <v>644</v>
      </c>
    </row>
    <row r="107" spans="2:16" ht="205.5">
      <c r="B107" s="626" t="s">
        <v>323</v>
      </c>
      <c r="C107" s="613" t="s">
        <v>6</v>
      </c>
      <c r="D107" s="627" t="s">
        <v>1240</v>
      </c>
      <c r="E107" s="628" t="s">
        <v>718</v>
      </c>
      <c r="F107" s="616" t="s">
        <v>406</v>
      </c>
      <c r="G107" s="617" t="s">
        <v>47</v>
      </c>
      <c r="H107" s="661" t="s">
        <v>446</v>
      </c>
      <c r="I107" s="654" t="s">
        <v>1241</v>
      </c>
      <c r="J107" s="655" t="s">
        <v>857</v>
      </c>
      <c r="K107" s="617" t="s">
        <v>217</v>
      </c>
      <c r="L107" s="655" t="s">
        <v>976</v>
      </c>
      <c r="M107" s="665" t="s">
        <v>977</v>
      </c>
      <c r="N107" s="656" t="s">
        <v>1063</v>
      </c>
      <c r="O107" s="624" t="s">
        <v>568</v>
      </c>
      <c r="P107" s="657" t="s">
        <v>643</v>
      </c>
    </row>
    <row r="108" spans="2:16" ht="241.5">
      <c r="B108" s="636" t="s">
        <v>323</v>
      </c>
      <c r="C108" s="613" t="s">
        <v>6</v>
      </c>
      <c r="D108" s="627" t="s">
        <v>1242</v>
      </c>
      <c r="E108" s="628" t="s">
        <v>719</v>
      </c>
      <c r="F108" s="616" t="s">
        <v>1243</v>
      </c>
      <c r="G108" s="617" t="s">
        <v>47</v>
      </c>
      <c r="H108" s="618" t="s">
        <v>446</v>
      </c>
      <c r="I108" s="654" t="s">
        <v>1244</v>
      </c>
      <c r="J108" s="655" t="s">
        <v>858</v>
      </c>
      <c r="K108" s="617" t="s">
        <v>217</v>
      </c>
      <c r="L108" s="655" t="s">
        <v>978</v>
      </c>
      <c r="M108" s="665" t="s">
        <v>979</v>
      </c>
      <c r="N108" s="656" t="s">
        <v>1063</v>
      </c>
      <c r="O108" s="624" t="s">
        <v>569</v>
      </c>
      <c r="P108" s="625" t="s">
        <v>643</v>
      </c>
    </row>
    <row r="109" spans="2:16" ht="204.75">
      <c r="B109" s="636" t="s">
        <v>323</v>
      </c>
      <c r="C109" s="613" t="s">
        <v>6</v>
      </c>
      <c r="D109" s="614" t="s">
        <v>720</v>
      </c>
      <c r="E109" s="628" t="s">
        <v>721</v>
      </c>
      <c r="F109" s="616" t="s">
        <v>407</v>
      </c>
      <c r="G109" s="617" t="s">
        <v>47</v>
      </c>
      <c r="H109" s="618" t="s">
        <v>446</v>
      </c>
      <c r="I109" s="654" t="s">
        <v>1245</v>
      </c>
      <c r="J109" s="655" t="s">
        <v>859</v>
      </c>
      <c r="K109" s="617" t="s">
        <v>217</v>
      </c>
      <c r="L109" s="655" t="s">
        <v>980</v>
      </c>
      <c r="M109" s="665" t="s">
        <v>981</v>
      </c>
      <c r="N109" s="656" t="s">
        <v>1064</v>
      </c>
      <c r="O109" s="624" t="s">
        <v>570</v>
      </c>
      <c r="P109" s="625" t="s">
        <v>644</v>
      </c>
    </row>
    <row r="110" spans="2:16" ht="205.5">
      <c r="B110" s="626" t="s">
        <v>323</v>
      </c>
      <c r="C110" s="613" t="s">
        <v>6</v>
      </c>
      <c r="D110" s="627" t="s">
        <v>1246</v>
      </c>
      <c r="E110" s="628" t="s">
        <v>722</v>
      </c>
      <c r="F110" s="616" t="s">
        <v>408</v>
      </c>
      <c r="G110" s="617" t="s">
        <v>47</v>
      </c>
      <c r="H110" s="618" t="s">
        <v>446</v>
      </c>
      <c r="I110" s="654" t="s">
        <v>1247</v>
      </c>
      <c r="J110" s="655" t="s">
        <v>860</v>
      </c>
      <c r="K110" s="617" t="s">
        <v>217</v>
      </c>
      <c r="L110" s="655" t="s">
        <v>982</v>
      </c>
      <c r="M110" s="665" t="s">
        <v>983</v>
      </c>
      <c r="N110" s="656" t="s">
        <v>1063</v>
      </c>
      <c r="O110" s="624" t="s">
        <v>571</v>
      </c>
      <c r="P110" s="657" t="s">
        <v>643</v>
      </c>
    </row>
    <row r="111" spans="2:16" ht="202.5">
      <c r="B111" s="646" t="s">
        <v>324</v>
      </c>
      <c r="C111" s="599" t="s">
        <v>5</v>
      </c>
      <c r="D111" s="647" t="s">
        <v>1248</v>
      </c>
      <c r="E111" s="601" t="s">
        <v>723</v>
      </c>
      <c r="F111" s="602" t="s">
        <v>409</v>
      </c>
      <c r="G111" s="603" t="s">
        <v>47</v>
      </c>
      <c r="H111" s="604" t="s">
        <v>446</v>
      </c>
      <c r="I111" s="630" t="s">
        <v>1249</v>
      </c>
      <c r="J111" s="637" t="s">
        <v>861</v>
      </c>
      <c r="K111" s="603" t="s">
        <v>217</v>
      </c>
      <c r="L111" s="637" t="s">
        <v>984</v>
      </c>
      <c r="M111" s="638" t="s">
        <v>985</v>
      </c>
      <c r="N111" s="667" t="s">
        <v>1065</v>
      </c>
      <c r="O111" s="610" t="s">
        <v>572</v>
      </c>
      <c r="P111" s="660" t="s">
        <v>634</v>
      </c>
    </row>
    <row r="112" spans="2:16" ht="218.25">
      <c r="B112" s="626" t="s">
        <v>324</v>
      </c>
      <c r="C112" s="613" t="s">
        <v>6</v>
      </c>
      <c r="D112" s="627" t="s">
        <v>1250</v>
      </c>
      <c r="E112" s="628" t="s">
        <v>724</v>
      </c>
      <c r="F112" s="616" t="s">
        <v>410</v>
      </c>
      <c r="G112" s="617" t="s">
        <v>47</v>
      </c>
      <c r="H112" s="618" t="s">
        <v>446</v>
      </c>
      <c r="I112" s="619" t="s">
        <v>783</v>
      </c>
      <c r="J112" s="621" t="s">
        <v>862</v>
      </c>
      <c r="K112" s="617" t="s">
        <v>217</v>
      </c>
      <c r="L112" s="621" t="s">
        <v>986</v>
      </c>
      <c r="M112" s="622" t="s">
        <v>481</v>
      </c>
      <c r="N112" s="623" t="s">
        <v>1066</v>
      </c>
      <c r="O112" s="624" t="s">
        <v>573</v>
      </c>
      <c r="P112" s="657" t="s">
        <v>645</v>
      </c>
    </row>
    <row r="113" spans="2:16" ht="144.75">
      <c r="B113" s="626" t="s">
        <v>324</v>
      </c>
      <c r="C113" s="613" t="s">
        <v>6</v>
      </c>
      <c r="D113" s="627" t="s">
        <v>1251</v>
      </c>
      <c r="E113" s="628" t="s">
        <v>725</v>
      </c>
      <c r="F113" s="616" t="s">
        <v>411</v>
      </c>
      <c r="G113" s="617" t="s">
        <v>47</v>
      </c>
      <c r="H113" s="618" t="s">
        <v>446</v>
      </c>
      <c r="I113" s="619" t="s">
        <v>784</v>
      </c>
      <c r="J113" s="621" t="s">
        <v>863</v>
      </c>
      <c r="K113" s="617" t="s">
        <v>217</v>
      </c>
      <c r="L113" s="621" t="s">
        <v>987</v>
      </c>
      <c r="M113" s="622" t="s">
        <v>988</v>
      </c>
      <c r="N113" s="668" t="s">
        <v>1067</v>
      </c>
      <c r="O113" s="624" t="s">
        <v>574</v>
      </c>
      <c r="P113" s="657" t="s">
        <v>639</v>
      </c>
    </row>
    <row r="114" spans="2:16" ht="189">
      <c r="B114" s="636" t="s">
        <v>324</v>
      </c>
      <c r="C114" s="613" t="s">
        <v>6</v>
      </c>
      <c r="D114" s="627" t="s">
        <v>1252</v>
      </c>
      <c r="E114" s="628" t="s">
        <v>726</v>
      </c>
      <c r="F114" s="616" t="s">
        <v>412</v>
      </c>
      <c r="G114" s="617" t="s">
        <v>47</v>
      </c>
      <c r="H114" s="618" t="s">
        <v>446</v>
      </c>
      <c r="I114" s="619" t="s">
        <v>785</v>
      </c>
      <c r="J114" s="621" t="s">
        <v>864</v>
      </c>
      <c r="K114" s="617" t="s">
        <v>217</v>
      </c>
      <c r="L114" s="621" t="s">
        <v>989</v>
      </c>
      <c r="M114" s="622" t="s">
        <v>990</v>
      </c>
      <c r="N114" s="668" t="s">
        <v>1068</v>
      </c>
      <c r="O114" s="624" t="s">
        <v>575</v>
      </c>
      <c r="P114" s="625" t="s">
        <v>639</v>
      </c>
    </row>
    <row r="115" spans="2:16" ht="204">
      <c r="B115" s="636" t="s">
        <v>324</v>
      </c>
      <c r="C115" s="613" t="s">
        <v>6</v>
      </c>
      <c r="D115" s="614" t="s">
        <v>727</v>
      </c>
      <c r="E115" s="628" t="s">
        <v>728</v>
      </c>
      <c r="F115" s="616" t="s">
        <v>413</v>
      </c>
      <c r="G115" s="617" t="s">
        <v>47</v>
      </c>
      <c r="H115" s="618" t="s">
        <v>446</v>
      </c>
      <c r="I115" s="619" t="s">
        <v>786</v>
      </c>
      <c r="J115" s="621" t="s">
        <v>865</v>
      </c>
      <c r="K115" s="617" t="s">
        <v>217</v>
      </c>
      <c r="L115" s="621" t="s">
        <v>991</v>
      </c>
      <c r="M115" s="622" t="s">
        <v>992</v>
      </c>
      <c r="N115" s="623" t="s">
        <v>1069</v>
      </c>
      <c r="O115" s="624" t="s">
        <v>576</v>
      </c>
      <c r="P115" s="625" t="s">
        <v>646</v>
      </c>
    </row>
    <row r="116" spans="2:16" ht="202.5">
      <c r="B116" s="626" t="s">
        <v>324</v>
      </c>
      <c r="C116" s="613" t="s">
        <v>6</v>
      </c>
      <c r="D116" s="627" t="s">
        <v>1253</v>
      </c>
      <c r="E116" s="628" t="s">
        <v>729</v>
      </c>
      <c r="F116" s="616" t="s">
        <v>414</v>
      </c>
      <c r="G116" s="617" t="s">
        <v>47</v>
      </c>
      <c r="H116" s="618" t="s">
        <v>446</v>
      </c>
      <c r="I116" s="619" t="s">
        <v>787</v>
      </c>
      <c r="J116" s="621" t="s">
        <v>866</v>
      </c>
      <c r="K116" s="613" t="s">
        <v>217</v>
      </c>
      <c r="L116" s="621" t="s">
        <v>993</v>
      </c>
      <c r="M116" s="622" t="s">
        <v>994</v>
      </c>
      <c r="N116" s="623" t="s">
        <v>1070</v>
      </c>
      <c r="O116" s="624" t="s">
        <v>577</v>
      </c>
      <c r="P116" s="657" t="s">
        <v>645</v>
      </c>
    </row>
    <row r="117" spans="2:16" ht="156.75">
      <c r="B117" s="646" t="s">
        <v>325</v>
      </c>
      <c r="C117" s="599" t="s">
        <v>5</v>
      </c>
      <c r="D117" s="647" t="s">
        <v>1254</v>
      </c>
      <c r="E117" s="601" t="s">
        <v>730</v>
      </c>
      <c r="F117" s="602" t="s">
        <v>415</v>
      </c>
      <c r="G117" s="603" t="s">
        <v>47</v>
      </c>
      <c r="H117" s="604" t="s">
        <v>446</v>
      </c>
      <c r="I117" s="605" t="s">
        <v>1255</v>
      </c>
      <c r="J117" s="606" t="s">
        <v>1256</v>
      </c>
      <c r="K117" s="603" t="s">
        <v>217</v>
      </c>
      <c r="L117" s="637" t="s">
        <v>457</v>
      </c>
      <c r="M117" s="638" t="s">
        <v>482</v>
      </c>
      <c r="N117" s="632" t="s">
        <v>500</v>
      </c>
      <c r="O117" s="610" t="s">
        <v>578</v>
      </c>
      <c r="P117" s="660" t="s">
        <v>612</v>
      </c>
    </row>
    <row r="118" spans="2:16" ht="185.25">
      <c r="B118" s="626" t="s">
        <v>325</v>
      </c>
      <c r="C118" s="613" t="s">
        <v>6</v>
      </c>
      <c r="D118" s="627" t="s">
        <v>1257</v>
      </c>
      <c r="E118" s="628" t="s">
        <v>731</v>
      </c>
      <c r="F118" s="616" t="s">
        <v>416</v>
      </c>
      <c r="G118" s="617" t="s">
        <v>47</v>
      </c>
      <c r="H118" s="618" t="s">
        <v>446</v>
      </c>
      <c r="I118" s="619" t="s">
        <v>1258</v>
      </c>
      <c r="J118" s="620" t="s">
        <v>448</v>
      </c>
      <c r="K118" s="617" t="s">
        <v>217</v>
      </c>
      <c r="L118" s="621" t="s">
        <v>458</v>
      </c>
      <c r="M118" s="622" t="s">
        <v>483</v>
      </c>
      <c r="N118" s="623" t="s">
        <v>501</v>
      </c>
      <c r="O118" s="624" t="s">
        <v>579</v>
      </c>
      <c r="P118" s="657" t="s">
        <v>612</v>
      </c>
    </row>
    <row r="119" spans="2:16" ht="171">
      <c r="B119" s="626" t="s">
        <v>325</v>
      </c>
      <c r="C119" s="613" t="s">
        <v>6</v>
      </c>
      <c r="D119" s="627" t="s">
        <v>1259</v>
      </c>
      <c r="E119" s="628" t="s">
        <v>732</v>
      </c>
      <c r="F119" s="616" t="s">
        <v>417</v>
      </c>
      <c r="G119" s="617" t="s">
        <v>47</v>
      </c>
      <c r="H119" s="618" t="s">
        <v>446</v>
      </c>
      <c r="I119" s="619" t="s">
        <v>1093</v>
      </c>
      <c r="J119" s="620" t="s">
        <v>1094</v>
      </c>
      <c r="K119" s="617" t="s">
        <v>217</v>
      </c>
      <c r="L119" s="621" t="s">
        <v>459</v>
      </c>
      <c r="M119" s="622" t="s">
        <v>484</v>
      </c>
      <c r="N119" s="623" t="s">
        <v>502</v>
      </c>
      <c r="O119" s="624" t="s">
        <v>580</v>
      </c>
      <c r="P119" s="657" t="s">
        <v>612</v>
      </c>
    </row>
    <row r="120" spans="2:16" ht="171">
      <c r="B120" s="636" t="s">
        <v>325</v>
      </c>
      <c r="C120" s="613" t="s">
        <v>6</v>
      </c>
      <c r="D120" s="627" t="s">
        <v>1260</v>
      </c>
      <c r="E120" s="628" t="s">
        <v>733</v>
      </c>
      <c r="F120" s="616" t="s">
        <v>418</v>
      </c>
      <c r="G120" s="617" t="s">
        <v>47</v>
      </c>
      <c r="H120" s="618" t="s">
        <v>446</v>
      </c>
      <c r="I120" s="619" t="s">
        <v>1095</v>
      </c>
      <c r="J120" s="620" t="s">
        <v>1096</v>
      </c>
      <c r="K120" s="617" t="s">
        <v>217</v>
      </c>
      <c r="L120" s="621" t="s">
        <v>460</v>
      </c>
      <c r="M120" s="622" t="s">
        <v>485</v>
      </c>
      <c r="N120" s="623" t="s">
        <v>503</v>
      </c>
      <c r="O120" s="624" t="s">
        <v>581</v>
      </c>
      <c r="P120" s="625" t="s">
        <v>612</v>
      </c>
    </row>
    <row r="121" spans="2:16" ht="147">
      <c r="B121" s="636" t="s">
        <v>325</v>
      </c>
      <c r="C121" s="613" t="s">
        <v>6</v>
      </c>
      <c r="D121" s="627" t="s">
        <v>1261</v>
      </c>
      <c r="E121" s="628" t="s">
        <v>734</v>
      </c>
      <c r="F121" s="616" t="s">
        <v>419</v>
      </c>
      <c r="G121" s="617" t="s">
        <v>351</v>
      </c>
      <c r="H121" s="618" t="s">
        <v>446</v>
      </c>
      <c r="I121" s="619" t="s">
        <v>1097</v>
      </c>
      <c r="J121" s="620" t="s">
        <v>1262</v>
      </c>
      <c r="K121" s="617" t="s">
        <v>217</v>
      </c>
      <c r="L121" s="621" t="s">
        <v>461</v>
      </c>
      <c r="M121" s="622" t="s">
        <v>486</v>
      </c>
      <c r="N121" s="623" t="s">
        <v>504</v>
      </c>
      <c r="O121" s="624" t="s">
        <v>582</v>
      </c>
      <c r="P121" s="625" t="s">
        <v>612</v>
      </c>
    </row>
    <row r="122" spans="2:16" ht="147">
      <c r="B122" s="636" t="s">
        <v>325</v>
      </c>
      <c r="C122" s="613" t="s">
        <v>6</v>
      </c>
      <c r="D122" s="627" t="s">
        <v>1263</v>
      </c>
      <c r="E122" s="628" t="s">
        <v>735</v>
      </c>
      <c r="F122" s="616" t="s">
        <v>420</v>
      </c>
      <c r="G122" s="617" t="s">
        <v>47</v>
      </c>
      <c r="H122" s="618" t="s">
        <v>446</v>
      </c>
      <c r="I122" s="619" t="s">
        <v>1098</v>
      </c>
      <c r="J122" s="620" t="s">
        <v>1264</v>
      </c>
      <c r="K122" s="617" t="s">
        <v>217</v>
      </c>
      <c r="L122" s="621" t="s">
        <v>462</v>
      </c>
      <c r="M122" s="622" t="s">
        <v>487</v>
      </c>
      <c r="N122" s="623" t="s">
        <v>505</v>
      </c>
      <c r="O122" s="624" t="s">
        <v>583</v>
      </c>
      <c r="P122" s="625" t="s">
        <v>612</v>
      </c>
    </row>
    <row r="123" spans="2:16" ht="189.75">
      <c r="B123" s="626" t="s">
        <v>325</v>
      </c>
      <c r="C123" s="613" t="s">
        <v>6</v>
      </c>
      <c r="D123" s="627" t="s">
        <v>1265</v>
      </c>
      <c r="E123" s="628" t="s">
        <v>736</v>
      </c>
      <c r="F123" s="616" t="s">
        <v>421</v>
      </c>
      <c r="G123" s="617" t="s">
        <v>47</v>
      </c>
      <c r="H123" s="618" t="s">
        <v>446</v>
      </c>
      <c r="I123" s="619" t="s">
        <v>1099</v>
      </c>
      <c r="J123" s="620" t="s">
        <v>1266</v>
      </c>
      <c r="K123" s="617" t="s">
        <v>217</v>
      </c>
      <c r="L123" s="621" t="s">
        <v>463</v>
      </c>
      <c r="M123" s="622" t="s">
        <v>488</v>
      </c>
      <c r="N123" s="623" t="s">
        <v>506</v>
      </c>
      <c r="O123" s="624" t="s">
        <v>584</v>
      </c>
      <c r="P123" s="657" t="s">
        <v>612</v>
      </c>
    </row>
    <row r="124" spans="2:16" ht="156.75">
      <c r="B124" s="626" t="s">
        <v>325</v>
      </c>
      <c r="C124" s="613" t="s">
        <v>6</v>
      </c>
      <c r="D124" s="627" t="s">
        <v>1267</v>
      </c>
      <c r="E124" s="628" t="s">
        <v>737</v>
      </c>
      <c r="F124" s="616" t="s">
        <v>422</v>
      </c>
      <c r="G124" s="617" t="s">
        <v>47</v>
      </c>
      <c r="H124" s="618" t="s">
        <v>446</v>
      </c>
      <c r="I124" s="619" t="s">
        <v>1100</v>
      </c>
      <c r="J124" s="620" t="s">
        <v>1268</v>
      </c>
      <c r="K124" s="617" t="s">
        <v>217</v>
      </c>
      <c r="L124" s="621" t="s">
        <v>464</v>
      </c>
      <c r="M124" s="622" t="s">
        <v>489</v>
      </c>
      <c r="N124" s="623" t="s">
        <v>507</v>
      </c>
      <c r="O124" s="624" t="s">
        <v>585</v>
      </c>
      <c r="P124" s="657" t="s">
        <v>612</v>
      </c>
    </row>
    <row r="125" spans="2:16" ht="156.75">
      <c r="B125" s="626" t="s">
        <v>325</v>
      </c>
      <c r="C125" s="613" t="s">
        <v>6</v>
      </c>
      <c r="D125" s="627" t="s">
        <v>1269</v>
      </c>
      <c r="E125" s="628" t="s">
        <v>738</v>
      </c>
      <c r="F125" s="616" t="s">
        <v>423</v>
      </c>
      <c r="G125" s="617" t="s">
        <v>351</v>
      </c>
      <c r="H125" s="618" t="s">
        <v>446</v>
      </c>
      <c r="I125" s="619" t="s">
        <v>1101</v>
      </c>
      <c r="J125" s="620" t="s">
        <v>1270</v>
      </c>
      <c r="K125" s="617" t="s">
        <v>217</v>
      </c>
      <c r="L125" s="621" t="s">
        <v>465</v>
      </c>
      <c r="M125" s="622" t="s">
        <v>490</v>
      </c>
      <c r="N125" s="623" t="s">
        <v>508</v>
      </c>
      <c r="O125" s="624" t="s">
        <v>586</v>
      </c>
      <c r="P125" s="657" t="s">
        <v>612</v>
      </c>
    </row>
    <row r="126" spans="2:16" ht="156.75">
      <c r="B126" s="636" t="s">
        <v>325</v>
      </c>
      <c r="C126" s="613" t="s">
        <v>6</v>
      </c>
      <c r="D126" s="627" t="s">
        <v>1271</v>
      </c>
      <c r="E126" s="628" t="s">
        <v>739</v>
      </c>
      <c r="F126" s="616" t="s">
        <v>424</v>
      </c>
      <c r="G126" s="617" t="s">
        <v>351</v>
      </c>
      <c r="H126" s="618" t="s">
        <v>446</v>
      </c>
      <c r="I126" s="619" t="s">
        <v>1102</v>
      </c>
      <c r="J126" s="620" t="s">
        <v>1272</v>
      </c>
      <c r="K126" s="617" t="s">
        <v>217</v>
      </c>
      <c r="L126" s="621" t="s">
        <v>466</v>
      </c>
      <c r="M126" s="622" t="s">
        <v>491</v>
      </c>
      <c r="N126" s="623" t="s">
        <v>509</v>
      </c>
      <c r="O126" s="624" t="s">
        <v>587</v>
      </c>
      <c r="P126" s="625" t="s">
        <v>612</v>
      </c>
    </row>
    <row r="127" spans="2:16" ht="128.25">
      <c r="B127" s="636" t="s">
        <v>325</v>
      </c>
      <c r="C127" s="613" t="s">
        <v>6</v>
      </c>
      <c r="D127" s="627" t="s">
        <v>1273</v>
      </c>
      <c r="E127" s="628" t="s">
        <v>344</v>
      </c>
      <c r="F127" s="616" t="s">
        <v>425</v>
      </c>
      <c r="G127" s="617" t="s">
        <v>351</v>
      </c>
      <c r="H127" s="618" t="s">
        <v>446</v>
      </c>
      <c r="I127" s="619" t="s">
        <v>1103</v>
      </c>
      <c r="J127" s="620" t="s">
        <v>1274</v>
      </c>
      <c r="K127" s="617" t="s">
        <v>449</v>
      </c>
      <c r="L127" s="621" t="s">
        <v>467</v>
      </c>
      <c r="M127" s="622" t="s">
        <v>492</v>
      </c>
      <c r="N127" s="623" t="s">
        <v>510</v>
      </c>
      <c r="O127" s="624" t="s">
        <v>588</v>
      </c>
      <c r="P127" s="625" t="s">
        <v>612</v>
      </c>
    </row>
    <row r="128" spans="2:16" ht="147">
      <c r="B128" s="626" t="s">
        <v>325</v>
      </c>
      <c r="C128" s="613" t="s">
        <v>6</v>
      </c>
      <c r="D128" s="627" t="s">
        <v>1275</v>
      </c>
      <c r="E128" s="628" t="s">
        <v>343</v>
      </c>
      <c r="F128" s="616" t="s">
        <v>426</v>
      </c>
      <c r="G128" s="617" t="s">
        <v>351</v>
      </c>
      <c r="H128" s="618" t="s">
        <v>446</v>
      </c>
      <c r="I128" s="619" t="s">
        <v>1104</v>
      </c>
      <c r="J128" s="620" t="s">
        <v>1276</v>
      </c>
      <c r="K128" s="617" t="s">
        <v>449</v>
      </c>
      <c r="L128" s="621" t="s">
        <v>468</v>
      </c>
      <c r="M128" s="622" t="s">
        <v>493</v>
      </c>
      <c r="N128" s="623" t="s">
        <v>511</v>
      </c>
      <c r="O128" s="624" t="s">
        <v>589</v>
      </c>
      <c r="P128" s="657" t="s">
        <v>612</v>
      </c>
    </row>
    <row r="129" spans="2:16" ht="142.5">
      <c r="B129" s="626" t="s">
        <v>325</v>
      </c>
      <c r="C129" s="613" t="s">
        <v>6</v>
      </c>
      <c r="D129" s="627" t="s">
        <v>1277</v>
      </c>
      <c r="E129" s="628" t="s">
        <v>342</v>
      </c>
      <c r="F129" s="616" t="s">
        <v>427</v>
      </c>
      <c r="G129" s="617" t="s">
        <v>47</v>
      </c>
      <c r="H129" s="618" t="s">
        <v>446</v>
      </c>
      <c r="I129" s="619" t="s">
        <v>1105</v>
      </c>
      <c r="J129" s="620" t="s">
        <v>1106</v>
      </c>
      <c r="K129" s="617" t="s">
        <v>217</v>
      </c>
      <c r="L129" s="621" t="s">
        <v>469</v>
      </c>
      <c r="M129" s="622" t="s">
        <v>494</v>
      </c>
      <c r="N129" s="623" t="s">
        <v>512</v>
      </c>
      <c r="O129" s="624" t="s">
        <v>590</v>
      </c>
      <c r="P129" s="657" t="s">
        <v>647</v>
      </c>
    </row>
    <row r="130" spans="2:16" ht="185.25">
      <c r="B130" s="626" t="s">
        <v>325</v>
      </c>
      <c r="C130" s="613" t="s">
        <v>6</v>
      </c>
      <c r="D130" s="627" t="s">
        <v>1278</v>
      </c>
      <c r="E130" s="628" t="s">
        <v>1279</v>
      </c>
      <c r="F130" s="616" t="s">
        <v>1280</v>
      </c>
      <c r="G130" s="617" t="s">
        <v>740</v>
      </c>
      <c r="H130" s="618" t="s">
        <v>447</v>
      </c>
      <c r="I130" s="619" t="s">
        <v>1281</v>
      </c>
      <c r="J130" s="620" t="s">
        <v>1282</v>
      </c>
      <c r="K130" s="617" t="s">
        <v>1283</v>
      </c>
      <c r="L130" s="621" t="s">
        <v>1284</v>
      </c>
      <c r="M130" s="669"/>
      <c r="N130" s="623" t="s">
        <v>1285</v>
      </c>
      <c r="O130" s="624" t="s">
        <v>1286</v>
      </c>
      <c r="P130" s="657" t="s">
        <v>647</v>
      </c>
    </row>
    <row r="131" spans="2:16" ht="327.75">
      <c r="B131" s="646" t="s">
        <v>326</v>
      </c>
      <c r="C131" s="599" t="s">
        <v>5</v>
      </c>
      <c r="D131" s="647" t="s">
        <v>1287</v>
      </c>
      <c r="E131" s="601" t="s">
        <v>341</v>
      </c>
      <c r="F131" s="602" t="s">
        <v>428</v>
      </c>
      <c r="G131" s="603" t="s">
        <v>47</v>
      </c>
      <c r="H131" s="604" t="s">
        <v>446</v>
      </c>
      <c r="I131" s="630" t="s">
        <v>788</v>
      </c>
      <c r="J131" s="637" t="s">
        <v>867</v>
      </c>
      <c r="K131" s="603" t="s">
        <v>217</v>
      </c>
      <c r="L131" s="637" t="s">
        <v>995</v>
      </c>
      <c r="M131" s="638" t="s">
        <v>996</v>
      </c>
      <c r="N131" s="632" t="s">
        <v>1071</v>
      </c>
      <c r="O131" s="610" t="s">
        <v>591</v>
      </c>
      <c r="P131" s="660" t="s">
        <v>648</v>
      </c>
    </row>
    <row r="132" spans="2:16" ht="327.75">
      <c r="B132" s="636" t="s">
        <v>326</v>
      </c>
      <c r="C132" s="613" t="s">
        <v>6</v>
      </c>
      <c r="D132" s="614" t="s">
        <v>741</v>
      </c>
      <c r="E132" s="628" t="s">
        <v>1288</v>
      </c>
      <c r="F132" s="616" t="s">
        <v>429</v>
      </c>
      <c r="G132" s="617" t="s">
        <v>47</v>
      </c>
      <c r="H132" s="618" t="s">
        <v>446</v>
      </c>
      <c r="I132" s="619" t="s">
        <v>789</v>
      </c>
      <c r="J132" s="621" t="s">
        <v>868</v>
      </c>
      <c r="K132" s="617" t="s">
        <v>217</v>
      </c>
      <c r="L132" s="621" t="s">
        <v>997</v>
      </c>
      <c r="M132" s="622" t="s">
        <v>998</v>
      </c>
      <c r="N132" s="623" t="s">
        <v>1072</v>
      </c>
      <c r="O132" s="624" t="s">
        <v>592</v>
      </c>
      <c r="P132" s="625" t="s">
        <v>648</v>
      </c>
    </row>
    <row r="133" spans="2:16" ht="327.75">
      <c r="B133" s="636" t="s">
        <v>326</v>
      </c>
      <c r="C133" s="613" t="s">
        <v>6</v>
      </c>
      <c r="D133" s="627" t="s">
        <v>1289</v>
      </c>
      <c r="E133" s="628" t="s">
        <v>1290</v>
      </c>
      <c r="F133" s="616" t="s">
        <v>430</v>
      </c>
      <c r="G133" s="617" t="s">
        <v>47</v>
      </c>
      <c r="H133" s="618" t="s">
        <v>446</v>
      </c>
      <c r="I133" s="619" t="s">
        <v>790</v>
      </c>
      <c r="J133" s="621" t="s">
        <v>869</v>
      </c>
      <c r="K133" s="617" t="s">
        <v>217</v>
      </c>
      <c r="L133" s="621" t="s">
        <v>999</v>
      </c>
      <c r="M133" s="622" t="s">
        <v>1000</v>
      </c>
      <c r="N133" s="623" t="s">
        <v>1073</v>
      </c>
      <c r="O133" s="624" t="s">
        <v>593</v>
      </c>
      <c r="P133" s="670" t="s">
        <v>648</v>
      </c>
    </row>
    <row r="134" spans="2:16" ht="327.75">
      <c r="B134" s="636" t="s">
        <v>326</v>
      </c>
      <c r="C134" s="613" t="s">
        <v>6</v>
      </c>
      <c r="D134" s="627" t="s">
        <v>1291</v>
      </c>
      <c r="E134" s="628" t="s">
        <v>327</v>
      </c>
      <c r="F134" s="616" t="s">
        <v>431</v>
      </c>
      <c r="G134" s="617" t="s">
        <v>47</v>
      </c>
      <c r="H134" s="618" t="s">
        <v>446</v>
      </c>
      <c r="I134" s="619" t="s">
        <v>791</v>
      </c>
      <c r="J134" s="621" t="s">
        <v>870</v>
      </c>
      <c r="K134" s="617" t="s">
        <v>217</v>
      </c>
      <c r="L134" s="621" t="s">
        <v>1001</v>
      </c>
      <c r="M134" s="635" t="s">
        <v>1002</v>
      </c>
      <c r="N134" s="623" t="s">
        <v>1074</v>
      </c>
      <c r="O134" s="624" t="s">
        <v>594</v>
      </c>
      <c r="P134" s="625" t="s">
        <v>648</v>
      </c>
    </row>
    <row r="135" spans="2:16" ht="327.75">
      <c r="B135" s="671" t="s">
        <v>326</v>
      </c>
      <c r="C135" s="613" t="s">
        <v>6</v>
      </c>
      <c r="D135" s="672" t="s">
        <v>1292</v>
      </c>
      <c r="E135" s="628" t="s">
        <v>328</v>
      </c>
      <c r="F135" s="616" t="s">
        <v>432</v>
      </c>
      <c r="G135" s="617" t="s">
        <v>47</v>
      </c>
      <c r="H135" s="618" t="s">
        <v>446</v>
      </c>
      <c r="I135" s="619" t="s">
        <v>792</v>
      </c>
      <c r="J135" s="621" t="s">
        <v>871</v>
      </c>
      <c r="K135" s="617" t="s">
        <v>217</v>
      </c>
      <c r="L135" s="621" t="s">
        <v>1003</v>
      </c>
      <c r="M135" s="622" t="s">
        <v>1004</v>
      </c>
      <c r="N135" s="623" t="s">
        <v>1075</v>
      </c>
      <c r="O135" s="624" t="s">
        <v>595</v>
      </c>
      <c r="P135" s="625" t="s">
        <v>648</v>
      </c>
    </row>
    <row r="136" spans="2:16" ht="327.75">
      <c r="B136" s="671" t="s">
        <v>326</v>
      </c>
      <c r="C136" s="613" t="s">
        <v>6</v>
      </c>
      <c r="D136" s="672" t="s">
        <v>1293</v>
      </c>
      <c r="E136" s="628" t="s">
        <v>329</v>
      </c>
      <c r="F136" s="616" t="s">
        <v>433</v>
      </c>
      <c r="G136" s="617" t="s">
        <v>47</v>
      </c>
      <c r="H136" s="618" t="s">
        <v>446</v>
      </c>
      <c r="I136" s="619" t="s">
        <v>793</v>
      </c>
      <c r="J136" s="621" t="s">
        <v>872</v>
      </c>
      <c r="K136" s="617" t="s">
        <v>217</v>
      </c>
      <c r="L136" s="621" t="s">
        <v>1005</v>
      </c>
      <c r="M136" s="622" t="s">
        <v>1006</v>
      </c>
      <c r="N136" s="623" t="s">
        <v>1076</v>
      </c>
      <c r="O136" s="624" t="s">
        <v>596</v>
      </c>
      <c r="P136" s="625" t="s">
        <v>648</v>
      </c>
    </row>
    <row r="137" spans="2:16" ht="327.75">
      <c r="B137" s="671" t="s">
        <v>326</v>
      </c>
      <c r="C137" s="613" t="s">
        <v>6</v>
      </c>
      <c r="D137" s="672" t="s">
        <v>1294</v>
      </c>
      <c r="E137" s="628" t="s">
        <v>330</v>
      </c>
      <c r="F137" s="616" t="s">
        <v>434</v>
      </c>
      <c r="G137" s="617" t="s">
        <v>47</v>
      </c>
      <c r="H137" s="618" t="s">
        <v>446</v>
      </c>
      <c r="I137" s="619" t="s">
        <v>794</v>
      </c>
      <c r="J137" s="621" t="s">
        <v>873</v>
      </c>
      <c r="K137" s="617" t="s">
        <v>217</v>
      </c>
      <c r="L137" s="621" t="s">
        <v>1295</v>
      </c>
      <c r="M137" s="622" t="s">
        <v>1007</v>
      </c>
      <c r="N137" s="623" t="s">
        <v>1077</v>
      </c>
      <c r="O137" s="624" t="s">
        <v>597</v>
      </c>
      <c r="P137" s="625" t="s">
        <v>648</v>
      </c>
    </row>
    <row r="138" spans="2:16" ht="327.75">
      <c r="B138" s="636" t="s">
        <v>326</v>
      </c>
      <c r="C138" s="613" t="s">
        <v>6</v>
      </c>
      <c r="D138" s="627" t="s">
        <v>1296</v>
      </c>
      <c r="E138" s="628" t="s">
        <v>1297</v>
      </c>
      <c r="F138" s="616" t="s">
        <v>435</v>
      </c>
      <c r="G138" s="617" t="s">
        <v>47</v>
      </c>
      <c r="H138" s="618" t="s">
        <v>446</v>
      </c>
      <c r="I138" s="619" t="s">
        <v>795</v>
      </c>
      <c r="J138" s="621" t="s">
        <v>874</v>
      </c>
      <c r="K138" s="617" t="s">
        <v>217</v>
      </c>
      <c r="L138" s="621" t="s">
        <v>1008</v>
      </c>
      <c r="M138" s="622" t="s">
        <v>1009</v>
      </c>
      <c r="N138" s="623" t="s">
        <v>1078</v>
      </c>
      <c r="O138" s="624" t="s">
        <v>598</v>
      </c>
      <c r="P138" s="625" t="s">
        <v>648</v>
      </c>
    </row>
    <row r="139" spans="2:16" ht="327.75">
      <c r="B139" s="636" t="s">
        <v>326</v>
      </c>
      <c r="C139" s="613" t="s">
        <v>6</v>
      </c>
      <c r="D139" s="627" t="s">
        <v>1298</v>
      </c>
      <c r="E139" s="628" t="s">
        <v>331</v>
      </c>
      <c r="F139" s="616" t="s">
        <v>436</v>
      </c>
      <c r="G139" s="617" t="s">
        <v>47</v>
      </c>
      <c r="H139" s="618" t="s">
        <v>446</v>
      </c>
      <c r="I139" s="619" t="s">
        <v>796</v>
      </c>
      <c r="J139" s="621" t="s">
        <v>875</v>
      </c>
      <c r="K139" s="617" t="s">
        <v>217</v>
      </c>
      <c r="L139" s="621" t="s">
        <v>1010</v>
      </c>
      <c r="M139" s="622" t="s">
        <v>1011</v>
      </c>
      <c r="N139" s="623" t="s">
        <v>1079</v>
      </c>
      <c r="O139" s="624" t="s">
        <v>599</v>
      </c>
      <c r="P139" s="625" t="s">
        <v>648</v>
      </c>
    </row>
    <row r="140" spans="2:16" ht="327.75">
      <c r="B140" s="626" t="s">
        <v>326</v>
      </c>
      <c r="C140" s="613" t="s">
        <v>6</v>
      </c>
      <c r="D140" s="627" t="s">
        <v>1299</v>
      </c>
      <c r="E140" s="628" t="s">
        <v>332</v>
      </c>
      <c r="F140" s="616" t="s">
        <v>437</v>
      </c>
      <c r="G140" s="617" t="s">
        <v>47</v>
      </c>
      <c r="H140" s="618" t="s">
        <v>446</v>
      </c>
      <c r="I140" s="619" t="s">
        <v>797</v>
      </c>
      <c r="J140" s="621" t="s">
        <v>876</v>
      </c>
      <c r="K140" s="617" t="s">
        <v>217</v>
      </c>
      <c r="L140" s="621" t="s">
        <v>1012</v>
      </c>
      <c r="M140" s="622" t="s">
        <v>1013</v>
      </c>
      <c r="N140" s="623" t="s">
        <v>1080</v>
      </c>
      <c r="O140" s="624" t="s">
        <v>600</v>
      </c>
      <c r="P140" s="625" t="s">
        <v>648</v>
      </c>
    </row>
    <row r="141" spans="2:16" ht="327.75">
      <c r="B141" s="626" t="s">
        <v>326</v>
      </c>
      <c r="C141" s="613" t="s">
        <v>6</v>
      </c>
      <c r="D141" s="627" t="s">
        <v>1300</v>
      </c>
      <c r="E141" s="628" t="s">
        <v>333</v>
      </c>
      <c r="F141" s="616" t="s">
        <v>438</v>
      </c>
      <c r="G141" s="617" t="s">
        <v>47</v>
      </c>
      <c r="H141" s="618" t="s">
        <v>446</v>
      </c>
      <c r="I141" s="619" t="s">
        <v>798</v>
      </c>
      <c r="J141" s="621" t="s">
        <v>877</v>
      </c>
      <c r="K141" s="617" t="s">
        <v>217</v>
      </c>
      <c r="L141" s="621" t="s">
        <v>1014</v>
      </c>
      <c r="M141" s="622" t="s">
        <v>1015</v>
      </c>
      <c r="N141" s="623" t="s">
        <v>1081</v>
      </c>
      <c r="O141" s="624" t="s">
        <v>601</v>
      </c>
      <c r="P141" s="625" t="s">
        <v>648</v>
      </c>
    </row>
    <row r="142" spans="2:16" ht="327.75">
      <c r="B142" s="626" t="s">
        <v>326</v>
      </c>
      <c r="C142" s="613" t="s">
        <v>6</v>
      </c>
      <c r="D142" s="627" t="s">
        <v>1301</v>
      </c>
      <c r="E142" s="628" t="s">
        <v>334</v>
      </c>
      <c r="F142" s="616" t="s">
        <v>439</v>
      </c>
      <c r="G142" s="617" t="s">
        <v>47</v>
      </c>
      <c r="H142" s="618" t="s">
        <v>446</v>
      </c>
      <c r="I142" s="619" t="s">
        <v>799</v>
      </c>
      <c r="J142" s="621" t="s">
        <v>878</v>
      </c>
      <c r="K142" s="617" t="s">
        <v>217</v>
      </c>
      <c r="L142" s="621" t="s">
        <v>1016</v>
      </c>
      <c r="M142" s="622" t="s">
        <v>1017</v>
      </c>
      <c r="N142" s="623" t="s">
        <v>1082</v>
      </c>
      <c r="O142" s="624" t="s">
        <v>602</v>
      </c>
      <c r="P142" s="625" t="s">
        <v>648</v>
      </c>
    </row>
    <row r="143" spans="2:16" ht="327.75">
      <c r="B143" s="626" t="s">
        <v>326</v>
      </c>
      <c r="C143" s="613" t="s">
        <v>6</v>
      </c>
      <c r="D143" s="627" t="s">
        <v>1302</v>
      </c>
      <c r="E143" s="628" t="s">
        <v>335</v>
      </c>
      <c r="F143" s="616" t="s">
        <v>440</v>
      </c>
      <c r="G143" s="617" t="s">
        <v>47</v>
      </c>
      <c r="H143" s="618" t="s">
        <v>446</v>
      </c>
      <c r="I143" s="619" t="s">
        <v>800</v>
      </c>
      <c r="J143" s="621" t="s">
        <v>879</v>
      </c>
      <c r="K143" s="617" t="s">
        <v>217</v>
      </c>
      <c r="L143" s="621" t="s">
        <v>1018</v>
      </c>
      <c r="M143" s="622" t="s">
        <v>1019</v>
      </c>
      <c r="N143" s="623" t="s">
        <v>1083</v>
      </c>
      <c r="O143" s="624" t="s">
        <v>603</v>
      </c>
      <c r="P143" s="625" t="s">
        <v>648</v>
      </c>
    </row>
    <row r="144" spans="2:16" ht="327.75">
      <c r="B144" s="636" t="s">
        <v>326</v>
      </c>
      <c r="C144" s="613" t="s">
        <v>6</v>
      </c>
      <c r="D144" s="627" t="s">
        <v>1303</v>
      </c>
      <c r="E144" s="628" t="s">
        <v>336</v>
      </c>
      <c r="F144" s="616" t="s">
        <v>441</v>
      </c>
      <c r="G144" s="617" t="s">
        <v>47</v>
      </c>
      <c r="H144" s="618" t="s">
        <v>446</v>
      </c>
      <c r="I144" s="619" t="s">
        <v>801</v>
      </c>
      <c r="J144" s="621" t="s">
        <v>880</v>
      </c>
      <c r="K144" s="617" t="s">
        <v>217</v>
      </c>
      <c r="L144" s="621" t="s">
        <v>1020</v>
      </c>
      <c r="M144" s="622" t="s">
        <v>1021</v>
      </c>
      <c r="N144" s="623" t="s">
        <v>1084</v>
      </c>
      <c r="O144" s="624" t="s">
        <v>604</v>
      </c>
      <c r="P144" s="625" t="s">
        <v>648</v>
      </c>
    </row>
    <row r="145" spans="2:16" ht="327.75">
      <c r="B145" s="636" t="s">
        <v>326</v>
      </c>
      <c r="C145" s="613" t="s">
        <v>6</v>
      </c>
      <c r="D145" s="627" t="s">
        <v>1304</v>
      </c>
      <c r="E145" s="628" t="s">
        <v>337</v>
      </c>
      <c r="F145" s="616" t="s">
        <v>442</v>
      </c>
      <c r="G145" s="617" t="s">
        <v>47</v>
      </c>
      <c r="H145" s="618" t="s">
        <v>446</v>
      </c>
      <c r="I145" s="619" t="s">
        <v>802</v>
      </c>
      <c r="J145" s="621" t="s">
        <v>881</v>
      </c>
      <c r="K145" s="617" t="s">
        <v>452</v>
      </c>
      <c r="L145" s="621" t="s">
        <v>1022</v>
      </c>
      <c r="M145" s="622" t="s">
        <v>1023</v>
      </c>
      <c r="N145" s="623" t="s">
        <v>1085</v>
      </c>
      <c r="O145" s="624" t="s">
        <v>605</v>
      </c>
      <c r="P145" s="625" t="s">
        <v>648</v>
      </c>
    </row>
    <row r="146" spans="2:16" ht="327.75">
      <c r="B146" s="626" t="s">
        <v>326</v>
      </c>
      <c r="C146" s="613" t="s">
        <v>6</v>
      </c>
      <c r="D146" s="627" t="s">
        <v>1305</v>
      </c>
      <c r="E146" s="628" t="s">
        <v>338</v>
      </c>
      <c r="F146" s="616" t="s">
        <v>443</v>
      </c>
      <c r="G146" s="617" t="s">
        <v>47</v>
      </c>
      <c r="H146" s="618" t="s">
        <v>446</v>
      </c>
      <c r="I146" s="619" t="s">
        <v>803</v>
      </c>
      <c r="J146" s="621" t="s">
        <v>882</v>
      </c>
      <c r="K146" s="617" t="s">
        <v>217</v>
      </c>
      <c r="L146" s="621" t="s">
        <v>1024</v>
      </c>
      <c r="M146" s="622" t="s">
        <v>1025</v>
      </c>
      <c r="N146" s="623" t="s">
        <v>1086</v>
      </c>
      <c r="O146" s="624" t="s">
        <v>606</v>
      </c>
      <c r="P146" s="625" t="s">
        <v>648</v>
      </c>
    </row>
    <row r="147" spans="2:16" ht="327.75">
      <c r="B147" s="626" t="s">
        <v>326</v>
      </c>
      <c r="C147" s="613" t="s">
        <v>6</v>
      </c>
      <c r="D147" s="627" t="s">
        <v>1306</v>
      </c>
      <c r="E147" s="628" t="s">
        <v>339</v>
      </c>
      <c r="F147" s="616" t="s">
        <v>444</v>
      </c>
      <c r="G147" s="617" t="s">
        <v>47</v>
      </c>
      <c r="H147" s="618" t="s">
        <v>446</v>
      </c>
      <c r="I147" s="619" t="s">
        <v>1108</v>
      </c>
      <c r="J147" s="621" t="s">
        <v>883</v>
      </c>
      <c r="K147" s="617" t="s">
        <v>450</v>
      </c>
      <c r="L147" s="621" t="s">
        <v>1026</v>
      </c>
      <c r="M147" s="622" t="s">
        <v>1027</v>
      </c>
      <c r="N147" s="623" t="s">
        <v>1087</v>
      </c>
      <c r="O147" s="624" t="s">
        <v>607</v>
      </c>
      <c r="P147" s="625" t="s">
        <v>648</v>
      </c>
    </row>
    <row r="148" spans="2:16" ht="132.75" thickBot="1">
      <c r="B148" s="673" t="s">
        <v>326</v>
      </c>
      <c r="C148" s="674" t="s">
        <v>6</v>
      </c>
      <c r="D148" s="675" t="s">
        <v>1307</v>
      </c>
      <c r="E148" s="676" t="s">
        <v>340</v>
      </c>
      <c r="F148" s="677" t="s">
        <v>445</v>
      </c>
      <c r="G148" s="678" t="s">
        <v>47</v>
      </c>
      <c r="H148" s="679" t="s">
        <v>446</v>
      </c>
      <c r="I148" s="680" t="s">
        <v>1107</v>
      </c>
      <c r="J148" s="681" t="s">
        <v>884</v>
      </c>
      <c r="K148" s="682" t="s">
        <v>217</v>
      </c>
      <c r="L148" s="681" t="s">
        <v>1028</v>
      </c>
      <c r="M148" s="683" t="s">
        <v>1029</v>
      </c>
      <c r="N148" s="684" t="s">
        <v>1694</v>
      </c>
      <c r="O148" s="685" t="s">
        <v>608</v>
      </c>
      <c r="P148" s="686" t="s">
        <v>1693</v>
      </c>
    </row>
    <row r="149" spans="2:16" ht="17.25" hidden="1">
      <c r="B149" s="385"/>
      <c r="C149" s="498"/>
      <c r="D149" s="164"/>
      <c r="E149" s="499"/>
      <c r="F149" s="500"/>
      <c r="G149" s="501"/>
      <c r="H149" s="501"/>
      <c r="I149" s="500"/>
      <c r="J149" s="500"/>
      <c r="K149" s="501"/>
      <c r="L149" s="500"/>
      <c r="M149" s="502"/>
      <c r="N149" s="499"/>
      <c r="O149" s="502"/>
      <c r="P149" s="503"/>
    </row>
    <row r="150" spans="2:16" ht="17.25" hidden="1">
      <c r="B150" s="442"/>
      <c r="C150" s="443"/>
      <c r="D150" s="456"/>
      <c r="E150" s="448"/>
      <c r="F150" s="449"/>
      <c r="G150" s="450"/>
      <c r="H150" s="450"/>
      <c r="I150" s="451"/>
      <c r="J150" s="451"/>
      <c r="K150" s="450"/>
      <c r="L150" s="452"/>
      <c r="M150" s="453"/>
      <c r="N150" s="454"/>
      <c r="O150" s="455"/>
      <c r="P150" s="458"/>
    </row>
    <row r="151" spans="2:16" ht="17.25" hidden="1">
      <c r="B151" s="382"/>
      <c r="C151" s="334"/>
      <c r="D151" s="395"/>
      <c r="E151" s="336"/>
      <c r="F151" s="337"/>
      <c r="G151" s="338"/>
      <c r="H151" s="338"/>
      <c r="I151" s="353"/>
      <c r="J151" s="339"/>
      <c r="K151" s="338"/>
      <c r="L151" s="340"/>
      <c r="M151" s="346"/>
      <c r="N151" s="342"/>
      <c r="O151" s="335"/>
      <c r="P151" s="403"/>
    </row>
    <row r="152" spans="2:16" ht="17.25" hidden="1">
      <c r="B152" s="383"/>
      <c r="C152" s="348"/>
      <c r="D152" s="395"/>
      <c r="E152" s="336"/>
      <c r="F152" s="337"/>
      <c r="G152" s="338"/>
      <c r="H152" s="338"/>
      <c r="I152" s="353"/>
      <c r="J152" s="339"/>
      <c r="K152" s="338"/>
      <c r="L152" s="340"/>
      <c r="M152" s="346"/>
      <c r="N152" s="342"/>
      <c r="O152" s="335"/>
      <c r="P152" s="404"/>
    </row>
    <row r="153" spans="2:16" ht="17.25" hidden="1">
      <c r="B153" s="384"/>
      <c r="C153" s="28"/>
      <c r="D153" s="163"/>
      <c r="E153" s="400"/>
      <c r="F153" s="69"/>
      <c r="G153" s="80"/>
      <c r="H153" s="80"/>
      <c r="I153" s="69"/>
      <c r="J153" s="69"/>
      <c r="K153" s="80"/>
      <c r="L153" s="69"/>
      <c r="M153" s="401"/>
      <c r="N153" s="400"/>
      <c r="O153" s="401"/>
      <c r="P153" s="406"/>
    </row>
    <row r="154" spans="2:16" ht="17.25" hidden="1">
      <c r="B154" s="384"/>
      <c r="C154" s="28"/>
      <c r="D154" s="163"/>
      <c r="E154" s="400"/>
      <c r="F154" s="69"/>
      <c r="G154" s="80"/>
      <c r="H154" s="80"/>
      <c r="I154" s="69"/>
      <c r="J154" s="69"/>
      <c r="K154" s="80"/>
      <c r="L154" s="69"/>
      <c r="M154" s="401"/>
      <c r="N154" s="400"/>
      <c r="O154" s="401"/>
      <c r="P154" s="406"/>
    </row>
    <row r="155" spans="2:16" ht="17.25" hidden="1">
      <c r="B155" s="384"/>
      <c r="C155" s="28"/>
      <c r="D155" s="163"/>
      <c r="E155" s="400"/>
      <c r="F155" s="69"/>
      <c r="G155" s="80"/>
      <c r="H155" s="80"/>
      <c r="I155" s="69"/>
      <c r="J155" s="69"/>
      <c r="K155" s="80"/>
      <c r="L155" s="69"/>
      <c r="M155" s="401"/>
      <c r="N155" s="400"/>
      <c r="O155" s="401"/>
      <c r="P155" s="406"/>
    </row>
    <row r="156" spans="2:16" ht="17.25" hidden="1">
      <c r="B156" s="442"/>
      <c r="C156" s="443"/>
      <c r="D156" s="456"/>
      <c r="E156" s="448"/>
      <c r="F156" s="449"/>
      <c r="G156" s="450"/>
      <c r="H156" s="450"/>
      <c r="I156" s="451"/>
      <c r="J156" s="451"/>
      <c r="K156" s="450"/>
      <c r="L156" s="452"/>
      <c r="M156" s="453"/>
      <c r="N156" s="454"/>
      <c r="O156" s="455"/>
      <c r="P156" s="458"/>
    </row>
    <row r="157" spans="2:16" ht="17.25" hidden="1">
      <c r="B157" s="383"/>
      <c r="C157" s="348"/>
      <c r="D157" s="397"/>
      <c r="E157" s="354"/>
      <c r="F157" s="355"/>
      <c r="G157" s="356"/>
      <c r="H157" s="356"/>
      <c r="I157" s="357"/>
      <c r="J157" s="358"/>
      <c r="K157" s="356"/>
      <c r="L157" s="345"/>
      <c r="M157" s="346"/>
      <c r="N157" s="359"/>
      <c r="O157" s="411"/>
      <c r="P157" s="407"/>
    </row>
    <row r="158" spans="2:16" ht="17.25" hidden="1">
      <c r="B158" s="383"/>
      <c r="C158" s="348"/>
      <c r="D158" s="397"/>
      <c r="E158" s="354"/>
      <c r="F158" s="355"/>
      <c r="G158" s="356"/>
      <c r="H158" s="356"/>
      <c r="I158" s="357"/>
      <c r="J158" s="358"/>
      <c r="K158" s="356"/>
      <c r="L158" s="345"/>
      <c r="M158" s="341"/>
      <c r="N158" s="359"/>
      <c r="O158" s="411"/>
      <c r="P158" s="407"/>
    </row>
    <row r="159" spans="2:16" ht="17.25" hidden="1">
      <c r="B159" s="384"/>
      <c r="C159" s="28"/>
      <c r="D159" s="163"/>
      <c r="E159" s="400"/>
      <c r="F159" s="69"/>
      <c r="G159" s="80"/>
      <c r="H159" s="80"/>
      <c r="I159" s="69"/>
      <c r="J159" s="69"/>
      <c r="K159" s="80"/>
      <c r="L159" s="69"/>
      <c r="M159" s="401"/>
      <c r="N159" s="400"/>
      <c r="O159" s="401"/>
      <c r="P159" s="406"/>
    </row>
    <row r="160" spans="2:16" ht="17.25" hidden="1">
      <c r="B160" s="384"/>
      <c r="C160" s="28"/>
      <c r="D160" s="163"/>
      <c r="E160" s="400"/>
      <c r="F160" s="69"/>
      <c r="G160" s="80"/>
      <c r="H160" s="80"/>
      <c r="I160" s="69"/>
      <c r="J160" s="69"/>
      <c r="K160" s="80"/>
      <c r="L160" s="69"/>
      <c r="M160" s="401"/>
      <c r="N160" s="400"/>
      <c r="O160" s="401"/>
      <c r="P160" s="406"/>
    </row>
    <row r="161" spans="2:16" ht="17.25" hidden="1">
      <c r="B161" s="384"/>
      <c r="C161" s="28"/>
      <c r="D161" s="163"/>
      <c r="E161" s="400"/>
      <c r="F161" s="69"/>
      <c r="G161" s="80"/>
      <c r="H161" s="80"/>
      <c r="I161" s="69"/>
      <c r="J161" s="69"/>
      <c r="K161" s="80"/>
      <c r="L161" s="69"/>
      <c r="M161" s="401"/>
      <c r="N161" s="400"/>
      <c r="O161" s="401"/>
      <c r="P161" s="406"/>
    </row>
    <row r="162" spans="2:16" ht="17.25" hidden="1">
      <c r="B162" s="442"/>
      <c r="C162" s="443"/>
      <c r="D162" s="456"/>
      <c r="E162" s="444"/>
      <c r="F162" s="449"/>
      <c r="G162" s="450"/>
      <c r="H162" s="450"/>
      <c r="I162" s="451"/>
      <c r="J162" s="451"/>
      <c r="K162" s="450"/>
      <c r="L162" s="451"/>
      <c r="M162" s="459"/>
      <c r="N162" s="454"/>
      <c r="O162" s="455"/>
      <c r="P162" s="458"/>
    </row>
    <row r="163" spans="2:16" ht="17.25" hidden="1">
      <c r="B163" s="382"/>
      <c r="C163" s="334"/>
      <c r="D163" s="395"/>
      <c r="E163" s="350"/>
      <c r="F163" s="355"/>
      <c r="G163" s="338"/>
      <c r="H163" s="338"/>
      <c r="I163" s="339"/>
      <c r="J163" s="351"/>
      <c r="K163" s="338"/>
      <c r="L163" s="357"/>
      <c r="M163" s="360"/>
      <c r="N163" s="342"/>
      <c r="O163" s="335"/>
      <c r="P163" s="403"/>
    </row>
    <row r="164" spans="2:16" ht="17.25" hidden="1">
      <c r="B164" s="384"/>
      <c r="C164" s="28"/>
      <c r="D164" s="163"/>
      <c r="E164" s="400"/>
      <c r="F164" s="69"/>
      <c r="G164" s="80"/>
      <c r="H164" s="80"/>
      <c r="I164" s="69"/>
      <c r="J164" s="69"/>
      <c r="K164" s="80"/>
      <c r="L164" s="69"/>
      <c r="M164" s="401"/>
      <c r="N164" s="400"/>
      <c r="O164" s="401"/>
      <c r="P164" s="408"/>
    </row>
    <row r="165" spans="2:16" ht="17.25" hidden="1">
      <c r="B165" s="384"/>
      <c r="C165" s="28"/>
      <c r="D165" s="163"/>
      <c r="E165" s="400"/>
      <c r="F165" s="69"/>
      <c r="G165" s="80"/>
      <c r="H165" s="80"/>
      <c r="I165" s="69"/>
      <c r="J165" s="69"/>
      <c r="K165" s="80"/>
      <c r="L165" s="69"/>
      <c r="M165" s="401"/>
      <c r="N165" s="400"/>
      <c r="O165" s="401"/>
      <c r="P165" s="408"/>
    </row>
    <row r="166" spans="2:16" ht="17.25" hidden="1">
      <c r="B166" s="384"/>
      <c r="C166" s="28"/>
      <c r="D166" s="163"/>
      <c r="E166" s="400"/>
      <c r="F166" s="69"/>
      <c r="G166" s="80"/>
      <c r="H166" s="80"/>
      <c r="I166" s="69"/>
      <c r="J166" s="69"/>
      <c r="K166" s="80"/>
      <c r="L166" s="69"/>
      <c r="M166" s="401"/>
      <c r="N166" s="400"/>
      <c r="O166" s="401"/>
      <c r="P166" s="408"/>
    </row>
    <row r="167" spans="2:16" ht="17.25" hidden="1">
      <c r="B167" s="384"/>
      <c r="C167" s="28"/>
      <c r="D167" s="163"/>
      <c r="E167" s="400"/>
      <c r="F167" s="69"/>
      <c r="G167" s="80"/>
      <c r="H167" s="80"/>
      <c r="I167" s="69"/>
      <c r="J167" s="69"/>
      <c r="K167" s="80"/>
      <c r="L167" s="69"/>
      <c r="M167" s="401"/>
      <c r="N167" s="400"/>
      <c r="O167" s="401"/>
      <c r="P167" s="408"/>
    </row>
    <row r="168" spans="2:16" ht="17.25" hidden="1">
      <c r="B168" s="442"/>
      <c r="C168" s="443"/>
      <c r="D168" s="456"/>
      <c r="E168" s="460"/>
      <c r="F168" s="449"/>
      <c r="G168" s="450"/>
      <c r="H168" s="450"/>
      <c r="I168" s="451"/>
      <c r="J168" s="451"/>
      <c r="K168" s="450"/>
      <c r="L168" s="452"/>
      <c r="M168" s="453"/>
      <c r="N168" s="454"/>
      <c r="O168" s="455"/>
      <c r="P168" s="458"/>
    </row>
    <row r="169" spans="2:16" ht="17.25" hidden="1">
      <c r="B169" s="382"/>
      <c r="C169" s="334"/>
      <c r="D169" s="343"/>
      <c r="E169" s="336"/>
      <c r="F169" s="337"/>
      <c r="G169" s="338"/>
      <c r="H169" s="338"/>
      <c r="I169" s="339"/>
      <c r="J169" s="351"/>
      <c r="K169" s="338"/>
      <c r="L169" s="340"/>
      <c r="M169" s="341"/>
      <c r="N169" s="342"/>
      <c r="O169" s="335"/>
      <c r="P169" s="403"/>
    </row>
    <row r="170" spans="2:16" ht="17.25" hidden="1">
      <c r="B170" s="382"/>
      <c r="C170" s="334"/>
      <c r="D170" s="395"/>
      <c r="E170" s="361"/>
      <c r="F170" s="337"/>
      <c r="G170" s="338"/>
      <c r="H170" s="338"/>
      <c r="I170" s="351"/>
      <c r="J170" s="351"/>
      <c r="K170" s="352"/>
      <c r="L170" s="351"/>
      <c r="M170" s="360"/>
      <c r="N170" s="342"/>
      <c r="O170" s="335"/>
      <c r="P170" s="403"/>
    </row>
    <row r="171" spans="2:16" ht="17.25" hidden="1">
      <c r="B171" s="385"/>
      <c r="C171" s="28"/>
      <c r="D171" s="164"/>
      <c r="E171" s="400"/>
      <c r="F171" s="69"/>
      <c r="G171" s="80"/>
      <c r="H171" s="91"/>
      <c r="I171" s="69"/>
      <c r="J171" s="69"/>
      <c r="K171" s="80"/>
      <c r="L171" s="69"/>
      <c r="M171" s="401"/>
      <c r="N171" s="400"/>
      <c r="O171" s="401"/>
      <c r="P171" s="405"/>
    </row>
    <row r="172" spans="2:16" ht="17.25" hidden="1">
      <c r="B172" s="385"/>
      <c r="C172" s="28"/>
      <c r="D172" s="164"/>
      <c r="E172" s="400"/>
      <c r="F172" s="69"/>
      <c r="G172" s="80"/>
      <c r="H172" s="91"/>
      <c r="I172" s="69"/>
      <c r="J172" s="69"/>
      <c r="K172" s="80"/>
      <c r="L172" s="69"/>
      <c r="M172" s="401"/>
      <c r="N172" s="400"/>
      <c r="O172" s="401"/>
      <c r="P172" s="405"/>
    </row>
    <row r="173" spans="2:16" ht="17.25" hidden="1">
      <c r="B173" s="385"/>
      <c r="C173" s="28"/>
      <c r="D173" s="164"/>
      <c r="E173" s="400"/>
      <c r="F173" s="69"/>
      <c r="G173" s="80"/>
      <c r="H173" s="91"/>
      <c r="I173" s="69"/>
      <c r="J173" s="69"/>
      <c r="K173" s="80"/>
      <c r="L173" s="69"/>
      <c r="M173" s="401"/>
      <c r="N173" s="400"/>
      <c r="O173" s="401"/>
      <c r="P173" s="405"/>
    </row>
    <row r="174" spans="2:16" ht="17.25" hidden="1">
      <c r="B174" s="442"/>
      <c r="C174" s="443"/>
      <c r="D174" s="456"/>
      <c r="E174" s="448"/>
      <c r="F174" s="449"/>
      <c r="G174" s="450"/>
      <c r="H174" s="450"/>
      <c r="I174" s="451"/>
      <c r="J174" s="451"/>
      <c r="K174" s="445"/>
      <c r="L174" s="452"/>
      <c r="M174" s="453"/>
      <c r="N174" s="454"/>
      <c r="O174" s="455"/>
      <c r="P174" s="458"/>
    </row>
    <row r="175" spans="2:16" ht="17.25" hidden="1">
      <c r="B175" s="382"/>
      <c r="C175" s="334"/>
      <c r="D175" s="343"/>
      <c r="E175" s="393"/>
      <c r="F175" s="337"/>
      <c r="G175" s="338"/>
      <c r="H175" s="338"/>
      <c r="I175" s="339"/>
      <c r="J175" s="351"/>
      <c r="K175" s="338"/>
      <c r="L175" s="340"/>
      <c r="M175" s="341"/>
      <c r="N175" s="342"/>
      <c r="O175" s="335"/>
      <c r="P175" s="403"/>
    </row>
    <row r="176" spans="2:16" ht="17.25" hidden="1">
      <c r="B176" s="384"/>
      <c r="C176" s="28"/>
      <c r="D176" s="163"/>
      <c r="E176" s="400"/>
      <c r="F176" s="69"/>
      <c r="G176" s="80"/>
      <c r="H176" s="91"/>
      <c r="I176" s="69"/>
      <c r="J176" s="69"/>
      <c r="K176" s="80"/>
      <c r="L176" s="69"/>
      <c r="M176" s="401"/>
      <c r="N176" s="400"/>
      <c r="O176" s="401"/>
      <c r="P176" s="405"/>
    </row>
    <row r="177" spans="2:16" ht="17.25" hidden="1">
      <c r="B177" s="384"/>
      <c r="C177" s="28"/>
      <c r="D177" s="163"/>
      <c r="E177" s="400"/>
      <c r="F177" s="69"/>
      <c r="G177" s="80"/>
      <c r="H177" s="91"/>
      <c r="I177" s="69"/>
      <c r="J177" s="69"/>
      <c r="K177" s="80"/>
      <c r="L177" s="69"/>
      <c r="M177" s="401"/>
      <c r="N177" s="400"/>
      <c r="O177" s="401"/>
      <c r="P177" s="405"/>
    </row>
    <row r="178" spans="2:16" ht="17.25" hidden="1">
      <c r="B178" s="384"/>
      <c r="C178" s="28"/>
      <c r="D178" s="163"/>
      <c r="E178" s="400"/>
      <c r="F178" s="69"/>
      <c r="G178" s="80"/>
      <c r="H178" s="91"/>
      <c r="I178" s="69"/>
      <c r="J178" s="69"/>
      <c r="K178" s="80"/>
      <c r="L178" s="69"/>
      <c r="M178" s="401"/>
      <c r="N178" s="400"/>
      <c r="O178" s="401"/>
      <c r="P178" s="405"/>
    </row>
    <row r="179" spans="2:16" ht="17.25" hidden="1">
      <c r="B179" s="384"/>
      <c r="C179" s="28"/>
      <c r="D179" s="163"/>
      <c r="E179" s="400"/>
      <c r="F179" s="69"/>
      <c r="G179" s="80"/>
      <c r="H179" s="91"/>
      <c r="I179" s="69"/>
      <c r="J179" s="69"/>
      <c r="K179" s="80"/>
      <c r="L179" s="69"/>
      <c r="M179" s="401"/>
      <c r="N179" s="400"/>
      <c r="O179" s="401"/>
      <c r="P179" s="405"/>
    </row>
    <row r="180" spans="2:16" ht="17.25" hidden="1">
      <c r="B180" s="442"/>
      <c r="C180" s="457"/>
      <c r="D180" s="456"/>
      <c r="E180" s="448"/>
      <c r="F180" s="449"/>
      <c r="G180" s="450"/>
      <c r="H180" s="450"/>
      <c r="I180" s="451"/>
      <c r="J180" s="451"/>
      <c r="K180" s="450"/>
      <c r="L180" s="452"/>
      <c r="M180" s="446"/>
      <c r="N180" s="454"/>
      <c r="O180" s="455"/>
      <c r="P180" s="458"/>
    </row>
    <row r="181" spans="2:16" ht="17.25" hidden="1">
      <c r="B181" s="383"/>
      <c r="C181" s="348"/>
      <c r="D181" s="395"/>
      <c r="E181" s="336"/>
      <c r="F181" s="362"/>
      <c r="G181" s="338"/>
      <c r="H181" s="338"/>
      <c r="I181" s="357"/>
      <c r="J181" s="339"/>
      <c r="K181" s="338"/>
      <c r="L181" s="340"/>
      <c r="M181" s="363"/>
      <c r="N181" s="342"/>
      <c r="O181" s="411"/>
      <c r="P181" s="407"/>
    </row>
    <row r="182" spans="2:16" ht="17.25" hidden="1">
      <c r="B182" s="384"/>
      <c r="C182" s="28"/>
      <c r="D182" s="163"/>
      <c r="E182" s="400"/>
      <c r="F182" s="69"/>
      <c r="G182" s="80"/>
      <c r="H182" s="91"/>
      <c r="I182" s="69"/>
      <c r="J182" s="69"/>
      <c r="K182" s="80"/>
      <c r="L182" s="69"/>
      <c r="M182" s="401"/>
      <c r="N182" s="400"/>
      <c r="O182" s="401"/>
      <c r="P182" s="405"/>
    </row>
    <row r="183" spans="2:16" ht="17.25" hidden="1">
      <c r="B183" s="384"/>
      <c r="C183" s="28"/>
      <c r="D183" s="163"/>
      <c r="E183" s="400"/>
      <c r="F183" s="69"/>
      <c r="G183" s="80"/>
      <c r="H183" s="91"/>
      <c r="I183" s="69"/>
      <c r="J183" s="69"/>
      <c r="K183" s="80"/>
      <c r="L183" s="69"/>
      <c r="M183" s="401"/>
      <c r="N183" s="400"/>
      <c r="O183" s="401"/>
      <c r="P183" s="405"/>
    </row>
    <row r="184" spans="2:16" ht="17.25" hidden="1">
      <c r="B184" s="384"/>
      <c r="C184" s="28"/>
      <c r="D184" s="163"/>
      <c r="E184" s="400"/>
      <c r="F184" s="69"/>
      <c r="G184" s="80"/>
      <c r="H184" s="91"/>
      <c r="I184" s="69"/>
      <c r="J184" s="69"/>
      <c r="K184" s="80"/>
      <c r="L184" s="69"/>
      <c r="M184" s="401"/>
      <c r="N184" s="400"/>
      <c r="O184" s="401"/>
      <c r="P184" s="405"/>
    </row>
    <row r="185" spans="2:16" ht="17.25" hidden="1">
      <c r="B185" s="384"/>
      <c r="C185" s="28"/>
      <c r="D185" s="163"/>
      <c r="E185" s="400"/>
      <c r="F185" s="69"/>
      <c r="G185" s="80"/>
      <c r="H185" s="91"/>
      <c r="I185" s="69"/>
      <c r="J185" s="69"/>
      <c r="K185" s="80"/>
      <c r="L185" s="69"/>
      <c r="M185" s="401"/>
      <c r="N185" s="400"/>
      <c r="O185" s="401"/>
      <c r="P185" s="405"/>
    </row>
    <row r="186" spans="2:16" ht="17.25" hidden="1">
      <c r="B186" s="442"/>
      <c r="C186" s="443"/>
      <c r="D186" s="456"/>
      <c r="E186" s="448"/>
      <c r="F186" s="449"/>
      <c r="G186" s="450"/>
      <c r="H186" s="450"/>
      <c r="I186" s="451"/>
      <c r="J186" s="451"/>
      <c r="K186" s="450"/>
      <c r="L186" s="452"/>
      <c r="M186" s="453"/>
      <c r="N186" s="454"/>
      <c r="O186" s="455"/>
      <c r="P186" s="458"/>
    </row>
    <row r="187" spans="2:16" ht="17.25" hidden="1">
      <c r="B187" s="383"/>
      <c r="C187" s="348"/>
      <c r="D187" s="395"/>
      <c r="E187" s="349"/>
      <c r="F187" s="362"/>
      <c r="G187" s="338"/>
      <c r="H187" s="338"/>
      <c r="I187" s="339"/>
      <c r="J187" s="339"/>
      <c r="K187" s="338"/>
      <c r="L187" s="340"/>
      <c r="M187" s="363"/>
      <c r="N187" s="342"/>
      <c r="O187" s="411"/>
      <c r="P187" s="407"/>
    </row>
    <row r="188" spans="2:16" ht="17.25" hidden="1">
      <c r="B188" s="383"/>
      <c r="C188" s="348"/>
      <c r="D188" s="396"/>
      <c r="E188" s="349"/>
      <c r="F188" s="362"/>
      <c r="G188" s="338"/>
      <c r="H188" s="338"/>
      <c r="I188" s="339"/>
      <c r="J188" s="339"/>
      <c r="K188" s="338"/>
      <c r="L188" s="345"/>
      <c r="M188" s="346"/>
      <c r="N188" s="342"/>
      <c r="O188" s="411"/>
      <c r="P188" s="407"/>
    </row>
    <row r="189" spans="2:16" ht="17.25" hidden="1">
      <c r="B189" s="384"/>
      <c r="C189" s="28"/>
      <c r="D189" s="163"/>
      <c r="E189" s="400"/>
      <c r="F189" s="69"/>
      <c r="G189" s="80"/>
      <c r="H189" s="80"/>
      <c r="I189" s="69"/>
      <c r="J189" s="69"/>
      <c r="K189" s="80"/>
      <c r="L189" s="69"/>
      <c r="M189" s="401"/>
      <c r="N189" s="400"/>
      <c r="O189" s="401"/>
      <c r="P189" s="406"/>
    </row>
    <row r="190" spans="2:16" ht="17.25" hidden="1">
      <c r="B190" s="384"/>
      <c r="C190" s="28"/>
      <c r="D190" s="163"/>
      <c r="E190" s="400"/>
      <c r="F190" s="69"/>
      <c r="G190" s="80"/>
      <c r="H190" s="80"/>
      <c r="I190" s="69"/>
      <c r="J190" s="69"/>
      <c r="K190" s="80"/>
      <c r="L190" s="69"/>
      <c r="M190" s="401"/>
      <c r="N190" s="400"/>
      <c r="O190" s="401"/>
      <c r="P190" s="406"/>
    </row>
    <row r="191" spans="2:16" ht="17.25" hidden="1">
      <c r="B191" s="384"/>
      <c r="C191" s="28"/>
      <c r="D191" s="163"/>
      <c r="E191" s="400"/>
      <c r="F191" s="69"/>
      <c r="G191" s="80"/>
      <c r="H191" s="80"/>
      <c r="I191" s="69"/>
      <c r="J191" s="69"/>
      <c r="K191" s="80"/>
      <c r="L191" s="69"/>
      <c r="M191" s="401"/>
      <c r="N191" s="400"/>
      <c r="O191" s="401"/>
      <c r="P191" s="406"/>
    </row>
    <row r="192" spans="2:16" ht="17.25" hidden="1">
      <c r="B192" s="442"/>
      <c r="C192" s="443"/>
      <c r="D192" s="447"/>
      <c r="E192" s="448"/>
      <c r="F192" s="449"/>
      <c r="G192" s="450"/>
      <c r="H192" s="450"/>
      <c r="I192" s="451"/>
      <c r="J192" s="451"/>
      <c r="K192" s="450"/>
      <c r="L192" s="452"/>
      <c r="M192" s="446"/>
      <c r="N192" s="454"/>
      <c r="O192" s="455"/>
      <c r="P192" s="458"/>
    </row>
    <row r="193" spans="2:16" ht="17.25" hidden="1">
      <c r="B193" s="382"/>
      <c r="C193" s="334"/>
      <c r="D193" s="398"/>
      <c r="E193" s="336"/>
      <c r="F193" s="339"/>
      <c r="G193" s="338"/>
      <c r="H193" s="338"/>
      <c r="I193" s="339"/>
      <c r="J193" s="339"/>
      <c r="K193" s="338"/>
      <c r="L193" s="339"/>
      <c r="M193" s="347"/>
      <c r="N193" s="342"/>
      <c r="O193" s="335"/>
      <c r="P193" s="403"/>
    </row>
    <row r="194" spans="2:16" ht="17.25" hidden="1">
      <c r="B194" s="384"/>
      <c r="C194" s="28"/>
      <c r="D194" s="163"/>
      <c r="E194" s="400"/>
      <c r="F194" s="69"/>
      <c r="G194" s="80"/>
      <c r="H194" s="91"/>
      <c r="I194" s="69"/>
      <c r="J194" s="69"/>
      <c r="K194" s="91"/>
      <c r="L194" s="69"/>
      <c r="M194" s="401"/>
      <c r="N194" s="400"/>
      <c r="O194" s="401"/>
      <c r="P194" s="405"/>
    </row>
    <row r="195" spans="2:16" ht="17.25" hidden="1">
      <c r="B195" s="384"/>
      <c r="C195" s="28"/>
      <c r="D195" s="163"/>
      <c r="E195" s="400"/>
      <c r="F195" s="69"/>
      <c r="G195" s="80"/>
      <c r="H195" s="91"/>
      <c r="I195" s="69"/>
      <c r="J195" s="69"/>
      <c r="K195" s="91"/>
      <c r="L195" s="69"/>
      <c r="M195" s="401"/>
      <c r="N195" s="400"/>
      <c r="O195" s="401"/>
      <c r="P195" s="405"/>
    </row>
    <row r="196" spans="2:16" ht="17.25" hidden="1">
      <c r="B196" s="384"/>
      <c r="C196" s="28"/>
      <c r="D196" s="163"/>
      <c r="E196" s="400"/>
      <c r="F196" s="69"/>
      <c r="G196" s="80"/>
      <c r="H196" s="91"/>
      <c r="I196" s="69"/>
      <c r="J196" s="69"/>
      <c r="K196" s="91"/>
      <c r="L196" s="69"/>
      <c r="M196" s="401"/>
      <c r="N196" s="400"/>
      <c r="O196" s="401"/>
      <c r="P196" s="405"/>
    </row>
    <row r="197" spans="2:16" ht="17.25" hidden="1">
      <c r="B197" s="384"/>
      <c r="C197" s="28"/>
      <c r="D197" s="163"/>
      <c r="E197" s="400"/>
      <c r="F197" s="69"/>
      <c r="G197" s="80"/>
      <c r="H197" s="91"/>
      <c r="I197" s="69"/>
      <c r="J197" s="69"/>
      <c r="K197" s="91"/>
      <c r="L197" s="69"/>
      <c r="M197" s="401"/>
      <c r="N197" s="400"/>
      <c r="O197" s="401"/>
      <c r="P197" s="405"/>
    </row>
    <row r="198" spans="2:16" ht="17.25" hidden="1">
      <c r="B198" s="461"/>
      <c r="C198" s="443"/>
      <c r="D198" s="456"/>
      <c r="E198" s="448"/>
      <c r="F198" s="449"/>
      <c r="G198" s="450"/>
      <c r="H198" s="450"/>
      <c r="I198" s="451"/>
      <c r="J198" s="451"/>
      <c r="K198" s="450"/>
      <c r="L198" s="451"/>
      <c r="M198" s="446"/>
      <c r="N198" s="454"/>
      <c r="O198" s="455"/>
      <c r="P198" s="458"/>
    </row>
    <row r="199" spans="2:16" ht="17.25" hidden="1">
      <c r="B199" s="386"/>
      <c r="C199" s="348"/>
      <c r="D199" s="395"/>
      <c r="E199" s="364"/>
      <c r="F199" s="365"/>
      <c r="G199" s="338"/>
      <c r="H199" s="338"/>
      <c r="I199" s="366"/>
      <c r="J199" s="339"/>
      <c r="K199" s="338"/>
      <c r="L199" s="345"/>
      <c r="M199" s="347"/>
      <c r="N199" s="342"/>
      <c r="O199" s="412"/>
      <c r="P199" s="409"/>
    </row>
    <row r="200" spans="2:16" ht="17.25" hidden="1">
      <c r="B200" s="386"/>
      <c r="C200" s="348"/>
      <c r="D200" s="343"/>
      <c r="E200" s="336"/>
      <c r="F200" s="337"/>
      <c r="G200" s="338"/>
      <c r="H200" s="338"/>
      <c r="I200" s="344"/>
      <c r="J200" s="339"/>
      <c r="K200" s="338"/>
      <c r="L200" s="339"/>
      <c r="M200" s="347"/>
      <c r="N200" s="342"/>
      <c r="O200" s="335"/>
      <c r="P200" s="403"/>
    </row>
    <row r="201" spans="2:16" ht="17.25" hidden="1">
      <c r="B201" s="384"/>
      <c r="C201" s="28"/>
      <c r="D201" s="163"/>
      <c r="E201" s="400"/>
      <c r="F201" s="69"/>
      <c r="G201" s="80"/>
      <c r="H201" s="91"/>
      <c r="I201" s="69"/>
      <c r="J201" s="69"/>
      <c r="K201" s="91"/>
      <c r="L201" s="69"/>
      <c r="M201" s="401"/>
      <c r="N201" s="400"/>
      <c r="O201" s="401"/>
      <c r="P201" s="405"/>
    </row>
    <row r="202" spans="2:16" ht="17.25" hidden="1">
      <c r="B202" s="384"/>
      <c r="C202" s="28"/>
      <c r="D202" s="163"/>
      <c r="E202" s="400"/>
      <c r="F202" s="69"/>
      <c r="G202" s="80"/>
      <c r="H202" s="91"/>
      <c r="I202" s="69"/>
      <c r="J202" s="69"/>
      <c r="K202" s="91"/>
      <c r="L202" s="69"/>
      <c r="M202" s="401"/>
      <c r="N202" s="400"/>
      <c r="O202" s="401"/>
      <c r="P202" s="405"/>
    </row>
    <row r="203" spans="2:16" ht="17.25" hidden="1">
      <c r="B203" s="384"/>
      <c r="C203" s="28"/>
      <c r="D203" s="163"/>
      <c r="E203" s="400"/>
      <c r="F203" s="69"/>
      <c r="G203" s="80"/>
      <c r="H203" s="91"/>
      <c r="I203" s="69"/>
      <c r="J203" s="69"/>
      <c r="K203" s="91"/>
      <c r="L203" s="69"/>
      <c r="M203" s="401"/>
      <c r="N203" s="400"/>
      <c r="O203" s="401"/>
      <c r="P203" s="405"/>
    </row>
    <row r="204" spans="2:16" ht="17.25" hidden="1">
      <c r="B204" s="461"/>
      <c r="C204" s="443"/>
      <c r="D204" s="447"/>
      <c r="E204" s="448"/>
      <c r="F204" s="449"/>
      <c r="G204" s="450"/>
      <c r="H204" s="450"/>
      <c r="I204" s="451"/>
      <c r="J204" s="451"/>
      <c r="K204" s="450"/>
      <c r="L204" s="451"/>
      <c r="M204" s="446"/>
      <c r="N204" s="454"/>
      <c r="O204" s="455"/>
      <c r="P204" s="458"/>
    </row>
    <row r="205" spans="2:16" ht="17.25" hidden="1">
      <c r="B205" s="386"/>
      <c r="C205" s="348"/>
      <c r="D205" s="343"/>
      <c r="E205" s="336"/>
      <c r="F205" s="337"/>
      <c r="G205" s="338"/>
      <c r="H205" s="338"/>
      <c r="I205" s="339"/>
      <c r="J205" s="339"/>
      <c r="K205" s="338"/>
      <c r="L205" s="339"/>
      <c r="M205" s="347"/>
      <c r="N205" s="342"/>
      <c r="O205" s="335"/>
      <c r="P205" s="403"/>
    </row>
    <row r="206" spans="2:16" ht="17.25" hidden="1">
      <c r="B206" s="384"/>
      <c r="C206" s="28"/>
      <c r="D206" s="163"/>
      <c r="E206" s="400"/>
      <c r="F206" s="69"/>
      <c r="G206" s="80"/>
      <c r="H206" s="91"/>
      <c r="I206" s="69"/>
      <c r="J206" s="69"/>
      <c r="K206" s="91"/>
      <c r="L206" s="69"/>
      <c r="M206" s="401"/>
      <c r="N206" s="400"/>
      <c r="O206" s="401"/>
      <c r="P206" s="405"/>
    </row>
    <row r="207" spans="2:16" ht="17.25" hidden="1">
      <c r="B207" s="384"/>
      <c r="C207" s="28"/>
      <c r="D207" s="163"/>
      <c r="E207" s="400"/>
      <c r="F207" s="69"/>
      <c r="G207" s="80"/>
      <c r="H207" s="91"/>
      <c r="I207" s="69"/>
      <c r="J207" s="69"/>
      <c r="K207" s="91"/>
      <c r="L207" s="69"/>
      <c r="M207" s="401"/>
      <c r="N207" s="400"/>
      <c r="O207" s="401"/>
      <c r="P207" s="405"/>
    </row>
    <row r="208" spans="2:16" ht="17.25" hidden="1">
      <c r="B208" s="384"/>
      <c r="C208" s="28"/>
      <c r="D208" s="163"/>
      <c r="E208" s="400"/>
      <c r="F208" s="69"/>
      <c r="G208" s="80"/>
      <c r="H208" s="91"/>
      <c r="I208" s="69"/>
      <c r="J208" s="69"/>
      <c r="K208" s="91"/>
      <c r="L208" s="69"/>
      <c r="M208" s="401"/>
      <c r="N208" s="400"/>
      <c r="O208" s="401"/>
      <c r="P208" s="405"/>
    </row>
    <row r="209" spans="2:16" ht="17.25" hidden="1">
      <c r="B209" s="384"/>
      <c r="C209" s="28"/>
      <c r="D209" s="163"/>
      <c r="E209" s="400"/>
      <c r="F209" s="69"/>
      <c r="G209" s="80"/>
      <c r="H209" s="91"/>
      <c r="I209" s="69"/>
      <c r="J209" s="69"/>
      <c r="K209" s="91"/>
      <c r="L209" s="69"/>
      <c r="M209" s="401"/>
      <c r="N209" s="400"/>
      <c r="O209" s="401"/>
      <c r="P209" s="405"/>
    </row>
    <row r="210" spans="2:16" ht="17.25" hidden="1">
      <c r="B210" s="461"/>
      <c r="C210" s="462"/>
      <c r="D210" s="456"/>
      <c r="E210" s="448"/>
      <c r="F210" s="449"/>
      <c r="G210" s="450"/>
      <c r="H210" s="450"/>
      <c r="I210" s="451"/>
      <c r="J210" s="451"/>
      <c r="K210" s="450"/>
      <c r="L210" s="451"/>
      <c r="M210" s="446"/>
      <c r="N210" s="454"/>
      <c r="O210" s="455"/>
      <c r="P210" s="458"/>
    </row>
    <row r="211" spans="2:16" ht="17.25" hidden="1">
      <c r="B211" s="386"/>
      <c r="C211" s="348"/>
      <c r="D211" s="343"/>
      <c r="E211" s="349"/>
      <c r="F211" s="362"/>
      <c r="G211" s="338"/>
      <c r="H211" s="338"/>
      <c r="I211" s="357"/>
      <c r="J211" s="344"/>
      <c r="K211" s="338"/>
      <c r="L211" s="357"/>
      <c r="M211" s="347"/>
      <c r="N211" s="342"/>
      <c r="O211" s="411"/>
      <c r="P211" s="407"/>
    </row>
    <row r="212" spans="2:16" ht="17.25" hidden="1">
      <c r="B212" s="384"/>
      <c r="C212" s="28"/>
      <c r="D212" s="163"/>
      <c r="E212" s="400"/>
      <c r="F212" s="69"/>
      <c r="G212" s="80"/>
      <c r="H212" s="91"/>
      <c r="I212" s="69"/>
      <c r="J212" s="69"/>
      <c r="K212" s="91"/>
      <c r="L212" s="69"/>
      <c r="M212" s="401"/>
      <c r="N212" s="400"/>
      <c r="O212" s="401"/>
      <c r="P212" s="405"/>
    </row>
    <row r="213" spans="2:16" ht="17.25" hidden="1">
      <c r="B213" s="384"/>
      <c r="C213" s="28"/>
      <c r="D213" s="163"/>
      <c r="E213" s="400"/>
      <c r="F213" s="69"/>
      <c r="G213" s="80"/>
      <c r="H213" s="91"/>
      <c r="I213" s="69"/>
      <c r="J213" s="69"/>
      <c r="K213" s="91"/>
      <c r="L213" s="69"/>
      <c r="M213" s="401"/>
      <c r="N213" s="400"/>
      <c r="O213" s="401"/>
      <c r="P213" s="405"/>
    </row>
    <row r="214" spans="2:16" ht="17.25" hidden="1">
      <c r="B214" s="384"/>
      <c r="C214" s="28"/>
      <c r="D214" s="163"/>
      <c r="E214" s="400"/>
      <c r="F214" s="69"/>
      <c r="G214" s="80"/>
      <c r="H214" s="91"/>
      <c r="I214" s="69"/>
      <c r="J214" s="69"/>
      <c r="K214" s="91"/>
      <c r="L214" s="69"/>
      <c r="M214" s="401"/>
      <c r="N214" s="400"/>
      <c r="O214" s="401"/>
      <c r="P214" s="405"/>
    </row>
    <row r="215" spans="2:16" ht="17.25" hidden="1">
      <c r="B215" s="384"/>
      <c r="C215" s="28"/>
      <c r="D215" s="163"/>
      <c r="E215" s="400"/>
      <c r="F215" s="69"/>
      <c r="G215" s="80"/>
      <c r="H215" s="91"/>
      <c r="I215" s="69"/>
      <c r="J215" s="69"/>
      <c r="K215" s="91"/>
      <c r="L215" s="69"/>
      <c r="M215" s="401"/>
      <c r="N215" s="400"/>
      <c r="O215" s="401"/>
      <c r="P215" s="405"/>
    </row>
    <row r="216" spans="2:16" ht="17.25" hidden="1">
      <c r="B216" s="461"/>
      <c r="C216" s="443"/>
      <c r="D216" s="456"/>
      <c r="E216" s="448"/>
      <c r="F216" s="449"/>
      <c r="G216" s="450"/>
      <c r="H216" s="450"/>
      <c r="I216" s="451"/>
      <c r="J216" s="451"/>
      <c r="K216" s="450"/>
      <c r="L216" s="452"/>
      <c r="M216" s="446"/>
      <c r="N216" s="454"/>
      <c r="O216" s="455"/>
      <c r="P216" s="458"/>
    </row>
    <row r="217" spans="2:16" ht="17.25" hidden="1">
      <c r="B217" s="386"/>
      <c r="C217" s="348"/>
      <c r="D217" s="395"/>
      <c r="E217" s="336"/>
      <c r="F217" s="362"/>
      <c r="G217" s="338"/>
      <c r="H217" s="338"/>
      <c r="I217" s="339"/>
      <c r="J217" s="339"/>
      <c r="K217" s="338"/>
      <c r="L217" s="345"/>
      <c r="M217" s="363"/>
      <c r="N217" s="342"/>
      <c r="O217" s="335"/>
      <c r="P217" s="403"/>
    </row>
    <row r="218" spans="2:16" ht="17.25" hidden="1">
      <c r="B218" s="386"/>
      <c r="C218" s="348"/>
      <c r="D218" s="343"/>
      <c r="E218" s="336"/>
      <c r="F218" s="337"/>
      <c r="G218" s="338"/>
      <c r="H218" s="338"/>
      <c r="I218" s="339"/>
      <c r="J218" s="339"/>
      <c r="K218" s="338"/>
      <c r="L218" s="339"/>
      <c r="M218" s="347"/>
      <c r="N218" s="342"/>
      <c r="O218" s="335"/>
      <c r="P218" s="403"/>
    </row>
    <row r="219" spans="2:16" ht="17.25" hidden="1">
      <c r="B219" s="386"/>
      <c r="C219" s="348"/>
      <c r="D219" s="343"/>
      <c r="E219" s="336"/>
      <c r="F219" s="337"/>
      <c r="G219" s="338"/>
      <c r="H219" s="338"/>
      <c r="I219" s="344"/>
      <c r="J219" s="339"/>
      <c r="K219" s="338"/>
      <c r="L219" s="339"/>
      <c r="M219" s="347"/>
      <c r="N219" s="342"/>
      <c r="O219" s="335"/>
      <c r="P219" s="404"/>
    </row>
    <row r="220" spans="2:16" ht="17.25" hidden="1">
      <c r="B220" s="384"/>
      <c r="C220" s="28"/>
      <c r="D220" s="163"/>
      <c r="E220" s="400"/>
      <c r="F220" s="69"/>
      <c r="G220" s="80"/>
      <c r="H220" s="80"/>
      <c r="I220" s="69"/>
      <c r="J220" s="69"/>
      <c r="K220" s="80"/>
      <c r="L220" s="69"/>
      <c r="M220" s="401"/>
      <c r="N220" s="400"/>
      <c r="O220" s="401"/>
      <c r="P220" s="408"/>
    </row>
    <row r="221" spans="2:16" ht="17.25" hidden="1">
      <c r="B221" s="384"/>
      <c r="C221" s="28"/>
      <c r="D221" s="163"/>
      <c r="E221" s="400"/>
      <c r="F221" s="69"/>
      <c r="G221" s="80"/>
      <c r="H221" s="80"/>
      <c r="I221" s="69"/>
      <c r="J221" s="69"/>
      <c r="K221" s="80"/>
      <c r="L221" s="69"/>
      <c r="M221" s="401"/>
      <c r="N221" s="400"/>
      <c r="O221" s="401"/>
      <c r="P221" s="408"/>
    </row>
    <row r="222" spans="2:16" ht="17.25" hidden="1">
      <c r="B222" s="461"/>
      <c r="C222" s="462"/>
      <c r="D222" s="447"/>
      <c r="E222" s="448"/>
      <c r="F222" s="449"/>
      <c r="G222" s="450"/>
      <c r="H222" s="450"/>
      <c r="I222" s="451"/>
      <c r="J222" s="451"/>
      <c r="K222" s="450"/>
      <c r="L222" s="451"/>
      <c r="M222" s="446"/>
      <c r="N222" s="454"/>
      <c r="O222" s="455"/>
      <c r="P222" s="458"/>
    </row>
    <row r="223" spans="2:16" ht="17.25" hidden="1">
      <c r="B223" s="386"/>
      <c r="C223" s="348"/>
      <c r="D223" s="343"/>
      <c r="E223" s="336"/>
      <c r="F223" s="337"/>
      <c r="G223" s="338"/>
      <c r="H223" s="338"/>
      <c r="I223" s="339"/>
      <c r="J223" s="339"/>
      <c r="K223" s="338"/>
      <c r="L223" s="339"/>
      <c r="M223" s="347"/>
      <c r="N223" s="342"/>
      <c r="O223" s="335"/>
      <c r="P223" s="403"/>
    </row>
    <row r="224" spans="2:16" ht="17.25" hidden="1">
      <c r="B224" s="386"/>
      <c r="C224" s="348"/>
      <c r="D224" s="343"/>
      <c r="E224" s="336"/>
      <c r="F224" s="337"/>
      <c r="G224" s="338"/>
      <c r="H224" s="338"/>
      <c r="I224" s="339"/>
      <c r="J224" s="339"/>
      <c r="K224" s="338"/>
      <c r="L224" s="340"/>
      <c r="M224" s="347"/>
      <c r="N224" s="342"/>
      <c r="O224" s="335"/>
      <c r="P224" s="403"/>
    </row>
    <row r="225" spans="2:16" ht="17.25" hidden="1">
      <c r="B225" s="384"/>
      <c r="C225" s="28"/>
      <c r="D225" s="163"/>
      <c r="E225" s="400"/>
      <c r="F225" s="69"/>
      <c r="G225" s="80"/>
      <c r="H225" s="91"/>
      <c r="I225" s="69"/>
      <c r="J225" s="69"/>
      <c r="K225" s="91"/>
      <c r="L225" s="69"/>
      <c r="M225" s="401"/>
      <c r="N225" s="400"/>
      <c r="O225" s="401"/>
      <c r="P225" s="405"/>
    </row>
    <row r="226" spans="2:16" ht="17.25" hidden="1">
      <c r="B226" s="384"/>
      <c r="C226" s="28"/>
      <c r="D226" s="163"/>
      <c r="E226" s="400"/>
      <c r="F226" s="69"/>
      <c r="G226" s="80"/>
      <c r="H226" s="91"/>
      <c r="I226" s="69"/>
      <c r="J226" s="69"/>
      <c r="K226" s="91"/>
      <c r="L226" s="69"/>
      <c r="M226" s="401"/>
      <c r="N226" s="400"/>
      <c r="O226" s="401"/>
      <c r="P226" s="405"/>
    </row>
    <row r="227" spans="2:16" ht="17.25" hidden="1">
      <c r="B227" s="384"/>
      <c r="C227" s="28"/>
      <c r="D227" s="163"/>
      <c r="E227" s="400"/>
      <c r="F227" s="69"/>
      <c r="G227" s="80"/>
      <c r="H227" s="91"/>
      <c r="I227" s="69"/>
      <c r="J227" s="69"/>
      <c r="K227" s="91"/>
      <c r="L227" s="69"/>
      <c r="M227" s="401"/>
      <c r="N227" s="400"/>
      <c r="O227" s="401"/>
      <c r="P227" s="405"/>
    </row>
    <row r="228" spans="2:16" ht="17.25" hidden="1">
      <c r="B228" s="461"/>
      <c r="C228" s="443"/>
      <c r="D228" s="456"/>
      <c r="E228" s="448"/>
      <c r="F228" s="449"/>
      <c r="G228" s="450"/>
      <c r="H228" s="450"/>
      <c r="I228" s="451"/>
      <c r="J228" s="451"/>
      <c r="K228" s="450"/>
      <c r="L228" s="452"/>
      <c r="M228" s="446"/>
      <c r="N228" s="454"/>
      <c r="O228" s="455"/>
      <c r="P228" s="458"/>
    </row>
    <row r="229" spans="2:16" ht="17.25" hidden="1">
      <c r="B229" s="386"/>
      <c r="C229" s="348"/>
      <c r="D229" s="395"/>
      <c r="E229" s="336"/>
      <c r="F229" s="362"/>
      <c r="G229" s="338"/>
      <c r="H229" s="338"/>
      <c r="I229" s="339"/>
      <c r="J229" s="339"/>
      <c r="K229" s="338"/>
      <c r="L229" s="340"/>
      <c r="M229" s="363"/>
      <c r="N229" s="342"/>
      <c r="O229" s="411"/>
      <c r="P229" s="407"/>
    </row>
    <row r="230" spans="2:16" ht="17.25" hidden="1">
      <c r="B230" s="384"/>
      <c r="C230" s="28"/>
      <c r="D230" s="163"/>
      <c r="E230" s="400"/>
      <c r="F230" s="69"/>
      <c r="G230" s="80"/>
      <c r="H230" s="91"/>
      <c r="I230" s="69"/>
      <c r="J230" s="69"/>
      <c r="K230" s="91"/>
      <c r="L230" s="69"/>
      <c r="M230" s="401"/>
      <c r="N230" s="400"/>
      <c r="O230" s="401"/>
      <c r="P230" s="405"/>
    </row>
    <row r="231" spans="2:16" ht="17.25" hidden="1">
      <c r="B231" s="384"/>
      <c r="C231" s="28"/>
      <c r="D231" s="163"/>
      <c r="E231" s="400"/>
      <c r="F231" s="69"/>
      <c r="G231" s="80"/>
      <c r="H231" s="91"/>
      <c r="I231" s="69"/>
      <c r="J231" s="69"/>
      <c r="K231" s="91"/>
      <c r="L231" s="69"/>
      <c r="M231" s="401"/>
      <c r="N231" s="400"/>
      <c r="O231" s="401"/>
      <c r="P231" s="405"/>
    </row>
    <row r="232" spans="2:16" ht="17.25" hidden="1">
      <c r="B232" s="384"/>
      <c r="C232" s="28"/>
      <c r="D232" s="163"/>
      <c r="E232" s="400"/>
      <c r="F232" s="69"/>
      <c r="G232" s="80"/>
      <c r="H232" s="91"/>
      <c r="I232" s="69"/>
      <c r="J232" s="69"/>
      <c r="K232" s="91"/>
      <c r="L232" s="69"/>
      <c r="M232" s="401"/>
      <c r="N232" s="400"/>
      <c r="O232" s="401"/>
      <c r="P232" s="405"/>
    </row>
    <row r="233" spans="2:16" ht="17.25" hidden="1">
      <c r="B233" s="384"/>
      <c r="C233" s="28"/>
      <c r="D233" s="163"/>
      <c r="E233" s="400"/>
      <c r="F233" s="69"/>
      <c r="G233" s="80"/>
      <c r="H233" s="91"/>
      <c r="I233" s="69"/>
      <c r="J233" s="69"/>
      <c r="K233" s="91"/>
      <c r="L233" s="69"/>
      <c r="M233" s="401"/>
      <c r="N233" s="400"/>
      <c r="O233" s="401"/>
      <c r="P233" s="405"/>
    </row>
    <row r="234" spans="2:16" ht="17.25" hidden="1">
      <c r="B234" s="461"/>
      <c r="C234" s="443"/>
      <c r="D234" s="447"/>
      <c r="E234" s="448"/>
      <c r="F234" s="449"/>
      <c r="G234" s="450"/>
      <c r="H234" s="450"/>
      <c r="I234" s="451"/>
      <c r="J234" s="451"/>
      <c r="K234" s="450"/>
      <c r="L234" s="451"/>
      <c r="M234" s="446"/>
      <c r="N234" s="454"/>
      <c r="O234" s="455"/>
      <c r="P234" s="458"/>
    </row>
    <row r="235" spans="2:16" ht="17.25" hidden="1">
      <c r="B235" s="387"/>
      <c r="C235" s="334"/>
      <c r="D235" s="343"/>
      <c r="E235" s="336"/>
      <c r="F235" s="362"/>
      <c r="G235" s="338"/>
      <c r="H235" s="338"/>
      <c r="I235" s="339"/>
      <c r="J235" s="339"/>
      <c r="K235" s="338"/>
      <c r="L235" s="339"/>
      <c r="M235" s="347"/>
      <c r="N235" s="342"/>
      <c r="O235" s="335"/>
      <c r="P235" s="403"/>
    </row>
    <row r="236" spans="2:16" ht="17.25" hidden="1">
      <c r="B236" s="386"/>
      <c r="C236" s="367"/>
      <c r="D236" s="343"/>
      <c r="E236" s="336"/>
      <c r="F236" s="337"/>
      <c r="G236" s="338"/>
      <c r="H236" s="338"/>
      <c r="I236" s="339"/>
      <c r="J236" s="339"/>
      <c r="K236" s="338"/>
      <c r="L236" s="339"/>
      <c r="M236" s="347"/>
      <c r="N236" s="342"/>
      <c r="O236" s="335"/>
      <c r="P236" s="403"/>
    </row>
    <row r="237" spans="2:16" ht="17.25" hidden="1">
      <c r="B237" s="384"/>
      <c r="C237" s="28"/>
      <c r="D237" s="163"/>
      <c r="E237" s="400"/>
      <c r="F237" s="69"/>
      <c r="G237" s="80"/>
      <c r="H237" s="91"/>
      <c r="I237" s="69"/>
      <c r="J237" s="69"/>
      <c r="K237" s="91"/>
      <c r="L237" s="69"/>
      <c r="M237" s="401"/>
      <c r="N237" s="400"/>
      <c r="O237" s="401"/>
      <c r="P237" s="405"/>
    </row>
    <row r="238" spans="2:16" ht="17.25" hidden="1">
      <c r="B238" s="384"/>
      <c r="C238" s="28"/>
      <c r="D238" s="163"/>
      <c r="E238" s="400"/>
      <c r="F238" s="69"/>
      <c r="G238" s="80"/>
      <c r="H238" s="91"/>
      <c r="I238" s="69"/>
      <c r="J238" s="69"/>
      <c r="K238" s="91"/>
      <c r="L238" s="69"/>
      <c r="M238" s="401"/>
      <c r="N238" s="400"/>
      <c r="O238" s="401"/>
      <c r="P238" s="405"/>
    </row>
    <row r="239" spans="2:16" ht="17.25" hidden="1">
      <c r="B239" s="384"/>
      <c r="C239" s="28"/>
      <c r="D239" s="163"/>
      <c r="E239" s="400"/>
      <c r="F239" s="69"/>
      <c r="G239" s="80"/>
      <c r="H239" s="91"/>
      <c r="I239" s="69"/>
      <c r="J239" s="69"/>
      <c r="K239" s="91"/>
      <c r="L239" s="69"/>
      <c r="M239" s="401"/>
      <c r="N239" s="400"/>
      <c r="O239" s="401"/>
      <c r="P239" s="405"/>
    </row>
    <row r="240" spans="2:16" ht="17.25" hidden="1">
      <c r="B240" s="461"/>
      <c r="C240" s="443"/>
      <c r="D240" s="447"/>
      <c r="E240" s="448"/>
      <c r="F240" s="449"/>
      <c r="G240" s="450"/>
      <c r="H240" s="450"/>
      <c r="I240" s="451"/>
      <c r="J240" s="451"/>
      <c r="K240" s="450"/>
      <c r="L240" s="451"/>
      <c r="M240" s="446"/>
      <c r="N240" s="454"/>
      <c r="O240" s="455"/>
      <c r="P240" s="458"/>
    </row>
    <row r="241" spans="2:16" ht="17.25" hidden="1">
      <c r="B241" s="387"/>
      <c r="C241" s="394"/>
      <c r="D241" s="395"/>
      <c r="E241" s="336"/>
      <c r="F241" s="337"/>
      <c r="G241" s="338"/>
      <c r="H241" s="338"/>
      <c r="I241" s="339"/>
      <c r="J241" s="339"/>
      <c r="K241" s="338"/>
      <c r="L241" s="339"/>
      <c r="M241" s="347"/>
      <c r="N241" s="342"/>
      <c r="O241" s="335"/>
      <c r="P241" s="403"/>
    </row>
    <row r="242" spans="2:16" ht="17.25" hidden="1">
      <c r="B242" s="387"/>
      <c r="C242" s="394"/>
      <c r="D242" s="343"/>
      <c r="E242" s="336"/>
      <c r="F242" s="337"/>
      <c r="G242" s="338"/>
      <c r="H242" s="338"/>
      <c r="I242" s="339"/>
      <c r="J242" s="339"/>
      <c r="K242" s="338"/>
      <c r="L242" s="339"/>
      <c r="M242" s="347"/>
      <c r="N242" s="342"/>
      <c r="O242" s="335"/>
      <c r="P242" s="403"/>
    </row>
    <row r="243" spans="2:16" ht="17.25" hidden="1">
      <c r="B243" s="387"/>
      <c r="C243" s="394"/>
      <c r="D243" s="395"/>
      <c r="E243" s="336"/>
      <c r="F243" s="337"/>
      <c r="G243" s="338"/>
      <c r="H243" s="338"/>
      <c r="I243" s="339"/>
      <c r="J243" s="344"/>
      <c r="K243" s="338"/>
      <c r="L243" s="339"/>
      <c r="M243" s="347"/>
      <c r="N243" s="342"/>
      <c r="O243" s="335"/>
      <c r="P243" s="403"/>
    </row>
    <row r="244" spans="2:16" ht="17.25" hidden="1">
      <c r="B244" s="384"/>
      <c r="C244" s="28"/>
      <c r="D244" s="163"/>
      <c r="E244" s="400"/>
      <c r="F244" s="69"/>
      <c r="G244" s="80"/>
      <c r="H244" s="91"/>
      <c r="I244" s="69"/>
      <c r="J244" s="69"/>
      <c r="K244" s="91"/>
      <c r="L244" s="69"/>
      <c r="M244" s="401"/>
      <c r="N244" s="400"/>
      <c r="O244" s="401"/>
      <c r="P244" s="405"/>
    </row>
    <row r="245" spans="2:16" ht="17.25" hidden="1">
      <c r="B245" s="384"/>
      <c r="C245" s="28"/>
      <c r="D245" s="163"/>
      <c r="E245" s="400"/>
      <c r="F245" s="69"/>
      <c r="G245" s="80"/>
      <c r="H245" s="91"/>
      <c r="I245" s="69"/>
      <c r="J245" s="69"/>
      <c r="K245" s="91"/>
      <c r="L245" s="69"/>
      <c r="M245" s="401"/>
      <c r="N245" s="400"/>
      <c r="O245" s="401"/>
      <c r="P245" s="405"/>
    </row>
    <row r="246" spans="2:16" ht="17.25" hidden="1">
      <c r="B246" s="384"/>
      <c r="C246" s="74"/>
      <c r="D246" s="163"/>
      <c r="E246" s="400"/>
      <c r="F246" s="69"/>
      <c r="G246" s="80"/>
      <c r="H246" s="91"/>
      <c r="I246" s="69"/>
      <c r="J246" s="69"/>
      <c r="K246" s="91"/>
      <c r="L246" s="69"/>
      <c r="M246" s="401"/>
      <c r="N246" s="400"/>
      <c r="O246" s="401"/>
      <c r="P246" s="405"/>
    </row>
    <row r="247" spans="2:16" ht="17.25" hidden="1">
      <c r="B247" s="384"/>
      <c r="C247" s="74"/>
      <c r="D247" s="163"/>
      <c r="E247" s="400"/>
      <c r="F247" s="69"/>
      <c r="G247" s="80"/>
      <c r="H247" s="91"/>
      <c r="I247" s="69"/>
      <c r="J247" s="69"/>
      <c r="K247" s="91"/>
      <c r="L247" s="69"/>
      <c r="M247" s="401"/>
      <c r="N247" s="400"/>
      <c r="O247" s="401"/>
      <c r="P247" s="405"/>
    </row>
    <row r="248" spans="2:16" ht="17.25" hidden="1">
      <c r="B248" s="461"/>
      <c r="C248" s="462"/>
      <c r="D248" s="447"/>
      <c r="E248" s="448"/>
      <c r="F248" s="449"/>
      <c r="G248" s="450"/>
      <c r="H248" s="450"/>
      <c r="I248" s="451"/>
      <c r="J248" s="451"/>
      <c r="K248" s="450"/>
      <c r="L248" s="451"/>
      <c r="M248" s="446"/>
      <c r="N248" s="454"/>
      <c r="O248" s="455"/>
      <c r="P248" s="458"/>
    </row>
    <row r="249" spans="2:16" ht="17.25" hidden="1">
      <c r="B249" s="386"/>
      <c r="C249" s="348"/>
      <c r="D249" s="343"/>
      <c r="E249" s="336"/>
      <c r="F249" s="337"/>
      <c r="G249" s="338"/>
      <c r="H249" s="338"/>
      <c r="I249" s="339"/>
      <c r="J249" s="339"/>
      <c r="K249" s="338"/>
      <c r="L249" s="339"/>
      <c r="M249" s="347"/>
      <c r="N249" s="342"/>
      <c r="O249" s="335"/>
      <c r="P249" s="403"/>
    </row>
    <row r="250" spans="2:16" ht="17.25" hidden="1">
      <c r="B250" s="382"/>
      <c r="C250" s="334"/>
      <c r="D250" s="395"/>
      <c r="E250" s="336"/>
      <c r="F250" s="337"/>
      <c r="G250" s="338"/>
      <c r="H250" s="338"/>
      <c r="I250" s="339"/>
      <c r="J250" s="339"/>
      <c r="K250" s="338"/>
      <c r="L250" s="340"/>
      <c r="M250" s="341"/>
      <c r="N250" s="342"/>
      <c r="O250" s="335"/>
      <c r="P250" s="403"/>
    </row>
    <row r="251" spans="2:16" ht="17.25" hidden="1">
      <c r="B251" s="384"/>
      <c r="C251" s="28"/>
      <c r="D251" s="163"/>
      <c r="E251" s="400"/>
      <c r="F251" s="69"/>
      <c r="G251" s="80"/>
      <c r="H251" s="91"/>
      <c r="I251" s="69"/>
      <c r="J251" s="69"/>
      <c r="K251" s="91"/>
      <c r="L251" s="69"/>
      <c r="M251" s="401"/>
      <c r="N251" s="400"/>
      <c r="O251" s="401"/>
      <c r="P251" s="405"/>
    </row>
    <row r="252" spans="2:16" ht="17.25" hidden="1">
      <c r="B252" s="384"/>
      <c r="C252" s="28"/>
      <c r="D252" s="163"/>
      <c r="E252" s="400"/>
      <c r="F252" s="69"/>
      <c r="G252" s="80"/>
      <c r="H252" s="91"/>
      <c r="I252" s="69"/>
      <c r="J252" s="69"/>
      <c r="K252" s="91"/>
      <c r="L252" s="69"/>
      <c r="M252" s="401"/>
      <c r="N252" s="400"/>
      <c r="O252" s="401"/>
      <c r="P252" s="405"/>
    </row>
    <row r="253" spans="2:16" ht="17.25" hidden="1">
      <c r="B253" s="384"/>
      <c r="C253" s="28"/>
      <c r="D253" s="163"/>
      <c r="E253" s="400"/>
      <c r="F253" s="69"/>
      <c r="G253" s="80"/>
      <c r="H253" s="91"/>
      <c r="I253" s="69"/>
      <c r="J253" s="69"/>
      <c r="K253" s="91"/>
      <c r="L253" s="69"/>
      <c r="M253" s="401"/>
      <c r="N253" s="400"/>
      <c r="O253" s="401"/>
      <c r="P253" s="405"/>
    </row>
    <row r="254" spans="2:16" ht="17.25" hidden="1">
      <c r="B254" s="442"/>
      <c r="C254" s="443"/>
      <c r="D254" s="447"/>
      <c r="E254" s="448"/>
      <c r="F254" s="449"/>
      <c r="G254" s="450"/>
      <c r="H254" s="450"/>
      <c r="I254" s="451"/>
      <c r="J254" s="451"/>
      <c r="K254" s="450"/>
      <c r="L254" s="451"/>
      <c r="M254" s="459"/>
      <c r="N254" s="454"/>
      <c r="O254" s="455"/>
      <c r="P254" s="458"/>
    </row>
    <row r="255" spans="2:16" ht="17.25" hidden="1">
      <c r="B255" s="383"/>
      <c r="C255" s="348"/>
      <c r="D255" s="343"/>
      <c r="E255" s="336"/>
      <c r="F255" s="337"/>
      <c r="G255" s="338"/>
      <c r="H255" s="338"/>
      <c r="I255" s="339"/>
      <c r="J255" s="339"/>
      <c r="K255" s="338"/>
      <c r="L255" s="339"/>
      <c r="M255" s="360"/>
      <c r="N255" s="342"/>
      <c r="O255" s="335"/>
      <c r="P255" s="403"/>
    </row>
    <row r="256" spans="2:16" ht="17.25" hidden="1">
      <c r="B256" s="382"/>
      <c r="C256" s="334"/>
      <c r="D256" s="395"/>
      <c r="E256" s="336"/>
      <c r="F256" s="337"/>
      <c r="G256" s="338"/>
      <c r="H256" s="338"/>
      <c r="I256" s="339"/>
      <c r="J256" s="344"/>
      <c r="K256" s="338"/>
      <c r="L256" s="339"/>
      <c r="M256" s="360"/>
      <c r="N256" s="342"/>
      <c r="O256" s="335"/>
      <c r="P256" s="403"/>
    </row>
    <row r="257" spans="2:16" ht="17.25" hidden="1">
      <c r="B257" s="383"/>
      <c r="C257" s="348"/>
      <c r="D257" s="396"/>
      <c r="E257" s="349"/>
      <c r="F257" s="362"/>
      <c r="G257" s="368"/>
      <c r="H257" s="368"/>
      <c r="I257" s="357"/>
      <c r="J257" s="357"/>
      <c r="K257" s="368"/>
      <c r="L257" s="345"/>
      <c r="M257" s="363"/>
      <c r="N257" s="369"/>
      <c r="O257" s="411"/>
      <c r="P257" s="407"/>
    </row>
    <row r="258" spans="2:16" ht="18" hidden="1" thickBot="1">
      <c r="B258" s="388"/>
      <c r="C258" s="370"/>
      <c r="D258" s="399"/>
      <c r="E258" s="371"/>
      <c r="F258" s="372"/>
      <c r="G258" s="373"/>
      <c r="H258" s="374"/>
      <c r="I258" s="375"/>
      <c r="J258" s="375"/>
      <c r="K258" s="374"/>
      <c r="L258" s="376"/>
      <c r="M258" s="377"/>
      <c r="N258" s="378"/>
      <c r="O258" s="413"/>
      <c r="P258" s="410"/>
    </row>
    <row r="259" spans="2:16" ht="17.25" hidden="1">
      <c r="B259" s="384"/>
      <c r="C259" s="28"/>
      <c r="D259" s="163"/>
      <c r="E259" s="169"/>
      <c r="F259" s="69"/>
      <c r="G259" s="80"/>
      <c r="H259" s="91"/>
      <c r="I259" s="69"/>
      <c r="J259" s="69"/>
      <c r="K259" s="91"/>
      <c r="L259" s="69"/>
      <c r="M259" s="93"/>
      <c r="N259" s="169"/>
      <c r="O259" s="69"/>
      <c r="P259" s="92"/>
    </row>
    <row r="260" spans="2:16" ht="17.25" hidden="1">
      <c r="B260" s="389"/>
      <c r="C260" s="278"/>
      <c r="D260" s="273"/>
      <c r="E260" s="274"/>
      <c r="F260" s="275"/>
      <c r="G260" s="279"/>
      <c r="H260" s="276"/>
      <c r="I260" s="275"/>
      <c r="J260" s="275"/>
      <c r="K260" s="276"/>
      <c r="L260" s="275"/>
      <c r="M260" s="277"/>
      <c r="N260" s="274"/>
      <c r="O260" s="275"/>
      <c r="P260" s="282"/>
    </row>
    <row r="261" spans="2:16" ht="17.25" hidden="1">
      <c r="B261" s="384"/>
      <c r="C261" s="28"/>
      <c r="D261" s="163"/>
      <c r="E261" s="169"/>
      <c r="F261" s="69"/>
      <c r="G261" s="80"/>
      <c r="H261" s="91"/>
      <c r="I261" s="69"/>
      <c r="J261" s="69"/>
      <c r="K261" s="91"/>
      <c r="L261" s="69"/>
      <c r="M261" s="93"/>
      <c r="N261" s="169"/>
      <c r="O261" s="69"/>
      <c r="P261" s="92"/>
    </row>
    <row r="262" spans="2:16" ht="17.25" hidden="1">
      <c r="B262" s="384"/>
      <c r="C262" s="28"/>
      <c r="D262" s="163"/>
      <c r="E262" s="169"/>
      <c r="F262" s="69"/>
      <c r="G262" s="80"/>
      <c r="H262" s="91"/>
      <c r="I262" s="69"/>
      <c r="J262" s="69"/>
      <c r="K262" s="91"/>
      <c r="L262" s="69"/>
      <c r="M262" s="93"/>
      <c r="N262" s="169"/>
      <c r="O262" s="69"/>
      <c r="P262" s="92"/>
    </row>
    <row r="263" spans="2:16" ht="17.25" hidden="1">
      <c r="B263" s="384"/>
      <c r="C263" s="28"/>
      <c r="D263" s="163"/>
      <c r="E263" s="169"/>
      <c r="F263" s="69"/>
      <c r="G263" s="80"/>
      <c r="H263" s="91"/>
      <c r="I263" s="69"/>
      <c r="J263" s="69"/>
      <c r="K263" s="91"/>
      <c r="L263" s="69"/>
      <c r="M263" s="93"/>
      <c r="N263" s="169"/>
      <c r="O263" s="69"/>
      <c r="P263" s="92"/>
    </row>
    <row r="264" spans="2:16" ht="17.25" hidden="1">
      <c r="B264" s="384"/>
      <c r="C264" s="28"/>
      <c r="D264" s="163"/>
      <c r="E264" s="169"/>
      <c r="F264" s="69"/>
      <c r="G264" s="80"/>
      <c r="H264" s="91"/>
      <c r="I264" s="69"/>
      <c r="J264" s="69"/>
      <c r="K264" s="91"/>
      <c r="L264" s="69"/>
      <c r="M264" s="93"/>
      <c r="N264" s="169"/>
      <c r="O264" s="69"/>
      <c r="P264" s="92"/>
    </row>
    <row r="265" spans="2:16" ht="17.25" hidden="1">
      <c r="B265" s="384"/>
      <c r="C265" s="28"/>
      <c r="D265" s="163"/>
      <c r="E265" s="169"/>
      <c r="F265" s="69"/>
      <c r="G265" s="80"/>
      <c r="H265" s="91"/>
      <c r="I265" s="69"/>
      <c r="J265" s="69"/>
      <c r="K265" s="91"/>
      <c r="L265" s="69"/>
      <c r="M265" s="93"/>
      <c r="N265" s="169"/>
      <c r="O265" s="69"/>
      <c r="P265" s="92"/>
    </row>
    <row r="266" spans="2:16" ht="17.25" hidden="1">
      <c r="B266" s="390"/>
      <c r="C266" s="278"/>
      <c r="D266" s="283"/>
      <c r="E266" s="284"/>
      <c r="F266" s="285"/>
      <c r="G266" s="279"/>
      <c r="H266" s="278"/>
      <c r="I266" s="279"/>
      <c r="J266" s="278"/>
      <c r="K266" s="279"/>
      <c r="L266" s="286"/>
      <c r="M266" s="280"/>
      <c r="N266" s="287"/>
      <c r="O266" s="288"/>
      <c r="P266" s="281"/>
    </row>
    <row r="267" spans="2:16" ht="17.25" hidden="1">
      <c r="B267" s="391"/>
      <c r="C267" s="28"/>
      <c r="D267" s="165"/>
      <c r="E267" s="170"/>
      <c r="F267" s="30"/>
      <c r="G267" s="31"/>
      <c r="H267" s="39"/>
      <c r="I267" s="28"/>
      <c r="J267" s="28"/>
      <c r="K267" s="31"/>
      <c r="L267" s="32"/>
      <c r="M267" s="40"/>
      <c r="N267" s="174"/>
      <c r="O267" s="38"/>
      <c r="P267" s="40"/>
    </row>
    <row r="268" spans="2:16" ht="17.25" hidden="1">
      <c r="B268" s="391"/>
      <c r="C268" s="28"/>
      <c r="D268" s="165"/>
      <c r="E268" s="170"/>
      <c r="F268" s="30"/>
      <c r="G268" s="31"/>
      <c r="H268" s="39"/>
      <c r="I268" s="28"/>
      <c r="J268" s="28"/>
      <c r="K268" s="31"/>
      <c r="L268" s="32"/>
      <c r="M268" s="40"/>
      <c r="N268" s="174"/>
      <c r="O268" s="38"/>
      <c r="P268" s="40"/>
    </row>
    <row r="269" spans="2:16" ht="17.25" hidden="1">
      <c r="B269" s="391"/>
      <c r="C269" s="28"/>
      <c r="D269" s="165"/>
      <c r="E269" s="170"/>
      <c r="F269" s="30"/>
      <c r="G269" s="31"/>
      <c r="H269" s="39"/>
      <c r="I269" s="28"/>
      <c r="J269" s="28"/>
      <c r="K269" s="31"/>
      <c r="L269" s="32"/>
      <c r="M269" s="40"/>
      <c r="N269" s="174"/>
      <c r="O269" s="38"/>
      <c r="P269" s="40"/>
    </row>
    <row r="270" spans="2:16" ht="17.25" hidden="1">
      <c r="B270" s="391"/>
      <c r="C270" s="28"/>
      <c r="D270" s="165"/>
      <c r="E270" s="170"/>
      <c r="F270" s="30"/>
      <c r="G270" s="31"/>
      <c r="H270" s="39"/>
      <c r="I270" s="28"/>
      <c r="J270" s="28"/>
      <c r="K270" s="31"/>
      <c r="L270" s="32"/>
      <c r="M270" s="40"/>
      <c r="N270" s="174"/>
      <c r="O270" s="38"/>
      <c r="P270" s="40"/>
    </row>
    <row r="271" spans="2:16" ht="17.25" hidden="1">
      <c r="B271" s="391"/>
      <c r="C271" s="28"/>
      <c r="D271" s="165"/>
      <c r="E271" s="170"/>
      <c r="F271" s="30"/>
      <c r="G271" s="31"/>
      <c r="H271" s="39"/>
      <c r="I271" s="28"/>
      <c r="J271" s="28"/>
      <c r="K271" s="31"/>
      <c r="L271" s="32"/>
      <c r="M271" s="40"/>
      <c r="N271" s="174"/>
      <c r="O271" s="38"/>
      <c r="P271" s="40"/>
    </row>
    <row r="272" spans="2:16" ht="17.25" hidden="1">
      <c r="B272" s="391"/>
      <c r="C272" s="28"/>
      <c r="D272" s="165"/>
      <c r="E272" s="170"/>
      <c r="F272" s="30"/>
      <c r="G272" s="31"/>
      <c r="H272" s="39"/>
      <c r="I272" s="28"/>
      <c r="J272" s="28"/>
      <c r="K272" s="31"/>
      <c r="L272" s="32"/>
      <c r="M272" s="40"/>
      <c r="N272" s="174"/>
      <c r="O272" s="38"/>
      <c r="P272" s="40"/>
    </row>
    <row r="273" spans="2:16" ht="17.25" hidden="1">
      <c r="B273" s="391"/>
      <c r="C273" s="28"/>
      <c r="D273" s="165"/>
      <c r="E273" s="170"/>
      <c r="F273" s="30"/>
      <c r="G273" s="31"/>
      <c r="H273" s="39"/>
      <c r="I273" s="28"/>
      <c r="J273" s="28"/>
      <c r="K273" s="31"/>
      <c r="L273" s="32"/>
      <c r="M273" s="40"/>
      <c r="N273" s="174"/>
      <c r="O273" s="38"/>
      <c r="P273" s="40"/>
    </row>
    <row r="274" spans="2:16" ht="17.25" hidden="1">
      <c r="B274" s="391"/>
      <c r="C274" s="28"/>
      <c r="D274" s="166"/>
      <c r="E274" s="171"/>
      <c r="F274" s="30"/>
      <c r="G274" s="31"/>
      <c r="H274" s="28"/>
      <c r="I274" s="28"/>
      <c r="J274" s="28"/>
      <c r="K274" s="31"/>
      <c r="L274" s="32"/>
      <c r="M274" s="41"/>
      <c r="N274" s="175"/>
      <c r="O274" s="32"/>
      <c r="P274" s="41"/>
    </row>
    <row r="275" spans="2:16" ht="17.25" hidden="1">
      <c r="B275" s="391"/>
      <c r="C275" s="28"/>
      <c r="D275" s="167"/>
      <c r="E275" s="170"/>
      <c r="F275" s="30"/>
      <c r="G275" s="31"/>
      <c r="H275" s="39"/>
      <c r="I275" s="28"/>
      <c r="J275" s="28"/>
      <c r="K275" s="31"/>
      <c r="L275" s="32"/>
      <c r="M275" s="40"/>
      <c r="N275" s="176"/>
      <c r="O275" s="29"/>
      <c r="P275" s="37"/>
    </row>
    <row r="276" spans="2:16" ht="18" hidden="1" thickBot="1">
      <c r="B276" s="392"/>
      <c r="C276" s="42"/>
      <c r="D276" s="168"/>
      <c r="E276" s="172"/>
      <c r="F276" s="43"/>
      <c r="G276" s="44"/>
      <c r="H276" s="94"/>
      <c r="I276" s="42"/>
      <c r="J276" s="42"/>
      <c r="K276" s="44"/>
      <c r="L276" s="45"/>
      <c r="M276" s="173"/>
      <c r="N276" s="177"/>
      <c r="O276" s="46"/>
      <c r="P276" s="47"/>
    </row>
    <row r="277" spans="2:16" ht="15.75" thickTop="1"/>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23:D23"/>
    <mergeCell ref="E23:P23"/>
    <mergeCell ref="B14:D14"/>
    <mergeCell ref="E14:P14"/>
    <mergeCell ref="B17:D17"/>
    <mergeCell ref="B15:D15"/>
    <mergeCell ref="E15:P15"/>
    <mergeCell ref="B21:D21"/>
    <mergeCell ref="E21:P21"/>
    <mergeCell ref="E18:P18"/>
    <mergeCell ref="B20:D20"/>
    <mergeCell ref="B22:D22"/>
    <mergeCell ref="P44:P45"/>
    <mergeCell ref="B30:D30"/>
    <mergeCell ref="B31:D31"/>
    <mergeCell ref="E31:P31"/>
    <mergeCell ref="B32:D32"/>
    <mergeCell ref="E32:P32"/>
    <mergeCell ref="B44:B45"/>
    <mergeCell ref="C44:C45"/>
    <mergeCell ref="D44:D45"/>
    <mergeCell ref="E44:M44"/>
    <mergeCell ref="N44:N45"/>
    <mergeCell ref="O44:O45"/>
    <mergeCell ref="E37:P37"/>
    <mergeCell ref="B41:P41"/>
    <mergeCell ref="B42:P42"/>
    <mergeCell ref="B33:D33"/>
    <mergeCell ref="B39:D39"/>
    <mergeCell ref="E39:P39"/>
    <mergeCell ref="B37:D37"/>
    <mergeCell ref="B35:D35"/>
    <mergeCell ref="B36:D36"/>
    <mergeCell ref="E36:P36"/>
    <mergeCell ref="B38:D38"/>
    <mergeCell ref="E38:P38"/>
    <mergeCell ref="E33:P33"/>
    <mergeCell ref="B24:D24"/>
    <mergeCell ref="C4:O4"/>
    <mergeCell ref="C5:O5"/>
    <mergeCell ref="C6:O6"/>
    <mergeCell ref="C7:O7"/>
    <mergeCell ref="B9:D9"/>
    <mergeCell ref="E24:P24"/>
    <mergeCell ref="B26:D26"/>
    <mergeCell ref="E27:P28"/>
    <mergeCell ref="B10:D10"/>
    <mergeCell ref="E10:P10"/>
    <mergeCell ref="B12:D12"/>
    <mergeCell ref="B13:D13"/>
    <mergeCell ref="E13:P13"/>
    <mergeCell ref="E22:P22"/>
  </mergeCells>
  <phoneticPr fontId="39" type="noConversion"/>
  <conditionalFormatting sqref="D199:D215">
    <cfRule type="duplicateValues" dxfId="30" priority="69"/>
    <cfRule type="duplicateValues" dxfId="29" priority="70"/>
  </conditionalFormatting>
  <conditionalFormatting sqref="D216">
    <cfRule type="duplicateValues" dxfId="28" priority="37"/>
    <cfRule type="duplicateValues" dxfId="27" priority="38"/>
  </conditionalFormatting>
  <conditionalFormatting sqref="D222 D228 D236:D239">
    <cfRule type="duplicateValues" dxfId="26" priority="35"/>
    <cfRule type="duplicateValues" dxfId="25" priority="36"/>
  </conditionalFormatting>
  <conditionalFormatting sqref="D240">
    <cfRule type="duplicateValues" dxfId="24" priority="33"/>
    <cfRule type="duplicateValues" dxfId="23" priority="34"/>
  </conditionalFormatting>
  <conditionalFormatting sqref="D242:D250">
    <cfRule type="duplicateValues" dxfId="22" priority="31"/>
    <cfRule type="duplicateValues" dxfId="21" priority="32"/>
  </conditionalFormatting>
  <conditionalFormatting sqref="D251:D253">
    <cfRule type="duplicateValues" dxfId="20" priority="29"/>
    <cfRule type="duplicateValues" dxfId="19" priority="30"/>
  </conditionalFormatting>
  <conditionalFormatting sqref="D264:D265">
    <cfRule type="duplicateValues" dxfId="18" priority="25"/>
    <cfRule type="duplicateValues" dxfId="17" priority="26"/>
  </conditionalFormatting>
  <hyperlinks>
    <hyperlink ref="N111" r:id="rId1" xr:uid="{621DA1A8-8C87-4A96-B48F-1B00B3A10AEC}"/>
    <hyperlink ref="N113" r:id="rId2" xr:uid="{32F3314E-4ABA-4B8F-8199-CB49336FFD6D}"/>
    <hyperlink ref="N114" r:id="rId3" xr:uid="{EAD7971B-470B-4ADE-A428-AE315413DB79}"/>
  </hyperlinks>
  <printOptions horizontalCentered="1"/>
  <pageMargins left="0.25" right="0.25" top="0.75" bottom="0.75" header="0.3" footer="0.3"/>
  <pageSetup paperSize="5" scale="27" fitToHeight="0" orientation="landscape" r:id="rId4"/>
  <headerFooter alignWithMargins="0">
    <oddFooter>&amp;R&amp;P</oddFooter>
  </headerFooter>
  <rowBreaks count="1" manualBreakCount="1">
    <brk id="265" min="1" max="15" man="1"/>
  </rowBreaks>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163"/>
  <sheetViews>
    <sheetView showGridLines="0" topLeftCell="D148" zoomScale="80" zoomScaleNormal="80" zoomScaleSheetLayoutView="40" zoomScalePageLayoutView="111" workbookViewId="0">
      <selection activeCell="D51" sqref="D51:D52"/>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94.625" style="1" customWidth="1"/>
    <col min="17" max="17" width="56.25" style="1" customWidth="1"/>
    <col min="18" max="16384" width="12.125" style="1"/>
  </cols>
  <sheetData>
    <row r="3" spans="2:16">
      <c r="D3" s="2"/>
    </row>
    <row r="4" spans="2:16" ht="65.25" customHeight="1">
      <c r="B4" s="1"/>
      <c r="C4" s="865" t="s">
        <v>1698</v>
      </c>
      <c r="D4" s="865"/>
      <c r="E4" s="865"/>
      <c r="F4" s="865"/>
      <c r="G4" s="865"/>
      <c r="H4" s="865"/>
      <c r="I4" s="865"/>
      <c r="J4" s="865"/>
      <c r="K4" s="865"/>
      <c r="L4" s="865"/>
      <c r="M4" s="865"/>
      <c r="N4" s="865"/>
      <c r="O4" s="865"/>
      <c r="P4" s="3"/>
    </row>
    <row r="5" spans="2:16" ht="32.25" customHeight="1">
      <c r="B5" s="1"/>
      <c r="C5" s="865" t="s">
        <v>296</v>
      </c>
      <c r="D5" s="865"/>
      <c r="E5" s="865"/>
      <c r="F5" s="865"/>
      <c r="G5" s="865"/>
      <c r="H5" s="865"/>
      <c r="I5" s="865"/>
      <c r="J5" s="865"/>
      <c r="K5" s="865"/>
      <c r="L5" s="865"/>
      <c r="M5" s="865"/>
      <c r="N5" s="865"/>
      <c r="O5" s="865"/>
      <c r="P5" s="3"/>
    </row>
    <row r="6" spans="2:16" ht="32.25" customHeight="1">
      <c r="B6" s="1"/>
      <c r="C6" s="865" t="s">
        <v>1109</v>
      </c>
      <c r="D6" s="865"/>
      <c r="E6" s="865"/>
      <c r="F6" s="865"/>
      <c r="G6" s="865"/>
      <c r="H6" s="865"/>
      <c r="I6" s="865"/>
      <c r="J6" s="865"/>
      <c r="K6" s="865"/>
      <c r="L6" s="865"/>
      <c r="M6" s="865"/>
      <c r="N6" s="865"/>
      <c r="O6" s="865"/>
      <c r="P6"/>
    </row>
    <row r="7" spans="2:16" ht="32.25" customHeight="1">
      <c r="B7" s="1"/>
      <c r="C7" s="865" t="s">
        <v>1141</v>
      </c>
      <c r="D7" s="865"/>
      <c r="E7" s="865"/>
      <c r="F7" s="865"/>
      <c r="G7" s="865"/>
      <c r="H7" s="865"/>
      <c r="I7" s="865"/>
      <c r="J7" s="865"/>
      <c r="K7" s="865"/>
      <c r="L7" s="865"/>
      <c r="M7" s="865"/>
      <c r="N7" s="865"/>
      <c r="O7" s="865"/>
      <c r="P7" s="4"/>
    </row>
    <row r="8" spans="2:16" ht="32.25">
      <c r="B8" s="84"/>
      <c r="C8" s="5"/>
      <c r="D8" s="5"/>
      <c r="E8" s="5"/>
      <c r="F8" s="5"/>
      <c r="G8" s="5"/>
      <c r="H8" s="5"/>
      <c r="I8" s="5"/>
      <c r="J8" s="5"/>
      <c r="K8" s="84"/>
      <c r="L8" s="5"/>
      <c r="M8" s="5"/>
      <c r="N8" s="5"/>
      <c r="O8" s="5"/>
      <c r="P8" s="5"/>
    </row>
    <row r="9" spans="2:16" ht="18.75">
      <c r="B9" s="897" t="s">
        <v>7</v>
      </c>
      <c r="C9" s="897"/>
      <c r="D9" s="897"/>
      <c r="E9" s="10"/>
      <c r="F9" s="10"/>
      <c r="G9" s="6"/>
      <c r="H9" s="7"/>
      <c r="I9" s="7"/>
      <c r="J9" s="7"/>
      <c r="K9" s="85"/>
      <c r="L9" s="7"/>
      <c r="M9" s="7"/>
      <c r="N9" s="7"/>
      <c r="O9" s="7"/>
      <c r="P9" s="7"/>
    </row>
    <row r="10" spans="2:16" ht="18.75">
      <c r="B10" s="896" t="s">
        <v>8</v>
      </c>
      <c r="C10" s="896"/>
      <c r="D10" s="896"/>
      <c r="E10" s="895" t="s">
        <v>1109</v>
      </c>
      <c r="F10" s="895"/>
      <c r="G10" s="895"/>
      <c r="H10" s="895"/>
      <c r="I10" s="895"/>
      <c r="J10" s="895"/>
      <c r="K10" s="895"/>
      <c r="L10" s="895"/>
      <c r="M10" s="895"/>
      <c r="N10" s="895"/>
      <c r="O10" s="895"/>
      <c r="P10" s="895"/>
    </row>
    <row r="11" spans="2:16" ht="18.75">
      <c r="B11" s="86"/>
      <c r="C11" s="8"/>
      <c r="D11" s="87"/>
      <c r="E11" s="10"/>
      <c r="F11" s="9"/>
      <c r="G11" s="6"/>
      <c r="H11" s="7"/>
      <c r="I11" s="9"/>
      <c r="J11" s="7"/>
      <c r="K11" s="85"/>
      <c r="L11" s="9"/>
      <c r="M11" s="9"/>
      <c r="N11" s="9"/>
      <c r="O11" s="9"/>
      <c r="P11" s="9"/>
    </row>
    <row r="12" spans="2:16" ht="18.75">
      <c r="B12" s="900" t="s">
        <v>11</v>
      </c>
      <c r="C12" s="900"/>
      <c r="D12" s="900"/>
      <c r="E12" s="10"/>
      <c r="F12" s="9"/>
      <c r="G12" s="6"/>
      <c r="H12" s="7"/>
      <c r="I12" s="9"/>
      <c r="J12" s="7"/>
      <c r="K12" s="85"/>
      <c r="L12" s="9"/>
      <c r="M12" s="9"/>
      <c r="N12" s="9"/>
      <c r="O12" s="9"/>
      <c r="P12" s="9"/>
    </row>
    <row r="13" spans="2:16" ht="18.75">
      <c r="B13" s="896" t="s">
        <v>12</v>
      </c>
      <c r="C13" s="896"/>
      <c r="D13" s="896"/>
      <c r="E13" s="895" t="s">
        <v>1142</v>
      </c>
      <c r="F13" s="895"/>
      <c r="G13" s="895"/>
      <c r="H13" s="895"/>
      <c r="I13" s="895"/>
      <c r="J13" s="895"/>
      <c r="K13" s="895"/>
      <c r="L13" s="895"/>
      <c r="M13" s="895"/>
      <c r="N13" s="895"/>
      <c r="O13" s="895"/>
      <c r="P13" s="895"/>
    </row>
    <row r="14" spans="2:16" ht="18.75">
      <c r="B14" s="896" t="s">
        <v>13</v>
      </c>
      <c r="C14" s="896"/>
      <c r="D14" s="896"/>
      <c r="E14" s="895" t="s">
        <v>1143</v>
      </c>
      <c r="F14" s="895"/>
      <c r="G14" s="895"/>
      <c r="H14" s="895"/>
      <c r="I14" s="895"/>
      <c r="J14" s="895"/>
      <c r="K14" s="895"/>
      <c r="L14" s="895"/>
      <c r="M14" s="895"/>
      <c r="N14" s="895"/>
      <c r="O14" s="895"/>
      <c r="P14" s="895"/>
    </row>
    <row r="15" spans="2:16" ht="18.75">
      <c r="B15" s="896" t="s">
        <v>14</v>
      </c>
      <c r="C15" s="896"/>
      <c r="D15" s="896"/>
      <c r="E15" s="895" t="s">
        <v>1144</v>
      </c>
      <c r="F15" s="895"/>
      <c r="G15" s="895"/>
      <c r="H15" s="895"/>
      <c r="I15" s="895"/>
      <c r="J15" s="895"/>
      <c r="K15" s="895"/>
      <c r="L15" s="895"/>
      <c r="M15" s="895"/>
      <c r="N15" s="895"/>
      <c r="O15" s="895"/>
      <c r="P15" s="895"/>
    </row>
    <row r="16" spans="2:16" ht="18.75">
      <c r="B16" s="86"/>
      <c r="C16" s="8"/>
      <c r="D16" s="87"/>
      <c r="E16" s="10"/>
      <c r="F16" s="9"/>
      <c r="G16" s="7"/>
      <c r="H16" s="7"/>
      <c r="I16" s="9"/>
      <c r="J16" s="7"/>
      <c r="K16" s="85"/>
      <c r="L16" s="9"/>
      <c r="M16" s="9"/>
      <c r="N16" s="9"/>
      <c r="O16" s="9"/>
      <c r="P16" s="9"/>
    </row>
    <row r="17" spans="2:16" ht="18.75">
      <c r="B17" s="900" t="s">
        <v>15</v>
      </c>
      <c r="C17" s="900"/>
      <c r="D17" s="900"/>
      <c r="E17" s="6"/>
      <c r="F17" s="6"/>
      <c r="G17" s="6"/>
      <c r="H17" s="6"/>
      <c r="I17" s="6"/>
      <c r="J17" s="6"/>
      <c r="K17" s="6"/>
      <c r="L17" s="6"/>
      <c r="M17" s="6"/>
      <c r="N17" s="6"/>
      <c r="O17" s="6"/>
      <c r="P17" s="6"/>
    </row>
    <row r="18" spans="2:16" ht="18.75">
      <c r="B18" s="86"/>
      <c r="C18" s="8"/>
      <c r="D18" s="87"/>
      <c r="E18" s="895" t="s">
        <v>1145</v>
      </c>
      <c r="F18" s="895"/>
      <c r="G18" s="895"/>
      <c r="H18" s="895"/>
      <c r="I18" s="895"/>
      <c r="J18" s="895"/>
      <c r="K18" s="895"/>
      <c r="L18" s="895"/>
      <c r="M18" s="895"/>
      <c r="N18" s="895"/>
      <c r="O18" s="895"/>
      <c r="P18" s="895"/>
    </row>
    <row r="19" spans="2:16" ht="18.75">
      <c r="B19" s="86"/>
      <c r="C19" s="8"/>
      <c r="D19" s="87"/>
      <c r="E19" s="10"/>
      <c r="F19" s="9"/>
      <c r="G19" s="7"/>
      <c r="H19" s="7"/>
      <c r="I19" s="9"/>
      <c r="J19" s="7"/>
      <c r="K19" s="85"/>
      <c r="L19" s="9"/>
      <c r="M19" s="9"/>
      <c r="N19" s="9"/>
      <c r="O19" s="9"/>
      <c r="P19" s="9"/>
    </row>
    <row r="20" spans="2:16" ht="18.75">
      <c r="B20" s="900" t="s">
        <v>16</v>
      </c>
      <c r="C20" s="900"/>
      <c r="D20" s="900"/>
      <c r="E20" s="10"/>
      <c r="F20" s="9"/>
      <c r="G20" s="7"/>
      <c r="H20" s="7"/>
      <c r="I20" s="9"/>
      <c r="J20" s="7"/>
      <c r="K20" s="85"/>
      <c r="L20" s="9"/>
      <c r="M20" s="9"/>
      <c r="N20" s="9"/>
      <c r="O20" s="9"/>
      <c r="P20" s="9"/>
    </row>
    <row r="21" spans="2:16" ht="18.75">
      <c r="B21" s="896" t="s">
        <v>17</v>
      </c>
      <c r="C21" s="896"/>
      <c r="D21" s="896"/>
      <c r="E21" s="898" t="s">
        <v>301</v>
      </c>
      <c r="F21" s="899"/>
      <c r="G21" s="899"/>
      <c r="H21" s="899"/>
      <c r="I21" s="899"/>
      <c r="J21" s="899"/>
      <c r="K21" s="899"/>
      <c r="L21" s="899"/>
      <c r="M21" s="899"/>
      <c r="N21" s="899"/>
      <c r="O21" s="899"/>
      <c r="P21" s="899"/>
    </row>
    <row r="22" spans="2:16" ht="18.75">
      <c r="B22" s="896" t="s">
        <v>18</v>
      </c>
      <c r="C22" s="896"/>
      <c r="D22" s="896"/>
      <c r="E22" s="898" t="s">
        <v>1514</v>
      </c>
      <c r="F22" s="899"/>
      <c r="G22" s="899"/>
      <c r="H22" s="899"/>
      <c r="I22" s="899"/>
      <c r="J22" s="899"/>
      <c r="K22" s="899"/>
      <c r="L22" s="899"/>
      <c r="M22" s="899"/>
      <c r="N22" s="899"/>
      <c r="O22" s="899"/>
      <c r="P22" s="899"/>
    </row>
    <row r="23" spans="2:16" ht="18.75">
      <c r="B23" s="896" t="s">
        <v>19</v>
      </c>
      <c r="C23" s="896"/>
      <c r="D23" s="896"/>
      <c r="E23" s="898" t="s">
        <v>1515</v>
      </c>
      <c r="F23" s="899"/>
      <c r="G23" s="899"/>
      <c r="H23" s="899"/>
      <c r="I23" s="899"/>
      <c r="J23" s="899"/>
      <c r="K23" s="899"/>
      <c r="L23" s="899"/>
      <c r="M23" s="899"/>
      <c r="N23" s="899"/>
      <c r="O23" s="899"/>
      <c r="P23" s="899"/>
    </row>
    <row r="24" spans="2:16" ht="18.75">
      <c r="B24" s="896" t="s">
        <v>20</v>
      </c>
      <c r="C24" s="896"/>
      <c r="D24" s="896"/>
      <c r="E24" s="898" t="s">
        <v>1516</v>
      </c>
      <c r="F24" s="899"/>
      <c r="G24" s="899"/>
      <c r="H24" s="899"/>
      <c r="I24" s="899"/>
      <c r="J24" s="899"/>
      <c r="K24" s="899"/>
      <c r="L24" s="899"/>
      <c r="M24" s="899"/>
      <c r="N24" s="899"/>
      <c r="O24" s="899"/>
      <c r="P24" s="899"/>
    </row>
    <row r="25" spans="2:16" ht="18.75">
      <c r="B25" s="6"/>
      <c r="C25" s="6"/>
      <c r="D25" s="87"/>
      <c r="E25" s="10"/>
      <c r="F25" s="10"/>
      <c r="G25" s="7"/>
      <c r="H25" s="7"/>
      <c r="I25" s="9"/>
      <c r="J25" s="7"/>
      <c r="K25" s="85"/>
      <c r="L25" s="9"/>
      <c r="M25" s="9"/>
      <c r="N25" s="9"/>
      <c r="O25" s="9"/>
      <c r="P25" s="9"/>
    </row>
    <row r="26" spans="2:16" ht="18.75">
      <c r="B26" s="900" t="s">
        <v>21</v>
      </c>
      <c r="C26" s="900"/>
      <c r="D26" s="900"/>
      <c r="E26" s="6"/>
      <c r="F26" s="6"/>
      <c r="G26" s="6"/>
      <c r="H26" s="6"/>
      <c r="I26" s="6"/>
      <c r="J26" s="6"/>
      <c r="K26" s="6"/>
      <c r="L26" s="6"/>
      <c r="M26" s="6"/>
      <c r="N26" s="6"/>
      <c r="O26" s="6"/>
      <c r="P26" s="6"/>
    </row>
    <row r="27" spans="2:16" ht="18.75">
      <c r="B27" s="85"/>
      <c r="C27" s="7"/>
      <c r="D27" s="7"/>
      <c r="E27" s="901" t="s">
        <v>1115</v>
      </c>
      <c r="F27" s="901"/>
      <c r="G27" s="901"/>
      <c r="H27" s="901"/>
      <c r="I27" s="901"/>
      <c r="J27" s="901"/>
      <c r="K27" s="901"/>
      <c r="L27" s="901"/>
      <c r="M27" s="901"/>
      <c r="N27" s="901"/>
      <c r="O27" s="901"/>
      <c r="P27" s="901"/>
    </row>
    <row r="28" spans="2:16" ht="18.75">
      <c r="B28" s="85"/>
      <c r="C28" s="7"/>
      <c r="D28" s="7"/>
      <c r="E28" s="901"/>
      <c r="F28" s="901"/>
      <c r="G28" s="901"/>
      <c r="H28" s="901"/>
      <c r="I28" s="901"/>
      <c r="J28" s="901"/>
      <c r="K28" s="901"/>
      <c r="L28" s="901"/>
      <c r="M28" s="901"/>
      <c r="N28" s="901"/>
      <c r="O28" s="901"/>
      <c r="P28" s="901"/>
    </row>
    <row r="29" spans="2:16" ht="18.75">
      <c r="B29" s="85"/>
      <c r="C29" s="7"/>
      <c r="D29" s="7"/>
      <c r="E29" s="11"/>
      <c r="F29" s="11"/>
      <c r="G29" s="86"/>
      <c r="H29" s="86"/>
      <c r="I29" s="11"/>
      <c r="J29" s="86"/>
      <c r="K29" s="86"/>
      <c r="L29" s="11"/>
      <c r="M29" s="11"/>
      <c r="N29" s="11"/>
      <c r="O29" s="11"/>
      <c r="P29" s="11"/>
    </row>
    <row r="30" spans="2:16" ht="18.75">
      <c r="B30" s="900" t="s">
        <v>23</v>
      </c>
      <c r="C30" s="900"/>
      <c r="D30" s="900"/>
      <c r="E30" s="10"/>
      <c r="F30" s="7"/>
      <c r="G30" s="6"/>
      <c r="H30" s="7"/>
      <c r="I30" s="7"/>
      <c r="J30" s="7"/>
      <c r="K30" s="85"/>
      <c r="L30" s="7"/>
      <c r="M30" s="7"/>
      <c r="N30" s="7"/>
      <c r="O30" s="7"/>
      <c r="P30" s="7"/>
    </row>
    <row r="31" spans="2:16" ht="18.75">
      <c r="B31" s="896" t="s">
        <v>9</v>
      </c>
      <c r="C31" s="896"/>
      <c r="D31" s="896"/>
      <c r="E31" s="895" t="s">
        <v>296</v>
      </c>
      <c r="F31" s="895"/>
      <c r="G31" s="895"/>
      <c r="H31" s="895"/>
      <c r="I31" s="895"/>
      <c r="J31" s="895"/>
      <c r="K31" s="895"/>
      <c r="L31" s="895"/>
      <c r="M31" s="895"/>
      <c r="N31" s="895"/>
      <c r="O31" s="895"/>
      <c r="P31" s="895"/>
    </row>
    <row r="32" spans="2:16" ht="18.75" customHeight="1">
      <c r="B32" s="896" t="s">
        <v>10</v>
      </c>
      <c r="C32" s="896"/>
      <c r="D32" s="896"/>
      <c r="E32" s="895" t="s">
        <v>1110</v>
      </c>
      <c r="F32" s="895"/>
      <c r="G32" s="895"/>
      <c r="H32" s="895"/>
      <c r="I32" s="895"/>
      <c r="J32" s="895"/>
      <c r="K32" s="895"/>
      <c r="L32" s="895"/>
      <c r="M32" s="895"/>
      <c r="N32" s="895"/>
      <c r="O32" s="895"/>
      <c r="P32" s="895"/>
    </row>
    <row r="33" spans="1:16" ht="18.75">
      <c r="B33" s="896" t="s">
        <v>211</v>
      </c>
      <c r="C33" s="896"/>
      <c r="D33" s="896"/>
      <c r="E33" s="895" t="s">
        <v>1111</v>
      </c>
      <c r="F33" s="895"/>
      <c r="G33" s="895"/>
      <c r="H33" s="895"/>
      <c r="I33" s="895"/>
      <c r="J33" s="895"/>
      <c r="K33" s="895"/>
      <c r="L33" s="895"/>
      <c r="M33" s="895"/>
      <c r="N33" s="895"/>
      <c r="O33" s="895"/>
      <c r="P33" s="895"/>
    </row>
    <row r="34" spans="1:16" ht="18.75">
      <c r="B34" s="8"/>
      <c r="C34" s="8"/>
      <c r="D34" s="8"/>
      <c r="E34" s="11"/>
      <c r="F34" s="11"/>
      <c r="G34" s="11"/>
      <c r="H34" s="11"/>
      <c r="I34" s="11"/>
      <c r="J34" s="11"/>
      <c r="K34" s="86"/>
      <c r="L34" s="11"/>
      <c r="M34" s="11"/>
      <c r="N34" s="11"/>
      <c r="O34" s="11"/>
      <c r="P34" s="11"/>
    </row>
    <row r="35" spans="1:16" ht="18.75">
      <c r="B35" s="900" t="s">
        <v>289</v>
      </c>
      <c r="C35" s="900"/>
      <c r="D35" s="900"/>
      <c r="E35" s="10"/>
      <c r="F35" s="7"/>
      <c r="G35" s="6"/>
      <c r="H35" s="7"/>
      <c r="I35" s="7"/>
      <c r="J35" s="7"/>
      <c r="K35" s="85"/>
      <c r="L35" s="7"/>
      <c r="M35" s="7"/>
      <c r="N35" s="7"/>
      <c r="O35" s="7"/>
      <c r="P35" s="7"/>
    </row>
    <row r="36" spans="1:16" ht="18.75">
      <c r="B36" s="896" t="s">
        <v>290</v>
      </c>
      <c r="C36" s="896"/>
      <c r="D36" s="896"/>
      <c r="E36" s="895" t="s">
        <v>1112</v>
      </c>
      <c r="F36" s="895"/>
      <c r="G36" s="895"/>
      <c r="H36" s="895"/>
      <c r="I36" s="895"/>
      <c r="J36" s="895"/>
      <c r="K36" s="902"/>
      <c r="L36" s="895"/>
      <c r="M36" s="895"/>
      <c r="N36" s="895"/>
      <c r="O36" s="895"/>
      <c r="P36" s="895"/>
    </row>
    <row r="37" spans="1:16" ht="18.75">
      <c r="B37" s="896" t="s">
        <v>211</v>
      </c>
      <c r="C37" s="896"/>
      <c r="D37" s="896"/>
      <c r="E37" s="901">
        <v>3.1</v>
      </c>
      <c r="F37" s="901"/>
      <c r="G37" s="901"/>
      <c r="H37" s="901"/>
      <c r="I37" s="901"/>
      <c r="J37" s="901"/>
      <c r="K37" s="901"/>
      <c r="L37" s="901"/>
      <c r="M37" s="901"/>
      <c r="N37" s="901"/>
      <c r="O37" s="901"/>
      <c r="P37" s="901"/>
    </row>
    <row r="38" spans="1:16" ht="44.25" customHeight="1">
      <c r="B38" s="896" t="s">
        <v>292</v>
      </c>
      <c r="C38" s="896"/>
      <c r="D38" s="896"/>
      <c r="E38" s="895" t="s">
        <v>1113</v>
      </c>
      <c r="F38" s="895"/>
      <c r="G38" s="895"/>
      <c r="H38" s="895"/>
      <c r="I38" s="895"/>
      <c r="J38" s="895"/>
      <c r="K38" s="902"/>
      <c r="L38" s="895"/>
      <c r="M38" s="895"/>
      <c r="N38" s="895"/>
      <c r="O38" s="895"/>
      <c r="P38" s="895"/>
    </row>
    <row r="39" spans="1:16" ht="41.25" customHeight="1">
      <c r="B39" s="896" t="s">
        <v>291</v>
      </c>
      <c r="C39" s="896"/>
      <c r="D39" s="896"/>
      <c r="E39" s="895" t="s">
        <v>1114</v>
      </c>
      <c r="F39" s="895"/>
      <c r="G39" s="895"/>
      <c r="H39" s="895"/>
      <c r="I39" s="895"/>
      <c r="J39" s="895"/>
      <c r="K39" s="902"/>
      <c r="L39" s="895"/>
      <c r="M39" s="895"/>
      <c r="N39" s="895"/>
      <c r="O39" s="895"/>
      <c r="P39" s="895"/>
    </row>
    <row r="40" spans="1:16" ht="18.75">
      <c r="B40" s="8"/>
      <c r="C40" s="8"/>
      <c r="D40" s="8"/>
      <c r="E40" s="11"/>
      <c r="F40" s="11"/>
      <c r="G40" s="11"/>
      <c r="H40" s="11"/>
      <c r="I40" s="11"/>
      <c r="J40" s="11"/>
      <c r="K40" s="86"/>
      <c r="L40" s="11"/>
      <c r="M40" s="11"/>
      <c r="N40" s="11"/>
      <c r="O40" s="11"/>
      <c r="P40" s="11"/>
    </row>
    <row r="41" spans="1:16" ht="32.25">
      <c r="B41" s="882"/>
      <c r="C41" s="882"/>
      <c r="D41" s="882"/>
      <c r="E41" s="882"/>
      <c r="F41" s="882"/>
      <c r="G41" s="882"/>
      <c r="H41" s="882"/>
      <c r="I41" s="882"/>
      <c r="J41" s="882"/>
      <c r="K41" s="882"/>
      <c r="L41" s="882"/>
      <c r="M41" s="882"/>
      <c r="N41" s="882"/>
      <c r="O41" s="882"/>
      <c r="P41" s="882"/>
    </row>
    <row r="42" spans="1:16" ht="57.75" customHeight="1">
      <c r="B42" s="918" t="s">
        <v>1697</v>
      </c>
      <c r="C42" s="918"/>
      <c r="D42" s="918"/>
      <c r="E42" s="918"/>
      <c r="F42" s="918"/>
      <c r="G42" s="918"/>
      <c r="H42" s="918"/>
      <c r="I42" s="918"/>
      <c r="J42" s="918"/>
      <c r="K42" s="918"/>
      <c r="L42" s="918"/>
      <c r="M42" s="918"/>
      <c r="N42" s="918"/>
      <c r="O42" s="918"/>
      <c r="P42" s="918"/>
    </row>
    <row r="43" spans="1:16" ht="19.5" thickBot="1">
      <c r="B43" s="12"/>
      <c r="C43" s="12"/>
      <c r="D43" s="88"/>
      <c r="E43" s="13"/>
      <c r="F43" s="13"/>
      <c r="G43" s="14"/>
      <c r="H43" s="14"/>
      <c r="I43" s="14"/>
      <c r="J43" s="14"/>
      <c r="K43" s="89"/>
      <c r="L43" s="13"/>
      <c r="M43" s="13"/>
      <c r="N43" s="13"/>
      <c r="O43" s="13"/>
      <c r="P43" s="13"/>
    </row>
    <row r="44" spans="1:16" ht="27" thickTop="1">
      <c r="A44" s="15"/>
      <c r="B44" s="905" t="s">
        <v>22</v>
      </c>
      <c r="C44" s="907" t="s">
        <v>24</v>
      </c>
      <c r="D44" s="909" t="s">
        <v>77</v>
      </c>
      <c r="E44" s="911" t="s">
        <v>1</v>
      </c>
      <c r="F44" s="912"/>
      <c r="G44" s="912"/>
      <c r="H44" s="912"/>
      <c r="I44" s="912"/>
      <c r="J44" s="912"/>
      <c r="K44" s="912"/>
      <c r="L44" s="912"/>
      <c r="M44" s="913"/>
      <c r="N44" s="914" t="s">
        <v>83</v>
      </c>
      <c r="O44" s="916" t="s">
        <v>82</v>
      </c>
      <c r="P44" s="903" t="s">
        <v>84</v>
      </c>
    </row>
    <row r="45" spans="1:16" ht="114.75" thickBot="1">
      <c r="A45" s="16"/>
      <c r="B45" s="919"/>
      <c r="C45" s="920"/>
      <c r="D45" s="921"/>
      <c r="E45" s="463" t="s">
        <v>76</v>
      </c>
      <c r="F45" s="464" t="s">
        <v>78</v>
      </c>
      <c r="G45" s="464" t="s">
        <v>79</v>
      </c>
      <c r="H45" s="464" t="s">
        <v>215</v>
      </c>
      <c r="I45" s="465" t="s">
        <v>80</v>
      </c>
      <c r="J45" s="464" t="s">
        <v>81</v>
      </c>
      <c r="K45" s="464" t="s">
        <v>212</v>
      </c>
      <c r="L45" s="464" t="s">
        <v>213</v>
      </c>
      <c r="M45" s="723" t="s">
        <v>214</v>
      </c>
      <c r="N45" s="922"/>
      <c r="O45" s="923"/>
      <c r="P45" s="924"/>
    </row>
    <row r="46" spans="1:16" ht="409.5">
      <c r="A46" s="16"/>
      <c r="B46" s="749" t="str">
        <f>IF(ISBLANK('5. Pp (3 años)'!B46),"",'5. Pp (3 años)'!B46)</f>
        <v>Dirección de Planeación Municipal</v>
      </c>
      <c r="C46" s="750" t="str">
        <f>IF(ISBLANK('5. Pp (3 años)'!C46),"",'5. Pp (3 años)'!C46)</f>
        <v>Fin</v>
      </c>
      <c r="D46" s="751" t="str">
        <f>IF(ISBLANK('5. Pp (3 años)'!D46),"",'5. Pp (3 años)'!D46)</f>
        <v>3.3.1 Contribuir a una sociedad más segura, cohesionada y pacífica en el municipio de Benito Juárez mediante estrategias de prevención de la violencia, impulso a la convivencia y fortalecimiento del bienestar social.</v>
      </c>
      <c r="E46" s="751" t="str">
        <f>IF(ISBLANK('5. Pp (3 años)'!E46),"",'5. Pp (3 años)'!E46)</f>
        <v>I_TOD_PAZ: Índice de Todos por la Paz</v>
      </c>
      <c r="F46" s="751" t="str">
        <f>IF(ISBLANK('5. Pp (3 años)'!F46),"",'5. Pp (3 años)'!F46)</f>
        <v>El Índice Todos por la Paz mide el grado de avance en tres grandes dimensiones: Seguridad y Justicia, Cohesión Social y Educación para la Paz.</v>
      </c>
      <c r="G46" s="750" t="str">
        <f>IF(ISBLANK('5. Pp (3 años)'!G46),"",'5. Pp (3 años)'!G46)</f>
        <v>Eficacia</v>
      </c>
      <c r="H46" s="750" t="str">
        <f>IF(ISBLANK('5. Pp (3 años)'!H46),"",'5. Pp (3 años)'!H46)</f>
        <v>Trianual</v>
      </c>
      <c r="I46" s="751" t="str">
        <f>IF(ISBLANK('5. Pp (3 años)'!I46),"",'5. Pp (3 años)'!I46)</f>
        <v/>
      </c>
      <c r="J46" s="751" t="str">
        <f>IF(ISBLANK('5. Pp (3 años)'!J46),"",'5. Pp (3 años)'!J46)</f>
        <v>Unidad de medida del indicador: 
Porcentaje</v>
      </c>
      <c r="K46" s="750" t="str">
        <f>IF(ISBLANK('5. Pp (3 años)'!K46),"",'5. Pp (3 años)'!K46)</f>
        <v>Ascendente</v>
      </c>
      <c r="L46" s="751" t="s">
        <v>1695</v>
      </c>
      <c r="M46" s="751" t="s">
        <v>1696</v>
      </c>
      <c r="N46" s="751"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751" t="str">
        <f>IF(ISBLANK('5. Pp (3 años)'!O46),"",'5. Pp (3 años)'!O46)</f>
        <v>A diciembre de 2027 se cuenta con la información actualizada de los 8 indicadores que integran el Indice.</v>
      </c>
      <c r="P46" s="752"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7" spans="1:16" s="2" customFormat="1" ht="294">
      <c r="A47" s="16"/>
      <c r="B47" s="753" t="str">
        <f>IF(ISBLANK('5. Pp (3 años)'!B47),"",'5. Pp (3 años)'!B47)</f>
        <v>Oficina de la Secretaría General</v>
      </c>
      <c r="C47" s="754" t="str">
        <f>IF(ISBLANK('5. Pp (3 años)'!C47),"",'5. Pp (3 años)'!C47)</f>
        <v>Propósito</v>
      </c>
      <c r="D47" s="755" t="str">
        <f>IF(ISBLANK('5. Pp (3 años)'!D47),"",'5. Pp (3 años)'!D47)</f>
        <v xml:space="preserve">3.1.1.1 Las dependencias municipales  de la Secretaria General atienden a las y los ciudadanos del municipio de Benito Juárez respecto a sus necesidades  y demandas con base en los servicios. </v>
      </c>
      <c r="E47" s="755" t="str">
        <f>IF(ISBLANK('5. Pp (3 años)'!E47),"",'5. Pp (3 años)'!E47)</f>
        <v xml:space="preserve">PCIA: Porcentaje de ciudadanas(os) atendidas(os). </v>
      </c>
      <c r="F47" s="755" t="str">
        <f>IF(ISBLANK('5. Pp (3 años)'!F47),"",'5. Pp (3 años)'!F47)</f>
        <v xml:space="preserve">El indicador mide la eficacia en la atención brindada por la Secretaría General a la población Benito Juarence. </v>
      </c>
      <c r="G47" s="754" t="str">
        <f>IF(ISBLANK('5. Pp (3 años)'!G47),"",'5. Pp (3 años)'!G47)</f>
        <v>Eficacia</v>
      </c>
      <c r="H47" s="754" t="str">
        <f>IF(ISBLANK('5. Pp (3 años)'!H47),"",'5. Pp (3 años)'!H47)</f>
        <v>Trimestral</v>
      </c>
      <c r="I47" s="755" t="str">
        <f>IF(ISBLANK('5. Pp (3 años)'!I47),"",'5. Pp (3 años)'!I47)</f>
        <v xml:space="preserve">
MÉTODO DE CÁLCULO:
PCIA= (NCIA/NCIS)*100
VARIABLES:
PCIA: Porcentaje de ciudadanas(os) atendidas(os). 
NCIA: Número de ciudadanas(os) atendidos.
NCIS: Número de ciudadanas(os) solicitantes.
</v>
      </c>
      <c r="J47" s="755" t="str">
        <f>IF(ISBLANK('5. Pp (3 años)'!J47),"",'5. Pp (3 años)'!J47)</f>
        <v>UNIDAD DE MEDIDA DEL INDICADOR:
Porcentaje   
 UNIDAD DE MEDIDA DE LA VARIABLE:
Ciudadanas(os)</v>
      </c>
      <c r="K47" s="754" t="str">
        <f>IF(ISBLANK('5. Pp (3 años)'!K47),"",'5. Pp (3 años)'!K47)</f>
        <v>Ascendente</v>
      </c>
      <c r="L47" s="756" t="s">
        <v>1588</v>
      </c>
      <c r="M47" s="756" t="s">
        <v>1589</v>
      </c>
      <c r="N47" s="755" t="str">
        <f>IF(ISBLANK('5. Pp (3 años)'!N47),"",'5. Pp (3 años)'!N47)</f>
        <v>Nombre del Documento: Bitácora Gestiones 2022-2024.
Nombre de quien genera la información:
Oficialía de Partes de la Secretaría General.
Periodicidad con que se genera la información: 
Trimestral.
Liga de la página donde se localiza la información o ubicación:
Gestiones/Oficios varios 2022-2024</v>
      </c>
      <c r="O47" s="755" t="str">
        <f>IF(ISBLANK('5. Pp (3 años)'!O47),"",'5. Pp (3 años)'!O47)</f>
        <v xml:space="preserve">Las condiciones de salud y climáticas son adecuadas para que la ciudadania acuda a la Secretaría General. </v>
      </c>
      <c r="P47" s="757" t="str">
        <f>IF(ISBLANK('5. Pp (3 años)'!P47),"",'5. Pp (3 años)'!P47)</f>
        <v>ODS 16: Promover sociedades pacíficas e inclusivas para el desarrollo sostenible, facilitar el acceso a la justicia para todos y crear instituciones eficaces, responsables e inclusivas a todos los niveles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48" spans="1:16" ht="252">
      <c r="A48" s="16"/>
      <c r="B48" s="758" t="str">
        <f>IF(ISBLANK('5. Pp (3 años)'!B48),"",'5. Pp (3 años)'!B48)</f>
        <v>Oficina de la Secretaría General</v>
      </c>
      <c r="C48" s="759" t="str">
        <f>IF(ISBLANK('5. Pp (3 años)'!C48),"",'5. Pp (3 años)'!C48)</f>
        <v>Componente</v>
      </c>
      <c r="D48" s="760" t="str">
        <f>IF(ISBLANK('5. Pp (3 años)'!D48),"",'5. Pp (3 años)'!D48)</f>
        <v>3.1.1.1.1 Resoluciones de las demandas ciudadanas por la Secretaría General emitidas.</v>
      </c>
      <c r="E48" s="761" t="str">
        <f>IF(ISBLANK('5. Pp (3 años)'!E48),"",'5. Pp (3 años)'!E48)</f>
        <v>PRDC: Porcentaje de resoluciones de las demandas ciudadanas emitidas.</v>
      </c>
      <c r="F48" s="761" t="str">
        <f>IF(ISBLANK('5. Pp (3 años)'!F48),"",'5. Pp (3 años)'!F48)</f>
        <v xml:space="preserve">El indicador mide el número de resoluciones emitidas respecto a las solicitudes, dudas, sugerencias, quejas y denuncias ciudadanas realizados en tiempo y forma. Las resoluciones contarán con el proceso adecuado el cual implica la recepción, atención, análisis, seguimiento y conclusión emitidas por parte de la Secretaría hacia las y los solicitantes. </v>
      </c>
      <c r="G48" s="762" t="str">
        <f>IF(ISBLANK('5. Pp (3 años)'!G48),"",'5. Pp (3 años)'!G48)</f>
        <v>Eficacia</v>
      </c>
      <c r="H48" s="762" t="str">
        <f>IF(ISBLANK('5. Pp (3 años)'!H48),"",'5. Pp (3 años)'!H48)</f>
        <v>Trimestral</v>
      </c>
      <c r="I48" s="761" t="str">
        <f>IF(ISBLANK('5. Pp (3 años)'!I48),"",'5. Pp (3 años)'!I48)</f>
        <v xml:space="preserve">MÉTODO DE CÁLCULO: 
PRDC= (NREM/NRRE)*100
VARIABLES:
PRDC: Porcentaje de resoluciones de las demandas ciudadanas emitidas.                                 
NREM: Número de resoluciones emitidas.
NRRE: Número de resoluciones recepcionadas. </v>
      </c>
      <c r="J48" s="761" t="str">
        <f>IF(ISBLANK('5. Pp (3 años)'!J48),"",'5. Pp (3 años)'!J48)</f>
        <v>UNIDAD DE MEDIDA DEL INDICADOR:
Porcentaje.
UNIDAD DE MEDIDA DE LA VARIABLE:
Resoluciones de las demandas ciudadanas.</v>
      </c>
      <c r="K48" s="762" t="str">
        <f>IF(ISBLANK('5. Pp (3 años)'!K48),"",'5. Pp (3 años)'!K48)</f>
        <v>Ascendente</v>
      </c>
      <c r="L48" s="763" t="s">
        <v>1590</v>
      </c>
      <c r="M48" s="763" t="s">
        <v>1591</v>
      </c>
      <c r="N48" s="761" t="str">
        <f>IF(ISBLANK('5. Pp (3 años)'!N48),"",'5. Pp (3 años)'!N48)</f>
        <v>Nombre del Documento: Bitácora Atenciones Ciudadanas 2022-2024. 
Nombre de quien genera la información:  
Oficialia de Partes de la Secretaria General.
Periodicidad con que se genera la información: 
Trimestral.
Liga de la página donde se localiza la información o ubicación:
Lefort Atenciones Ciudadanas 2022-2024.</v>
      </c>
      <c r="O48" s="761" t="str">
        <f>IF(ISBLANK('5. Pp (3 años)'!O48),"",'5. Pp (3 años)'!O48)</f>
        <v xml:space="preserve">Se cumplen de manera cabal los requisitos por parte de la población en cuanto a la tramitología de sus solicitudes.  </v>
      </c>
      <c r="P48" s="764" t="str">
        <f>IF(ISBLANK('5. Pp (3 años)'!P48),"",'5. Pp (3 años)'!P48)</f>
        <v>ODS 16
 Meta 16.6: Crear instituciones eficaces, responsables y transparentes a todos los niveles.
 Meta 16.7: Garantizar la adopción de decisiones inclusivas, participativas y representativas que respondan a las necesidades a todos los niveles.</v>
      </c>
    </row>
    <row r="49" spans="1:16" ht="252">
      <c r="A49" s="16"/>
      <c r="B49" s="765" t="str">
        <f>IF(ISBLANK('5. Pp (3 años)'!B49),"",'5. Pp (3 años)'!B49)</f>
        <v>Oficina de la Secretaría General</v>
      </c>
      <c r="C49" s="766" t="str">
        <f>IF(ISBLANK('5. Pp (3 años)'!C49),"",'5. Pp (3 años)'!C49)</f>
        <v>Actividad</v>
      </c>
      <c r="D49" s="767" t="str">
        <f>IF(ISBLANK('5. Pp (3 años)'!D49),"",'5. Pp (3 años)'!D49)</f>
        <v>3.1.1.1.1.1 Otorgamiento de apoyos administrativos y financieros brindados a la ciudadanía.</v>
      </c>
      <c r="E49" s="767" t="str">
        <f>IF(ISBLANK('5. Pp (3 años)'!E49),"",'5. Pp (3 años)'!E49)</f>
        <v xml:space="preserve">PAOC: Porcentaje de apoyos administrativos y financieros otorgados. </v>
      </c>
      <c r="F49" s="767" t="str">
        <f>IF(ISBLANK('5. Pp (3 años)'!F49),"",'5. Pp (3 años)'!F49)</f>
        <v xml:space="preserve">El indicador mide el número de apoyos administrativos y financieros otorgados a la ciudadanía. </v>
      </c>
      <c r="G49" s="766" t="str">
        <f>IF(ISBLANK('5. Pp (3 años)'!G49),"",'5. Pp (3 años)'!G49)</f>
        <v>Eficacia</v>
      </c>
      <c r="H49" s="766" t="str">
        <f>IF(ISBLANK('5. Pp (3 años)'!H49),"",'5. Pp (3 años)'!H49)</f>
        <v>Trimestral</v>
      </c>
      <c r="I49" s="767" t="str">
        <f>IF(ISBLANK('5. Pp (3 años)'!I49),"",'5. Pp (3 años)'!I49)</f>
        <v xml:space="preserve">MÉTODO DE CÁLCULO:                                                             
PAOC= (TAO/TAS)*100 
VARIABLES:  
PAOC: Porcentaje de apoyos administrativos y financieros otorgados.                                    
TAO: Total de apoyos otorgados.
TAS: Total de apoyos solicitados.                                       
                                                     </v>
      </c>
      <c r="J49" s="767" t="str">
        <f>IF(ISBLANK('5. Pp (3 años)'!J49),"",'5. Pp (3 años)'!J49)</f>
        <v>UNIDAD DE MEDIDA DEL INDICADOR:
Porcentaje.  
UNIDAD DE MEDIDA DE LA VARIABLE:
Apoyos administrativos y financieros.</v>
      </c>
      <c r="K49" s="766" t="str">
        <f>IF(ISBLANK('5. Pp (3 años)'!K49),"",'5. Pp (3 años)'!K49)</f>
        <v>Ascendente</v>
      </c>
      <c r="L49" s="768" t="s">
        <v>1592</v>
      </c>
      <c r="M49" s="768" t="s">
        <v>1593</v>
      </c>
      <c r="N49" s="767" t="str">
        <f>IF(ISBLANK('5. Pp (3 años)'!N49),"",'5. Pp (3 años)'!N49)</f>
        <v>Nombre del Documento: Bitácora de Gestiones enviadas 2022-2024.
Nombre de quien genera la información: Oficina de la Secretaría General.
Periodicidad con que se genera la información: Trimestral.
Liga de la página donde se localiza la información o ubicación:
LEFORT Gestiones enviadas 2022-2024.</v>
      </c>
      <c r="O49" s="767" t="str">
        <f>IF(ISBLANK('5. Pp (3 años)'!O49),"",'5. Pp (3 años)'!O49)</f>
        <v>Las condiciones presupuestarias y administrativas benefician la atención que es brindada a la ciudadania.</v>
      </c>
      <c r="P49" s="769" t="str">
        <f>IF(ISBLANK('5. Pp (3 años)'!P49),"",'5. Pp (3 años)'!P49)</f>
        <v>ODS 1: Poner fin a la pobreza en todas sus formas en todo el mundo
 Meta 1.4: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
 ODS 16
 Meta 16.6: Crear instituciones eficaces, responsables y transparentes a todos los niveles.</v>
      </c>
    </row>
    <row r="50" spans="1:16" ht="273">
      <c r="A50" s="16"/>
      <c r="B50" s="765" t="str">
        <f>IF(ISBLANK('5. Pp (3 años)'!B50),"",'5. Pp (3 años)'!B50)</f>
        <v>Oficina de la Secretaría General</v>
      </c>
      <c r="C50" s="766" t="str">
        <f>IF(ISBLANK('5. Pp (3 años)'!C50),"",'5. Pp (3 años)'!C50)</f>
        <v>Actividad</v>
      </c>
      <c r="D50" s="767" t="str">
        <f>IF(ISBLANK('5. Pp (3 años)'!D50),"",'5. Pp (3 años)'!D50)</f>
        <v xml:space="preserve">3.1.1.1.1.2 Gestión de las sesiones ordinarias llevadas acabo por el cabildo </v>
      </c>
      <c r="E50" s="767" t="str">
        <f>IF(ISBLANK('5. Pp (3 años)'!E50),"",'5. Pp (3 años)'!E50)</f>
        <v>PSCA: Porcentaje de sesiones ordinarias de Cabildo realizadas.</v>
      </c>
      <c r="F50" s="767" t="str">
        <f>IF(ISBLANK('5. Pp (3 años)'!F50),"",'5. Pp (3 años)'!F50)</f>
        <v>El indicador mide el número de sesiones ordinarias presentadas por el Cabildo Municipal, las cuales proporcionan información relacionada con las diversas áreas de la Secretaría General. 
Estas sesiones ordinarias de cabildo tratan asuntos para beneficios del municipio de benito juarez</v>
      </c>
      <c r="G50" s="766" t="str">
        <f>IF(ISBLANK('5. Pp (3 años)'!G50),"",'5. Pp (3 años)'!G50)</f>
        <v>Eficacia</v>
      </c>
      <c r="H50" s="766" t="str">
        <f>IF(ISBLANK('5. Pp (3 años)'!H50),"",'5. Pp (3 años)'!H50)</f>
        <v>Trimestral</v>
      </c>
      <c r="I50" s="767" t="str">
        <f>IF(ISBLANK('5. Pp (3 años)'!I50),"",'5. Pp (3 años)'!I50)</f>
        <v xml:space="preserve">MÉTODO DE CÁLCULO:
PSCA= (NSIR/NSIA)*100
VARIABLES:
PSCA: Porcentaje de solicitudes de información de Cabildo atendidas.
NSIR: Número de solicitudes de información recibidas.                                       
NSIA: Número de solicitudes de información atendidas.   </v>
      </c>
      <c r="J50" s="767" t="str">
        <f>IF(ISBLANK('5. Pp (3 años)'!J50),"",'5. Pp (3 años)'!J50)</f>
        <v>UNIDAD DE MEDIDA DEL INDICADOR:
Porcentaje   
UNIDAD DE MEDIDA DE LA VARIABLE:
Sesiones de Cabildo.</v>
      </c>
      <c r="K50" s="766" t="str">
        <f>IF(ISBLANK('5. Pp (3 años)'!K50),"",'5. Pp (3 años)'!K50)</f>
        <v>Ascendente</v>
      </c>
      <c r="L50" s="768" t="s">
        <v>1594</v>
      </c>
      <c r="M50" s="768" t="s">
        <v>1595</v>
      </c>
      <c r="N50" s="767" t="str">
        <f>IF(ISBLANK('5. Pp (3 años)'!N50),"",'5. Pp (3 años)'!N50)</f>
        <v xml:space="preserve">Nombre del Documento:  Bitácora de Informes de Cabildo.
Nombre de quien genera la información: 
Secretaría General. 
Periodicidad con que se genera la información: 
Trimestral.
Liga de la página donde se localiza la información o ubicación: 
LEFORT Informes varias direcciones, 2022-2024, tomo I-III. </v>
      </c>
      <c r="O50" s="767" t="str">
        <f>IF(ISBLANK('5. Pp (3 años)'!O50),"",'5. Pp (3 años)'!O50)</f>
        <v>El Cabildo presentan en tiempo y forma sus peticiones de información, por lo que se da el débido despacho para cumplir con sus peticiones.</v>
      </c>
      <c r="P50" s="769" t="str">
        <f>IF(ISBLANK('5. Pp (3 años)'!P50),"",'5. Pp (3 años)'!P50)</f>
        <v>ODS 16
 Meta 16.6: Crear instituciones eficaces, responsables y transparentes a todos los niveles.
 Meta 16.7: Garantizar la adopción de decisiones inclusivas, participativas y representativas que respondan a las necesidades a todos los niveles.</v>
      </c>
    </row>
    <row r="51" spans="1:16" ht="399">
      <c r="A51" s="16"/>
      <c r="B51" s="765" t="str">
        <f>IF(ISBLANK('5. Pp (3 años)'!B51),"",'5. Pp (3 años)'!B51)</f>
        <v>Oficina de la Secretaría General</v>
      </c>
      <c r="C51" s="766" t="str">
        <f>IF(ISBLANK('5. Pp (3 años)'!C51),"",'5. Pp (3 años)'!C51)</f>
        <v>Actividad</v>
      </c>
      <c r="D51" s="767" t="str">
        <f>IF(ISBLANK('5. Pp (3 años)'!D51),"",'5. Pp (3 años)'!D51)</f>
        <v>3.2.1.1.1.3 Gestión de solicitudes formuladas por la ciudadanía.</v>
      </c>
      <c r="E51" s="767" t="str">
        <f>IF(ISBLANK('5. Pp (3 años)'!E51),"",'5. Pp (3 años)'!E51)</f>
        <v>PSCG: Porcentaje de Solicitudes Ciudadanas gestionadas.</v>
      </c>
      <c r="F51" s="767" t="str">
        <f>IF(ISBLANK('5. Pp (3 años)'!F51),"",'5. Pp (3 años)'!F51)</f>
        <v>El indicador mide el número de solicitudes gestionadas por las y los ciudadanos correspondientes a permisos de cierres de calle, autorizaciones de eventos y espectáculos, constancias de supervivencia, entre otros.</v>
      </c>
      <c r="G51" s="766" t="str">
        <f>IF(ISBLANK('5. Pp (3 años)'!G51),"",'5. Pp (3 años)'!G51)</f>
        <v>Eficacia</v>
      </c>
      <c r="H51" s="766" t="str">
        <f>IF(ISBLANK('5. Pp (3 años)'!H51),"",'5. Pp (3 años)'!H51)</f>
        <v>Trimestral</v>
      </c>
      <c r="I51" s="767" t="str">
        <f>IF(ISBLANK('5. Pp (3 años)'!I51),"",'5. Pp (3 años)'!I51)</f>
        <v>MÉTODO DE CÁLCULO:
PSCG=(NSCG/NSCE)*100
VARIABLES:
PSCG: Porcentaje de Solicitudes Ciudadanas gestionadas.
NSCG: Número de solicitudes ciudadanas gestionadas.
NSCE: Número de solicitudes ciudadanas estimadas.</v>
      </c>
      <c r="J51" s="767" t="str">
        <f>IF(ISBLANK('5. Pp (3 años)'!J51),"",'5. Pp (3 años)'!J51)</f>
        <v>UNIDAD DE MEDIDA DEL INDICADOR:
Porcentaje . 
 UNIDAD DE MEDIDA DE LA VARIABLE:
Solicitudes Ciudadanas.</v>
      </c>
      <c r="K51" s="766" t="str">
        <f>IF(ISBLANK('5. Pp (3 años)'!K51),"",'5. Pp (3 años)'!K51)</f>
        <v>Ascendente</v>
      </c>
      <c r="L51" s="768" t="s">
        <v>1596</v>
      </c>
      <c r="M51" s="768" t="s">
        <v>1597</v>
      </c>
      <c r="N51" s="767" t="str">
        <f>IF(ISBLANK('5. Pp (3 años)'!N51),"",'5. Pp (3 años)'!N51)</f>
        <v>Nombre del Documento: 
Oficios de solicitudes, formatos de trámites y oficio de respuestas (permisos), y/o constancias de supervivencia, autorizaciones de eventos y espectáculos bitácoras y escritos.
Nombre de quien genera la información: 
Los ciudadanos  en el momento que requieren la autorización de algún permiso.
Periodicidad con que se genera la información:
Trimestral.
Liga de la página donde se localiza la información o ubicación:
Lefort MBJ/SG/09/2022 Cierres de calle con costo, Lefort MBJ/SG/007/2022  Constancias de supervincias y Lefort MBJ/SG/005/2022 Autorización de Eventos y Espectáculos (Tomo 1,2 y 3)</v>
      </c>
      <c r="O51" s="767" t="str">
        <f>IF(ISBLANK('5. Pp (3 años)'!O51),"",'5. Pp (3 años)'!O51)</f>
        <v>La ciudadanía acude a la Secretaria General a gestionar sus solicitudes.</v>
      </c>
      <c r="P51" s="769" t="str">
        <f>IF(ISBLANK('5. Pp (3 años)'!P51),"",'5. Pp (3 años)'!P51)</f>
        <v>ODS 16
 Meta 16.6: Crear instituciones eficaces, responsables y transparentes a todos los niveles.
 Meta 16.10: Garantizar el acceso público a la información y proteger las libertades fundamentales, de conformidad con las leyes nacionales y los acuerdos internacionales.</v>
      </c>
    </row>
    <row r="52" spans="1:16" ht="357">
      <c r="A52" s="16"/>
      <c r="B52" s="770" t="str">
        <f>IF(ISBLANK('5. Pp (3 años)'!B52),"",'5. Pp (3 años)'!B52)</f>
        <v>Coordinación De Apoyo Iinterinstiticional Como Autoridad Transmisora Para La Búsqueda De Personas No Localizadas</v>
      </c>
      <c r="C52" s="762" t="str">
        <f>IF(ISBLANK('5. Pp (3 años)'!C52),"",'5. Pp (3 años)'!C52)</f>
        <v xml:space="preserve">Componente </v>
      </c>
      <c r="D52" s="761" t="str">
        <f>IF(ISBLANK('5. Pp (3 años)'!D52),"",'5. Pp (3 años)'!D52)</f>
        <v>3.1.1.1.2 Atención a solicitudes de personas no localizadas en el municipio de Benito Juárez</v>
      </c>
      <c r="E52" s="761" t="str">
        <f>IF(ISBLANK('5. Pp (3 años)'!E52),"",'5. Pp (3 años)'!E52)</f>
        <v>PSNLBJ: Porcentaje de solicitudes de personas no localizadas.</v>
      </c>
      <c r="F52" s="761" t="str">
        <f>IF(ISBLANK('5. Pp (3 años)'!F52),"",'5. Pp (3 años)'!F52)</f>
        <v xml:space="preserve">Mide la efectividad de atención a las solicitudes de personas no localizadas </v>
      </c>
      <c r="G52" s="762" t="str">
        <f>IF(ISBLANK('5. Pp (3 años)'!G52),"",'5. Pp (3 años)'!G52)</f>
        <v xml:space="preserve">Eficiencia </v>
      </c>
      <c r="H52" s="762" t="str">
        <f>IF(ISBLANK('5. Pp (3 años)'!H52),"",'5. Pp (3 años)'!H52)</f>
        <v>Trimestral</v>
      </c>
      <c r="I52" s="761" t="str">
        <f>IF(ISBLANK('5. Pp (3 años)'!I52),"",'5. Pp (3 años)'!I52)</f>
        <v>MÉTODO DE CÁLCULO
PSPNLA=(SPNLR/SPNLA)*100   
VARIABLES:                                                                                                                                                                                                                                                                    SPNLR=Solicitudes de personas no localizadas recibidas.                                                                                                                                                                                                                                                                                                                          SPNLA=Solicitudes de personas no localizadas  atendidas.                                                                                                                                                                                                                                                                                                                              PSPNLA:Porcentaje de solicitudes de personas no localizadas atendidas.</v>
      </c>
      <c r="J52" s="761" t="str">
        <f>IF(ISBLANK('5. Pp (3 años)'!J52),"",'5. Pp (3 años)'!J52)</f>
        <v>UNIDAD DE MEDIDA DEL INDICADOR:
Porcentaje   
 UNIDAD DE MEDIDA DE LA VARIABLE:
Atención a solicitude de personas no localizadas.</v>
      </c>
      <c r="K52" s="762" t="str">
        <f>IF(ISBLANK('5. Pp (3 años)'!K52),"",'5. Pp (3 años)'!K52)</f>
        <v>Ascedente</v>
      </c>
      <c r="L52" s="763" t="s">
        <v>1598</v>
      </c>
      <c r="M52" s="763" t="s">
        <v>1599</v>
      </c>
      <c r="N52" s="761" t="str">
        <f>IF(ISBLANK('5. Pp (3 años)'!N52),"",'5. Pp (3 años)'!N52)</f>
        <v>Nombre del Documento:
Bitacora de personas no localizadas.
Nombre de quien genera la información: 
Coordinación De Apoyo Iinterinstiticional Como Autoridad Transmisora Para La Búsqueda De Personas No Localizadas
Periodicidad con que se genera la información:
Trimestral
Liga de la página donde se localiza la información o ubicación:
Documento fisico archivable, resguardo en las oficina de Coordinación De Apoyo Iinterinstiticional Como Autoridad Transmisora Para La Búsqueda De Personas No Localizadas</v>
      </c>
      <c r="O52" s="761" t="str">
        <f>IF(ISBLANK('5. Pp (3 años)'!O52),"",'5. Pp (3 años)'!O52)</f>
        <v>Recepcion y ateciones a los reportes que ingresan por el 911 respecto a personas no localizadas.</v>
      </c>
      <c r="P52" s="764" t="str">
        <f>IF(ISBLANK('5. Pp (3 años)'!P52),"",'5. Pp (3 años)'!P52)</f>
        <v>ODS 16
 Meta 16.1: Reducir considerablemente todas las formas de violencia y las tasas de mortalidad conexas en todo el mundo.
 Meta 16.2: Poner fin al maltrato, la explotación, la trata, la tortura y todas las formas de violencia contra los niños.
 Meta 16.10: Garantizar el acceso público a la información y proteger las libertades fundamentales, de conformidad con las leyes nacionales y los acuerdos internacionales.</v>
      </c>
    </row>
    <row r="53" spans="1:16" ht="357">
      <c r="A53" s="16"/>
      <c r="B53" s="765" t="str">
        <f>IF(ISBLANK('5. Pp (3 años)'!B53),"",'5. Pp (3 años)'!B53)</f>
        <v>Coordinación De Apoyo Iinterinstiticional Como Autoridad Transmisora Para La Búsqueda De Personas No Localizadas</v>
      </c>
      <c r="C53" s="766" t="str">
        <f>IF(ISBLANK('5. Pp (3 años)'!C53),"",'5. Pp (3 años)'!C53)</f>
        <v>Actividad</v>
      </c>
      <c r="D53" s="767" t="str">
        <f>IF(ISBLANK('5. Pp (3 años)'!D53),"",'5. Pp (3 años)'!D53)</f>
        <v>3.1.1.1.2.1 Seguimiento, asesorias y acompañamiento en reportes de personas no localizadas en el municipio de Benito Juárez</v>
      </c>
      <c r="E53" s="767" t="str">
        <f>IF(ISBLANK('5. Pp (3 años)'!E53),"",'5. Pp (3 años)'!E53)</f>
        <v>PSAAPNLBJ: Porcentaje de Seguimiento,asesoria y apoyo en reportes de personas no localizadas en el municipio de Benito Juárez</v>
      </c>
      <c r="F53" s="767" t="str">
        <f>IF(ISBLANK('5. Pp (3 años)'!F53),"",'5. Pp (3 años)'!F53)</f>
        <v xml:space="preserve">Mide la efectividad de atención de asesorias y acompañamiento en reportes de personas no localizadas </v>
      </c>
      <c r="G53" s="766" t="str">
        <f>IF(ISBLANK('5. Pp (3 años)'!G53),"",'5. Pp (3 años)'!G53)</f>
        <v xml:space="preserve">Eficiencia </v>
      </c>
      <c r="H53" s="766" t="str">
        <f>IF(ISBLANK('5. Pp (3 años)'!H53),"",'5. Pp (3 años)'!H53)</f>
        <v>Trimestral</v>
      </c>
      <c r="I53" s="767" t="str">
        <f>IF(ISBLANK('5. Pp (3 años)'!I53),"",'5. Pp (3 años)'!I53)</f>
        <v>MÉTODO DE CÁLCULO
PAAPNL=(SAAPNLR/SAAPNLA)*100                                                                                                                                                                                                                                                                                                                                                                                    
VARIABLES
SAAPNLR=Solicitudes de asesorias y apoyo en personas no localizadas recibidas.                                                                                                                                                                                                                                                                                                              SAAPNLA=Solicitudes de asesorias y apoyo en personas localizadas atendidas.                                                                                                                                                                                                                                                                                                                           PAAPNL:Porcentaje de asesorias y apoyo en personas no localizadas.</v>
      </c>
      <c r="J53" s="767" t="str">
        <f>IF(ISBLANK('5. Pp (3 años)'!J53),"",'5. Pp (3 años)'!J53)</f>
        <v>UNIDAD DE MEDIDA DEL INDICADOR:
Porcentaje   
 UNIDAD DE MEDIDA DE LA VARIABLE:
Asesorias y acompañamiento de reportes de personas no localizadas.</v>
      </c>
      <c r="K53" s="766" t="str">
        <f>IF(ISBLANK('5. Pp (3 años)'!K53),"",'5. Pp (3 años)'!K53)</f>
        <v>Ascedente</v>
      </c>
      <c r="L53" s="771" t="s">
        <v>1600</v>
      </c>
      <c r="M53" s="771" t="s">
        <v>1601</v>
      </c>
      <c r="N53" s="767" t="str">
        <f>IF(ISBLANK('5. Pp (3 años)'!N53),"",'5. Pp (3 años)'!N53)</f>
        <v>Nombre del Documento: Bitacora de personas no localizadas.
Nombre de quien genera la información: Coordinación De Apoyo Iinterinstiticional Como Autoridad Transmisora Para La Búsqueda De Personas No Localizadas.
Periodicidad con que se genera la información:
Trimestral.
Liga de la página donde se localiza la información o ubicación:
Documento fisico archivable, resguardo en las oficina de Coordinación De Apoyo Iinterinstiticional Como Autoridad Transmisora Para La Búsqueda De Personas No Localizadas</v>
      </c>
      <c r="O53" s="767" t="str">
        <f>IF(ISBLANK('5. Pp (3 años)'!O53),"",'5. Pp (3 años)'!O53)</f>
        <v>Recepcion y ateciones a los reportes que ingresan por el 911 respecto a personas no localizadas.</v>
      </c>
      <c r="P53" s="769" t="str">
        <f>IF(ISBLANK('5. Pp (3 años)'!P53),"",'5. Pp (3 años)'!P53)</f>
        <v>ODS 16
 Meta 16.1: Reducir considerablemente todas las formas de violencia y las tasas de mortalidad conexas en todo el mundo.
 Meta 16.2: Poner fin al maltrato, la explotación, la trata, la tortura y todas las formas de violencia contra los niños.</v>
      </c>
    </row>
    <row r="54" spans="1:16" ht="357">
      <c r="A54" s="16"/>
      <c r="B54" s="765" t="str">
        <f>IF(ISBLANK('5. Pp (3 años)'!B54),"",'5. Pp (3 años)'!B54)</f>
        <v>Coordinación De Apoyo Iinterinstiticional Como Autoridad Transmisora Para La Búsqueda De Personas No Localizadas</v>
      </c>
      <c r="C54" s="766" t="str">
        <f>IF(ISBLANK('5. Pp (3 años)'!C54),"",'5. Pp (3 años)'!C54)</f>
        <v>Actividad</v>
      </c>
      <c r="D54" s="767" t="str">
        <f>IF(ISBLANK('5. Pp (3 años)'!D54),"",'5. Pp (3 años)'!D54)</f>
        <v>3.1.1.1.2.2 Asistencia de Reportes de Personas No Localizadas</v>
      </c>
      <c r="E54" s="767" t="str">
        <f>IF(ISBLANK('5. Pp (3 años)'!E54),"",'5. Pp (3 años)'!E54)</f>
        <v>PARPNL: Porcentaje de Asistencia de Reportes de Personas No Localizadas</v>
      </c>
      <c r="F54" s="767" t="str">
        <f>IF(ISBLANK('5. Pp (3 años)'!F54),"",'5. Pp (3 años)'!F54)</f>
        <v>Mide la efectividad de atención de asistencia de reportes de personas no localizadas</v>
      </c>
      <c r="G54" s="766" t="str">
        <f>IF(ISBLANK('5. Pp (3 años)'!G54),"",'5. Pp (3 años)'!G54)</f>
        <v xml:space="preserve">Eficiencia </v>
      </c>
      <c r="H54" s="766" t="str">
        <f>IF(ISBLANK('5. Pp (3 años)'!H54),"",'5. Pp (3 años)'!H54)</f>
        <v>Trimestral</v>
      </c>
      <c r="I54" s="767" t="str">
        <f>IF(ISBLANK('5. Pp (3 años)'!I54),"",'5. Pp (3 años)'!I54)</f>
        <v>MÉTODO DE CÁLCULO
PARPNL=(ARPNLR/ARPNLA)*100
VARIABLES                                                                                                                                                                                                                                                                                             ARPNLR=Asistencias de Reportes de Personas No Localizadas Recibidas.                                                                                                                                                                                                                                                                                                              ARPNLA=Asistencias de Reportes de Personas No Localizadas Atendidas.                                                                                                                                                                                                                                                                                                                           PARPNL:Porcentaje de asistencias de Reportes de Personas No Localizadas.</v>
      </c>
      <c r="J54" s="767" t="str">
        <f>IF(ISBLANK('5. Pp (3 años)'!J54),"",'5. Pp (3 años)'!J54)</f>
        <v>UNIDAD DE MEDIDA DEL INDICADOR:
Porcentaje   
 UNIDAD DE MEDIDA DE LA VARIABLE:
Asistencia en reportes de personas no localizadas.</v>
      </c>
      <c r="K54" s="766" t="str">
        <f>IF(ISBLANK('5. Pp (3 años)'!K54),"",'5. Pp (3 años)'!K54)</f>
        <v>Ascedente</v>
      </c>
      <c r="L54" s="771" t="s">
        <v>1602</v>
      </c>
      <c r="M54" s="771" t="s">
        <v>1603</v>
      </c>
      <c r="N54" s="767" t="str">
        <f>IF(ISBLANK('5. Pp (3 años)'!N54),"",'5. Pp (3 años)'!N54)</f>
        <v>Nombre del Documento: Bitacora de personas no localizadas.
Nombre de quien genera la información: Coordinación De Apoyo Iinterinstiticional Como Autoridad Transmisora Para La Búsqueda De Personas No Localizadas.
Periodicidad con que se genera la información:
Trimestral.
Liga de la página donde se localiza la información o ubicación:
Documento fisico archivable, resguardo en las oficina de Coordinación De Apoyo Iinterinstiticional Como Autoridad Transmisora Para La Búsqueda De Personas No Localizadas</v>
      </c>
      <c r="O54" s="767" t="str">
        <f>IF(ISBLANK('5. Pp (3 años)'!O54),"",'5. Pp (3 años)'!O54)</f>
        <v>Recepcion y ateciones a los reportes que ingresan por el 911 respecto a personas no localizadas.</v>
      </c>
      <c r="P54" s="769" t="str">
        <f>IF(ISBLANK('5. Pp (3 años)'!P54),"",'5. Pp (3 años)'!P54)</f>
        <v>ODS 16
 Meta 16.1: Reducir considerablemente todas las formas de violencia y las tasas de mortalidad conexas en todo el mundo.
 Meta 16.10: Garantizar el acceso público a la información y proteger las libertades fundamentales, de conformidad con las leyes nacionales y los acuerdos internacionales.</v>
      </c>
    </row>
    <row r="55" spans="1:16" ht="336">
      <c r="A55" s="16"/>
      <c r="B55" s="770" t="str">
        <f>IF(ISBLANK('5. Pp (3 años)'!B55),"",'5. Pp (3 años)'!B55)</f>
        <v>Dirección General de la Coordinación General Administrativa</v>
      </c>
      <c r="C55" s="762" t="str">
        <f>IF(ISBLANK('5. Pp (3 años)'!C55),"",'5. Pp (3 años)'!C55)</f>
        <v xml:space="preserve">Componente </v>
      </c>
      <c r="D55" s="761" t="str">
        <f>IF(ISBLANK('5. Pp (3 años)'!D55),"",'5. Pp (3 años)'!D55)</f>
        <v>3.1.1.1.3 Solicitudes administrativas de las Direcciones adscritas a la Secretaría General emitidas.</v>
      </c>
      <c r="E55" s="761" t="str">
        <f>IF(ISBLANK('5. Pp (3 años)'!E55),"",'5. Pp (3 años)'!E55)</f>
        <v>PSAE: Porcentaje de solicitudes administrativas emitidas.</v>
      </c>
      <c r="F55" s="761" t="str">
        <f>IF(ISBLANK('5. Pp (3 años)'!F55),"",'5. Pp (3 años)'!F55)</f>
        <v>El indicador mide el número de solicitudes administrativas emitidas, las cuales se reciben por parte de la Secretaría General así como de sus Direcciones adscritas. 
Dichas solicitudes consisten en dotar de Movimiento de Personal, Asesorías Técnicas, Gestiones de Recursos Materiales.</v>
      </c>
      <c r="G55" s="762" t="str">
        <f>IF(ISBLANK('5. Pp (3 años)'!G55),"",'5. Pp (3 años)'!G55)</f>
        <v>Eficacia</v>
      </c>
      <c r="H55" s="762" t="str">
        <f>IF(ISBLANK('5. Pp (3 años)'!H55),"",'5. Pp (3 años)'!H55)</f>
        <v>Trimestral</v>
      </c>
      <c r="I55" s="761" t="str">
        <f>IF(ISBLANK('5. Pp (3 años)'!I55),"",'5. Pp (3 años)'!I55)</f>
        <v>MÉTODO DE CÁLCULO 
PSAE= (NSAE/NSAR)*100
VARIABLES:
PSAE: Porcentaje de solicitudes administrativas emitidas.
NSAE: Número de solicitudes administrativas emitidas.
NSAR: Número de solicitudes administrativas recibidas.</v>
      </c>
      <c r="J55" s="761" t="str">
        <f>IF(ISBLANK('5. Pp (3 años)'!J55),"",'5. Pp (3 años)'!J55)</f>
        <v>UNIDAD DE MEDIDA DEL INDICADOR:
Porcentaje   
 UNIDAD DE MEDIDA DE LA VARIABLE:
Solicitudes administrativas.</v>
      </c>
      <c r="K55" s="762" t="str">
        <f>IF(ISBLANK('5. Pp (3 años)'!K55),"",'5. Pp (3 años)'!K55)</f>
        <v>Ascendente</v>
      </c>
      <c r="L55" s="772" t="s">
        <v>1308</v>
      </c>
      <c r="M55" s="772" t="s">
        <v>1121</v>
      </c>
      <c r="N55" s="761" t="str">
        <f>IF(ISBLANK('5. Pp (3 años)'!N55),"",'5. Pp (3 años)'!N55)</f>
        <v>Nombre del Documento:
Minutario de oficios elaborados para la gestión de trámites administrativos, información y convocatorias, reuniones realizadas, cédulas de movimientos.
Nombre de quien genera la información: 
Dirección General de la Coordinación Administrativa.
Periodicidad con que se genera la información: Trimestral
Liga de la página donde se localiza la información o ubicación:
Se encuentra en los archivos (carpetas), resguardadas en la oficina de la Dirección de la Coordinación General Administrativa.</v>
      </c>
      <c r="O55" s="761" t="str">
        <f>IF(ISBLANK('5. Pp (3 años)'!O55),"",'5. Pp (3 años)'!O55)</f>
        <v xml:space="preserve">Las dependencias adscritas a la Secretaria General no presentan sus solicitudes administrativas con sus requerimientos en tiempo y forma.
Las y los proveedores no entregan a tiempo los materiales solicitados por la Dirección General de la Coordinación Administrativa. </v>
      </c>
      <c r="P55" s="764" t="str">
        <f>IF(ISBLANK('5. Pp (3 años)'!P55),"",'5. Pp (3 años)'!P55)</f>
        <v>ODS 16
 Meta 16.6: Crear instituciones eficaces, responsables y transparentes a todos los niveles.</v>
      </c>
    </row>
    <row r="56" spans="1:16" ht="336">
      <c r="A56" s="90"/>
      <c r="B56" s="765" t="str">
        <f>IF(ISBLANK('5. Pp (3 años)'!B56),"",'5. Pp (3 años)'!B56)</f>
        <v>Dirección General de la Coordinación General Administrativa</v>
      </c>
      <c r="C56" s="766" t="str">
        <f>IF(ISBLANK('5. Pp (3 años)'!C56),"",'5. Pp (3 años)'!C56)</f>
        <v>Actividad</v>
      </c>
      <c r="D56" s="767" t="str">
        <f>IF(ISBLANK('5. Pp (3 años)'!D56),"",'5. Pp (3 años)'!D56)</f>
        <v xml:space="preserve">3.1.1.1.3.1 Gestión en la documentación de los movimientos de personal de la Oficina de la Secretaría General. 
</v>
      </c>
      <c r="E56" s="767" t="str">
        <f>IF(ISBLANK('5. Pp (3 años)'!E56),"",'5. Pp (3 años)'!E56)</f>
        <v>DGMP:  Porcentaje de Documentos de movimientos de personal gestionados.</v>
      </c>
      <c r="F56" s="767" t="str">
        <f>IF(ISBLANK('5. Pp (3 años)'!F56),"",'5. Pp (3 años)'!F56)</f>
        <v xml:space="preserve">El indicador mide el número de documentos gestionados con respecto a la altas, bajas y demás movimientos de personal que se reciben por parte de la Secretaría General y de las Direcciones Adscritas.
 </v>
      </c>
      <c r="G56" s="766" t="str">
        <f>IF(ISBLANK('5. Pp (3 años)'!G56),"",'5. Pp (3 años)'!G56)</f>
        <v>Eficacia</v>
      </c>
      <c r="H56" s="766" t="str">
        <f>IF(ISBLANK('5. Pp (3 años)'!H56),"",'5. Pp (3 años)'!H56)</f>
        <v>Trimestral</v>
      </c>
      <c r="I56" s="767" t="str">
        <f>IF(ISBLANK('5. Pp (3 años)'!I56),"",'5. Pp (3 años)'!I56)</f>
        <v>MÉTODO DE CÁLCULO:
DGMP=(NDGE/NDRE)*100
INDICADOR:
DGMP: Porcentaje de Documentos de movimientos de personal gestionados.
NDGE:Número de documentos gestionados.
NDRE:Número de documentos recibidos.</v>
      </c>
      <c r="J56" s="767" t="str">
        <f>IF(ISBLANK('5. Pp (3 años)'!J56),"",'5. Pp (3 años)'!J56)</f>
        <v>UNIDAD DE MEDIDA DEL INDICADOR:
Porcentaje   
 UNIDAD DE MEDIDA DE LA VARIABLE:
Documentos de movimientos de personal.</v>
      </c>
      <c r="K56" s="766" t="str">
        <f>IF(ISBLANK('5. Pp (3 años)'!K56),"",'5. Pp (3 años)'!K56)</f>
        <v>Ascendente</v>
      </c>
      <c r="L56" s="768" t="s">
        <v>1309</v>
      </c>
      <c r="M56" s="768" t="s">
        <v>1122</v>
      </c>
      <c r="N56" s="767" t="str">
        <f>IF(ISBLANK('5. Pp (3 años)'!N56),"",'5. Pp (3 años)'!N56)</f>
        <v>Nombre del Documento: 
Oficios de solicitudes, cedulas de movimientos de personal, constancia de devoluciones de bienes muebles y constancia para pago de finiquitos.
Nombre de quien genera la información: 
Elaboradas por la Dirección de la Coordinación General Administrativa.
Periodicidad con que se genera la información: 
Trimestral
Liga de la página donde se localiza la información o ubicación:
Copias de las misma obran en carpetas de archivos de dicha dirección.</v>
      </c>
      <c r="O56" s="767" t="str">
        <f>IF(ISBLANK('5. Pp (3 años)'!O56),"",'5. Pp (3 años)'!O56)</f>
        <v xml:space="preserve">Las direcciones adscritas a la Secretaría General no presentan los documentos con los lineamientos que requiere la Dirección de Recursos Humanos para dar seguimiento a la Gestión de Movimiento de Personal. </v>
      </c>
      <c r="P56" s="769" t="str">
        <f>IF(ISBLANK('5. Pp (3 años)'!P56),"",'5. Pp (3 años)'!P56)</f>
        <v>ODS 16
 Meta 16.6: Crear instituciones eficaces, responsables y transparentes a todos los niveles.</v>
      </c>
    </row>
    <row r="57" spans="1:16" ht="273">
      <c r="A57" s="36"/>
      <c r="B57" s="765" t="str">
        <f>IF(ISBLANK('5. Pp (3 años)'!B57),"",'5. Pp (3 años)'!B57)</f>
        <v>Dirección General de la Coordinación General Administrativa</v>
      </c>
      <c r="C57" s="766" t="str">
        <f>IF(ISBLANK('5. Pp (3 años)'!C57),"",'5. Pp (3 años)'!C57)</f>
        <v>Actividad</v>
      </c>
      <c r="D57" s="767" t="str">
        <f>IF(ISBLANK('5. Pp (3 años)'!D57),"",'5. Pp (3 años)'!D57)</f>
        <v>3.1.1.1.3.2 Realización de gestiones técnicas para la operación de las Direcciones Adscritas a la Oficina de la Secretaría General.</v>
      </c>
      <c r="E57" s="767" t="str">
        <f>IF(ISBLANK('5. Pp (3 años)'!E57),"",'5. Pp (3 años)'!E57)</f>
        <v>PGTR: Porcentaje de Gestiones Técnicas realizadas.</v>
      </c>
      <c r="F57" s="767" t="str">
        <f>IF(ISBLANK('5. Pp (3 años)'!F57),"",'5. Pp (3 años)'!F57)</f>
        <v>El indicador mide el número de asesorias técnicas impartidas que ayuden al correcto funcionamiento administrativo y operacional de la Secretaría General así como de sus Direcciones Adscritas</v>
      </c>
      <c r="G57" s="766" t="str">
        <f>IF(ISBLANK('5. Pp (3 años)'!G57),"",'5. Pp (3 años)'!G57)</f>
        <v>Eficacia</v>
      </c>
      <c r="H57" s="766" t="str">
        <f>IF(ISBLANK('5. Pp (3 años)'!H57),"",'5. Pp (3 años)'!H57)</f>
        <v>Trimestral</v>
      </c>
      <c r="I57" s="767" t="str">
        <f>IF(ISBLANK('5. Pp (3 años)'!I57),"",'5. Pp (3 años)'!I57)</f>
        <v>MÉTODO DE CÁLCULO:
PGTR=(NATP/NATS)*100
INDICADOR: 
PGTR: Porcentaje de Gestiones Técnicas realizadas.
NATP: Número de gestiones técnicas realizadas.
NATS: Número de gestiones técnicas estimadas.</v>
      </c>
      <c r="J57" s="767" t="str">
        <f>IF(ISBLANK('5. Pp (3 años)'!J57),"",'5. Pp (3 años)'!J57)</f>
        <v>UNIDAD DE MEDIDA DEL INDICADOR:
Porcentaje   
 UNIDAD DE MEDIDA DE LA VARIABLE:
Gestiones Técnicas.</v>
      </c>
      <c r="K57" s="766" t="str">
        <f>IF(ISBLANK('5. Pp (3 años)'!K57),"",'5. Pp (3 años)'!K57)</f>
        <v>Ascendente</v>
      </c>
      <c r="L57" s="768" t="s">
        <v>1310</v>
      </c>
      <c r="M57" s="768" t="s">
        <v>1123</v>
      </c>
      <c r="N57" s="767" t="str">
        <f>IF(ISBLANK('5. Pp (3 años)'!N57),"",'5. Pp (3 años)'!N57)</f>
        <v>Nombre del Documento: 
Oficios de solicitudes y cedulas de movimientos.
Nombre de quien genera la información: 
Elaborada por la dirección que la requiera.
Periodicidad con que se genera la información:
Trimestral
Liga de la página donde se localiza la información o ubicación:
Cuyas copias se archivan en carpetas de la Dirección de la Coordinación General Administrativa.</v>
      </c>
      <c r="O57" s="767" t="str">
        <f>IF(ISBLANK('5. Pp (3 años)'!O57),"",'5. Pp (3 años)'!O57)</f>
        <v>No se cuenta con el personal capacitado para proporcionar a la Direcciones Adscritas a la Secretaría General las gestiones técnicas que requieran para su correcto funcionamiento.</v>
      </c>
      <c r="P57" s="769" t="str">
        <f>IF(ISBLANK('5. Pp (3 años)'!P57),"",'5. Pp (3 años)'!P57)</f>
        <v>ODS 16
 Meta 16.6: Crear instituciones eficaces, responsables y transparentes a todos los niveles.
 ODS 17: Fortalecer los medios de ejecución y revitalizar la Alianza Mundial para el Desarrollo Sostenible
 Meta 17.17: Alentar y promover la constitución de alianzas eficaces en las esferas pública, público-privada y de la sociedad civil, aprovechando la experiencia y las estrategias de obtención de recursos de las asociaciones.</v>
      </c>
    </row>
    <row r="58" spans="1:16" ht="315">
      <c r="A58" s="36"/>
      <c r="B58" s="765" t="str">
        <f>IF(ISBLANK('5. Pp (3 años)'!B58),"",'5. Pp (3 años)'!B58)</f>
        <v>Dirección General de la Coordinación General Administrativa</v>
      </c>
      <c r="C58" s="766" t="str">
        <f>IF(ISBLANK('5. Pp (3 años)'!C58),"",'5. Pp (3 años)'!C58)</f>
        <v>Actividad</v>
      </c>
      <c r="D58" s="767" t="str">
        <f>IF(ISBLANK('5. Pp (3 años)'!D58),"",'5. Pp (3 años)'!D58)</f>
        <v>3.1.1.1.3.3 Atención a las solicitudes de   recursos materiales para abastecer a la Secretaría General y sus Direcciones Adscritas.</v>
      </c>
      <c r="E58" s="767" t="str">
        <f>IF(ISBLANK('5. Pp (3 años)'!E58),"",'5. Pp (3 años)'!E58)</f>
        <v>PRMG: Porcentaje de solicitudes de recursos materiales gestionados.</v>
      </c>
      <c r="F58" s="767" t="str">
        <f>IF(ISBLANK('5. Pp (3 años)'!F58),"",'5. Pp (3 años)'!F58)</f>
        <v>El indicador mide el número de solicitudes de Recursos Materiales gestionados que se reciben por parte de la Secretaría General así como de sus Direcciones adscritas. 
Dichas solicitudes consisten en dotar de solicitud de pago de arrendamiento, solicitud de combustible, requisiciones, solictud de papeleria.</v>
      </c>
      <c r="G58" s="766" t="str">
        <f>IF(ISBLANK('5. Pp (3 años)'!G58),"",'5. Pp (3 años)'!G58)</f>
        <v>Eficacia</v>
      </c>
      <c r="H58" s="766" t="str">
        <f>IF(ISBLANK('5. Pp (3 años)'!H58),"",'5. Pp (3 años)'!H58)</f>
        <v>Trimestral</v>
      </c>
      <c r="I58" s="767" t="str">
        <f>IF(ISBLANK('5. Pp (3 años)'!I58),"",'5. Pp (3 años)'!I58)</f>
        <v>MÉTODO DE CÁLCULO:
PRMG =(NRMG/NRME)*100
INDICADOR:
PRMG: Porcentaje de solicitudes de recursos materiales gestionados.
NRMG:Número de solicitudes de recursos materiales gestionados.
NRME: Número de solicitudes de recursos materiales estimadas.</v>
      </c>
      <c r="J58" s="767" t="str">
        <f>IF(ISBLANK('5. Pp (3 años)'!J58),"",'5. Pp (3 años)'!J58)</f>
        <v xml:space="preserve">UNIDAD DE MEDIDA DEL INDICADOR:
Porcentaje   
 UNIDAD DE MEDIDA DE LA VARIABLE:
Solicitudes de Recursos Materiales. </v>
      </c>
      <c r="K58" s="766" t="str">
        <f>IF(ISBLANK('5. Pp (3 años)'!K58),"",'5. Pp (3 años)'!K58)</f>
        <v>Ascendente</v>
      </c>
      <c r="L58" s="768" t="s">
        <v>1311</v>
      </c>
      <c r="M58" s="768" t="s">
        <v>1124</v>
      </c>
      <c r="N58" s="767" t="str">
        <f>IF(ISBLANK('5. Pp (3 años)'!N58),"",'5. Pp (3 años)'!N58)</f>
        <v>Nombre del Documento: 
Oficios de solicitudes, solicitud de gastos, solicitud de comprobación, solicitud de pago, requisiciones, salidas de almacén, transferencias, resguardos de bienes.
Nombre de quien genera la información: 
Elaborada por la dirección solicitante.
Periodicidad con que se genera la información:
Trimestral
Liga de la página donde se localiza la información o ubicación:
Cuyas copias se encuentra en los archivos de la Dirección de la Coordinación General Administrativa.</v>
      </c>
      <c r="O58" s="767" t="str">
        <f>IF(ISBLANK('5. Pp (3 años)'!O58),"",'5. Pp (3 años)'!O58)</f>
        <v>Las direcciones adscritas a la Secretaría General no presentan en tiempo y forma la información pertinente para llevar a cabo la gestión de las solicitudes de recursos materiales.</v>
      </c>
      <c r="P58" s="769" t="str">
        <f>IF(ISBLANK('5. Pp (3 años)'!P58),"",'5. Pp (3 años)'!P58)</f>
        <v>ODS 16
 Meta 16.6: Crear instituciones eficaces, responsables y transparentes a todos los niveles.</v>
      </c>
    </row>
    <row r="59" spans="1:16" ht="294">
      <c r="A59" s="36"/>
      <c r="B59" s="770" t="str">
        <f>IF(ISBLANK('5. Pp (3 años)'!B59),"",'5. Pp (3 años)'!B59)</f>
        <v>Coordinación del Registro Civil</v>
      </c>
      <c r="C59" s="762" t="str">
        <f>IF(ISBLANK('5. Pp (3 años)'!C59),"",'5. Pp (3 años)'!C59)</f>
        <v>Componente</v>
      </c>
      <c r="D59" s="761" t="str">
        <f>IF(ISBLANK('5. Pp (3 años)'!D59),"",'5. Pp (3 años)'!D59)</f>
        <v>3.1.1.1.4 Actos registrales constitutivos o modificativos del Estado Civil de la población benitojuarense, garantizando el derecho a la igualdad entre mujeres y hombres inscritos.</v>
      </c>
      <c r="E59" s="761" t="str">
        <f>IF(ISBLANK('5. Pp (3 años)'!E59),"",'5. Pp (3 años)'!E59)</f>
        <v>PARI: Porcentaje de actos registrales inscritos</v>
      </c>
      <c r="F59" s="761" t="str">
        <f>IF(ISBLANK('5. Pp (3 años)'!F59),"",'5. Pp (3 años)'!F59)</f>
        <v>Este indicador mide el numero de trámites que generan las 09 Oficialias del Registro Civil del municipio de Benito Juárez.</v>
      </c>
      <c r="G59" s="762" t="str">
        <f>IF(ISBLANK('5. Pp (3 años)'!G59),"",'5. Pp (3 años)'!G59)</f>
        <v xml:space="preserve">Eficiencia </v>
      </c>
      <c r="H59" s="762" t="str">
        <f>IF(ISBLANK('5. Pp (3 años)'!H59),"",'5. Pp (3 años)'!H59)</f>
        <v>Trimestral</v>
      </c>
      <c r="I59" s="761" t="str">
        <f>IF(ISBLANK('5. Pp (3 años)'!I59),"",'5. Pp (3 años)'!I59)</f>
        <v xml:space="preserve">METODO DE CALCULO:
PARI= (NARI/NARE)*100
VARIABLES: 
PARI: Porcentaje de actos inscritos. 
NARI: Número de actos registrales inscritos.    
NARE: Número de actos registrales estimados a inscribir.                                       </v>
      </c>
      <c r="J59" s="761" t="str">
        <f>IF(ISBLANK('5. Pp (3 años)'!J59),"",'5. Pp (3 años)'!J59)</f>
        <v>UNIDAD DE MEDIDA DEL INDICADOR:
Porcentaje.
UNIDAD DE MEDIDA DE LA VARIABLE
Actos Registrales.</v>
      </c>
      <c r="K59" s="762" t="str">
        <f>IF(ISBLANK('5. Pp (3 años)'!K59),"",'5. Pp (3 años)'!K59)</f>
        <v>Ascendente</v>
      </c>
      <c r="L59" s="772" t="s">
        <v>1312</v>
      </c>
      <c r="M59" s="772" t="s">
        <v>1313</v>
      </c>
      <c r="N59" s="761" t="str">
        <f>IF(ISBLANK('5. Pp (3 años)'!N59),"",'5. Pp (3 años)'!N59)</f>
        <v xml:space="preserve">Nombre del Documento: Comprobacion de la Adquisicion de Formatos Valorados.
Nombre de quien genera la información: 
Coordinacion Administrativa del Registro Civil.
Periodicidad con que se genera la información:
Mensual.
Liga de la página donde se localiza la información o ubicación:
El expediente se encuentra en laa Repisa Numero 1 de la Coordinacion Administrativa del Registro Civil.
</v>
      </c>
      <c r="O59" s="761" t="str">
        <f>IF(ISBLANK('5. Pp (3 años)'!O59),"",'5. Pp (3 años)'!O59)</f>
        <v>La ciudadania acude a las instalaciones de las Oficialias de registo civil a realizar sus tramites de registro</v>
      </c>
      <c r="P59" s="764" t="str">
        <f>IF(ISBLANK('5. Pp (3 años)'!P59),"",'5. Pp (3 años)'!P59)</f>
        <v>ODS 16
 Meta 16.9: Para 2030, proporcionar acceso a una identidad jurídica para todos, en particular mediante el registro de nacimientos.
 ODS 5: Lograr la igualdad entre los géneros y empoderar a todas las mujeres y las niñas
 Meta 5.1: Poner fin a todas las formas de discriminación contra todas las mujeres y las niñas en todo el mundo.</v>
      </c>
    </row>
    <row r="60" spans="1:16" ht="273">
      <c r="B60" s="765" t="str">
        <f>IF(ISBLANK('5. Pp (3 años)'!B60),"",'5. Pp (3 años)'!B60)</f>
        <v>Coordinación del Registro Civil</v>
      </c>
      <c r="C60" s="766" t="str">
        <f>IF(ISBLANK('5. Pp (3 años)'!C60),"",'5. Pp (3 años)'!C60)</f>
        <v>Actividad</v>
      </c>
      <c r="D60" s="767" t="str">
        <f>IF(ISBLANK('5. Pp (3 años)'!D60),"",'5. Pp (3 años)'!D60)</f>
        <v>3.1.1.1.4.1 Adquisición de herramientas tecnológicas del Registro Civil.</v>
      </c>
      <c r="E60" s="767" t="str">
        <f>IF(ISBLANK('5. Pp (3 años)'!E60),"",'5. Pp (3 años)'!E60)</f>
        <v xml:space="preserve">PAECE: Porcentaje de adquisición de equipos de cómputo y electrónicos.      </v>
      </c>
      <c r="F60" s="767" t="str">
        <f>IF(ISBLANK('5. Pp (3 años)'!F60),"",'5. Pp (3 años)'!F60)</f>
        <v>Este indicador mide el número de herramientas tecnologicas como equipos de computo  escaners e  impresoras para la mejora de calidad y eficiencia en el servicio que otorgan las 09 oficialias del Regiatro Civil.</v>
      </c>
      <c r="G60" s="766" t="str">
        <f>IF(ISBLANK('5. Pp (3 años)'!G60),"",'5. Pp (3 años)'!G60)</f>
        <v xml:space="preserve">Eficiencia </v>
      </c>
      <c r="H60" s="766" t="str">
        <f>IF(ISBLANK('5. Pp (3 años)'!H60),"",'5. Pp (3 años)'!H60)</f>
        <v>Trimestral</v>
      </c>
      <c r="I60" s="767" t="str">
        <f>IF(ISBLANK('5. Pp (3 años)'!I60),"",'5. Pp (3 años)'!I60)</f>
        <v xml:space="preserve">METODO DE CALCULO:                                                                                                          
PAECE= (NEA/NEN)*100                        
VARIABLES:                                                                                                
PAECE: Porcentaje de Adquisición de equipos computos y Electrónicos.                                                           
NEA: Número equipos adquiridos. 
NEN: Números de equipos necesitados.                      </v>
      </c>
      <c r="J60" s="767" t="str">
        <f>IF(ISBLANK('5. Pp (3 años)'!J60),"",'5. Pp (3 años)'!J60)</f>
        <v>UNIDAD DE MEDIDA DEL INDICADOR:
Porcentaje.
 UNIDAD DE MEDIDA DE LA VARIABLE
Equipos de cómputo y electrónicos.</v>
      </c>
      <c r="K60" s="766" t="str">
        <f>IF(ISBLANK('5. Pp (3 años)'!K60),"",'5. Pp (3 años)'!K60)</f>
        <v>Ascendente</v>
      </c>
      <c r="L60" s="768" t="s">
        <v>1314</v>
      </c>
      <c r="M60" s="771" t="s">
        <v>1604</v>
      </c>
      <c r="N60" s="767" t="str">
        <f>IF(ISBLANK('5. Pp (3 años)'!N60),"",'5. Pp (3 años)'!N60)</f>
        <v>Nombre del Documento: Acta de Entrega Recepcion de Equipos.
Nombre de quien genera la información: Direccion de Planeacion Municipal 
Periodicidad con que se genera la información: Trimestral
Liga de la página donde se localiza la información o ubicación: 
El expediente se encuentra en la Repisa Numero 1 de la Coordinacion Administrativa del Registro Civil.</v>
      </c>
      <c r="O60" s="767" t="str">
        <f>IF(ISBLANK('5. Pp (3 años)'!O60),"",'5. Pp (3 años)'!O60)</f>
        <v>La Tesorería autoriza la adquisición de los equipos de computo, electronicos y muebles.</v>
      </c>
      <c r="P60" s="769" t="str">
        <f>IF(ISBLANK('5. Pp (3 años)'!P60),"",'5. Pp (3 años)'!P60)</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61" spans="1:16" ht="231">
      <c r="B61" s="765" t="str">
        <f>IF(ISBLANK('5. Pp (3 años)'!B61),"",'5. Pp (3 años)'!B61)</f>
        <v>Coordinación del Registro Civil</v>
      </c>
      <c r="C61" s="766" t="str">
        <f>IF(ISBLANK('5. Pp (3 años)'!C61),"",'5. Pp (3 años)'!C61)</f>
        <v>Actividad</v>
      </c>
      <c r="D61" s="767" t="str">
        <f>IF(ISBLANK('5. Pp (3 años)'!D61),"",'5. Pp (3 años)'!D61)</f>
        <v>3.1.1.1.4.2 Incremento en la adquisición de formatos valorados Adquiridos.</v>
      </c>
      <c r="E61" s="767" t="str">
        <f>IF(ISBLANK('5. Pp (3 años)'!E61),"",'5. Pp (3 años)'!E61)</f>
        <v xml:space="preserve">PFVA: Porcentaje de formatos valoradas  adquiridas. </v>
      </c>
      <c r="F61" s="767" t="str">
        <f>IF(ISBLANK('5. Pp (3 años)'!F61),"",'5. Pp (3 años)'!F61)</f>
        <v>Este indicador mide el número de formatos valorados adquiridos para poder cubrir la demnada que la ciudadania solicita en cada uno de los tramites que generan las 09 Ofcialias del Registro civil.</v>
      </c>
      <c r="G61" s="766" t="str">
        <f>IF(ISBLANK('5. Pp (3 años)'!G61),"",'5. Pp (3 años)'!G61)</f>
        <v xml:space="preserve">Eficiencia </v>
      </c>
      <c r="H61" s="766" t="str">
        <f>IF(ISBLANK('5. Pp (3 años)'!H61),"",'5. Pp (3 años)'!H61)</f>
        <v>Trimestral</v>
      </c>
      <c r="I61" s="767" t="str">
        <f>IF(ISBLANK('5. Pp (3 años)'!I61),"",'5. Pp (3 años)'!I61)</f>
        <v xml:space="preserve">METODO DE CALCULO:                                                                                                  
PFVA= (NFVA/NFVR)*100
VARIABLES:                                                                                                              
PFVA: Porcentaje de formatos valoradas adquiridos.                                     
NFVA: Número de formatos valorados adquiridos. 
NFVR: Número de formatos valorados requeridos.                                                                                                               </v>
      </c>
      <c r="J61" s="767" t="str">
        <f>IF(ISBLANK('5. Pp (3 años)'!J61),"",'5. Pp (3 años)'!J61)</f>
        <v>UNIDAD DE MEDIDA DEL INDICADOR:
Porcentaje.
UNIDAD DE MEDIDA DE LA VARIABLE:
Formatos valorados.</v>
      </c>
      <c r="K61" s="766" t="str">
        <f>IF(ISBLANK('5. Pp (3 años)'!K61),"",'5. Pp (3 años)'!K61)</f>
        <v>Ascendente</v>
      </c>
      <c r="L61" s="768" t="s">
        <v>1315</v>
      </c>
      <c r="M61" s="771" t="s">
        <v>1605</v>
      </c>
      <c r="N61" s="767" t="str">
        <f>IF(ISBLANK('5. Pp (3 años)'!N61),"",'5. Pp (3 años)'!N61)</f>
        <v>Nombre del Documento: factura
Nombre de quien genera la información: Coordinacion Administrativa del Registro Civil.
Periodicidad con que se genera la información: Mensual 
Liga de la página donde se localiza la información o ubicación: Expediente de Comprobaciones 2021,  Repisa Numero 1 de la Coordinacion Administrativa del Registro Civil.</v>
      </c>
      <c r="O61" s="767" t="str">
        <f>IF(ISBLANK('5. Pp (3 años)'!O61),"",'5. Pp (3 años)'!O61)</f>
        <v>La Tesorería autoriza el incremento para la adquisición de formatos valorados para la emisionde los actos registrales en este Municipio</v>
      </c>
      <c r="P61" s="769" t="str">
        <f>IF(ISBLANK('5. Pp (3 años)'!P61),"",'5. Pp (3 años)'!P61)</f>
        <v>ODS 16
 Meta 16.9: Para 2030, proporcionar acceso a una identidad jurídica para todos, en particular mediante el registro de nacimientos.</v>
      </c>
    </row>
    <row r="62" spans="1:16" ht="252">
      <c r="B62" s="765" t="str">
        <f>IF(ISBLANK('5. Pp (3 años)'!B62),"",'5. Pp (3 años)'!B62)</f>
        <v>Coordinación del Registro Civil</v>
      </c>
      <c r="C62" s="766" t="str">
        <f>IF(ISBLANK('5. Pp (3 años)'!C62),"",'5. Pp (3 años)'!C62)</f>
        <v>Actividad</v>
      </c>
      <c r="D62" s="767" t="str">
        <f>IF(ISBLANK('5. Pp (3 años)'!D62),"",'5. Pp (3 años)'!D62)</f>
        <v>3.1.1.1.4.3 Capacitación al personal del Registro Civil.</v>
      </c>
      <c r="E62" s="767" t="str">
        <f>IF(ISBLANK('5. Pp (3 años)'!E62),"",'5. Pp (3 años)'!E62)</f>
        <v>PPC: Porcentaje de personal del Registro Civil capacitado.</v>
      </c>
      <c r="F62" s="767" t="str">
        <f>IF(ISBLANK('5. Pp (3 años)'!F62),"",'5. Pp (3 años)'!F62)</f>
        <v>Este indicador mide el número de cursos de capacitacion para el personal que labora en las 9 Oficialias del Registro Civil, con la finalidad de mantener actualizados los conocimientos de dicho personal.</v>
      </c>
      <c r="G62" s="766" t="str">
        <f>IF(ISBLANK('5. Pp (3 años)'!G62),"",'5. Pp (3 años)'!G62)</f>
        <v xml:space="preserve">Eficiencia </v>
      </c>
      <c r="H62" s="766" t="str">
        <f>IF(ISBLANK('5. Pp (3 años)'!H62),"",'5. Pp (3 años)'!H62)</f>
        <v>Trimestral</v>
      </c>
      <c r="I62" s="767" t="str">
        <f>IF(ISBLANK('5. Pp (3 años)'!I62),"",'5. Pp (3 años)'!I62)</f>
        <v xml:space="preserve">METODO DE CALCULO:                                                                                        
PPC= (NPC/NPEC)                                                        
VARIABLES:                                                                                                             
PPC: Porcentaje de personal del Registro Civil capacitado.                                                                                                                       
NPC: Número de Personal Capacitado.
NPEC: Número del Personal estimado a capacitar.                                                                                                        </v>
      </c>
      <c r="J62" s="767" t="str">
        <f>IF(ISBLANK('5. Pp (3 años)'!J62),"",'5. Pp (3 años)'!J62)</f>
        <v>UNIDAD DE MEDIDA DEL INDICADOR:
Porcentaje.
UNIDAD DE MEDIDA DE LA VARIABLE: 
Personal del Registro Civil capacitado</v>
      </c>
      <c r="K62" s="766" t="str">
        <f>IF(ISBLANK('5. Pp (3 años)'!K62),"",'5. Pp (3 años)'!K62)</f>
        <v>Ascendente</v>
      </c>
      <c r="L62" s="768" t="s">
        <v>1316</v>
      </c>
      <c r="M62" s="771" t="s">
        <v>1606</v>
      </c>
      <c r="N62" s="767" t="str">
        <f>IF(ISBLANK('5. Pp (3 años)'!N62),"",'5. Pp (3 años)'!N62)</f>
        <v>Nombre del Documento: Lista de asistencia 
Nombre de quien genera la información: Coordinacion Administrativa del Registro Civil.
Periodicidad con que se genera la información: Trimestral.
Liga de la página donde se localiza la información o ubicación: El expediente se encuentra en la Repisa Numero 1 de la Coordinacion Administrativa del Registro Civil.</v>
      </c>
      <c r="O62" s="767" t="str">
        <f>IF(ISBLANK('5. Pp (3 años)'!O62),"",'5. Pp (3 años)'!O62)</f>
        <v xml:space="preserve">La Oficialía Mayor y la Tesoreria autorizan el presupuesto y acondiciones necesarias para otorgar las capatitaciones necesarias con instructores de calidad para el personal del Registro Civil. </v>
      </c>
      <c r="P62" s="769" t="str">
        <f>IF(ISBLANK('5. Pp (3 años)'!P62),"",'5. Pp (3 años)'!P62)</f>
        <v>ODS 16
 Meta 16.6: Crear instituciones eficaces, responsables y transparentes a todos los niveles.</v>
      </c>
    </row>
    <row r="63" spans="1:16" ht="231">
      <c r="B63" s="765" t="str">
        <f>IF(ISBLANK('5. Pp (3 años)'!B63),"",'5. Pp (3 años)'!B63)</f>
        <v>Coordinación del Registro Civil</v>
      </c>
      <c r="C63" s="766" t="str">
        <f>IF(ISBLANK('5. Pp (3 años)'!C63),"",'5. Pp (3 años)'!C63)</f>
        <v>Actividad</v>
      </c>
      <c r="D63" s="767" t="str">
        <f>IF(ISBLANK('5. Pp (3 años)'!D63),"",'5. Pp (3 años)'!D63)</f>
        <v>3.1.1.1.4.4 Mejoramiento de las instalaciones del Registro Civil.</v>
      </c>
      <c r="E63" s="767" t="str">
        <f>IF(ISBLANK('5. Pp (3 años)'!E63),"",'5. Pp (3 años)'!E63)</f>
        <v>PIRM: Porcentaje de instalaciones del Registro Civil mejoradas.</v>
      </c>
      <c r="F63" s="767" t="str">
        <f>IF(ISBLANK('5. Pp (3 años)'!F63),"",'5. Pp (3 años)'!F63)</f>
        <v>Este indicador mide el número de instalaciones dignas y en codiciones optimas para recibir a los ciudadanos que acuden a las 09 Oficialias del Registro Civil a realizar sus tramites registrales de manera agil por una buena distribucion del personal en las instalaciones de cada oficialia.</v>
      </c>
      <c r="G63" s="766" t="str">
        <f>IF(ISBLANK('5. Pp (3 años)'!G63),"",'5. Pp (3 años)'!G63)</f>
        <v xml:space="preserve">Eficiencia </v>
      </c>
      <c r="H63" s="766" t="str">
        <f>IF(ISBLANK('5. Pp (3 años)'!H63),"",'5. Pp (3 años)'!H63)</f>
        <v>Trimestral</v>
      </c>
      <c r="I63" s="767" t="str">
        <f>IF(ISBLANK('5. Pp (3 años)'!I63),"",'5. Pp (3 años)'!I63)</f>
        <v xml:space="preserve">METODO DE CÁLCULO:                                                                     
PIRM= (NIME/NIES)*100
VARIABLES:                                                                                                                           
PIRM: Porcentaje de instalaciones del Registro Civil mejoradas.                                                                     
NIME: Número de instalaciones mejoradas.                                                                               
NIES: Número de instalaciones estimadas.                                                                                    </v>
      </c>
      <c r="J63" s="767" t="str">
        <f>IF(ISBLANK('5. Pp (3 años)'!J63),"",'5. Pp (3 años)'!J63)</f>
        <v>UNIDAD DE MEDIDA DEL INDICADOR
Porcentaje.
UNIDAD DE MEDIDA DE LA VARIABLE:
Instalaciones del Registro Civil.</v>
      </c>
      <c r="K63" s="766" t="str">
        <f>IF(ISBLANK('5. Pp (3 años)'!K63),"",'5. Pp (3 años)'!K63)</f>
        <v>Ascendente</v>
      </c>
      <c r="L63" s="768" t="s">
        <v>1317</v>
      </c>
      <c r="M63" s="771" t="s">
        <v>1607</v>
      </c>
      <c r="N63" s="767" t="str">
        <f>IF(ISBLANK('5. Pp (3 años)'!N63),"",'5. Pp (3 años)'!N63)</f>
        <v>Nombre del Documento: Acta de Entrega de Proyecto
Nombre de quien genera la información: Direccion de Obras Publicas
Periodicidad con que se genera la información: Anual
Liga de la página donde se localiza la información o ubicación:El expediente se encuentra en la Repisa Numero 1 de la Coordinacion Administrativa del Registro Civil.</v>
      </c>
      <c r="O63" s="767" t="str">
        <f>IF(ISBLANK('5. Pp (3 años)'!O63),"",'5. Pp (3 años)'!O63)</f>
        <v>La Oficialia Mayor y la Tesoreria Municipal otorguen el recurso para la remodelacion de las Oficialias del Registro Civil</v>
      </c>
      <c r="P63" s="769" t="str">
        <f>IF(ISBLANK('5. Pp (3 años)'!P63),"",'5. Pp (3 años)'!P63)</f>
        <v>ODS 9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64" spans="1:16" ht="252">
      <c r="B64" s="770" t="str">
        <f>IF(ISBLANK('5. Pp (3 años)'!B64),"",'5. Pp (3 años)'!B64)</f>
        <v>Direccion de Derechos Humanos y Grupos Prioritarios</v>
      </c>
      <c r="C64" s="762" t="str">
        <f>IF(ISBLANK('5. Pp (3 años)'!C64),"",'5. Pp (3 años)'!C64)</f>
        <v>Componente</v>
      </c>
      <c r="D64" s="761" t="str">
        <f>IF(ISBLANK('5. Pp (3 años)'!D64),"",'5. Pp (3 años)'!D64)</f>
        <v>3.1.1.1.5 Quejas y recomendaciones en materia de Derechos Humanos atendidas.</v>
      </c>
      <c r="E64" s="761" t="str">
        <f>IF(ISBLANK('5. Pp (3 años)'!E64),"",'5. Pp (3 años)'!E64)</f>
        <v>PQRDH: Porcentaje de quejas y recomendaciones en materia de Derechos Humanos atendidas.</v>
      </c>
      <c r="F64" s="761" t="str">
        <f>IF(ISBLANK('5. Pp (3 años)'!F64),"",'5. Pp (3 años)'!F64)</f>
        <v>Mide la efectividad de atención a quejas y recomendaciones en Derechos Humanos.</v>
      </c>
      <c r="G64" s="762" t="str">
        <f>IF(ISBLANK('5. Pp (3 años)'!G64),"",'5. Pp (3 años)'!G64)</f>
        <v xml:space="preserve">Eficiencia </v>
      </c>
      <c r="H64" s="762" t="str">
        <f>IF(ISBLANK('5. Pp (3 años)'!H64),"",'5. Pp (3 años)'!H64)</f>
        <v>Trimestral</v>
      </c>
      <c r="I64" s="761" t="str">
        <f>IF(ISBLANK('5. Pp (3 años)'!I64),"",'5. Pp (3 años)'!I64)</f>
        <v>MÉTODO DE CÁLCULO
PQRDH = (NQRA/NQRR)*100
VARIABLES
PQRDH: Porcentaje de quejas y recomendaciones en materia de Derechos Humanos atendidas.
NQRA: Número de quejas y recomendaciones atendidas
NQRR: Número de quejas y recomendaciones recibidas</v>
      </c>
      <c r="J64" s="761" t="str">
        <f>IF(ISBLANK('5. Pp (3 años)'!J64),"",'5. Pp (3 años)'!J64)</f>
        <v>UNIDAD DE MEDIDA DEL INDICADOR:
Porcentaje   
 UNIDAD DE MEDIDA DE LA VARIABLE:
Quejas y recomendaciones de Derechos Humanos atendidas</v>
      </c>
      <c r="K64" s="762" t="str">
        <f>IF(ISBLANK('5. Pp (3 años)'!K64),"",'5. Pp (3 años)'!K64)</f>
        <v>Ascendente</v>
      </c>
      <c r="L64" s="772" t="s">
        <v>1608</v>
      </c>
      <c r="M64" s="763" t="s">
        <v>1609</v>
      </c>
      <c r="N64" s="761" t="str">
        <f>IF(ISBLANK('5. Pp (3 años)'!N64),"",'5. Pp (3 años)'!N64)</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4" s="761" t="str">
        <f>IF(ISBLANK('5. Pp (3 años)'!O64),"",'5. Pp (3 años)'!O64)</f>
        <v>La ciudadanía no acude a las oficinas y las Dependencias no envían expedientes para la Recepcion y ateción a las recomendaciones en Materia de Derechos Humanos</v>
      </c>
      <c r="P64" s="764" t="str">
        <f>IF(ISBLANK('5. Pp (3 años)'!P64),"",'5. Pp (3 años)'!P64)</f>
        <v>ODS 16
 Meta 16.3: Promover el estado de derecho en los planos nacional e internacional y garantizar la igualdad de acceso a la justicia para todos.
 Meta 16.6: Crear instituciones eficaces, responsables y transparentes a todos los niveles.
 Meta 16.10: Garantizar el acceso público a la información y proteger las libertades fundamentales, de conformidad con las leyes nacionales y los acuerdos internacionales.</v>
      </c>
    </row>
    <row r="65" spans="2:16" ht="252">
      <c r="B65" s="765" t="str">
        <f>IF(ISBLANK('5. Pp (3 años)'!B65),"",'5. Pp (3 años)'!B65)</f>
        <v>Direccion de Derechos Humanos y Grupos Prioritarios</v>
      </c>
      <c r="C65" s="766" t="str">
        <f>IF(ISBLANK('5. Pp (3 años)'!C65),"",'5. Pp (3 años)'!C65)</f>
        <v>Actividad</v>
      </c>
      <c r="D65" s="767" t="str">
        <f>IF(ISBLANK('5. Pp (3 años)'!D65),"",'5. Pp (3 años)'!D65)</f>
        <v>3.1.1.1.5.1 Prestación de asesorías jurídicas y atención a quejas en materia de Derechos Humanos.</v>
      </c>
      <c r="E65" s="767" t="str">
        <f>IF(ISBLANK('5. Pp (3 años)'!E65),"",'5. Pp (3 años)'!E65)</f>
        <v>PJQDH: Porcentaje de asesorías jurídicas y atenciones a quejas en materia de Derechos Humanos realizadas.</v>
      </c>
      <c r="F65" s="767" t="str">
        <f>IF(ISBLANK('5. Pp (3 años)'!F65),"",'5. Pp (3 años)'!F65)</f>
        <v>Mide la cantidad de asesorias jurdicas en materia de Derechos Humanos.</v>
      </c>
      <c r="G65" s="766" t="str">
        <f>IF(ISBLANK('5. Pp (3 años)'!G65),"",'5. Pp (3 años)'!G65)</f>
        <v xml:space="preserve">Eficiencia </v>
      </c>
      <c r="H65" s="766" t="str">
        <f>IF(ISBLANK('5. Pp (3 años)'!H65),"",'5. Pp (3 años)'!H65)</f>
        <v>Trimestral</v>
      </c>
      <c r="I65" s="767" t="str">
        <f>IF(ISBLANK('5. Pp (3 años)'!I65),"",'5. Pp (3 años)'!I65)</f>
        <v>MÉTODO DE CÁLCULO
PJQDH = (NAJAR/NAJAP)*100
VARIABLES
PJQDH: Porcentaje de asesorías jurídicas y atenciones a quejas en materia de Derechos Humanos realizadas.
NAJAR: Número de asesorías jurídicas y atenciones realizadas
NAJAP: Número de asesorías jurídicas y atenciones programadas</v>
      </c>
      <c r="J65" s="767" t="str">
        <f>IF(ISBLANK('5. Pp (3 años)'!J65),"",'5. Pp (3 años)'!J65)</f>
        <v>UNIDAD DE MEDIDA DEL INDICADOR:
Porcentaje   
UNIDAD DE MEDIDA DE LA VARIABLE:
Asesorías jurídicas y atenciones a quejas en materia de Derechos Humanos</v>
      </c>
      <c r="K65" s="766" t="str">
        <f>IF(ISBLANK('5. Pp (3 años)'!K65),"",'5. Pp (3 años)'!K65)</f>
        <v>Ascendente</v>
      </c>
      <c r="L65" s="768" t="s">
        <v>1610</v>
      </c>
      <c r="M65" s="771" t="s">
        <v>1611</v>
      </c>
      <c r="N65" s="767" t="str">
        <f>IF(ISBLANK('5. Pp (3 años)'!N65),"",'5. Pp (3 años)'!N65)</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5" s="767" t="str">
        <f>IF(ISBLANK('5. Pp (3 años)'!O65),"",'5. Pp (3 años)'!O65)</f>
        <v>La ciudadanía no acude a la oficina para su atención con respecto a Asesorías en Materia de Derechos Humanos</v>
      </c>
      <c r="P65" s="769" t="str">
        <f>IF(ISBLANK('5. Pp (3 años)'!P65),"",'5. Pp (3 años)'!P65)</f>
        <v>ODS 16
 Meta 16.3: Promover el estado de derecho en los planos nacional e internacional y garantizar la igualdad de acceso a la justicia para todos.</v>
      </c>
    </row>
    <row r="66" spans="2:16" ht="252">
      <c r="B66" s="765" t="str">
        <f>IF(ISBLANK('5. Pp (3 años)'!B66),"",'5. Pp (3 años)'!B66)</f>
        <v>Direccion de Derechos Humanos y Grupos Prioritarios</v>
      </c>
      <c r="C66" s="766" t="str">
        <f>IF(ISBLANK('5. Pp (3 años)'!C66),"",'5. Pp (3 años)'!C66)</f>
        <v>Actividad</v>
      </c>
      <c r="D66" s="767" t="str">
        <f>IF(ISBLANK('5. Pp (3 años)'!D66),"",'5. Pp (3 años)'!D66)</f>
        <v>3.1.1.1.5.2 Impartición de capacitaciones especializadas en materia de Derechos Humanos y no discriminación.</v>
      </c>
      <c r="E66" s="767" t="str">
        <f>IF(ISBLANK('5. Pp (3 años)'!E66),"",'5. Pp (3 años)'!E66)</f>
        <v xml:space="preserve">
PCMDH: Porcentaje de capacitaciones en materia de Derechos Humanos realizadas.</v>
      </c>
      <c r="F66" s="767" t="str">
        <f>IF(ISBLANK('5. Pp (3 años)'!F66),"",'5. Pp (3 años)'!F66)</f>
        <v>Mide la cantidad de capacitaciones en Materia de Derechos Humanos.</v>
      </c>
      <c r="G66" s="766" t="str">
        <f>IF(ISBLANK('5. Pp (3 años)'!G66),"",'5. Pp (3 años)'!G66)</f>
        <v xml:space="preserve">Eficiencia </v>
      </c>
      <c r="H66" s="766" t="str">
        <f>IF(ISBLANK('5. Pp (3 años)'!H66),"",'5. Pp (3 años)'!H66)</f>
        <v>Trimestral</v>
      </c>
      <c r="I66" s="767" t="str">
        <f>IF(ISBLANK('5. Pp (3 años)'!I66),"",'5. Pp (3 años)'!I66)</f>
        <v>MÉTODO DE CÁLCULO
PCMDH = (NCR/NCP)*100
VARIABLES
PCMDH: Porcentaje de capacitaciones en materia de Derechos Humanos realizadas.
NCR: Número de capacitaciones realizadas
NCP: Número de capacitaciones programadas</v>
      </c>
      <c r="J66" s="767" t="str">
        <f>IF(ISBLANK('5. Pp (3 años)'!J66),"",'5. Pp (3 años)'!J66)</f>
        <v>UNIDAD DE MEDIDA DEL INDICADOR:
Porcentaje   
 UNIDAD DE MEDIDA DE LA VARIABLE:
capacitaciones en materia de Derechos Humanos</v>
      </c>
      <c r="K66" s="766" t="str">
        <f>IF(ISBLANK('5. Pp (3 años)'!K66),"",'5. Pp (3 años)'!K66)</f>
        <v>Ascendente</v>
      </c>
      <c r="L66" s="768" t="s">
        <v>1612</v>
      </c>
      <c r="M66" s="771" t="s">
        <v>1613</v>
      </c>
      <c r="N66" s="767" t="str">
        <f>IF(ISBLANK('5. Pp (3 años)'!N66),"",'5. Pp (3 años)'!N66)</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6" s="767" t="str">
        <f>IF(ISBLANK('5. Pp (3 años)'!O66),"",'5. Pp (3 años)'!O66)</f>
        <v>Las Dependencias no participan en las capacitaciones programadas.</v>
      </c>
      <c r="P66" s="769" t="str">
        <f>IF(ISBLANK('5. Pp (3 años)'!P66),"",'5. Pp (3 años)'!P66)</f>
        <v>ODS 16
 Meta 16.6: Crear instituciones eficaces, responsables y transparentes a todos los niveles.</v>
      </c>
    </row>
    <row r="67" spans="2:16" ht="252">
      <c r="B67" s="765" t="str">
        <f>IF(ISBLANK('5. Pp (3 años)'!B67),"",'5. Pp (3 años)'!B67)</f>
        <v>Direccion de Derechos Humanos y Grupos Prioritarios</v>
      </c>
      <c r="C67" s="766" t="str">
        <f>IF(ISBLANK('5. Pp (3 años)'!C67),"",'5. Pp (3 años)'!C67)</f>
        <v>Actividad</v>
      </c>
      <c r="D67" s="767" t="str">
        <f>IF(ISBLANK('5. Pp (3 años)'!D67),"",'5. Pp (3 años)'!D67)</f>
        <v>3.1.1.1.5.3 Realización de mesas de trabajo en materia de Derechos Humanos con instituciones y organizaciones de la sociedad civil.</v>
      </c>
      <c r="E67" s="767" t="str">
        <f>IF(ISBLANK('5. Pp (3 años)'!E67),"",'5. Pp (3 años)'!E67)</f>
        <v>PMTDH: Porcentaje de Mesas de Trabajo en materia de Derechos Humanos realizadas.</v>
      </c>
      <c r="F67" s="767" t="str">
        <f>IF(ISBLANK('5. Pp (3 años)'!F67),"",'5. Pp (3 años)'!F67)</f>
        <v>Mide la cantidad de mesas de trabajo realizadas en Materia de Derechos Humanos.</v>
      </c>
      <c r="G67" s="766" t="str">
        <f>IF(ISBLANK('5. Pp (3 años)'!G67),"",'5. Pp (3 años)'!G67)</f>
        <v xml:space="preserve">Eficiencia </v>
      </c>
      <c r="H67" s="766" t="str">
        <f>IF(ISBLANK('5. Pp (3 años)'!H67),"",'5. Pp (3 años)'!H67)</f>
        <v>Trimestral</v>
      </c>
      <c r="I67" s="767" t="str">
        <f>IF(ISBLANK('5. Pp (3 años)'!I67),"",'5. Pp (3 años)'!I67)</f>
        <v>MÉTODO DE CÁLCULO
PMTDH = (NMTR/NMTP)*100
VARIABLES
PMTDH: Porcentaje de Mesas de Trabajo en materia de Derechos Humanos realizadas.
NMTR: Número de mesas de trabajo realizadas
NMTP: Número de mesas de trabajo programadas</v>
      </c>
      <c r="J67" s="767" t="str">
        <f>IF(ISBLANK('5. Pp (3 años)'!J67),"",'5. Pp (3 años)'!J67)</f>
        <v>UNIDAD DE MEDIDA DEL INDICADOR:
Porcentaje   
 UNIDAD DE MEDIDA DE LA VARIABLE:
Mesas de trabajo en materia de  Derechos Humanos</v>
      </c>
      <c r="K67" s="766" t="str">
        <f>IF(ISBLANK('5. Pp (3 años)'!K67),"",'5. Pp (3 años)'!K67)</f>
        <v>Ascendente</v>
      </c>
      <c r="L67" s="768" t="s">
        <v>1614</v>
      </c>
      <c r="M67" s="771" t="s">
        <v>1615</v>
      </c>
      <c r="N67" s="767" t="str">
        <f>IF(ISBLANK('5. Pp (3 años)'!N67),"",'5. Pp (3 años)'!N67)</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7" s="767" t="str">
        <f>IF(ISBLANK('5. Pp (3 años)'!O67),"",'5. Pp (3 años)'!O67)</f>
        <v>Las Instituciones y Organizaciones civiles no participan en las mesas de trabajo programadas.</v>
      </c>
      <c r="P67" s="769" t="str">
        <f>IF(ISBLANK('5. Pp (3 años)'!P67),"",'5. Pp (3 años)'!P67)</f>
        <v>ODS 17
 Meta 17.17: Alentar y promover la constitución de alianzas eficaces en las esferas pública, público-privada y de la sociedad civil, aprovechando la experiencia y las estrategias de obtención de recursos de las asociaciones.</v>
      </c>
    </row>
    <row r="68" spans="2:16" ht="294">
      <c r="B68" s="770" t="str">
        <f>IF(ISBLANK('5. Pp (3 años)'!B68),"",'5. Pp (3 años)'!B68)</f>
        <v>Dirección General de Asuntos Juridicos</v>
      </c>
      <c r="C68" s="762" t="str">
        <f>IF(ISBLANK('5. Pp (3 años)'!C68),"",'5. Pp (3 años)'!C68)</f>
        <v>Componente</v>
      </c>
      <c r="D68" s="761" t="str">
        <f>IF(ISBLANK('5. Pp (3 años)'!D68),"",'5. Pp (3 años)'!D68)</f>
        <v>3.1.1.1.6 Procedimientos jurídicos en los que el Ayuntamiento es parte atendidos mediante su revisión, elaboración y seguimiento.</v>
      </c>
      <c r="E68" s="761" t="str">
        <f>IF(ISBLANK('5. Pp (3 años)'!E68),"",'5. Pp (3 años)'!E68)</f>
        <v>PPJA: Porcentaje de procedimientos jurídicos atendidos</v>
      </c>
      <c r="F68" s="761" t="str">
        <f>IF(ISBLANK('5. Pp (3 años)'!F68),"",'5. Pp (3 años)'!F68)</f>
        <v>El indicador mide el numero de porcentaje de efectividad de los Procedimientos Juridicos.</v>
      </c>
      <c r="G68" s="762" t="str">
        <f>IF(ISBLANK('5. Pp (3 años)'!G68),"",'5. Pp (3 años)'!G68)</f>
        <v>Eficacia</v>
      </c>
      <c r="H68" s="762" t="str">
        <f>IF(ISBLANK('5. Pp (3 años)'!H68),"",'5. Pp (3 años)'!H68)</f>
        <v>Trimestral</v>
      </c>
      <c r="I68" s="761" t="str">
        <f>IF(ISBLANK('5. Pp (3 años)'!I68),"",'5. Pp (3 años)'!I68)</f>
        <v>MÉTODO DE CÁLCULO
PPJA = (NPJA/NPJS)*100
VARIABLES
PPJA: Porcentaje de procedimientos jurídicos atendidos
NPJA: Número de procedimientos jurídicos atendidos
NPJS: Número de procedimientos jurídicos solicitados</v>
      </c>
      <c r="J68" s="761" t="str">
        <f>IF(ISBLANK('5. Pp (3 años)'!J68),"",'5. Pp (3 años)'!J68)</f>
        <v>UNIDAD DE MEDIDA DEL INDICADOR:
Porcentaje   
 UNIDAD DE MEDIDA DE LA VARIABLE:
Proyectos juridicos</v>
      </c>
      <c r="K68" s="762" t="str">
        <f>IF(ISBLANK('5. Pp (3 años)'!K68),"",'5. Pp (3 años)'!K68)</f>
        <v>Ascendente</v>
      </c>
      <c r="L68" s="772" t="s">
        <v>1318</v>
      </c>
      <c r="M68" s="763" t="s">
        <v>1616</v>
      </c>
      <c r="N68" s="761" t="str">
        <f>IF(ISBLANK('5. Pp (3 años)'!N68),"",'5. Pp (3 años)'!N68)</f>
        <v xml:space="preserve">Nombre del Documento: Bitácora actividades 2024-2025. 
Nombre de quien genera la información: Dirección General de Asuntos Jurídicos
Periodicidad con que se genera la información: 
Trimestral.
Liga de la página donde se localiza la información o ubicación: Repisa 2 del área administrativa de la dirección
</v>
      </c>
      <c r="O68" s="761" t="str">
        <f>IF(ISBLANK('5. Pp (3 años)'!O68),"",'5. Pp (3 años)'!O68)</f>
        <v>Las demas Secretarias , Direcciones generales y demas dependencias de la Administracion Municipal solicitan apoyo para atender sus proyectos juridicos</v>
      </c>
      <c r="P68" s="764" t="str">
        <f>IF(ISBLANK('5. Pp (3 años)'!P68),"",'5. Pp (3 años)'!P68)</f>
        <v>ODS 16
 Meta 16.3: Promover el estado de derecho en los planos nacional e internacional y garantizar la igualdad de acceso a la justicia para todos.
 Meta 16.6: Crear instituciones eficaces, responsables y transparentes a todos los niveles.</v>
      </c>
    </row>
    <row r="69" spans="2:16" ht="294">
      <c r="B69" s="765" t="str">
        <f>IF(ISBLANK('5. Pp (3 años)'!B69),"",'5. Pp (3 años)'!B69)</f>
        <v>Dirección General de Asuntos Juridicos</v>
      </c>
      <c r="C69" s="766" t="str">
        <f>IF(ISBLANK('5. Pp (3 años)'!C69),"",'5. Pp (3 años)'!C69)</f>
        <v>Actividad</v>
      </c>
      <c r="D69" s="767" t="str">
        <f>IF(ISBLANK('5. Pp (3 años)'!D69),"",'5. Pp (3 años)'!D69)</f>
        <v>3.1.1.1.6.1 Revisión de instrumentos jurídicos de la Administración Pública Municipal realizada.</v>
      </c>
      <c r="E69" s="767" t="str">
        <f>IF(ISBLANK('5. Pp (3 años)'!E69),"",'5. Pp (3 años)'!E69)</f>
        <v>PIJR: Porcentaje de instrumentos jurídicos revisados</v>
      </c>
      <c r="F69" s="767" t="str">
        <f>IF(ISBLANK('5. Pp (3 años)'!F69),"",'5. Pp (3 años)'!F69)</f>
        <v xml:space="preserve"> Mide la efectividad de las revision de los instrumentos legales</v>
      </c>
      <c r="G69" s="766" t="str">
        <f>IF(ISBLANK('5. Pp (3 años)'!G69),"",'5. Pp (3 años)'!G69)</f>
        <v>Eficacia</v>
      </c>
      <c r="H69" s="766" t="str">
        <f>IF(ISBLANK('5. Pp (3 años)'!H69),"",'5. Pp (3 años)'!H69)</f>
        <v>Trimestral</v>
      </c>
      <c r="I69" s="767" t="str">
        <f>IF(ISBLANK('5. Pp (3 años)'!I69),"",'5. Pp (3 años)'!I69)</f>
        <v>MÉTODO DE CÁLCULO:
PIJR=(NIJR/NIJS)*100
VARIABLES:
PIJR: Porcentaje de instrumentos jurídicos revisados
NIJR: Número de instrumentos jurídicos revisados
NIJS: Número de instrumentos jurídicos solicitados</v>
      </c>
      <c r="J69" s="767" t="str">
        <f>IF(ISBLANK('5. Pp (3 años)'!J69),"",'5. Pp (3 años)'!J69)</f>
        <v>UNIDAD DE MEDIDA DEL INDICADOR:
Porcentaje   
 UNIDAD DE MEDIDA DE LA VARIABLE:
Instrumentos jurídicos</v>
      </c>
      <c r="K69" s="766" t="str">
        <f>IF(ISBLANK('5. Pp (3 años)'!K69),"",'5. Pp (3 años)'!K69)</f>
        <v>Ascendente</v>
      </c>
      <c r="L69" s="768" t="s">
        <v>1319</v>
      </c>
      <c r="M69" s="771" t="s">
        <v>1617</v>
      </c>
      <c r="N69" s="767" t="str">
        <f>IF(ISBLANK('5. Pp (3 años)'!N69),"",'5. Pp (3 años)'!N69)</f>
        <v xml:space="preserve">Nombre del Documento: Bitácora de actividades 2024-2025. 
Nombre de quien genera la información: Dirección General de Asuntos Jurídicos
Periodicidad con que se genera la información: 
Trimestral.
Liga de la página donde se localiza la información o ubicación: Repisa 2 del área administrativa de la dirección
</v>
      </c>
      <c r="O69" s="767" t="str">
        <f>IF(ISBLANK('5. Pp (3 años)'!O69),"",'5. Pp (3 años)'!O69)</f>
        <v>Las demas Secretarias , Direcciones generales y demas dependencias de la Administracion Municipal solicitan apoyo para atender sus proyectos juridicos</v>
      </c>
      <c r="P69" s="769" t="str">
        <f>IF(ISBLANK('5. Pp (3 años)'!P69),"",'5. Pp (3 años)'!P69)</f>
        <v>ODS 16
 Meta 16.3: Promover el estado de derecho en los planos nacional e internacional y garantizar la igualdad de acceso a la justicia para todos.
 Meta 16.6: Crear instituciones eficaces, responsables y transparentes a todos los niveles.</v>
      </c>
    </row>
    <row r="70" spans="2:16" ht="294">
      <c r="B70" s="765" t="str">
        <f>IF(ISBLANK('5. Pp (3 años)'!B70),"",'5. Pp (3 años)'!B70)</f>
        <v>Dirección General de Asuntos Juridicos</v>
      </c>
      <c r="C70" s="766" t="str">
        <f>IF(ISBLANK('5. Pp (3 años)'!C70),"",'5. Pp (3 años)'!C70)</f>
        <v>Actividad</v>
      </c>
      <c r="D70" s="767" t="str">
        <f>IF(ISBLANK('5. Pp (3 años)'!D70),"",'5. Pp (3 años)'!D70)</f>
        <v>3.1.1.1.6.2 Atención de actuaciones jurídicas para la defensa del Ayuntamiento en procedimientos legales mediante su elaboración y revisión realizada.</v>
      </c>
      <c r="E70" s="767" t="str">
        <f>IF(ISBLANK('5. Pp (3 años)'!E70),"",'5. Pp (3 años)'!E70)</f>
        <v>PAJA: Porcentaje de actuaciones jurídicas atendidas</v>
      </c>
      <c r="F70" s="767" t="str">
        <f>IF(ISBLANK('5. Pp (3 años)'!F70),"",'5. Pp (3 años)'!F70)</f>
        <v>Mide la efectividad de la atencion de los proyectos jurídicos atendidos</v>
      </c>
      <c r="G70" s="766" t="str">
        <f>IF(ISBLANK('5. Pp (3 años)'!G70),"",'5. Pp (3 años)'!G70)</f>
        <v>Eficacia</v>
      </c>
      <c r="H70" s="766" t="str">
        <f>IF(ISBLANK('5. Pp (3 años)'!H70),"",'5. Pp (3 años)'!H70)</f>
        <v>Trimestral</v>
      </c>
      <c r="I70" s="767" t="str">
        <f>IF(ISBLANK('5. Pp (3 años)'!I70),"",'5. Pp (3 años)'!I70)</f>
        <v>MÉTODO DE CÁLCULO
PAJA= (NAJA/NAJS)*100
VARIABLES
PAJA: Porcentaje de actuaciones jurídicas atendidas
NAJA: Número de actuaciones jurídicas atendidas
NAJS: Número de actuaciones jurídicas solicitadas</v>
      </c>
      <c r="J70" s="767" t="str">
        <f>IF(ISBLANK('5. Pp (3 años)'!J70),"",'5. Pp (3 años)'!J70)</f>
        <v>UNIDAD DE MEDIDA DEL INDICADOR:
Porcentaje   
 UNIDAD DE MEDIDA DE LA VARIABLE:
Actuaciones jurídicas</v>
      </c>
      <c r="K70" s="766" t="str">
        <f>IF(ISBLANK('5. Pp (3 años)'!K70),"",'5. Pp (3 años)'!K70)</f>
        <v>Ascendente</v>
      </c>
      <c r="L70" s="768" t="s">
        <v>1320</v>
      </c>
      <c r="M70" s="771" t="s">
        <v>1618</v>
      </c>
      <c r="N70" s="767" t="str">
        <f>IF(ISBLANK('5. Pp (3 años)'!N70),"",'5. Pp (3 años)'!N70)</f>
        <v xml:space="preserve">Nombre del Documento: Bitácora actividadess 2024-2025. 
Nombre de quien genera la información: Dirección General de Asuntos Jurídicos
Periodicidad con que se genera la información: 
Trimestral.
Liga de la página donde se localiza la información o ubicación: 
Repisa 2 del área administrativa de la dirección
</v>
      </c>
      <c r="O70" s="767" t="str">
        <f>IF(ISBLANK('5. Pp (3 años)'!O70),"",'5. Pp (3 años)'!O70)</f>
        <v>Las demas Secretarias , Direcciones generales y demas dependencias de la Administracion Municipal solicitan apoyo para atender sus proyectos juridicos</v>
      </c>
      <c r="P70" s="769" t="str">
        <f>IF(ISBLANK('5. Pp (3 años)'!P70),"",'5. Pp (3 años)'!P70)</f>
        <v>ODS 16
 Meta 16.3: Promover el estado de derecho en los planos nacional e internacional y garantizar la igualdad de acceso a la justicia para todos.</v>
      </c>
    </row>
    <row r="71" spans="2:16" ht="273">
      <c r="B71" s="765" t="str">
        <f>IF(ISBLANK('5. Pp (3 años)'!B71),"",'5. Pp (3 años)'!B71)</f>
        <v>Dirección General de Asuntos Juridicos</v>
      </c>
      <c r="C71" s="766" t="str">
        <f>IF(ISBLANK('5. Pp (3 años)'!C71),"",'5. Pp (3 años)'!C71)</f>
        <v>Actividad</v>
      </c>
      <c r="D71" s="767" t="str">
        <f>IF(ISBLANK('5. Pp (3 años)'!D71),"",'5. Pp (3 años)'!D71)</f>
        <v>3.1.1.1.6.3 Interposición y atención de recursos legales en juicios de garantía en los que el Ayuntamiento sea parte realizadas.</v>
      </c>
      <c r="E71" s="767" t="str">
        <f>IF(ISBLANK('5. Pp (3 años)'!E71),"",'5. Pp (3 años)'!E71)</f>
        <v>PRJG: Porcentaje de recursos en juicios de garantía atendidos</v>
      </c>
      <c r="F71" s="767" t="str">
        <f>IF(ISBLANK('5. Pp (3 años)'!F71),"",'5. Pp (3 años)'!F71)</f>
        <v>Mide la efectividad del seguimiento de los juicios de garantia</v>
      </c>
      <c r="G71" s="766" t="str">
        <f>IF(ISBLANK('5. Pp (3 años)'!G71),"",'5. Pp (3 años)'!G71)</f>
        <v>Eficacia</v>
      </c>
      <c r="H71" s="766" t="str">
        <f>IF(ISBLANK('5. Pp (3 años)'!H71),"",'5. Pp (3 años)'!H71)</f>
        <v>Trimestral</v>
      </c>
      <c r="I71" s="767" t="str">
        <f>IF(ISBLANK('5. Pp (3 años)'!I71),"",'5. Pp (3 años)'!I71)</f>
        <v>MÉTODO DE CÁLCULO
PRJG = (RJGA/RJGS)*100
VARIABLES
PRJG: Porcentaje de recursos en juicios de garantía atendidos
RJGA: Recursos en juicios de garantía atendidos
RJGS: Recursos en juicios de garantía solicitados</v>
      </c>
      <c r="J71" s="767" t="str">
        <f>IF(ISBLANK('5. Pp (3 años)'!J71),"",'5. Pp (3 años)'!J71)</f>
        <v>UNIDAD DE MEDIDA DEL INDICADOR:
Porcentaje   
 UNIDAD DE MEDIDA DE LA VARIABLE:
Recursos en juicios de garantia</v>
      </c>
      <c r="K71" s="766" t="str">
        <f>IF(ISBLANK('5. Pp (3 años)'!K71),"",'5. Pp (3 años)'!K71)</f>
        <v>Ascendente</v>
      </c>
      <c r="L71" s="768" t="s">
        <v>1321</v>
      </c>
      <c r="M71" s="771" t="s">
        <v>1619</v>
      </c>
      <c r="N71" s="767" t="str">
        <f>IF(ISBLANK('5. Pp (3 años)'!N71),"",'5. Pp (3 años)'!N71)</f>
        <v xml:space="preserve">Nombre del Documento: Bitácora actividadess 2024-2025. 
Nombre de quien genera la información:Dirección General de Asuntos Jurídicos
Periodicidad con que se genera la información: 
Trimestral.
Liga de la página donde se localiza la información o ubicación: 
Repisa 2 del área administrativa de la dirección
</v>
      </c>
      <c r="O71" s="767" t="str">
        <f>IF(ISBLANK('5. Pp (3 años)'!O71),"",'5. Pp (3 años)'!O71)</f>
        <v>Las demas Secretarias , Direcciones generales y demas dependencias de la Administracion Municipal solicitan apoyo para atender sus proyectos juridicos</v>
      </c>
      <c r="P71" s="769" t="str">
        <f>IF(ISBLANK('5. Pp (3 años)'!P71),"",'5. Pp (3 años)'!P71)</f>
        <v>ODS 16
 Meta 16.3: Promover el estado de derecho en los planos nacional e internacional y garantizar la igualdad de acceso a la justicia para todos.</v>
      </c>
    </row>
    <row r="72" spans="2:16" ht="315">
      <c r="B72" s="770" t="str">
        <f>IF(ISBLANK('5. Pp (3 años)'!B72),"",'5. Pp (3 años)'!B72)</f>
        <v>Dirección General de Juzgados Cívicos</v>
      </c>
      <c r="C72" s="762" t="str">
        <f>IF(ISBLANK('5. Pp (3 años)'!C72),"",'5. Pp (3 años)'!C72)</f>
        <v xml:space="preserve">Componente </v>
      </c>
      <c r="D72" s="761" t="str">
        <f>IF(ISBLANK('5. Pp (3 años)'!D72),"",'5. Pp (3 años)'!D72)</f>
        <v>3.1.1.1.7 Sanciones de la ciudanía que realiza u omite actos que alteran la paz pública aplicadas.</v>
      </c>
      <c r="E72" s="761" t="str">
        <f>IF(ISBLANK('5. Pp (3 años)'!E72),"",'5. Pp (3 años)'!E72)</f>
        <v>PSA: Porcentaje de sanciones aplicadas</v>
      </c>
      <c r="F72" s="761" t="str">
        <f>IF(ISBLANK('5. Pp (3 años)'!F72),"",'5. Pp (3 años)'!F72)</f>
        <v>El indicador mide el número de infractores que alteren la paz pública, la tranquilidad o el orden del Municipio de Benito Juárez establecidas en el  Art  56 al 69 del Reglamento de Justicia Cívica para el municipio de Benito Juárez, Quintana Roo que se clasifican I. Al Orden Público, II. A la Seguridad de la Población, III. A la Conducta Cívica, IV. Al Derecho de Propiedad, V. Al Ejercicio del Comercio y del Trabajo, VI. Contra la Salud y VII. Contra el Ambiente y Equilibrio Ecológico.</v>
      </c>
      <c r="G72" s="762" t="str">
        <f>IF(ISBLANK('5. Pp (3 años)'!G72),"",'5. Pp (3 años)'!G72)</f>
        <v>Eficacia</v>
      </c>
      <c r="H72" s="762" t="str">
        <f>IF(ISBLANK('5. Pp (3 años)'!H72),"",'5. Pp (3 años)'!H72)</f>
        <v>Trimestral</v>
      </c>
      <c r="I72" s="761" t="str">
        <f>IF(ISBLANK('5. Pp (3 años)'!I72),"",'5. Pp (3 años)'!I72)</f>
        <v xml:space="preserve">MÉTODO DE CÁLCULO: 
PSA= (NSA/NSE)*100
VARIABLES:
PSA: Porcentaje de Sanciones Aplicadas
NSA: Número de Sanciones Aplicadas
NSE: Número de Sanciones Estimadas                                                                                                    
</v>
      </c>
      <c r="J72" s="761" t="str">
        <f>IF(ISBLANK('5. Pp (3 años)'!J72),"",'5. Pp (3 años)'!J72)</f>
        <v xml:space="preserve">UNIDAD DE MEDIDA DEL INDICADOR:
Porcentaje.
UNIDAD DE MEDIDA DE LA VARIABLE:
Sanciones. </v>
      </c>
      <c r="K72" s="762" t="str">
        <f>IF(ISBLANK('5. Pp (3 años)'!K72),"",'5. Pp (3 años)'!K72)</f>
        <v>Ascendente</v>
      </c>
      <c r="L72" s="772" t="s">
        <v>1620</v>
      </c>
      <c r="M72" s="772" t="s">
        <v>1621</v>
      </c>
      <c r="N72" s="761" t="str">
        <f>IF(ISBLANK('5. Pp (3 años)'!N72),"",'5. Pp (3 años)'!N72)</f>
        <v xml:space="preserve">Nombre del Documento: Base de datos de Infractores Administrativos 2022.
Nombre de quien genera la información: 
Dirección General de Juzgados Cívicos.
Periodicidad con que se genera la información: Trimestral.
Liga de la página donde se localiza la información o ubicación: 
FORMATO  EXCEL. Denominado Base de datos de Infractores Administrativos 2022. EQUIPO DE COMPUTO DEL ÁREA DE ESTADISTICAS.
</v>
      </c>
      <c r="O72" s="761" t="str">
        <f>IF(ISBLANK('5. Pp (3 años)'!O72),"",'5. Pp (3 años)'!O72)</f>
        <v>La ciudadania respeta lo establecido en  el Reglamento de Justicia Cívica para el Municipio de Benito Juárez, Quintana Roo y demas disposiciones Municipales.</v>
      </c>
      <c r="P72" s="764" t="str">
        <f>IF(ISBLANK('5. Pp (3 años)'!P72),"",'5. Pp (3 años)'!P72)</f>
        <v>ODS 16
 Meta 16.1: Reducir considerablemente todas las formas de violencia y las tasas de mortalidad conexas en todo el mundo.
 Meta 16.3: Promover el estado de derecho en los planos nacional e internacional y garantizar la igualdad de acceso a la justicia para todos.</v>
      </c>
    </row>
    <row r="73" spans="2:16" ht="357">
      <c r="B73" s="765" t="str">
        <f>IF(ISBLANK('5. Pp (3 años)'!B73),"",'5. Pp (3 años)'!B73)</f>
        <v>Dirección General de Juzgados Cívicos</v>
      </c>
      <c r="C73" s="766" t="str">
        <f>IF(ISBLANK('5. Pp (3 años)'!C73),"",'5. Pp (3 años)'!C73)</f>
        <v>Actividad</v>
      </c>
      <c r="D73" s="767" t="str">
        <f>IF(ISBLANK('5. Pp (3 años)'!D73),"",'5. Pp (3 años)'!D73)</f>
        <v>3.1.1.1.7.1 Celebración de convenios a través de audiencias conciliatorias.</v>
      </c>
      <c r="E73" s="767" t="str">
        <f>IF(ISBLANK('5. Pp (3 años)'!E73),"",'5. Pp (3 años)'!E73)</f>
        <v xml:space="preserve">PCCC: Porcentaje de convenios conciliatorios celebrados.               </v>
      </c>
      <c r="F73" s="767" t="str">
        <f>IF(ISBLANK('5. Pp (3 años)'!F73),"",'5. Pp (3 años)'!F73)</f>
        <v>El indicador mide el número de convenios conciliatorios celebrados  entre la parte quejosa e Inculpada en materia de faltas administrativas.</v>
      </c>
      <c r="G73" s="766" t="str">
        <f>IF(ISBLANK('5. Pp (3 años)'!G73),"",'5. Pp (3 años)'!G73)</f>
        <v>Eficacia</v>
      </c>
      <c r="H73" s="766" t="str">
        <f>IF(ISBLANK('5. Pp (3 años)'!H73),"",'5. Pp (3 años)'!H73)</f>
        <v>Trimestral</v>
      </c>
      <c r="I73" s="767" t="str">
        <f>IF(ISBLANK('5. Pp (3 años)'!I73),"",'5. Pp (3 años)'!I73)</f>
        <v xml:space="preserve">MÉTODO DE CÁLCULO: 
PCCC=(NCCC/NCCE)*100
VARIABLES:                                                                                                                            
PCCC: Porcentaje de convenios conciliatorios celebrados                                                                                                                                      
NCCC: Número de Convenios Conciliatorios Celebrados.                                                                                  
NCCE. Número de Convenios Conciliatorios Estimados.                                                                                                                                                                                                                       </v>
      </c>
      <c r="J73" s="767" t="str">
        <f>IF(ISBLANK('5. Pp (3 años)'!J73),"",'5. Pp (3 años)'!J73)</f>
        <v>UNIDAD DE MEDIDA DEL INDICADOR:
Porcentaje.
UNIDAD DE MEDIDA DE LA VARIABLE        
Convenios conciliatorios.</v>
      </c>
      <c r="K73" s="766" t="str">
        <f>IF(ISBLANK('5. Pp (3 años)'!K73),"",'5. Pp (3 años)'!K73)</f>
        <v>Ascendente</v>
      </c>
      <c r="L73" s="768" t="s">
        <v>1622</v>
      </c>
      <c r="M73" s="768" t="s">
        <v>1623</v>
      </c>
      <c r="N73" s="767" t="str">
        <f>IF(ISBLANK('5. Pp (3 años)'!N73),"",'5. Pp (3 años)'!N73)</f>
        <v xml:space="preserve">Nombre del Documento: Base de datos de Convenios Conciliatorios 2022.
Nombre de quien genera la información: 
Dirección General de Juzgados Cívicos. 
Periodicidad con que se genera la información: Trimestral
Liga de la página donde se localiza la información o ubicación: 
FORMATO  EXCEL. Denominado. Base de datos de Convenios Conciliatorios 2022. EQUIPO DE COMPUTO DEL JUZGADO CONCILIATORIO.
</v>
      </c>
      <c r="O73" s="767" t="str">
        <f>IF(ISBLANK('5. Pp (3 años)'!O73),"",'5. Pp (3 años)'!O73)</f>
        <v>La ciudadanía lleve a cabo el cumplimiento de los convenios y asiste a las reuniones conciliatorias.</v>
      </c>
      <c r="P73" s="769" t="str">
        <f>IF(ISBLANK('5. Pp (3 años)'!P73),"",'5. Pp (3 años)'!P73)</f>
        <v>ODS 16 Meta 16.1: Reducir considerablemente todas las formas de violencia y las tasas de mortalidad conexas en todo el mundo.
 Meta 16.3: Promover el estado de derecho en los planos nacional e internacional y garantizar la igualdad de acceso a la justicia para todos.</v>
      </c>
    </row>
    <row r="74" spans="2:16" ht="378">
      <c r="B74" s="765" t="str">
        <f>IF(ISBLANK('5. Pp (3 años)'!B74),"",'5. Pp (3 años)'!B74)</f>
        <v>Dirección General de Juzgados Cívicos</v>
      </c>
      <c r="C74" s="766" t="str">
        <f>IF(ISBLANK('5. Pp (3 años)'!C74),"",'5. Pp (3 años)'!C74)</f>
        <v>Actividad</v>
      </c>
      <c r="D74" s="767" t="str">
        <f>IF(ISBLANK('5. Pp (3 años)'!D74),"",'5. Pp (3 años)'!D74)</f>
        <v>3.1.1.1.7.2 Otorgamiento de asesorías psicológicas a menores infractores y sus familias.</v>
      </c>
      <c r="E74" s="767" t="str">
        <f>IF(ISBLANK('5. Pp (3 años)'!E74),"",'5. Pp (3 años)'!E74)</f>
        <v xml:space="preserve">PAPO: Porcentaje de asesorías psicológicas otorgadas.   </v>
      </c>
      <c r="F74" s="767" t="str">
        <f>IF(ISBLANK('5. Pp (3 años)'!F74),"",'5. Pp (3 años)'!F74)</f>
        <v>El indicador mide el número de asesorías psicológicas para las y los menores infractores así como sus familias otorgadas para prevenir la comisión de faltas administrativas o delitos.</v>
      </c>
      <c r="G74" s="766" t="str">
        <f>IF(ISBLANK('5. Pp (3 años)'!G74),"",'5. Pp (3 años)'!G74)</f>
        <v>Eficacia</v>
      </c>
      <c r="H74" s="766" t="str">
        <f>IF(ISBLANK('5. Pp (3 años)'!H74),"",'5. Pp (3 años)'!H74)</f>
        <v>Trimestral</v>
      </c>
      <c r="I74" s="767" t="str">
        <f>IF(ISBLANK('5. Pp (3 años)'!I74),"",'5. Pp (3 años)'!I74)</f>
        <v xml:space="preserve">MÉTODO DE CÁLCULO: 
PAPO= (NAPO/NAPS)*100
VARIABLES:                                                                                                           
PAPO: Porcentaje de asesorías psicológicas otorgadas.                                                                                                                                                  
NAPO: Número de asesorías psicológicas otorgadas.                                                                                                 
NAPS: Número de asesorías psicológicas solicitadas.                                                                                                                                                                                                                                                                                                                     </v>
      </c>
      <c r="J74" s="767" t="str">
        <f>IF(ISBLANK('5. Pp (3 años)'!J74),"",'5. Pp (3 años)'!J74)</f>
        <v>UNIDAD DE MEDIDA DEL INDICADOR:                       
Porcentaje. 
UNIDAD DE MEDIDA DE LA VARIABLE:                       
Asesorías psicológicas.</v>
      </c>
      <c r="K74" s="766" t="str">
        <f>IF(ISBLANK('5. Pp (3 años)'!K74),"",'5. Pp (3 años)'!K74)</f>
        <v>Ascendente</v>
      </c>
      <c r="L74" s="768" t="s">
        <v>1624</v>
      </c>
      <c r="M74" s="768" t="s">
        <v>1625</v>
      </c>
      <c r="N74" s="767" t="str">
        <f>IF(ISBLANK('5. Pp (3 años)'!N74),"",'5. Pp (3 años)'!N74)</f>
        <v xml:space="preserve">                                                                                                                           Nombre del Documento: Base de datos de Menores Infractores 2022.
Nombre de quien genera la información: 
Dirección General de Juzgados Cívicos.
Periodicidad con que se genera la información: Trimestral.
Liga de la página donde se localiza la información o ubicación:  
FORMATO  EXCEL. Denominado Base de datos de Menores Infractores 2022. EQUIPO DE COMPUTO DEL ÁREA DE MENORES INFRACTORES (CMI).
</v>
      </c>
      <c r="O74" s="767" t="str">
        <f>IF(ISBLANK('5. Pp (3 años)'!O74),"",'5. Pp (3 años)'!O74)</f>
        <v>Las y los adolescentes así como sus familias respetan  el Reglamento de Justicia Cívica para el municipio de Benito Juárez, Quintana Ro y asisten a las asesoría psicológicas.</v>
      </c>
      <c r="P74" s="769" t="str">
        <f>IF(ISBLANK('5. Pp (3 años)'!P74),"",'5. Pp (3 años)'!P74)</f>
        <v>ODS 16
 Meta 16.2: Poner fin al maltrato, la explotación, la trata, la tortura y todas las formas de violencia contra los niños .Meta 16.3: Promover el estado de derecho en los planos nacional e internacional y garantizar la igualdad de acceso a la justicia para todos.</v>
      </c>
    </row>
    <row r="75" spans="2:16" ht="273">
      <c r="B75" s="765" t="str">
        <f>IF(ISBLANK('5. Pp (3 años)'!B75),"",'5. Pp (3 años)'!B75)</f>
        <v>Dirección General de Juzgados Cívicos</v>
      </c>
      <c r="C75" s="766" t="str">
        <f>IF(ISBLANK('5. Pp (3 años)'!C75),"",'5. Pp (3 años)'!C75)</f>
        <v>Actividad</v>
      </c>
      <c r="D75" s="767" t="str">
        <f>IF(ISBLANK('5. Pp (3 años)'!D75),"",'5. Pp (3 años)'!D75)</f>
        <v>3.1.1.1.7.3 Impartición de cursos de capacitación para el personal de la Dirección.</v>
      </c>
      <c r="E75" s="767" t="str">
        <f>IF(ISBLANK('5. Pp (3 años)'!E75),"",'5. Pp (3 años)'!E75)</f>
        <v>PACI: Porcentaje de cursos de capacitación impartidos.</v>
      </c>
      <c r="F75" s="767" t="str">
        <f>IF(ISBLANK('5. Pp (3 años)'!F75),"",'5. Pp (3 años)'!F75)</f>
        <v>El indicador mide el número de cursos de capacitación impartidos al personal adscrito a la Dirección General de Juzgados Cívicos.</v>
      </c>
      <c r="G75" s="766" t="str">
        <f>IF(ISBLANK('5. Pp (3 años)'!G75),"",'5. Pp (3 años)'!G75)</f>
        <v>Eficacia</v>
      </c>
      <c r="H75" s="766" t="str">
        <f>IF(ISBLANK('5. Pp (3 años)'!H75),"",'5. Pp (3 años)'!H75)</f>
        <v>Trimestral</v>
      </c>
      <c r="I75" s="767" t="str">
        <f>IF(ISBLANK('5. Pp (3 años)'!I75),"",'5. Pp (3 años)'!I75)</f>
        <v xml:space="preserve">MÉTODO DE CÁLCULO: 
PACI=(NCCI/NCCP)*100                                                                                                                       
VARIABLES:                                                                                                                                 
PACI:Porcentaje de cursos de capacitación impartidos.                      
NCCI: Número de cursos de capacitación impartidos.
NCCP: Número de cursos de capacitación programados.
                                                                                                                                       </v>
      </c>
      <c r="J75" s="767" t="str">
        <f>IF(ISBLANK('5. Pp (3 años)'!J75),"",'5. Pp (3 años)'!J75)</f>
        <v>UNIDAD DE MEDIDA DEL INDICADOR:                       
 Porcentaje.
UNIDAD DE MEDIDA DE LA  VARIABLE:                       
Cursos de capacitación.</v>
      </c>
      <c r="K75" s="766" t="str">
        <f>IF(ISBLANK('5. Pp (3 años)'!K75),"",'5. Pp (3 años)'!K75)</f>
        <v>Ascedente</v>
      </c>
      <c r="L75" s="768" t="s">
        <v>1626</v>
      </c>
      <c r="M75" s="768" t="s">
        <v>1627</v>
      </c>
      <c r="N75" s="767" t="str">
        <f>IF(ISBLANK('5. Pp (3 años)'!N75),"",'5. Pp (3 años)'!N75)</f>
        <v xml:space="preserve">Nombre del Documento: Listado de los cursos de capacitación 2022.
Nombre de quien genera la información: 
Dirección General de Juzgados Cívicos.
Periodicidad con que se genera la información: Trimestral.
Liga de la página donde se localiza la información o ubicación: 
LEFORT. OFICIOS ENVIADOS 2022.
</v>
      </c>
      <c r="O75" s="767" t="str">
        <f>IF(ISBLANK('5. Pp (3 años)'!O75),"",'5. Pp (3 años)'!O75)</f>
        <v>El personal adscrito a la Dirección General de Juzgados Cívicos asisten a los cursos que son impartidos por las diferentes instituciones.</v>
      </c>
      <c r="P75" s="769" t="str">
        <f>IF(ISBLANK('5. Pp (3 años)'!P75),"",'5. Pp (3 años)'!P75)</f>
        <v>ODS 16 Meta 16.3: Promover el estado de derecho en los planos nacional e internacional y garantizar la igualdad de acceso a la justicia para todos.
 Meta 16.6: Crear instituciones eficaces, responsables y transparentes a todos los niveles.</v>
      </c>
    </row>
    <row r="76" spans="2:16" ht="252">
      <c r="B76" s="765" t="str">
        <f>IF(ISBLANK('5. Pp (3 años)'!B76),"",'5. Pp (3 años)'!B76)</f>
        <v>Dirección General de Juzgados Cívicos</v>
      </c>
      <c r="C76" s="766" t="str">
        <f>IF(ISBLANK('5. Pp (3 años)'!C76),"",'5. Pp (3 años)'!C76)</f>
        <v>Actividad</v>
      </c>
      <c r="D76" s="767" t="str">
        <f>IF(ISBLANK('5. Pp (3 años)'!D76),"",'5. Pp (3 años)'!D76)</f>
        <v>3.1.1.1.7.4 Realización de Talleres para familias de menores infractores.</v>
      </c>
      <c r="E76" s="767" t="str">
        <f>IF(ISBLANK('5. Pp (3 años)'!E76),"",'5. Pp (3 años)'!E76)</f>
        <v xml:space="preserve">PTFR: Porcentaje de Talleres para familias realizados.         </v>
      </c>
      <c r="F76" s="767" t="str">
        <f>IF(ISBLANK('5. Pp (3 años)'!F76),"",'5. Pp (3 años)'!F76)</f>
        <v>El indicador mide el número de Talleres dirigidos a las familias de menores infractores, es decir a  padres y madres, tutores(as) y representantes legales de las y los menores infractores.</v>
      </c>
      <c r="G76" s="766" t="str">
        <f>IF(ISBLANK('5. Pp (3 años)'!G76),"",'5. Pp (3 años)'!G76)</f>
        <v>Eficacia</v>
      </c>
      <c r="H76" s="766" t="str">
        <f>IF(ISBLANK('5. Pp (3 años)'!H76),"",'5. Pp (3 años)'!H76)</f>
        <v>Trimestral</v>
      </c>
      <c r="I76" s="767" t="str">
        <f>IF(ISBLANK('5. Pp (3 años)'!I76),"",'5. Pp (3 años)'!I76)</f>
        <v xml:space="preserve">MÉTODO DE CÁLCULO: 
PTFR=(NTFR/NTFP)*100
VARIABLES:  
PTFR: Porcentaje de Talleres para familias realizados.                    
NTFR: Número de talleres para  familias realizados                                                                                                                             
NTFP: Número de talleres para familias planeados.                                                                                                                                                                      </v>
      </c>
      <c r="J76" s="767" t="str">
        <f>IF(ISBLANK('5. Pp (3 años)'!J76),"",'5. Pp (3 años)'!J76)</f>
        <v>UNIDAD DE MEDIDA DEL INDICADOR:         
Porcentaje.          
UNIDAD DE MEDIDA DE LA VARIABLE:                  
Talleres para familias.</v>
      </c>
      <c r="K76" s="766" t="str">
        <f>IF(ISBLANK('5. Pp (3 años)'!K76),"",'5. Pp (3 años)'!K76)</f>
        <v>Ascedente</v>
      </c>
      <c r="L76" s="768" t="s">
        <v>1628</v>
      </c>
      <c r="M76" s="768" t="s">
        <v>1629</v>
      </c>
      <c r="N76" s="767" t="str">
        <f>IF(ISBLANK('5. Pp (3 años)'!N76),"",'5. Pp (3 años)'!N76)</f>
        <v>Nombre del Documento: Listas de Asistencias y fotos 2022.
Nombre de quien genera la información: 
Centro de Menores Infractores.
Periodicidad con que se genera la información: Trimestral.
Liga de la página donde se localiza la información o ubicación: 
LEFORT. OFICIOS ENVIADOS 2022.</v>
      </c>
      <c r="O76" s="767" t="str">
        <f>IF(ISBLANK('5. Pp (3 años)'!O76),"",'5. Pp (3 años)'!O76)</f>
        <v>Las madres y los padres de familias así como tutores(as) y representantes legales de las y los menores infractores asisten a los Talleres realizados por la Dirección General de Juzgados Cívicos.</v>
      </c>
      <c r="P76" s="769" t="str">
        <f>IF(ISBLANK('5. Pp (3 años)'!P76),"",'5. Pp (3 años)'!P76)</f>
        <v>ODS 16
 Meta 16.2: Poner fin al maltrato, la explotación, la trata, la tortura y todas las formas de violencia contra los niños. Meta 16.3: Promover el estado de derecho en los planos nacional e internacional y garantizar la igualdad de acceso a la justicia para todos.</v>
      </c>
    </row>
    <row r="77" spans="2:16" ht="273">
      <c r="B77" s="770" t="str">
        <f>IF(ISBLANK('5. Pp (3 años)'!B77),"",'5. Pp (3 años)'!B77)</f>
        <v>Dirección General del Centro de Retenciones y Sanciones Administrativas</v>
      </c>
      <c r="C77" s="762" t="str">
        <f>IF(ISBLANK('5. Pp (3 años)'!C77),"",'5. Pp (3 años)'!C77)</f>
        <v>Componente</v>
      </c>
      <c r="D77" s="761" t="str">
        <f>IF(ISBLANK('5. Pp (3 años)'!D77),"",'5. Pp (3 años)'!D77)</f>
        <v>3.1.1.1.8 Supervisión de guarda y custodia de ciudadanos que infringen el Reglamento de Justicia Cívica realizada</v>
      </c>
      <c r="E77" s="761" t="str">
        <f>IF(ISBLANK('5. Pp (3 años)'!E77),"",'5. Pp (3 años)'!E77)</f>
        <v>PSA: Porcentaje de supervisiones aplicadas.</v>
      </c>
      <c r="F77" s="761" t="str">
        <f>IF(ISBLANK('5. Pp (3 años)'!F77),"",'5. Pp (3 años)'!F77)</f>
        <v>El indicador mide el número de supervisiones de guarda y custodia a los ciudadanos que infrinjan el Reglamento de Justicia Cívica para el municipio de Benito Juárez, Quintana Roo que de acuerdo el Art. 55 y lo dispuesto en sus fracciones se clasifican en:
I. Orden público. 
II. Seguridad a la población. 
III. Conducta cívica.
IV. Derecho a la Propiedad. 
V. Ejercicio del comercio y del trabajo. 
VI. Contra la salud. 
VII. Contra el orden público y equililbrio ecológico.</v>
      </c>
      <c r="G77" s="762" t="str">
        <f>IF(ISBLANK('5. Pp (3 años)'!G77),"",'5. Pp (3 años)'!G77)</f>
        <v>Eficacia</v>
      </c>
      <c r="H77" s="762" t="str">
        <f>IF(ISBLANK('5. Pp (3 años)'!H77),"",'5. Pp (3 años)'!H77)</f>
        <v>Trimestral</v>
      </c>
      <c r="I77" s="761" t="str">
        <f>IF(ISBLANK('5. Pp (3 años)'!I77),"",'5. Pp (3 años)'!I77)</f>
        <v>MÉTODO DE CÁLCULO:   
PSA= (NSA/NSE)*100 
VARIABLES: 
PSA: Porcentaje de supervisiones aplicadas.
NSA: Número de Supervisiones aplicadas.
NSE: Número de supervisiones estimadas.</v>
      </c>
      <c r="J77" s="761" t="str">
        <f>IF(ISBLANK('5. Pp (3 años)'!J77),"",'5. Pp (3 años)'!J77)</f>
        <v>UNIDAD DE MEDIDA DEL INDICADOR: 
Porcentaje. 
UNIDAD DE MEDIDA DE LAS   VARIABLES:  
Supevisiones.</v>
      </c>
      <c r="K77" s="762" t="str">
        <f>IF(ISBLANK('5. Pp (3 años)'!K77),"",'5. Pp (3 años)'!K77)</f>
        <v>Ascendente</v>
      </c>
      <c r="L77" s="772" t="s">
        <v>1630</v>
      </c>
      <c r="M77" s="772" t="s">
        <v>1631</v>
      </c>
      <c r="N77" s="761" t="str">
        <f>IF(ISBLANK('5. Pp (3 años)'!N77),"",'5. Pp (3 años)'!N77)</f>
        <v xml:space="preserve">Nombre del Documento:  Registro de ingreso de infractores.  2025-2027
Nombre de quien genera la información:  
Aduana (Centro de Retención)
Periodicidad con que se genera la información: 
Diaria.
Liga de la página donde se localiza la información o ubicación: 
Lefort, Registro de ingreso de Infractores. </v>
      </c>
      <c r="O77" s="761" t="str">
        <f>IF(ISBLANK('5. Pp (3 años)'!O77),"",'5. Pp (3 años)'!O77)</f>
        <v>Las y los ciudadanos cumplen el Reglamento de Justicia Cívica.</v>
      </c>
      <c r="P77" s="764" t="str">
        <f>IF(ISBLANK('5. Pp (3 años)'!P77),"",'5. Pp (3 años)'!P77)</f>
        <v>ODS 16
 Meta 16.1: Reducir considerablemente todas las formas de violencia y las tasas de mortalidad conexas en todo el mundo.
 Meta 16.3: Promover el estado de derecho en los planos nacional e internacional y garantizar la igualdad de acceso a la justicia para todos.</v>
      </c>
    </row>
    <row r="78" spans="2:16" ht="294">
      <c r="B78" s="765" t="str">
        <f>IF(ISBLANK('5. Pp (3 años)'!B78),"",'5. Pp (3 años)'!B78)</f>
        <v>Dirección General del Centro de Retenciones y Sanciones Administrativas</v>
      </c>
      <c r="C78" s="766" t="str">
        <f>IF(ISBLANK('5. Pp (3 años)'!C78),"",'5. Pp (3 años)'!C78)</f>
        <v>Actividad</v>
      </c>
      <c r="D78" s="767" t="str">
        <f>IF(ISBLANK('5. Pp (3 años)'!D78),"",'5. Pp (3 años)'!D78)</f>
        <v>3.1.1.1.8.1 Supervisión de la integridad de los infractores</v>
      </c>
      <c r="E78" s="767" t="str">
        <f>IF(ISBLANK('5. Pp (3 años)'!E78),"",'5. Pp (3 años)'!E78)</f>
        <v>PIA: Porcentaje de Incidencias Atendidas.</v>
      </c>
      <c r="F78" s="767" t="str">
        <f>IF(ISBLANK('5. Pp (3 años)'!F78),"",'5. Pp (3 años)'!F78)</f>
        <v xml:space="preserve">El indicador mide el número de incidencias, que consisten en actividades que preservan la salvaguarda de la integridad física y moral de las y los infractores retenidos. 
Por lo anterior, se utiliza como referencia lo dispuesto en la Regla 20 de las Reglas Mínimas para el Tratamiento de Reclusos del Tratado de la ONU, todo con el objetivo de brindar servicios con un Enfoque Basado en los Derechos Humanos. </v>
      </c>
      <c r="G78" s="766" t="str">
        <f>IF(ISBLANK('5. Pp (3 años)'!G78),"",'5. Pp (3 años)'!G78)</f>
        <v>Eficacia</v>
      </c>
      <c r="H78" s="766" t="str">
        <f>IF(ISBLANK('5. Pp (3 años)'!H78),"",'5. Pp (3 años)'!H78)</f>
        <v>Trimestral</v>
      </c>
      <c r="I78" s="767" t="str">
        <f>IF(ISBLANK('5. Pp (3 años)'!I78),"",'5. Pp (3 años)'!I78)</f>
        <v>MÉTODO DE CÁLCULO: 
PIA=(NIA/NIE)*100 
VARIABLES:                                                                                                                                      
PIA: Porcentaje de Incidencias Atendidas.
NIA: Número de Incidencias Atendidas.                                                                                      
NIE:  Número de Incidencias Estimadas.</v>
      </c>
      <c r="J78" s="767" t="str">
        <f>IF(ISBLANK('5. Pp (3 años)'!J78),"",'5. Pp (3 años)'!J78)</f>
        <v xml:space="preserve">UNIDAD DE MEDIDA DEL INDICADOR:   
Porcentaje.
UNIDAD DE  MEDIDA DE LAS VARIABLES:
Incidencias. </v>
      </c>
      <c r="K78" s="766" t="str">
        <f>IF(ISBLANK('5. Pp (3 años)'!K78),"",'5. Pp (3 años)'!K78)</f>
        <v>Ascendente</v>
      </c>
      <c r="L78" s="768" t="s">
        <v>1632</v>
      </c>
      <c r="M78" s="768" t="s">
        <v>1633</v>
      </c>
      <c r="N78" s="767" t="str">
        <f>IF(ISBLANK('5. Pp (3 años)'!N78),"",'5. Pp (3 años)'!N78)</f>
        <v xml:space="preserve">Nombre del Documento: Tarjetas informativas  2025-2027
Nombre de quien genera la información: 
Área Operativa (Centro de Retención)
Periodicidad con que se genera la información: 
Cuando se presente una situación se genera el reporte y/o tarjeta
Liga de la página donde se localiza la información o ubicación: 
Lefort Tarjetas informativas 2025-2027
</v>
      </c>
      <c r="O78" s="767" t="str">
        <f>IF(ISBLANK('5. Pp (3 años)'!O78),"",'5. Pp (3 años)'!O78)</f>
        <v>Los infractores e infractoras presentan buena conducta.</v>
      </c>
      <c r="P78" s="769" t="str">
        <f>IF(ISBLANK('5. Pp (3 años)'!P78),"",'5. Pp (3 años)'!P78)</f>
        <v>ODS 16
 Meta 16.1: Reducir considerablemente todas las formas de violencia y las tasas de mortalidad conexas en todo el mundo.</v>
      </c>
    </row>
    <row r="79" spans="2:16" ht="294">
      <c r="B79" s="765" t="str">
        <f>IF(ISBLANK('5. Pp (3 años)'!B79),"",'5. Pp (3 años)'!B79)</f>
        <v>Dirección General del Centro de Retenciones y Sanciones Administrativas</v>
      </c>
      <c r="C79" s="766" t="str">
        <f>IF(ISBLANK('5. Pp (3 años)'!C79),"",'5. Pp (3 años)'!C79)</f>
        <v>Actividad</v>
      </c>
      <c r="D79" s="767" t="str">
        <f>IF(ISBLANK('5. Pp (3 años)'!D79),"",'5. Pp (3 años)'!D79)</f>
        <v>3.1.1.1.8.2 Conservación y mantenimiento de equipos del Centro Retencion.</v>
      </c>
      <c r="E79" s="767" t="str">
        <f>IF(ISBLANK('5. Pp (3 años)'!E79),"",'5. Pp (3 años)'!E79)</f>
        <v>PEC: Porcentaje de Equipo Conservado.</v>
      </c>
      <c r="F79" s="767" t="str">
        <f>IF(ISBLANK('5. Pp (3 años)'!F79),"",'5. Pp (3 años)'!F79)</f>
        <v>El indicador mide el número de equipos conservados para su buen y adecuado funcionamiento  dentro del Centro de Retención.</v>
      </c>
      <c r="G79" s="766" t="str">
        <f>IF(ISBLANK('5. Pp (3 años)'!G79),"",'5. Pp (3 años)'!G79)</f>
        <v>Eficacia</v>
      </c>
      <c r="H79" s="766" t="str">
        <f>IF(ISBLANK('5. Pp (3 años)'!H79),"",'5. Pp (3 años)'!H79)</f>
        <v>Trimestral</v>
      </c>
      <c r="I79" s="767" t="str">
        <f>IF(ISBLANK('5. Pp (3 años)'!I79),"",'5. Pp (3 años)'!I79)</f>
        <v>MÉTODO DE CÁLCULO: 
PEC= (NEQC/NEEM)*100
VARIABLES:
PEC: Porcentaje de Equipo Conservado.                    
NEQC: Número de Equipo Conservado. 
NEEM: Número de Equipo Estimado para Mantenimiento.</v>
      </c>
      <c r="J79" s="767" t="str">
        <f>IF(ISBLANK('5. Pp (3 años)'!J79),"",'5. Pp (3 años)'!J79)</f>
        <v>UNIDAD DE MEDIDA DEL INDICADOR:   
Porcentaje.
UNIDAD DE MEDIDA DE LAS VARIABLES:  
Equipo.</v>
      </c>
      <c r="K79" s="766" t="str">
        <f>IF(ISBLANK('5. Pp (3 años)'!K79),"",'5. Pp (3 años)'!K79)</f>
        <v>Ascendente</v>
      </c>
      <c r="L79" s="768" t="s">
        <v>1322</v>
      </c>
      <c r="M79" s="768" t="s">
        <v>1125</v>
      </c>
      <c r="N79" s="767" t="str">
        <f>IF(ISBLANK('5. Pp (3 años)'!N79),"",'5. Pp (3 años)'!N79)</f>
        <v xml:space="preserve">Nombre del Documento: Registros administrativos de mantenimiento para la conservación del equipo 2025-2027
Nombre de quien genera la información: 
Área de Mantenimiento (Centro de Retención)
Periodicidad con que se genera la información: 
Mensual
Liga de la página donde se localiza la información o ubicación: 
Lefort Registros administrativos de mantenimiento para la conservación del equipo </v>
      </c>
      <c r="O79" s="767" t="str">
        <f>IF(ISBLANK('5. Pp (3 años)'!O79),"",'5. Pp (3 años)'!O79)</f>
        <v xml:space="preserve">Existen las condiciones climatológicas y sociales adecuadas.
Existen los proveedores y materiales para reparar dichos equipos. </v>
      </c>
      <c r="P79" s="769" t="str">
        <f>IF(ISBLANK('5. Pp (3 años)'!P79),"",'5. Pp (3 años)'!P79)</f>
        <v>ODS 9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80" spans="2:16" ht="294">
      <c r="B80" s="765" t="str">
        <f>IF(ISBLANK('5. Pp (3 años)'!B80),"",'5. Pp (3 años)'!B80)</f>
        <v>Dirección General del Centro de Retenciones y Sanciones Administrativas</v>
      </c>
      <c r="C80" s="766" t="str">
        <f>IF(ISBLANK('5. Pp (3 años)'!C80),"",'5. Pp (3 años)'!C80)</f>
        <v>Actividad</v>
      </c>
      <c r="D80" s="767" t="str">
        <f>IF(ISBLANK('5. Pp (3 años)'!D80),"",'5. Pp (3 años)'!D80)</f>
        <v>3.1.1.1.8.3 Otorgamiento de alimentos  a infractores retenidos y personal Institucional</v>
      </c>
      <c r="E80" s="767" t="str">
        <f>IF(ISBLANK('5. Pp (3 años)'!E80),"",'5. Pp (3 años)'!E80)</f>
        <v>POAO: Porcentaje de Órdenes de Alimentos Otorgados</v>
      </c>
      <c r="F80" s="767" t="str">
        <f>IF(ISBLANK('5. Pp (3 años)'!F80),"",'5. Pp (3 años)'!F80)</f>
        <v>El indicador mide el número de órdenes de alimentos proporcionados, que sean necesarios y  suficientes para infractores retenidos y personal institucional. 
Para lo anterior, se tomará lo dispuesto en el Tratado de la ONU, en su Regla No. 20, la cual dispone alimentación en horas acostumbradas, de buena calidad, preparada y servida para el mantenimiento de su salud y sus fuerzas.</v>
      </c>
      <c r="G80" s="766" t="str">
        <f>IF(ISBLANK('5. Pp (3 años)'!G80),"",'5. Pp (3 años)'!G80)</f>
        <v>Eficacia</v>
      </c>
      <c r="H80" s="766" t="str">
        <f>IF(ISBLANK('5. Pp (3 años)'!H80),"",'5. Pp (3 años)'!H80)</f>
        <v>Trimestral</v>
      </c>
      <c r="I80" s="767" t="str">
        <f>IF(ISBLANK('5. Pp (3 años)'!I80),"",'5. Pp (3 años)'!I80)</f>
        <v>MÉTODO DE CÁLCULO:
POAO= (NOAO/NOAE)*100
VARIABLES:                                                                                                                                  
POAO: Porcentaje de Órdenes de Alimentos Otorgados.                            
NOAO: Número de Órdenes de Alimentos Otorgados.
NOAE: Número de Órdenes de Alimentos Estimados.</v>
      </c>
      <c r="J80" s="767" t="str">
        <f>IF(ISBLANK('5. Pp (3 años)'!J80),"",'5. Pp (3 años)'!J80)</f>
        <v>UNIDAD DE MEDIDA DEL INDICADOR:   
Porcentaje.
UNIDAD DE MEDIDA DE LAS VARIABLES:  
Órdenes de Alimentos.</v>
      </c>
      <c r="K80" s="766" t="str">
        <f>IF(ISBLANK('5. Pp (3 años)'!K80),"",'5. Pp (3 años)'!K80)</f>
        <v>Ascendente</v>
      </c>
      <c r="L80" s="768" t="s">
        <v>1634</v>
      </c>
      <c r="M80" s="768" t="s">
        <v>1126</v>
      </c>
      <c r="N80" s="767" t="str">
        <f>IF(ISBLANK('5. Pp (3 años)'!N80),"",'5. Pp (3 años)'!N80)</f>
        <v xml:space="preserve">Nombre del Documento: Registros del número de alimentos otorgados y facturación mensual 2025-2027.
Nombre de quien genera la información:  Área Operativa (Centro de Retención)
Periodicidad con que se genera la información: 
Diaria
Liga de la página donde se localiza la información o ubicación: 
Lefort Registros del número de alimentos otorgados y facturación mensual.
</v>
      </c>
      <c r="O80" s="767" t="str">
        <f>IF(ISBLANK('5. Pp (3 años)'!O80),"",'5. Pp (3 años)'!O80)</f>
        <v>El proveedor entrega los alimentos para infractores y personal institucional</v>
      </c>
      <c r="P80" s="769" t="str">
        <f>IF(ISBLANK('5. Pp (3 años)'!P80),"",'5. Pp (3 años)'!P80)</f>
        <v>ODS 16
 Meta 16.1: Reducir considerablemente todas las formas de violencia y las tasas de mortalidad conexas en todo el mundo.</v>
      </c>
    </row>
    <row r="81" spans="2:16" ht="294">
      <c r="B81" s="770" t="str">
        <f>IF(ISBLANK('5. Pp (3 años)'!B81),"",'5. Pp (3 años)'!B81)</f>
        <v>Dirección General de Gobierno</v>
      </c>
      <c r="C81" s="762" t="str">
        <f>IF(ISBLANK('5. Pp (3 años)'!C81),"",'5. Pp (3 años)'!C81)</f>
        <v>Componente</v>
      </c>
      <c r="D81" s="761" t="str">
        <f>IF(ISBLANK('5. Pp (3 años)'!D81),"",'5. Pp (3 años)'!D81)</f>
        <v xml:space="preserve">3.1.1.1.9 Acciones de las políticas poblaciónales y demandas Sociales atendidas. </v>
      </c>
      <c r="E81" s="761" t="str">
        <f>IF(ISBLANK('5. Pp (3 años)'!E81),"",'5. Pp (3 años)'!E81)</f>
        <v>PADS: Porcentaje de Atención de las Demandas Sociales</v>
      </c>
      <c r="F81" s="761" t="str">
        <f>IF(ISBLANK('5. Pp (3 años)'!F81),"",'5. Pp (3 años)'!F81)</f>
        <v xml:space="preserve">El indicador mide el número de acciones de las polìticas poblacionales y las demandas sociales ciudadanas atendidas ante las dependencias correspondientes para el funcionamiento de los programas y las acciónes poblacionales con Enfoque Basado en Derechos Humanos y Perspectiva de Género atendidas. </v>
      </c>
      <c r="G81" s="762" t="str">
        <f>IF(ISBLANK('5. Pp (3 años)'!G81),"",'5. Pp (3 años)'!G81)</f>
        <v>Eficacia</v>
      </c>
      <c r="H81" s="762" t="str">
        <f>IF(ISBLANK('5. Pp (3 años)'!H81),"",'5. Pp (3 años)'!H81)</f>
        <v>Trimestral</v>
      </c>
      <c r="I81" s="761" t="str">
        <f>IF(ISBLANK('5. Pp (3 años)'!I81),"",'5. Pp (3 años)'!I81)</f>
        <v>MÉTODO DE CÁLCULO
PADS= (DSA/DSR)*100
VARIABLES:
PADS: Porcentaje de atención de las demandas sociales.   
DSA: Demandas sociales atendidas
DSR: Demandas sociales recibidas</v>
      </c>
      <c r="J81" s="761" t="str">
        <f>IF(ISBLANK('5. Pp (3 años)'!J81),"",'5. Pp (3 años)'!J81)</f>
        <v>UNIDAD DE MEDIDA DEL INDICADOR:
Porcentaje. 
UNIDAD DE MEDIDA DE LA VARIABLE:
Demandas sociales.</v>
      </c>
      <c r="K81" s="762" t="str">
        <f>IF(ISBLANK('5. Pp (3 años)'!K81),"",'5. Pp (3 años)'!K81)</f>
        <v>Ascendente</v>
      </c>
      <c r="L81" s="772" t="s">
        <v>1635</v>
      </c>
      <c r="M81" s="763" t="s">
        <v>1636</v>
      </c>
      <c r="N81" s="761" t="str">
        <f>IF(ISBLANK('5. Pp (3 años)'!N81),"",'5. Pp (3 años)'!N81)</f>
        <v>Nombre completo del Documento que sustenta la información: 
Constancia de Residencia y Vecindad
Nombre del área que genera o publica la información: 
Departamento del Consejo Municipal de Poblacion
Periodicidad con que se genera el documento: 
Trimestral
Liga de la página donde se localiza la información o ubicación:
Cajas de Archivo Muerto, en la bodega de la Dirección General de Gobierno</v>
      </c>
      <c r="O81" s="761" t="str">
        <f>IF(ISBLANK('5. Pp (3 años)'!O81),"",'5. Pp (3 años)'!O81)</f>
        <v>Se cuenta con la participación de la ciudadanía para realizar su demandas sociales</v>
      </c>
      <c r="P81" s="764" t="str">
        <f>IF(ISBLANK('5. Pp (3 años)'!P81),"",'5. Pp (3 años)'!P81)</f>
        <v>ODS 16
 Meta 16.7: Garantizar la adopción de decisiones inclusivas, participativas y representativas que respondan a las necesidades a todos los niveles.
 ODS 11: Lograr que las ciudades y los asentamientos humanos sean inclusivos, seguros, resilientes y sostenibles
 Meta 11.3: Para 2030, aumentar la urbanización inclusiva y sostenible y la capacidad para una planificación y gestión participativas, integradas y sostenibles de los asentamientos humanos en todos los países.</v>
      </c>
    </row>
    <row r="82" spans="2:16" ht="336">
      <c r="B82" s="765" t="str">
        <f>IF(ISBLANK('5. Pp (3 años)'!B82),"",'5. Pp (3 años)'!B82)</f>
        <v>Dirección General de Gobierno</v>
      </c>
      <c r="C82" s="766" t="str">
        <f>IF(ISBLANK('5. Pp (3 años)'!C82),"",'5. Pp (3 años)'!C82)</f>
        <v>Actividad</v>
      </c>
      <c r="D82" s="767" t="str">
        <f>IF(ISBLANK('5. Pp (3 años)'!D82),"",'5. Pp (3 años)'!D82)</f>
        <v>3.1.1.1.9.1 Realización del Sorteo del Servicio Nacional Clase correspondiente.</v>
      </c>
      <c r="E82" s="767" t="str">
        <f>IF(ISBLANK('5. Pp (3 años)'!E82),"",'5. Pp (3 años)'!E82)</f>
        <v>PCCM: Porcentaje  de cartillas militares entregadas.</v>
      </c>
      <c r="F82" s="767" t="str">
        <f>IF(ISBLANK('5. Pp (3 años)'!F82),"",'5. Pp (3 años)'!F82)</f>
        <v>El indicador mide el número de cartillas militares entregadas a tráves de la reclutación a los varones en los periodos establecidos por la SEDENA que cumplan con los requisitos establecidos para realizar el servicio militar nacional y así los solicitantes participen en el sorteo anual de conscriptos para liberacion de las mismas.</v>
      </c>
      <c r="G82" s="766" t="str">
        <f>IF(ISBLANK('5. Pp (3 años)'!G82),"",'5. Pp (3 años)'!G82)</f>
        <v>Eficacia</v>
      </c>
      <c r="H82" s="766" t="str">
        <f>IF(ISBLANK('5. Pp (3 años)'!H82),"",'5. Pp (3 años)'!H82)</f>
        <v>Trimestral</v>
      </c>
      <c r="I82" s="767" t="str">
        <f>IF(ISBLANK('5. Pp (3 años)'!I82),"",'5. Pp (3 años)'!I82)</f>
        <v xml:space="preserve">MÉTODO DE CÁLCULO
PCCM= (NCEN/NCES)*100
VARIABLES:
PCCM: Porcentaje de cartillas militares entregadas.
NCEN: Número de cartillas militares entregadas.
NCES: Número de cartillas militantes estimadas.
                                 </v>
      </c>
      <c r="J82" s="767" t="str">
        <f>IF(ISBLANK('5. Pp (3 años)'!J82),"",'5. Pp (3 años)'!J82)</f>
        <v>UNIDAD DE MEDIDA DEL INDICADOR: 
Porcentaje.
UNIDAD DE MEDIDA DE LA VARIABLE:
Cartillas militares entregadas.</v>
      </c>
      <c r="K82" s="766" t="str">
        <f>IF(ISBLANK('5. Pp (3 años)'!K82),"",'5. Pp (3 años)'!K82)</f>
        <v>Ascendente</v>
      </c>
      <c r="L82" s="768" t="s">
        <v>1637</v>
      </c>
      <c r="M82" s="768" t="s">
        <v>1638</v>
      </c>
      <c r="N82" s="767" t="str">
        <f>IF(ISBLANK('5. Pp (3 años)'!N82),"",'5. Pp (3 años)'!N82)</f>
        <v>Nombre completo del Documento que sustenta la información: 
Cartillas expedidas,Informe enviado al Batallón (oficio con estadísticas de datos sobre jóvenes) y  Fotos  
Nombre del área que genera o publica la información: 
Junta Municipal de Reclutamiento
Periodicidad con que se genera el documento: 
Trimestral
Liga de la página donde se localiza la información o ubicación: 
Oficios Enviados, LEFOR OFCIOS  (Junta Municipal de Recluatmiento), CAJAS DE APENDICES DE LAS CARTILLAS(Junta Municipal de Recluatamiento)</v>
      </c>
      <c r="O82" s="767" t="str">
        <f>IF(ISBLANK('5. Pp (3 años)'!O82),"",'5. Pp (3 años)'!O82)</f>
        <v>Se cuenta con la participación e interés de la población objetivo para realización de este tramite</v>
      </c>
      <c r="P82" s="769" t="str">
        <f>IF(ISBLANK('5. Pp (3 años)'!P82),"",'5. Pp (3 años)'!P82)</f>
        <v>ODS 16
 Meta 16.7: Garantizar la adopción de decisiones inclusivas, participativas y representativas que respondan a las necesidades a todos los niveles.
 ODS 11: Lograr que las ciudades y los asentamientos humanos sean inclusivos, seguros, resilientes y sostenibles
 Meta 11.3: Para 2030, aumentar la urbanización inclusiva y sostenible y la capacidad para una planificación y gestión participativas, integradas y sostenibles de los asentamientos humanos en todos los países.</v>
      </c>
    </row>
    <row r="83" spans="2:16" ht="252">
      <c r="B83" s="765" t="str">
        <f>IF(ISBLANK('5. Pp (3 años)'!B83),"",'5. Pp (3 años)'!B83)</f>
        <v>Dirección General de Gobierno</v>
      </c>
      <c r="C83" s="766" t="str">
        <f>IF(ISBLANK('5. Pp (3 años)'!C83),"",'5. Pp (3 años)'!C83)</f>
        <v>Actividad</v>
      </c>
      <c r="D83" s="767" t="str">
        <f>IF(ISBLANK('5. Pp (3 años)'!D83),"",'5. Pp (3 años)'!D83)</f>
        <v>3.1.1.1.9.2 Participación en las Sesiones del COESPO referente a los temas representativos de la población y resoluciones del H. Ayuntamiento</v>
      </c>
      <c r="E83" s="767" t="str">
        <f>IF(ISBLANK('5. Pp (3 años)'!E83),"",'5. Pp (3 años)'!E83)</f>
        <v>PCSC: Porcentaje de Sesiones de COESPO participadas.</v>
      </c>
      <c r="F83" s="767" t="str">
        <f>IF(ISBLANK('5. Pp (3 años)'!F83),"",'5. Pp (3 años)'!F83)</f>
        <v>El indicador mide el número de sesiones de COESPO donde ser atiendan los avances y logros para darle el seguimiento correspondiente en base a la calendarizacion de las sesiones ordinarias que indique el Consejo Estatal de Poblacion (COESPO), para el Fortalecimento de las Estadisticas Poblaciones..</v>
      </c>
      <c r="G83" s="766" t="str">
        <f>IF(ISBLANK('5. Pp (3 años)'!G83),"",'5. Pp (3 años)'!G83)</f>
        <v>Eficacia</v>
      </c>
      <c r="H83" s="766" t="str">
        <f>IF(ISBLANK('5. Pp (3 años)'!H83),"",'5. Pp (3 años)'!H83)</f>
        <v>Trimestral</v>
      </c>
      <c r="I83" s="767" t="str">
        <f>IF(ISBLANK('5. Pp (3 años)'!I83),"",'5. Pp (3 años)'!I83)</f>
        <v xml:space="preserve">MÉTODO DE CÁLCULO
PCSC= (NSCP/NSCR)*100
VARIABLES:
PCSC: Porcentaje de Sesiones de COESPO participadas.
NSCP: Número de sesiones de COESPO participadas.
NSCR: Número de sesiones de COESPO recibidas.
                             </v>
      </c>
      <c r="J83" s="767" t="str">
        <f>IF(ISBLANK('5. Pp (3 años)'!J83),"",'5. Pp (3 años)'!J83)</f>
        <v>UNIDAD DE MEDIDA DEL INDICADOR: 
Porcentaje.
UNIDAD DE MEDIDA DE LA VARIABLE:
Sesiones de COESPO.</v>
      </c>
      <c r="K83" s="766" t="str">
        <f>IF(ISBLANK('5. Pp (3 años)'!K83),"",'5. Pp (3 años)'!K83)</f>
        <v>Ascendente</v>
      </c>
      <c r="L83" s="768" t="s">
        <v>1639</v>
      </c>
      <c r="M83" s="768" t="s">
        <v>1640</v>
      </c>
      <c r="N83" s="767" t="str">
        <f>IF(ISBLANK('5. Pp (3 años)'!N83),"",'5. Pp (3 años)'!N83)</f>
        <v>Nombre completo del Documento que sustenta la información: 
Reportes emitidos con Fotos  
Nombre del área que genera o publica la información: 
Departamento del Consejo Municipal de Poblacion
Periodicidad con que se genera el documento: 
Triemestral
Liga de la página donde se localiza la información o ubicación: 
Lefor, OFCIOS ENVIADOS</v>
      </c>
      <c r="O83" s="767" t="str">
        <f>IF(ISBLANK('5. Pp (3 años)'!O83),"",'5. Pp (3 años)'!O83)</f>
        <v>Que exista las condiciones sanitarias, sociales y climatológicas adecuadas para la realización y participación de dichas sesiones</v>
      </c>
      <c r="P83" s="769" t="str">
        <f>IF(ISBLANK('5. Pp (3 años)'!P83),"",'5. Pp (3 años)'!P83)</f>
        <v>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v>
      </c>
    </row>
    <row r="84" spans="2:16" ht="273">
      <c r="B84" s="765" t="str">
        <f>IF(ISBLANK('5. Pp (3 años)'!B84),"",'5. Pp (3 años)'!B84)</f>
        <v>Dirección General de Gobierno</v>
      </c>
      <c r="C84" s="766" t="str">
        <f>IF(ISBLANK('5. Pp (3 años)'!C84),"",'5. Pp (3 años)'!C84)</f>
        <v>Actividad</v>
      </c>
      <c r="D84" s="767" t="str">
        <f>IF(ISBLANK('5. Pp (3 años)'!D84),"",'5. Pp (3 años)'!D84)</f>
        <v>3.1.1.1.9.3 Atención y seguimiento a la Delegación Alfredo V. Bonfil y Sub Delegación de  Puerto Juárez</v>
      </c>
      <c r="E84" s="767" t="str">
        <f>IF(ISBLANK('5. Pp (3 años)'!E84),"",'5. Pp (3 años)'!E84)</f>
        <v xml:space="preserve">PRDS: Porcentaje de atenciones y seguimientos con DAVB y SbPJ realizadas. </v>
      </c>
      <c r="F84" s="767" t="str">
        <f>IF(ISBLANK('5. Pp (3 años)'!F84),"",'5. Pp (3 años)'!F84)</f>
        <v>Este indicador mide el número de atenciones y seguimientos de demandas ciudadanas realizadas en la Delegacion Alfredo V. Bonfil y la Subdelegación de Puerto Juárez,</v>
      </c>
      <c r="G84" s="766" t="str">
        <f>IF(ISBLANK('5. Pp (3 años)'!G84),"",'5. Pp (3 años)'!G84)</f>
        <v>Eficacia</v>
      </c>
      <c r="H84" s="766" t="str">
        <f>IF(ISBLANK('5. Pp (3 años)'!H84),"",'5. Pp (3 años)'!H84)</f>
        <v>Trimestral</v>
      </c>
      <c r="I84" s="767" t="str">
        <f>IF(ISBLANK('5. Pp (3 años)'!I84),"",'5. Pp (3 años)'!I84)</f>
        <v xml:space="preserve">MÉTODO DE CÁLCULO 
PRP= (RER/REP)*100
VARIABLES
PRDS: Porcentaje de atenciones y seguimientos mensuales con DAVB y SbPJ realizadas. 
NRER: Número de atenciones y seguimientos realizados.        
NREP: Número de atenciones y seguimientos programadas.
</v>
      </c>
      <c r="J84" s="767" t="str">
        <f>IF(ISBLANK('5. Pp (3 años)'!J84),"",'5. Pp (3 años)'!J84)</f>
        <v>UNIDAD DE MEDIDA DEL INDICADOR: 
Porcentaje.
UNIDAD DE MEDIDA DE LA VARIABLE:
Atenciones y seguimientos mensuales con DAVB y SbPJ.</v>
      </c>
      <c r="K84" s="766" t="str">
        <f>IF(ISBLANK('5. Pp (3 años)'!K84),"",'5. Pp (3 años)'!K84)</f>
        <v>Ascendente</v>
      </c>
      <c r="L84" s="768" t="s">
        <v>1641</v>
      </c>
      <c r="M84" s="768" t="s">
        <v>1642</v>
      </c>
      <c r="N84" s="767" t="str">
        <f>IF(ISBLANK('5. Pp (3 años)'!N84),"",'5. Pp (3 años)'!N84)</f>
        <v>Nombre completo del Documento que sustenta la información: 
Tarjetas Informativas, minutas con Fotos  
Nombre del área que genera o publica la información: 
Coordinacion de Delegaciones
Periodicidad con que se genera el documento: 
Triemestral.
Liga de la página donde se localiza la información o ubicación: 
Lefor del Area Adminstrativa, Tarjetas Informativas</v>
      </c>
      <c r="O84" s="767" t="str">
        <f>IF(ISBLANK('5. Pp (3 años)'!O84),"",'5. Pp (3 años)'!O84)</f>
        <v>Participación e interés de la población objetivo para realización de este tramite</v>
      </c>
      <c r="P84" s="769" t="str">
        <f>IF(ISBLANK('5. Pp (3 años)'!P84),"",'5. Pp (3 años)'!P84)</f>
        <v>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v>
      </c>
    </row>
    <row r="85" spans="2:16" ht="294">
      <c r="B85" s="765" t="str">
        <f>IF(ISBLANK('5. Pp (3 años)'!B85),"",'5. Pp (3 años)'!B85)</f>
        <v>Dirección General de Gobierno</v>
      </c>
      <c r="C85" s="766" t="str">
        <f>IF(ISBLANK('5. Pp (3 años)'!C85),"",'5. Pp (3 años)'!C85)</f>
        <v>Actividad</v>
      </c>
      <c r="D85" s="767" t="str">
        <f>IF(ISBLANK('5. Pp (3 años)'!D85),"",'5. Pp (3 años)'!D85)</f>
        <v>3.1.1.1.9.4 Atención a manifestaciones y cierres de vias de comunicación en el Ambito Municipal</v>
      </c>
      <c r="E85" s="767" t="str">
        <f>IF(ISBLANK('5. Pp (3 años)'!E85),"",'5. Pp (3 años)'!E85)</f>
        <v>PRDS: Porcentaje de atenciones a manisfestaciones y cierres de vias de comunicación en el ambito municipal.</v>
      </c>
      <c r="F85" s="767" t="str">
        <f>IF(ISBLANK('5. Pp (3 años)'!F85),"",'5. Pp (3 años)'!F85)</f>
        <v>Este indicador mide el número de manifestaciones y cierres de vias de comunicación en el ambito municipal atendidos.</v>
      </c>
      <c r="G85" s="766" t="str">
        <f>IF(ISBLANK('5. Pp (3 años)'!G85),"",'5. Pp (3 años)'!G85)</f>
        <v>Eficacia</v>
      </c>
      <c r="H85" s="766" t="str">
        <f>IF(ISBLANK('5. Pp (3 años)'!H85),"",'5. Pp (3 años)'!H85)</f>
        <v>Trimestral</v>
      </c>
      <c r="I85" s="767" t="str">
        <f>IF(ISBLANK('5. Pp (3 años)'!I85),"",'5. Pp (3 años)'!I85)</f>
        <v xml:space="preserve">MÉTODO DE CÁLCULO 
PMA= (NMA/NMAP)*100
VARIABLES
PMA: Porcentaje de manifestaciones atendidas. 
NMA: Número de manifestaciones atendidas.        
NMAP: Número de manifestaciones atendidas programadas.
</v>
      </c>
      <c r="J85" s="767" t="str">
        <f>IF(ISBLANK('5. Pp (3 años)'!J85),"",'5. Pp (3 años)'!J85)</f>
        <v>UNIDAD DE MEDIDA DEL INDICADOR: 
Porcentaje.
UNIDAD DE MEDIDA DE LA VARIABLE:
Manifestaciones atendidas.</v>
      </c>
      <c r="K85" s="766" t="str">
        <f>IF(ISBLANK('5. Pp (3 años)'!K85),"",'5. Pp (3 años)'!K85)</f>
        <v>Ascendente</v>
      </c>
      <c r="L85" s="768" t="s">
        <v>1643</v>
      </c>
      <c r="M85" s="768" t="s">
        <v>1644</v>
      </c>
      <c r="N85" s="767" t="str">
        <f>IF(ISBLANK('5. Pp (3 años)'!N85),"",'5. Pp (3 años)'!N85)</f>
        <v>Nombre completo del Documento que sustenta la información: 
Tarjetas Informativas con Fotos  
Nombre del área que genera o publica la información: 
Jefatura del Departamento de Prosectiva Politica y Legal
Periodicidad con que se genera el documento: 
Triemestral.
Liga de la página donde se localiza la información o ubicación: 
Lefor del Area Adminstrativa, Oficios Enviados. Tarjetas Informativas</v>
      </c>
      <c r="O85" s="767" t="str">
        <f>IF(ISBLANK('5. Pp (3 años)'!O85),"",'5. Pp (3 años)'!O85)</f>
        <v>Manisfestacione realizadas por los ciudadanos en el municipio.</v>
      </c>
      <c r="P85" s="769" t="str">
        <f>IF(ISBLANK('5. Pp (3 años)'!P85),"",'5. Pp (3 años)'!P85)</f>
        <v>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v>
      </c>
    </row>
    <row r="86" spans="2:16" ht="294">
      <c r="B86" s="765" t="str">
        <f>IF(ISBLANK('5. Pp (3 años)'!B86),"",'5. Pp (3 años)'!B86)</f>
        <v>Dirección General de Gobierno</v>
      </c>
      <c r="C86" s="766" t="str">
        <f>IF(ISBLANK('5. Pp (3 años)'!C86),"",'5. Pp (3 años)'!C86)</f>
        <v>Actividad</v>
      </c>
      <c r="D86" s="767" t="str">
        <f>IF(ISBLANK('5. Pp (3 años)'!D86),"",'5. Pp (3 años)'!D86)</f>
        <v>3.1.1.1.9.5 Atenciones en asuntos religiosos brindadas.</v>
      </c>
      <c r="E86" s="767" t="str">
        <f>IF(ISBLANK('5. Pp (3 años)'!E86),"",'5. Pp (3 años)'!E86)</f>
        <v xml:space="preserve">PARB: Porcentaje de Atenciones en Asuntos Religiosos brindadas. </v>
      </c>
      <c r="F86" s="767" t="str">
        <f>IF(ISBLANK('5. Pp (3 años)'!F86),"",'5. Pp (3 años)'!F86)</f>
        <v>Este indicador mide el número de  atenciones de trámites y servicios solicitadas por parte de la población para garantizar el pleno ejercicio de la libertad de credos y prácticas religiosas en un marco de pluralidad, armonía y paz social basado en la normatividad vigente, el carácter laico y el principio histórico de la separación del Estado y las iglesias.</v>
      </c>
      <c r="G86" s="766" t="str">
        <f>IF(ISBLANK('5. Pp (3 años)'!G86),"",'5. Pp (3 años)'!G86)</f>
        <v>Eficacia</v>
      </c>
      <c r="H86" s="766" t="str">
        <f>IF(ISBLANK('5. Pp (3 años)'!H86),"",'5. Pp (3 años)'!H86)</f>
        <v>Trimestral</v>
      </c>
      <c r="I86" s="767" t="str">
        <f>IF(ISBLANK('5. Pp (3 años)'!I86),"",'5. Pp (3 años)'!I86)</f>
        <v xml:space="preserve">MÉTODO DE CÁLCULO                                                                                     
PARB= (NARR/NARS)*100                                                 
VARIABLES                                                                                                        
PARB: Porcentaje de Atenciones en Asuntos Religiosos brindadas.                                     
NARR: Número de Atenciones de Asuntos Religiosos brindadas.                                         
NARS: Número de Atenciones de Asuntos Religiosos Solicitadas.  </v>
      </c>
      <c r="J86" s="767" t="str">
        <f>IF(ISBLANK('5. Pp (3 años)'!J86),"",'5. Pp (3 años)'!J86)</f>
        <v>UNIDAD DE MEDIDA DEL INDICADOR: 
Porcentaje
UNIDAD DE MEDIDA DE LAS VARIABLES:
Atenciones en asuntos religiosos.</v>
      </c>
      <c r="K86" s="766" t="str">
        <f>IF(ISBLANK('5. Pp (3 años)'!K86),"",'5. Pp (3 años)'!K86)</f>
        <v>Ascendente</v>
      </c>
      <c r="L86" s="768" t="s">
        <v>1645</v>
      </c>
      <c r="M86" s="768" t="s">
        <v>1646</v>
      </c>
      <c r="N86" s="767" t="str">
        <f>IF(ISBLANK('5. Pp (3 años)'!N86),"",'5. Pp (3 años)'!N86)</f>
        <v>Nombre del Documento:  Informe trimestral de actividades, donde se especifica las atenciones brindadas.
Nombre de quien genera la información: 
Dirección de Asuntos Religiosos
Periodicidad con que se genera la información: 
Trimestral
Liga de la página donde se localiza la información o ubicación: 
Leffort MBJ-PM-SA-DAR-JAA-001-2022, que se encuentra en la repisa No 1 departamento administrativo</v>
      </c>
      <c r="O86" s="767" t="str">
        <f>IF(ISBLANK('5. Pp (3 años)'!O86),"",'5. Pp (3 años)'!O86)</f>
        <v>La población solicita la infomación, atencion y gestion  en temas religiosos.</v>
      </c>
      <c r="P86" s="769" t="str">
        <f>IF(ISBLANK('5. Pp (3 años)'!P86),"",'5. Pp (3 años)'!P86)</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87" spans="2:16" ht="315">
      <c r="B87" s="765" t="str">
        <f>IF(ISBLANK('5. Pp (3 años)'!B87),"",'5. Pp (3 años)'!B87)</f>
        <v>Dirección General de Gobierno</v>
      </c>
      <c r="C87" s="766" t="str">
        <f>IF(ISBLANK('5. Pp (3 años)'!C87),"",'5. Pp (3 años)'!C87)</f>
        <v>Actividad</v>
      </c>
      <c r="D87" s="767" t="str">
        <f>IF(ISBLANK('5. Pp (3 años)'!D87),"",'5. Pp (3 años)'!D87)</f>
        <v xml:space="preserve">3.1.1.1.9.6 Realización de actividades comunitarias enfocadas a la construccion de paz con apoyo de grupos religiosos. (sinergia por la paz) </v>
      </c>
      <c r="E87" s="767" t="str">
        <f>IF(ISBLANK('5. Pp (3 años)'!E87),"",'5. Pp (3 años)'!E87)</f>
        <v>PPAC: Porcentaje de participantes  en actividades comunitarias enfocadas a la construccion de paz con apoyo de grupos religiosos. (sinergia por la paz) .</v>
      </c>
      <c r="F87" s="767" t="str">
        <f>IF(ISBLANK('5. Pp (3 años)'!F87),"",'5. Pp (3 años)'!F87)</f>
        <v xml:space="preserve">Este indicador mide el número de  participantes benficiados en las actividades comunitarias para la construccion de paz.  </v>
      </c>
      <c r="G87" s="766" t="str">
        <f>IF(ISBLANK('5. Pp (3 años)'!G87),"",'5. Pp (3 años)'!G87)</f>
        <v>Eficacia</v>
      </c>
      <c r="H87" s="766" t="str">
        <f>IF(ISBLANK('5. Pp (3 años)'!H87),"",'5. Pp (3 años)'!H87)</f>
        <v>Trimestral</v>
      </c>
      <c r="I87" s="767" t="str">
        <f>IF(ISBLANK('5. Pp (3 años)'!I87),"",'5. Pp (3 años)'!I87)</f>
        <v>MÉTODO DE CÁLCULO DEL INDICADOR:                                                                                                                                                                                
PPACP=(NPEP/NPEE)*100                                                                                                                                                                                 
VARIABLES.      
PPACP: Porcentaje de participantes en actividades de construcción de Paz.                                                                                                                                                                             
NPEP: Número de  personas participantes.                                                                                                  
NPEE: Número de personas estimadas.</v>
      </c>
      <c r="J87" s="767" t="str">
        <f>IF(ISBLANK('5. Pp (3 años)'!J87),"",'5. Pp (3 años)'!J87)</f>
        <v>UNIDAD DE MEDIDA DEL INDICADOR: 
Porcentaje
UNIDAD DE MEDIDA DE LAS VARIABLES:
Participantes de actividades para la construcción de Paz.</v>
      </c>
      <c r="K87" s="766" t="str">
        <f>IF(ISBLANK('5. Pp (3 años)'!K87),"",'5. Pp (3 años)'!K87)</f>
        <v>Ascendente</v>
      </c>
      <c r="L87" s="768" t="s">
        <v>1647</v>
      </c>
      <c r="M87" s="768" t="s">
        <v>1648</v>
      </c>
      <c r="N87" s="767" t="str">
        <f>IF(ISBLANK('5. Pp (3 años)'!N87),"",'5. Pp (3 años)'!N87)</f>
        <v>Nombre del Documento: 
Expediente de programas y proyectos, donde se especifica los participantes de las actividades de construcción de paz con apoyo de grupos religiosos
Nombre de quien genera la información: 
Dirección de Asuntos Religiosos
Periodicidad con que se genera la información: 
Trimestral
Liga de la página donde se localiza la información o ubicación:
Las Copias se archivan en carpetas de la Dirección de Asuntos Religioso</v>
      </c>
      <c r="O87" s="767" t="str">
        <f>IF(ISBLANK('5. Pp (3 años)'!O87),"",'5. Pp (3 años)'!O87)</f>
        <v xml:space="preserve">Las y los feligreses tienen intéres y participan en las actividades comunitarias para la construcción de paz  </v>
      </c>
      <c r="P87" s="769" t="str">
        <f>IF(ISBLANK('5. Pp (3 años)'!P87),"",'5. Pp (3 años)'!P87)</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88" spans="2:16" ht="294">
      <c r="B88" s="765" t="str">
        <f>IF(ISBLANK('5. Pp (3 años)'!B88),"",'5. Pp (3 años)'!B88)</f>
        <v>Dirección General de Gobierno</v>
      </c>
      <c r="C88" s="766" t="str">
        <f>IF(ISBLANK('5. Pp (3 años)'!C88),"",'5. Pp (3 años)'!C88)</f>
        <v>Actividad</v>
      </c>
      <c r="D88" s="767" t="str">
        <f>IF(ISBLANK('5. Pp (3 años)'!D88),"",'5. Pp (3 años)'!D88)</f>
        <v>3.1.1.1.9.7 Capacitación en materia religiosa que fortalezcan la laicidad del municipio.</v>
      </c>
      <c r="E88" s="767" t="str">
        <f>IF(ISBLANK('5. Pp (3 años)'!E88),"",'5. Pp (3 años)'!E88)</f>
        <v>PCMR: Porcentaje de participantes en materia religiosa capacitados(as)</v>
      </c>
      <c r="F88" s="767" t="str">
        <f>IF(ISBLANK('5. Pp (3 años)'!F88),"",'5. Pp (3 años)'!F88)</f>
        <v>Este indicador mide el número de participantes de los cursos, pláticas, foros y mesas de trabajo en donde se establece tanto  la libertad de credos y prácticas religiosas en un marco de pluralidad así como el carácter laico y el principio histórico de la separación del Estado y las iglesias.</v>
      </c>
      <c r="G88" s="766" t="str">
        <f>IF(ISBLANK('5. Pp (3 años)'!G88),"",'5. Pp (3 años)'!G88)</f>
        <v>Eficacia</v>
      </c>
      <c r="H88" s="766" t="str">
        <f>IF(ISBLANK('5. Pp (3 años)'!H88),"",'5. Pp (3 años)'!H88)</f>
        <v>Trimestral</v>
      </c>
      <c r="I88" s="767" t="str">
        <f>IF(ISBLANK('5. Pp (3 años)'!I88),"",'5. Pp (3 años)'!I88)</f>
        <v xml:space="preserve">MÉTODO DE CÁLCULO                                                                                                                                                                           
PCMR= (NPCA/NPCO)*100                                                                                                                                                                                                                                                                                                                                                                                                                                        
VARIABLES                                                                                                                                                              
PCMR: Porcentaje de participantes en materia religiosa capacitados(as).
NPCA: Número de personas capacitadas.
NPCO: Número de personas convocadas.
</v>
      </c>
      <c r="J88" s="767" t="str">
        <f>IF(ISBLANK('5. Pp (3 años)'!J88),"",'5. Pp (3 años)'!J88)</f>
        <v>UNIDAD DE MEDIDA DEL INDICADOR: 
Porcentaje
UNIDAD DE MEDIDA DE LAS VARIABLE   Participantes capacitados(as)</v>
      </c>
      <c r="K88" s="766" t="str">
        <f>IF(ISBLANK('5. Pp (3 años)'!K88),"",'5. Pp (3 años)'!K88)</f>
        <v>Ascendente</v>
      </c>
      <c r="L88" s="768" t="s">
        <v>1649</v>
      </c>
      <c r="M88" s="768" t="s">
        <v>1650</v>
      </c>
      <c r="N88" s="767" t="str">
        <f>IF(ISBLANK('5. Pp (3 años)'!N88),"",'5. Pp (3 años)'!N88)</f>
        <v xml:space="preserve">Nombre del Documento: 
Expediente de programas y proyectos, donde se especifican  los listados de asistencia a las capacitaciones
Nombre de quien genera la información: Dirección de Asuntos Religiosos
Periodicidad con que se genera la información: Trimestral
Liga de la página donde se localiza la información o ubicación:  Leffort MBJ-PM-SA-DAR-JDPP-002-2022 que se enceuntra en la repisa No 2 del departamento juridico
</v>
      </c>
      <c r="O88" s="767" t="str">
        <f>IF(ISBLANK('5. Pp (3 años)'!O88),"",'5. Pp (3 años)'!O88)</f>
        <v>Las personas reciben la invitación y asisten a los cursos, pláticas, foros y mesas de trabajo</v>
      </c>
      <c r="P88" s="769" t="str">
        <f>IF(ISBLANK('5. Pp (3 años)'!P88),"",'5. Pp (3 años)'!P88)</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89" spans="2:16" ht="294">
      <c r="B89" s="765" t="str">
        <f>IF(ISBLANK('5. Pp (3 años)'!B89),"",'5. Pp (3 años)'!B89)</f>
        <v>Dirección General de Gobierno</v>
      </c>
      <c r="C89" s="766" t="str">
        <f>IF(ISBLANK('5. Pp (3 años)'!C89),"",'5. Pp (3 años)'!C89)</f>
        <v>Actividad</v>
      </c>
      <c r="D89" s="767" t="str">
        <f>IF(ISBLANK('5. Pp (3 años)'!D89),"",'5. Pp (3 años)'!D89)</f>
        <v>3.1.1.1.9.8 Actualización del Padrón Municipal de Templos (PMT).</v>
      </c>
      <c r="E89" s="767" t="str">
        <f>IF(ISBLANK('5. Pp (3 años)'!E89),"",'5. Pp (3 años)'!E89)</f>
        <v>PAEX: Porcentaje de expedientes del Padrón Municipal de Templos actualizados.</v>
      </c>
      <c r="F89" s="767" t="str">
        <f>IF(ISBLANK('5. Pp (3 años)'!F89),"",'5. Pp (3 años)'!F89)</f>
        <v xml:space="preserve">Este indicador mide el número de  expedientes que alimentará el Padrón Municipal de Templos a fin de contar con un registro y control de agrupaciones y asociaciones religiosas actualizados. </v>
      </c>
      <c r="G89" s="766" t="str">
        <f>IF(ISBLANK('5. Pp (3 años)'!G89),"",'5. Pp (3 años)'!G89)</f>
        <v>Eficacia</v>
      </c>
      <c r="H89" s="766" t="str">
        <f>IF(ISBLANK('5. Pp (3 años)'!H89),"",'5. Pp (3 años)'!H89)</f>
        <v>Trimestral</v>
      </c>
      <c r="I89" s="767" t="str">
        <f>IF(ISBLANK('5. Pp (3 años)'!I89),"",'5. Pp (3 años)'!I89)</f>
        <v xml:space="preserve">MÉTODO DE CÁLCULO                                                                                                                                    
PAEX= (NEXA/NEXE) *100                                                                                                                                                                                                           
VARIABLES                                                                                                                                                                 
PAEX: Porcentaje de expedientes del Padrón Municipal de Templos actualizados.
NEXA: Número de expedientes actualizados.                                                                                                         
NEXE: Número de expedientes estimados.    
</v>
      </c>
      <c r="J89" s="767" t="str">
        <f>IF(ISBLANK('5. Pp (3 años)'!J89),"",'5. Pp (3 años)'!J89)</f>
        <v>UNIDAD DE MEDIDA DEL INDICADOR: 
Porcentaje
UNIDAD DE MEDIDA DE LAS VARIABLES:
Expedientes del Padrón Municipal de Templos.</v>
      </c>
      <c r="K89" s="766" t="str">
        <f>IF(ISBLANK('5. Pp (3 años)'!K89),"",'5. Pp (3 años)'!K89)</f>
        <v>Ascendente</v>
      </c>
      <c r="L89" s="768" t="s">
        <v>1651</v>
      </c>
      <c r="M89" s="768" t="s">
        <v>1652</v>
      </c>
      <c r="N89" s="767" t="str">
        <f>IF(ISBLANK('5. Pp (3 años)'!N89),"",'5. Pp (3 años)'!N89)</f>
        <v xml:space="preserve">Nombre del Documento: 
Actualizaciones del Padrón Municipal de Templos.
Nombre de quien genera la información: 
Dirección de Asuntos Religiosos.
Periodicidad con que se genera la información: Trimestral.
Liga de la página donde se localiza la información o ubicación:  
Leffort MBJ-PM-SA-DAR-JDCR-002-2022 repisa No 1 departamento de Registro y Control de Asociaciones. 
</v>
      </c>
      <c r="O89" s="767" t="str">
        <f>IF(ISBLANK('5. Pp (3 años)'!O89),"",'5. Pp (3 años)'!O89)</f>
        <v>Las y los ministros cumplen con las indicaciones y proporcionan información actualizada de sus expedientes en el Padron  Municipal de Templos.</v>
      </c>
      <c r="P89" s="769" t="str">
        <f>IF(ISBLANK('5. Pp (3 años)'!P89),"",'5. Pp (3 años)'!P89)</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0" spans="2:16" ht="336">
      <c r="B90" s="765" t="str">
        <f>IF(ISBLANK('5. Pp (3 años)'!B90),"",'5. Pp (3 años)'!B90)</f>
        <v>Dirección General de Gobierno</v>
      </c>
      <c r="C90" s="766" t="str">
        <f>IF(ISBLANK('5. Pp (3 años)'!C90),"",'5. Pp (3 años)'!C90)</f>
        <v>Actividad</v>
      </c>
      <c r="D90" s="767" t="str">
        <f>IF(ISBLANK('5. Pp (3 años)'!D90),"",'5. Pp (3 años)'!D90)</f>
        <v>3.1.1.1.9.9 Verificación de la normativa municipal aplicable al sector religioso.</v>
      </c>
      <c r="E90" s="767" t="str">
        <f>IF(ISBLANK('5. Pp (3 años)'!E90),"",'5. Pp (3 años)'!E90)</f>
        <v>PVAR: Porcentaje de verificaciones normativas a las asociaciones y agrupaciones religiosas realizadas.</v>
      </c>
      <c r="F90" s="767" t="str">
        <f>IF(ISBLANK('5. Pp (3 años)'!F90),"",'5. Pp (3 años)'!F90)</f>
        <v>Este indicador mide el número de  normativas realizadas como la de culto publico extraordinario; notorio arraigo; apertura de culto publico y queja vecinales a las asociaciones o agrupaciones religiosas en el municipio de Benito Juarez.</v>
      </c>
      <c r="G90" s="766" t="str">
        <f>IF(ISBLANK('5. Pp (3 años)'!G90),"",'5. Pp (3 años)'!G90)</f>
        <v>Eficacia</v>
      </c>
      <c r="H90" s="766" t="str">
        <f>IF(ISBLANK('5. Pp (3 años)'!H90),"",'5. Pp (3 años)'!H90)</f>
        <v>Trimestral</v>
      </c>
      <c r="I90" s="767" t="str">
        <f>IF(ISBLANK('5. Pp (3 años)'!I90),"",'5. Pp (3 años)'!I90)</f>
        <v xml:space="preserve">MÉTODO DE CÁLCULO                                                                                                                                                            
PVAR=(NVR/NVP)*100                                                                                                                                                                                                            
VARIABLES                                                                                                                                                             
PVAR: Porcentaje de verificaciones normativas a las asociaciones y agrupaciones religiosas realizadas.
NVNR: Número de verificaciones normativas realizadas.
NVNP: Numero de verificaciones normativas programadas. 
</v>
      </c>
      <c r="J90" s="767" t="str">
        <f>IF(ISBLANK('5. Pp (3 años)'!J90),"",'5. Pp (3 años)'!J90)</f>
        <v>UNIDAD DE MEDIDA DEL INDICADOR: 
Porcentaje
UNIDAD DE MEDIDA DE LAS VARIABLES:
Verificaciones normativas.</v>
      </c>
      <c r="K90" s="766" t="str">
        <f>IF(ISBLANK('5. Pp (3 años)'!K90),"",'5. Pp (3 años)'!K90)</f>
        <v>Ascendente</v>
      </c>
      <c r="L90" s="768" t="s">
        <v>1653</v>
      </c>
      <c r="M90" s="768" t="s">
        <v>1654</v>
      </c>
      <c r="N90" s="767" t="str">
        <f>IF(ISBLANK('5. Pp (3 años)'!N90),"",'5. Pp (3 años)'!N90)</f>
        <v xml:space="preserve">Nombre del Documento: 
Reporte de Solicitudes de Culto Público Extraordinario; reporte de apertura de culto público; expediente de queja vecinal y expediente de Notorio Arraigo.
Nombre de quien genera la información: 
Dirección de Asuntos Religiosos
Periodicidad con que se genera la información:
Trimestral
Liga de la página donde se localiza la información o ubicación:  
Leffort MBJ-PM-SA-DAR-JDTS-002-2022 repisa No 1 departamento de Tramites y Servicios 
</v>
      </c>
      <c r="O90" s="767" t="str">
        <f>IF(ISBLANK('5. Pp (3 años)'!O90),"",'5. Pp (3 años)'!O90)</f>
        <v>Las asociaciones y agrupaciones realizan cultos públicos extraordianrios, solicitan notorios arraigo, apertura de culto, asi como quejas contra las asociaciones o agrupaciones religiosas ante la Dirección de Asuntos Religiosos.</v>
      </c>
      <c r="P90" s="769" t="str">
        <f>IF(ISBLANK('5. Pp (3 años)'!P90),"",'5. Pp (3 años)'!P90)</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1" spans="2:16" ht="273">
      <c r="B91" s="765" t="str">
        <f>IF(ISBLANK('5. Pp (3 años)'!B91),"",'5. Pp (3 años)'!B91)</f>
        <v>Dirección General de Gobierno</v>
      </c>
      <c r="C91" s="766" t="str">
        <f>IF(ISBLANK('5. Pp (3 años)'!C91),"",'5. Pp (3 años)'!C91)</f>
        <v>Actividad</v>
      </c>
      <c r="D91" s="767" t="str">
        <f>IF(ISBLANK('5. Pp (3 años)'!D91),"",'5. Pp (3 años)'!D91)</f>
        <v>3.1.1.1.9.10 Realización de los trámites solicitados por las asociaciones y agrupaciones religiosas.</v>
      </c>
      <c r="E91" s="767" t="str">
        <f>IF(ISBLANK('5. Pp (3 años)'!E91),"",'5. Pp (3 años)'!E91)</f>
        <v>PTSR: Porcentaje de trámites del sector religioso realizados.</v>
      </c>
      <c r="F91" s="767" t="str">
        <f>IF(ISBLANK('5. Pp (3 años)'!F91),"",'5. Pp (3 años)'!F91)</f>
        <v>Este indicador mide el número de  trámites realizados por la Dirección de Asuntos Religiosos en cuantos los servicios solicitados por las agrupaciones y asociaciones religiosas del municipio.</v>
      </c>
      <c r="G91" s="766" t="str">
        <f>IF(ISBLANK('5. Pp (3 años)'!G91),"",'5. Pp (3 años)'!G91)</f>
        <v>Eficacia</v>
      </c>
      <c r="H91" s="766" t="str">
        <f>IF(ISBLANK('5. Pp (3 años)'!H91),"",'5. Pp (3 años)'!H91)</f>
        <v>Trimestral</v>
      </c>
      <c r="I91" s="767" t="str">
        <f>IF(ISBLANK('5. Pp (3 años)'!I91),"",'5. Pp (3 años)'!I91)</f>
        <v xml:space="preserve">MÉTODO DE CÁLCULO                                                                                                                                                                                 
PTSR=(NTSE/NTSS)*100                                                                                                                                                                                 
VARIABLES.      
PTSR: Porcentaje de trámites del sector religioso realizados.          
NTSE: Número de trámites emitidos.                   
NTSS: Número de trámites solicitados.                 
</v>
      </c>
      <c r="J91" s="767" t="str">
        <f>IF(ISBLANK('5. Pp (3 años)'!J91),"",'5. Pp (3 años)'!J91)</f>
        <v>UNIDAD DE MEDIDA DEL INDICADOR:
Porcentaje.
UNIDAD DE MEDIDA DE LAS VARIABLES: 
Trámites del sector religioso.</v>
      </c>
      <c r="K91" s="766" t="str">
        <f>IF(ISBLANK('5. Pp (3 años)'!K91),"",'5. Pp (3 años)'!K91)</f>
        <v>Ascendente</v>
      </c>
      <c r="L91" s="768" t="s">
        <v>1655</v>
      </c>
      <c r="M91" s="768" t="s">
        <v>1656</v>
      </c>
      <c r="N91" s="767" t="str">
        <f>IF(ISBLANK('5. Pp (3 años)'!N91),"",'5. Pp (3 años)'!N91)</f>
        <v>Nombre del Documento: 
correspondencia recibida
Nombre de quien genera la información: 
Dirección de Asuntos Religiosos
Periodicidad con que se genera la información: Trimestral
Liga de la página donde se localiza la información o ubicación:
Leffort MBJ-PM-SA-DAR-001-2022 repisa No 1 area de recepción</v>
      </c>
      <c r="O91" s="767" t="str">
        <f>IF(ISBLANK('5. Pp (3 años)'!O91),"",'5. Pp (3 años)'!O91)</f>
        <v>Las y los feligreses tienen intéres y solicitan trámites y gestiones.</v>
      </c>
      <c r="P91" s="769" t="str">
        <f>IF(ISBLANK('5. Pp (3 años)'!P91),"",'5. Pp (3 años)'!P91)</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2" spans="2:16" ht="273">
      <c r="B92" s="765" t="str">
        <f>IF(ISBLANK('5. Pp (3 años)'!B92),"",'5. Pp (3 años)'!B92)</f>
        <v>Dirección General de Gobierno</v>
      </c>
      <c r="C92" s="766" t="str">
        <f>IF(ISBLANK('5. Pp (3 años)'!C92),"",'5. Pp (3 años)'!C92)</f>
        <v>Actividad</v>
      </c>
      <c r="D92" s="767" t="str">
        <f>IF(ISBLANK('5. Pp (3 años)'!D92),"",'5. Pp (3 años)'!D92)</f>
        <v>3.1.1.1.9.11 Asesoramiento para el registro de las agrupaciones religiosas.</v>
      </c>
      <c r="E92" s="767" t="str">
        <f>IF(ISBLANK('5. Pp (3 años)'!E92),"",'5. Pp (3 años)'!E92)</f>
        <v>PAAC: Porcentaje de asesorías jurídicas hacia asociaciones y agrupaciones religiosas.</v>
      </c>
      <c r="F92" s="767" t="str">
        <f>IF(ISBLANK('5. Pp (3 años)'!F92),"",'5. Pp (3 años)'!F92)</f>
        <v xml:space="preserve">Este indicador mide el número de asesorias jurídicas y de Registro solicitados por las agrupaciones religiosas con base a la normatividad vigente. </v>
      </c>
      <c r="G92" s="766" t="str">
        <f>IF(ISBLANK('5. Pp (3 años)'!G92),"",'5. Pp (3 años)'!G92)</f>
        <v>Eficacia</v>
      </c>
      <c r="H92" s="766" t="str">
        <f>IF(ISBLANK('5. Pp (3 años)'!H92),"",'5. Pp (3 años)'!H92)</f>
        <v>Trimestral</v>
      </c>
      <c r="I92" s="767" t="str">
        <f>IF(ISBLANK('5. Pp (3 años)'!I92),"",'5. Pp (3 años)'!I92)</f>
        <v xml:space="preserve">MÉTODO DE CÁLCULO                                                                                                                                                                                 
PAAC=(NAJB/NAJE)*100                                                                                                                                                                                 
VARIABLES.      
PAAC: Porcentaje de asesorías jurídicas hacia asociaciones y agrupaciones religiosas.                                                                          
NAJB: Número de asesorías jurídicas brindadas.                               
NAJE: Número de asesorías jurídicas estimadas. 
</v>
      </c>
      <c r="J92" s="767" t="str">
        <f>IF(ISBLANK('5. Pp (3 años)'!J92),"",'5. Pp (3 años)'!J92)</f>
        <v>UNIDAD DE MEDIDA DEL INDICADOR: 
Porcentaje
UNIDAD DE MEDIDA DE LAS VARIABLES: 
Asesorías jurídicas.</v>
      </c>
      <c r="K92" s="766" t="str">
        <f>IF(ISBLANK('5. Pp (3 años)'!K92),"",'5. Pp (3 años)'!K92)</f>
        <v>Ascendente</v>
      </c>
      <c r="L92" s="768" t="s">
        <v>1657</v>
      </c>
      <c r="M92" s="768" t="s">
        <v>1658</v>
      </c>
      <c r="N92" s="767" t="str">
        <f>IF(ISBLANK('5. Pp (3 años)'!N92),"",'5. Pp (3 años)'!N92)</f>
        <v>Nombre del Documento: 
Expediente de asesorias 
Nombre de quien genera la información: Dirección de Asuntos Religiosos
Periodicidad con que se genera la información: Trimestral
Liga de la página donde se localiza la información o ubicación:
Leffort MBJ-PM-SA-DAR-JDJ-003-2022 que se encuentra en la repisa No 2 del departamento juridico</v>
      </c>
      <c r="O92" s="767" t="str">
        <f>IF(ISBLANK('5. Pp (3 años)'!O92),"",'5. Pp (3 años)'!O92)</f>
        <v>Las y los Ministros de Culto tienen intéres y solicitan Asesoría Jurídica o de Registro de las agrupaciones religiosas.</v>
      </c>
      <c r="P92" s="769" t="str">
        <f>IF(ISBLANK('5. Pp (3 años)'!P92),"",'5. Pp (3 años)'!P92)</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3" spans="2:16" ht="294">
      <c r="B93" s="765" t="str">
        <f>IF(ISBLANK('5. Pp (3 años)'!B93),"",'5. Pp (3 años)'!B93)</f>
        <v>Dirección General de Gobierno</v>
      </c>
      <c r="C93" s="766" t="str">
        <f>IF(ISBLANK('5. Pp (3 años)'!C93),"",'5. Pp (3 años)'!C93)</f>
        <v>Actividad</v>
      </c>
      <c r="D93" s="767" t="str">
        <f>IF(ISBLANK('5. Pp (3 años)'!D93),"",'5. Pp (3 años)'!D93)</f>
        <v>3.1.1.1.1.9.12 Realización de actividades enfocadas a la Promoción, Respeto y Tolerancia Religiosa realizadas</v>
      </c>
      <c r="E93" s="767" t="str">
        <f>IF(ISBLANK('5. Pp (3 años)'!E93),"",'5. Pp (3 años)'!E93)</f>
        <v>PAPRT: Porcentaje de actividades  de Promoción, respeto y Tolerancia Religiosa, realizada</v>
      </c>
      <c r="F93" s="767" t="str">
        <f>IF(ISBLANK('5. Pp (3 años)'!F93),"",'5. Pp (3 años)'!F93)</f>
        <v xml:space="preserve"> Este  indicador mide el número de actividades que promueve el respeto y la tolerancia religiosaa.</v>
      </c>
      <c r="G93" s="766" t="str">
        <f>IF(ISBLANK('5. Pp (3 años)'!G93),"",'5. Pp (3 años)'!G93)</f>
        <v>Eficacia</v>
      </c>
      <c r="H93" s="766" t="str">
        <f>IF(ISBLANK('5. Pp (3 años)'!H93),"",'5. Pp (3 años)'!H93)</f>
        <v>Trimestral</v>
      </c>
      <c r="I93" s="767" t="str">
        <f>IF(ISBLANK('5. Pp (3 años)'!I93),"",'5. Pp (3 años)'!I93)</f>
        <v xml:space="preserve">MÉTODO DE CÁLCULO DEL INDICADOR:                                                                                                                                                                      PAPRT=(NAP/NAR)*100                                                                                                                                                                                 
VARIABLES.      
PAPRT: Porcentaje de actividades  de Promoción, respeto y Tolerancia Religiosa.                                                                                                                                                                            NAP: Número de Actividades programadas.                                                                                                  
NAR: Número de actividades realizadas. 
</v>
      </c>
      <c r="J93" s="767" t="str">
        <f>IF(ISBLANK('5. Pp (3 años)'!J93),"",'5. Pp (3 años)'!J93)</f>
        <v>UNIDAD DE MEDIDA DEL INDICADOR: 
Porcentaje.
UNIDAD DE MEDIDA DE LAS VARIABLES: 
actividades de promoción, respeto y tolerancia religiosa</v>
      </c>
      <c r="K93" s="766" t="str">
        <f>IF(ISBLANK('5. Pp (3 años)'!K93),"",'5. Pp (3 años)'!K93)</f>
        <v>Ascendente</v>
      </c>
      <c r="L93" s="768" t="s">
        <v>1659</v>
      </c>
      <c r="M93" s="768" t="s">
        <v>1660</v>
      </c>
      <c r="N93" s="767" t="str">
        <f>IF(ISBLANK('5. Pp (3 años)'!N93),"",'5. Pp (3 años)'!N93)</f>
        <v>Nombre del Documento: 
Expediente de programas y proyectos de actividades enfocadas a la promoción, respeto y tolerancia religiosa
Nombre de quien genera la información: 
Dirección de Asuntos Religiosos
Periodicidad con que se genera la información: 
Trimestral
Liga de la página donde se localiza la información o ubicación:
Las Copias se archivan en carpetas de la Dirección de Asuntos Religioso</v>
      </c>
      <c r="O93" s="767" t="str">
        <f>IF(ISBLANK('5. Pp (3 años)'!O93),"",'5. Pp (3 años)'!O93)</f>
        <v>Las y los ministros de culto, asi como su feligresia  tienen intéres de participar en actividades de promoción respeto y tolerancia religiosa.</v>
      </c>
      <c r="P93" s="769" t="str">
        <f>IF(ISBLANK('5. Pp (3 años)'!P93),"",'5. Pp (3 años)'!P93)</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4" spans="2:16" ht="315">
      <c r="B94" s="770" t="str">
        <f>IF(ISBLANK('5. Pp (3 años)'!B94),"",'5. Pp (3 años)'!B94)</f>
        <v>Sistema de Protección Integral de Protección Integral a las Niñas, Niños y Adolescentes</v>
      </c>
      <c r="C94" s="762" t="str">
        <f>IF(ISBLANK('5. Pp (3 años)'!C94),"",'5. Pp (3 años)'!C94)</f>
        <v>Componente</v>
      </c>
      <c r="D94" s="761" t="str">
        <f>IF(ISBLANK('5. Pp (3 años)'!D94),"",'5. Pp (3 años)'!D94)</f>
        <v>3.1.1.1.10 Mecanismos de coordinación interinstitucional y capacidades del SIPINNA Municipal fortalecidos.</v>
      </c>
      <c r="E94" s="761" t="str">
        <f>IF(ISBLANK('5. Pp (3 años)'!E94),"",'5. Pp (3 años)'!E94)</f>
        <v xml:space="preserve">PCI: Porcentaje de mecanismos de coordinación interinstitucional y de fortalecimiento de capacidades implementados. </v>
      </c>
      <c r="F94" s="761" t="str">
        <f>IF(ISBLANK('5. Pp (3 años)'!F94),"",'5. Pp (3 años)'!F94)</f>
        <v>Este indicador mide el porcentaje de mecanismos de coordinación interinstitucional implementados y el fortalecimiento de las capacidades del SIPINNA Municipal, con el fin de mejorar la articulación institucional para la protección integral de los derechos de niñas, niños y adolescentes.</v>
      </c>
      <c r="G94" s="762" t="str">
        <f>IF(ISBLANK('5. Pp (3 años)'!G94),"",'5. Pp (3 años)'!G94)</f>
        <v>Eficacia</v>
      </c>
      <c r="H94" s="762" t="str">
        <f>IF(ISBLANK('5. Pp (3 años)'!H94),"",'5. Pp (3 años)'!H94)</f>
        <v>Trimestral</v>
      </c>
      <c r="I94" s="761" t="str">
        <f>IF(ISBLANK('5. Pp (3 años)'!I94),"",'5. Pp (3 años)'!I94)</f>
        <v>MÉTODO DE CÁLCULO
PCI= (NMI/TMP)*100
INDICADORES
PCI: Porcentaje de mecanismos de coordinación interinstitucional y de fortalecimiento de capacidades implementados.                                                                    
NMI: Número de mecanismos implementados             
TMP: Total de mecanismos programados</v>
      </c>
      <c r="J94" s="761" t="str">
        <f>IF(ISBLANK('5. Pp (3 años)'!J94),"",'5. Pp (3 años)'!J94)</f>
        <v xml:space="preserve">UNIDAD DE MEDIDA DEL INDICADOR:
Porcentaje.   
UNIDAD DE MEDIDA DE LA VARIABLE:
Mecanismos de coordinación interinstitucional y de fortalecimiento de capacidades implementados. </v>
      </c>
      <c r="K94" s="762" t="str">
        <f>IF(ISBLANK('5. Pp (3 años)'!K94),"",'5. Pp (3 años)'!K94)</f>
        <v>Ascendente</v>
      </c>
      <c r="L94" s="772" t="s">
        <v>1323</v>
      </c>
      <c r="M94" s="763" t="s">
        <v>478</v>
      </c>
      <c r="N94" s="761" t="str">
        <f>IF(ISBLANK('5. Pp (3 años)'!N94),"",'5. Pp (3 años)'!N94)</f>
        <v xml:space="preserve">Nombre del documento:
 Convocatorias, actas, listas, minutas, evidencia fotografica.
                                                                                                         Nombre de quien genera la información:           
Secretaria Ejecutiva del Sistema Municipal de Protección Integral de Niñas, Niños y Adolescentes (SE SIPINNA).
Periodicidad con que se genera la información:                   
Trimestral.
                                                                                                      Localización de la información:
Oficinas de la Dirección Administrativa de la  Secretaria Ejecutiva del Sistema Municipal de Protección Integral de Niñas, Niños y Adolescentes (SE SIPINNA).                 </v>
      </c>
      <c r="O94" s="761" t="str">
        <f>IF(ISBLANK('5. Pp (3 años)'!O94),"",'5. Pp (3 años)'!O94)</f>
        <v>Cambios administrativos o rotación de personal que afecten la continuidad de los trabajos.
Débil seguimiento a acuerdos establecidos entre instituciones.</v>
      </c>
      <c r="P94" s="764" t="str">
        <f>IF(ISBLANK('5. Pp (3 años)'!P94),"",'5. Pp (3 años)'!P94)</f>
        <v>ODS 16
 Meta 16.2: Poner fin al maltrato, la explotación, la trata, la tortura y todas las formas de violencia contra los niños.
 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95" spans="2:16" ht="315">
      <c r="B95" s="765" t="str">
        <f>IF(ISBLANK('5. Pp (3 años)'!B95),"",'5. Pp (3 años)'!B95)</f>
        <v>Sistema de Protección Integral de Protección Integral a las Niñas, Niños y Adolescentes</v>
      </c>
      <c r="C95" s="766" t="str">
        <f>IF(ISBLANK('5. Pp (3 años)'!C95),"",'5. Pp (3 años)'!C95)</f>
        <v>Actividad</v>
      </c>
      <c r="D95" s="767" t="str">
        <f>IF(ISBLANK('5. Pp (3 años)'!D95),"",'5. Pp (3 años)'!D95)</f>
        <v>3.1.1.1.10.1  Organización de sesiones del Sistema Municipal y sus Comisiones.</v>
      </c>
      <c r="E95" s="767" t="str">
        <f>IF(ISBLANK('5. Pp (3 años)'!E95),"",'5. Pp (3 años)'!E95)</f>
        <v>PSO: Porcentaje de sesiones realizadas conforme al calendario.</v>
      </c>
      <c r="F95" s="767" t="str">
        <f>IF(ISBLANK('5. Pp (3 años)'!F95),"",'5. Pp (3 años)'!F95)</f>
        <v>Este indicador mide el número de sesiones del Sistema Municipal y sus Comisiones realizadas para fortalecer la coordinación institucional en materia de derechos de niñas, niños y adolescentes.</v>
      </c>
      <c r="G95" s="766" t="str">
        <f>IF(ISBLANK('5. Pp (3 años)'!G95),"",'5. Pp (3 años)'!G95)</f>
        <v>Eficacia</v>
      </c>
      <c r="H95" s="766" t="str">
        <f>IF(ISBLANK('5. Pp (3 años)'!H95),"",'5. Pp (3 años)'!H95)</f>
        <v>Trimestral</v>
      </c>
      <c r="I95" s="767" t="str">
        <f>IF(ISBLANK('5. Pp (3 años)'!I95),"",'5. Pp (3 años)'!I95)</f>
        <v>MÉTODO DE CÁLCULO
PSO= (NSR/NSP)*100
INDICADORES
PSO: Porcentaje de sesiones realizadas conforme al calendario.                                                          
NSR: Número de sesiones realizadas             
NSP: Número de sesiones programadas</v>
      </c>
      <c r="J95" s="767" t="str">
        <f>IF(ISBLANK('5. Pp (3 años)'!J95),"",'5. Pp (3 años)'!J95)</f>
        <v>UNIDAD DE MEDIDA DEL INDICADOR:
Porcentaje.   
UNIDAD DE MEDIDA DE LA VARIABLE:
Organización de sesiones del Sistema Municipal y sus Comisiones</v>
      </c>
      <c r="K95" s="766" t="str">
        <f>IF(ISBLANK('5. Pp (3 años)'!K95),"",'5. Pp (3 años)'!K95)</f>
        <v>Ascendente</v>
      </c>
      <c r="L95" s="773" t="s">
        <v>1324</v>
      </c>
      <c r="M95" s="771" t="s">
        <v>478</v>
      </c>
      <c r="N95" s="767" t="str">
        <f>IF(ISBLANK('5. Pp (3 años)'!N95),"",'5. Pp (3 años)'!N95)</f>
        <v xml:space="preserve">Nombre del Documento: 
Convocatorias, actas, minutas, listas de asistencia, evidencia fotografica.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  </v>
      </c>
      <c r="O95" s="767" t="str">
        <f>IF(ISBLANK('5. Pp (3 años)'!O95),"",'5. Pp (3 años)'!O95)</f>
        <v>Falta de quórum por inasistencia de las dependencias integrantes del Sistema Municipal y sus Comisiones.
Cambios administrativos o rotación de personal que afecten la continuidad de las sesiones.</v>
      </c>
      <c r="P95" s="769" t="str">
        <f>IF(ISBLANK('5. Pp (3 años)'!P95),"",'5. Pp (3 años)'!P95)</f>
        <v>ODS 8: Promover el crecimiento económico sostenido, inclusivo y sostenible, el empleo pleno y productivo y el trabajo decente para todos
 Meta 8.7: 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
 ODS 16
 Meta 16.2: Poner fin al maltrato, la explotación, la trata, la tortura y todas las formas de violencia contra los niños.</v>
      </c>
    </row>
    <row r="96" spans="2:16" ht="294">
      <c r="B96" s="765" t="str">
        <f>IF(ISBLANK('5. Pp (3 años)'!B96),"",'5. Pp (3 años)'!B96)</f>
        <v>Sistema de Protección Integral de Protección Integral a las Niñas, Niños y Adolescentes</v>
      </c>
      <c r="C96" s="766" t="str">
        <f>IF(ISBLANK('5. Pp (3 años)'!C96),"",'5. Pp (3 años)'!C96)</f>
        <v>Actividad</v>
      </c>
      <c r="D96" s="767" t="str">
        <f>IF(ISBLANK('5. Pp (3 años)'!D96),"",'5. Pp (3 años)'!D96)</f>
        <v>3.1.1.1.10.2 Canalización y registro de reportes o posibles vulneraciones de derechos de NNA.</v>
      </c>
      <c r="E96" s="767" t="str">
        <f>IF(ISBLANK('5. Pp (3 años)'!E96),"",'5. Pp (3 años)'!E96)</f>
        <v>PCR: Porcentaje de reportes canalizados dentro de 48 horas.</v>
      </c>
      <c r="F96" s="767" t="str">
        <f>IF(ISBLANK('5. Pp (3 años)'!F96),"",'5. Pp (3 años)'!F96)</f>
        <v>Este indicador mide el número de canalizaciones y registros de reportes o posibles vulneraciones de derechos de niñas, niños y adolescentes, con el fin de garantizar su atención oportuna.</v>
      </c>
      <c r="G96" s="766" t="str">
        <f>IF(ISBLANK('5. Pp (3 años)'!G96),"",'5. Pp (3 años)'!G96)</f>
        <v>Eficacia</v>
      </c>
      <c r="H96" s="766" t="str">
        <f>IF(ISBLANK('5. Pp (3 años)'!H96),"",'5. Pp (3 años)'!H96)</f>
        <v>Trimestral</v>
      </c>
      <c r="I96" s="767" t="str">
        <f>IF(ISBLANK('5. Pp (3 años)'!I96),"",'5. Pp (3 años)'!I96)</f>
        <v>MÉTODO DE CÁLCULO
PCR= (NRC/TDR)* 100
INDICADORES
PCR: Porcentaje de reportes canalizados dentro de 48 horas.                                                         
NRC: Número de reportes canalizados dentro de 48 horas
TDR: Total de reportes recibidos​</v>
      </c>
      <c r="J96" s="767" t="str">
        <f>IF(ISBLANK('5. Pp (3 años)'!J96),"",'5. Pp (3 años)'!J96)</f>
        <v xml:space="preserve">UNIDAD DE MEDIDA DEL INDICADOR:
Porcentaje.   
UNIDAD DE MEDIDA DE LA VARIABLE:
Reportes de canalizaciones </v>
      </c>
      <c r="K96" s="766" t="str">
        <f>IF(ISBLANK('5. Pp (3 años)'!K96),"",'5. Pp (3 años)'!K96)</f>
        <v>Constante</v>
      </c>
      <c r="L96" s="773" t="s">
        <v>1325</v>
      </c>
      <c r="M96" s="771" t="s">
        <v>479</v>
      </c>
      <c r="N96" s="767" t="str">
        <f>IF(ISBLANK('5. Pp (3 años)'!N96),"",'5. Pp (3 años)'!N96)</f>
        <v xml:space="preserve">Nombre del Documento: 
Oficios, acuses, registros, reportes de seguimiento.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 </v>
      </c>
      <c r="O96" s="767" t="str">
        <f>IF(ISBLANK('5. Pp (3 años)'!O96),"",'5. Pp (3 años)'!O96)</f>
        <v>Falta de denuncia o reporte de posibles vulneraciones de derechos de niñas, niños y adolescentes.
Desconocimiento de la población sobre los mecanismos de reporte y atención.</v>
      </c>
      <c r="P96" s="769" t="str">
        <f>IF(ISBLANK('5. Pp (3 años)'!P96),"",'5. Pp (3 años)'!P96)</f>
        <v>ODS 3: Garantizar una vida sana y promover el bienestar para todos en todas las edades
 Meta 3.7: Para 2030, garantizar el acceso universal a los servicios de salud sexual y reproductiva, incluidos los de planificación de la familia, información y educación, y la integración de la salud reproductiva en las estrategias y los programas nacionales.</v>
      </c>
    </row>
    <row r="97" spans="2:16" ht="294">
      <c r="B97" s="765" t="str">
        <f>IF(ISBLANK('5. Pp (3 años)'!B97),"",'5. Pp (3 años)'!B97)</f>
        <v>Sistema de Protección Integral de Protección Integral a las Niñas, Niños y Adolescentes</v>
      </c>
      <c r="C97" s="766" t="str">
        <f>IF(ISBLANK('5. Pp (3 años)'!C97),"",'5. Pp (3 años)'!C97)</f>
        <v>Actividad</v>
      </c>
      <c r="D97" s="767" t="str">
        <f>IF(ISBLANK('5. Pp (3 años)'!D97),"",'5. Pp (3 años)'!D97)</f>
        <v>3.1.1.1.10.3 Convocatoria y organización de actividades de participación dirigidas a niñas, niños y adolescentes.</v>
      </c>
      <c r="E97" s="767" t="str">
        <f>IF(ISBLANK('5. Pp (3 años)'!E97),"",'5. Pp (3 años)'!E97)</f>
        <v>PPA: Porcentaje de participación de NNA en actividades convocadas.</v>
      </c>
      <c r="F97" s="767" t="str">
        <f>IF(ISBLANK('5. Pp (3 años)'!F97),"",'5. Pp (3 años)'!F97)</f>
        <v>Este indicador mide el número de niñas, niños y adolescentes que participan en las actividades convocadas y organizadas, con el fin de fomentar su involucramiento en espacios de participación y el ejercicio de sus derechos.</v>
      </c>
      <c r="G97" s="766" t="str">
        <f>IF(ISBLANK('5. Pp (3 años)'!G97),"",'5. Pp (3 años)'!G97)</f>
        <v>Eficacia</v>
      </c>
      <c r="H97" s="766" t="str">
        <f>IF(ISBLANK('5. Pp (3 años)'!H97),"",'5. Pp (3 años)'!H97)</f>
        <v>Trimestral</v>
      </c>
      <c r="I97" s="767" t="str">
        <f>IF(ISBLANK('5. Pp (3 años)'!I97),"",'5. Pp (3 años)'!I97)</f>
        <v>MÉTODO DE CÁLCULO
PPA= (NNNAPR/NNNAP)* 100
INDICADORES:
PPA: Porcentaje de participación de NNA en actividades convocadas.
NNNAPR: Número de NNA participantes registrados
NNNAP: Número de NNA programados</v>
      </c>
      <c r="J97" s="767" t="str">
        <f>IF(ISBLANK('5. Pp (3 años)'!J97),"",'5. Pp (3 años)'!J97)</f>
        <v>UNIDAD DE MEDIDA DEL INDICADOR:
Porcentaje.   
UNIDAD DE MEDIDA DE LA VARIABLE:
Niñas, niños y adolescentes participantes en actividades sobre sus derechos humanos..</v>
      </c>
      <c r="K97" s="766" t="str">
        <f>IF(ISBLANK('5. Pp (3 años)'!K97),"",'5. Pp (3 años)'!K97)</f>
        <v>Ascendente</v>
      </c>
      <c r="L97" s="773" t="s">
        <v>1326</v>
      </c>
      <c r="M97" s="771" t="s">
        <v>478</v>
      </c>
      <c r="N97" s="767" t="str">
        <f>IF(ISBLANK('5. Pp (3 años)'!N97),"",'5. Pp (3 años)'!N97)</f>
        <v xml:space="preserve">Nombre del Documento: 
Listas de asistencia, evidencias fotográficas, reportes.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 </v>
      </c>
      <c r="O97" s="767" t="str">
        <f>IF(ISBLANK('5. Pp (3 años)'!O97),"",'5. Pp (3 años)'!O97)</f>
        <v>Baja asistencia de niñas, niños y adolescentes a las actividades convocadas.
Falta de interés o autorización de madres, padres, tutores o instituciones educativas para su participación.</v>
      </c>
      <c r="P97" s="769" t="str">
        <f>IF(ISBLANK('5. Pp (3 años)'!P97),"",'5. Pp (3 años)'!P97)</f>
        <v>ODS 4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ODS 16
 Meta 16.2: Poner fin al maltrato, la explotación, la trata, la tortura y todas las formas de violencia contra los niños.</v>
      </c>
    </row>
    <row r="98" spans="2:16" ht="294">
      <c r="B98" s="765" t="str">
        <f>IF(ISBLANK('5. Pp (3 años)'!B98),"",'5. Pp (3 años)'!B98)</f>
        <v>Sistema de Protección Integral de Protección Integral a las Niñas, Niños y Adolescentes</v>
      </c>
      <c r="C98" s="766" t="str">
        <f>IF(ISBLANK('5. Pp (3 años)'!C98),"",'5. Pp (3 años)'!C98)</f>
        <v>Actividad</v>
      </c>
      <c r="D98" s="767" t="str">
        <f>IF(ISBLANK('5. Pp (3 años)'!D98),"",'5. Pp (3 años)'!D98)</f>
        <v>3.1.1.1.10.4 Difusión digital y realización de campañas en redes sociales sobre los derechos de NNA.</v>
      </c>
      <c r="E98" s="767" t="str">
        <f>IF(ISBLANK('5. Pp (3 años)'!E98),"",'5. Pp (3 años)'!E98)</f>
        <v>PDR: Porcentaje de campañas realizadas conforme a la planeación.</v>
      </c>
      <c r="F98" s="767" t="str">
        <f>IF(ISBLANK('5. Pp (3 años)'!F98),"",'5. Pp (3 años)'!F98)</f>
        <v>Este indicador mide el número de campañas digitales sobre los derechos de niñas, niños y adolescentes realizadas conforme a la programación establecida, con el fin de difundir y promover el conocimiento de sus derechos.</v>
      </c>
      <c r="G98" s="766" t="str">
        <f>IF(ISBLANK('5. Pp (3 años)'!G98),"",'5. Pp (3 años)'!G98)</f>
        <v>Eficacia</v>
      </c>
      <c r="H98" s="766" t="str">
        <f>IF(ISBLANK('5. Pp (3 años)'!H98),"",'5. Pp (3 años)'!H98)</f>
        <v>Trimestral</v>
      </c>
      <c r="I98" s="767" t="str">
        <f>IF(ISBLANK('5. Pp (3 años)'!I98),"",'5. Pp (3 años)'!I98)</f>
        <v>MÉTODO DE CÁLCULO
PDR= (NCR/NCP)* 100
INDICADORES
PDR: Porcentaje de campañas realizadas conforme a la planeación.                                              
NCR: Número de Campañas realizadas.   
NCP: Número de campañas programadas.</v>
      </c>
      <c r="J98" s="767" t="str">
        <f>IF(ISBLANK('5. Pp (3 años)'!J98),"",'5. Pp (3 años)'!J98)</f>
        <v>UNIDAD DE MEDIDA DEL INDICADOR:
Porcentaje.   
UNIDAD DE MEDIDA DE LA VARIABLE:
Campañas digitales realizadas..</v>
      </c>
      <c r="K98" s="766" t="str">
        <f>IF(ISBLANK('5. Pp (3 años)'!K98),"",'5. Pp (3 años)'!K98)</f>
        <v>Ascendente</v>
      </c>
      <c r="L98" s="768" t="s">
        <v>1327</v>
      </c>
      <c r="M98" s="771" t="s">
        <v>478</v>
      </c>
      <c r="N98" s="767" t="str">
        <f>IF(ISBLANK('5. Pp (3 años)'!N98),"",'5. Pp (3 años)'!N98)</f>
        <v>Nombre del Documento: 
Capturas, reportes digitales, materiales difundidos.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v>
      </c>
      <c r="O98" s="767" t="str">
        <f>IF(ISBLANK('5. Pp (3 años)'!O98),"",'5. Pp (3 años)'!O98)</f>
        <v>Incumplimiento de la programación de campañas digitales.
Limitaciones técnicas o fallas en plataformas digitales.</v>
      </c>
      <c r="P98" s="769" t="str">
        <f>IF(ISBLANK('5. Pp (3 años)'!P98),"",'5. Pp (3 años)'!P98)</f>
        <v>ODS 16
 Meta 16.10: Garantizar el acceso público a la información y proteger las libertades fundamentales, de conformidad con las leyes nacionales y los acuerdos internacionales.</v>
      </c>
    </row>
    <row r="99" spans="2:16" ht="294">
      <c r="B99" s="770" t="str">
        <f>IF(ISBLANK('5. Pp (3 años)'!B99),"",'5. Pp (3 años)'!B99)</f>
        <v>Dirección General de Transporte y Vialidad</v>
      </c>
      <c r="C99" s="762" t="str">
        <f>IF(ISBLANK('5. Pp (3 años)'!C99),"",'5. Pp (3 años)'!C99)</f>
        <v>Componente</v>
      </c>
      <c r="D99" s="761" t="str">
        <f>IF(ISBLANK('5. Pp (3 años)'!D99),"",'5. Pp (3 años)'!D99)</f>
        <v>3.1.1.1.11 Proyectos de estructuración vial revisados interinstitucionalmente.</v>
      </c>
      <c r="E99" s="761" t="str">
        <f>IF(ISBLANK('5. Pp (3 años)'!E99),"",'5. Pp (3 años)'!E99)</f>
        <v>PREV: Porcentaje de proyectos de estructuración vial revisados</v>
      </c>
      <c r="F99" s="761" t="str">
        <f>IF(ISBLANK('5. Pp (3 años)'!F99),"",'5. Pp (3 años)'!F99)</f>
        <v>El indicador mide el número de solicitudes recibidas en la Direccion General.</v>
      </c>
      <c r="G99" s="762" t="str">
        <f>IF(ISBLANK('5. Pp (3 años)'!G99),"",'5. Pp (3 años)'!G99)</f>
        <v>Eficacia</v>
      </c>
      <c r="H99" s="762" t="str">
        <f>IF(ISBLANK('5. Pp (3 años)'!H99),"",'5. Pp (3 años)'!H99)</f>
        <v>Trimestral</v>
      </c>
      <c r="I99" s="761" t="str">
        <f>IF(ISBLANK('5. Pp (3 años)'!I99),"",'5. Pp (3 años)'!I99)</f>
        <v>MÉTODO DE CÁLCULO:
PSRPEV= (NSR/NSP)*100
VARIABLES:
PPEV: Porcentaje de proyectos de estructuración vial revisados
NPR: Número de proyectos de estructuración vial revisados
NSR: Número de solicitudes de proyectos de estructuración vial recibidas</v>
      </c>
      <c r="J99" s="761" t="str">
        <f>IF(ISBLANK('5. Pp (3 años)'!J99),"",'5. Pp (3 años)'!J99)</f>
        <v>UNIDAD DE MEDIDA DELINDICADOR:
Porcentaje
 UNIDAD DE MEDIDA DE LA VARIABLE:
Proyectos</v>
      </c>
      <c r="K99" s="762" t="str">
        <f>IF(ISBLANK('5. Pp (3 años)'!K99),"",'5. Pp (3 años)'!K99)</f>
        <v>Ascendente</v>
      </c>
      <c r="L99" s="772" t="s">
        <v>1328</v>
      </c>
      <c r="M99" s="774" t="s">
        <v>1661</v>
      </c>
      <c r="N99" s="761" t="str">
        <f>IF(ISBLANK('5. Pp (3 años)'!N99),"",'5. Pp (3 años)'!N99)</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99" s="761" t="str">
        <f>IF(ISBLANK('5. Pp (3 años)'!O99),"",'5. Pp (3 años)'!O99)</f>
        <v>Falta de seguimiento en las solicitudes recibidas por parte de Obras Publicas.</v>
      </c>
      <c r="P99" s="764" t="str">
        <f>IF(ISBLANK('5. Pp (3 años)'!P99),"",'5. Pp (3 años)'!P99)</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
 ODS 3
 Meta 3.6: Para 2020, reducir a la mitad el número de muertes y lesiones causadas por accidentes de tráfico en el mundo.</v>
      </c>
    </row>
    <row r="100" spans="2:16" ht="294">
      <c r="B100" s="765" t="str">
        <f>IF(ISBLANK('5. Pp (3 años)'!B100),"",'5. Pp (3 años)'!B100)</f>
        <v>Dirección General de Transporte y Vialidad</v>
      </c>
      <c r="C100" s="766" t="str">
        <f>IF(ISBLANK('5. Pp (3 años)'!C100),"",'5. Pp (3 años)'!C100)</f>
        <v>Actividad</v>
      </c>
      <c r="D100" s="767" t="str">
        <f>IF(ISBLANK('5. Pp (3 años)'!D100),"",'5. Pp (3 años)'!D100)</f>
        <v>3.1.1.1.11.1 Instalación de señalización vial horizontal y vertical en la infraestructura urbana.</v>
      </c>
      <c r="E100" s="767" t="str">
        <f>IF(ISBLANK('5. Pp (3 años)'!E100),"",'5. Pp (3 años)'!E100)</f>
        <v>PSHV: Porcentaje de señalización vial horizontal y vertical instalada</v>
      </c>
      <c r="F100" s="767" t="str">
        <f>IF(ISBLANK('5. Pp (3 años)'!F100),"",'5. Pp (3 años)'!F100)</f>
        <v>El indicador mide el número de señaletica horizontal o vertical instalada.</v>
      </c>
      <c r="G100" s="766" t="str">
        <f>IF(ISBLANK('5. Pp (3 años)'!G100),"",'5. Pp (3 años)'!G100)</f>
        <v>Eficacia</v>
      </c>
      <c r="H100" s="766" t="str">
        <f>IF(ISBLANK('5. Pp (3 años)'!H100),"",'5. Pp (3 años)'!H100)</f>
        <v>Trimestral</v>
      </c>
      <c r="I100" s="767" t="str">
        <f>IF(ISBLANK('5. Pp (3 años)'!I100),"",'5. Pp (3 años)'!I100)</f>
        <v>MÉTODO DE CÁLCULO:
PSHV= (NSI/NSP)*100
VARIABLES:
PSHV: Porcentaje de señalizacion horizontal y vertical instaladas.
NSI: Número de señalizaciones viales instaladas.
NSP: Número de señalizaciones viales programadas.</v>
      </c>
      <c r="J100" s="767" t="str">
        <f>IF(ISBLANK('5. Pp (3 años)'!J100),"",'5. Pp (3 años)'!J100)</f>
        <v>UNIDAD DE MEDIDA DEL INDICADOR:
Porcentaje
 UNIDAD DE MEDIDA DE LA VARIABLE:
Señalizacion.</v>
      </c>
      <c r="K100" s="766" t="str">
        <f>IF(ISBLANK('5. Pp (3 años)'!K100),"",'5. Pp (3 años)'!K100)</f>
        <v>Ascendente</v>
      </c>
      <c r="L100" s="768" t="s">
        <v>1329</v>
      </c>
      <c r="M100" s="775" t="s">
        <v>1661</v>
      </c>
      <c r="N100" s="767" t="str">
        <f>IF(ISBLANK('5. Pp (3 años)'!N100),"",'5. Pp (3 años)'!N100)</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100" s="767" t="str">
        <f>IF(ISBLANK('5. Pp (3 años)'!O100),"",'5. Pp (3 años)'!O100)</f>
        <v>No existen las condiciones climatológicas para la instalacion de las señalizaciones verticales y/o horizontales.</v>
      </c>
      <c r="P100" s="769" t="str">
        <f>IF(ISBLANK('5. Pp (3 años)'!P100),"",'5. Pp (3 años)'!P100)</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ODS 3
 Meta 3.6: Para 2020, reducir a la mitad el número de muertes y lesiones causadas por accidentes de tráfico en el mundo.</v>
      </c>
    </row>
    <row r="101" spans="2:16" ht="294">
      <c r="B101" s="765" t="str">
        <f>IF(ISBLANK('5. Pp (3 años)'!B101),"",'5. Pp (3 años)'!B101)</f>
        <v>Dirección General de Transporte y Vialidad</v>
      </c>
      <c r="C101" s="766" t="str">
        <f>IF(ISBLANK('5. Pp (3 años)'!C101),"",'5. Pp (3 años)'!C101)</f>
        <v>Actividad</v>
      </c>
      <c r="D101" s="767" t="str">
        <f>IF(ISBLANK('5. Pp (3 años)'!D101),"",'5. Pp (3 años)'!D101)</f>
        <v>3.1.1.1.11.2. Elaboración de propuestas de Seguridad Vial y de Movilidad Urbana.</v>
      </c>
      <c r="E101" s="767" t="str">
        <f>IF(ISBLANK('5. Pp (3 años)'!E101),"",'5. Pp (3 años)'!E101)</f>
        <v>PASMG: Porcentaje de anuencias de seguridad vial y movilidad urbana gestionadas</v>
      </c>
      <c r="F101" s="767" t="str">
        <f>IF(ISBLANK('5. Pp (3 años)'!F101),"",'5. Pp (3 años)'!F101)</f>
        <v>El indicador mide el número de solicitudes de anuencias recibidas en la Direccion General, se consideran todos las peticiones recibidas para realizar una visita por parte del area.</v>
      </c>
      <c r="G101" s="766" t="str">
        <f>IF(ISBLANK('5. Pp (3 años)'!G101),"",'5. Pp (3 años)'!G101)</f>
        <v>Eficacia</v>
      </c>
      <c r="H101" s="766" t="str">
        <f>IF(ISBLANK('5. Pp (3 años)'!H101),"",'5. Pp (3 años)'!H101)</f>
        <v>Trimestral</v>
      </c>
      <c r="I101" s="767" t="str">
        <f>IF(ISBLANK('5. Pp (3 años)'!I101),"",'5. Pp (3 años)'!I101)</f>
        <v>MÉTODO DE CÁLCULO:
PASMG= (NAG/NSAR)*100
VARIABLES:
PASMG: Porcentaje de anuencias de seguridad vial y movilidad urbana gestionadas
NAG: Número de anuencias gestionadas
NSAR: Número de solicitudes de anuencias recibidas</v>
      </c>
      <c r="J101" s="767" t="str">
        <f>IF(ISBLANK('5. Pp (3 años)'!J101),"",'5. Pp (3 años)'!J101)</f>
        <v>UNIDAD DE MÉDIDA DEL INDICADOR:
Porcentaje.
 UNIDAD DE MEDIDA DE LA VARIABLE:
Anuencias.</v>
      </c>
      <c r="K101" s="766" t="str">
        <f>IF(ISBLANK('5. Pp (3 años)'!K101),"",'5. Pp (3 años)'!K101)</f>
        <v>Ascendente</v>
      </c>
      <c r="L101" s="768" t="s">
        <v>1330</v>
      </c>
      <c r="M101" s="775" t="s">
        <v>1662</v>
      </c>
      <c r="N101" s="767" t="str">
        <f>IF(ISBLANK('5. Pp (3 años)'!N101),"",'5. Pp (3 años)'!N101)</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101" s="767" t="str">
        <f>IF(ISBLANK('5. Pp (3 años)'!O101),"",'5. Pp (3 años)'!O101)</f>
        <v>No se aprueban las propuestas de Seguridad Vial y de Movilidad Urbana Sostenible por el Cabildo Municipal y son publicadas en el Periódico Oficial del Estado de Quintana Roo.</v>
      </c>
      <c r="P101" s="769" t="str">
        <f>IF(ISBLANK('5. Pp (3 años)'!P101),"",'5. Pp (3 años)'!P101)</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ODS 3
 Meta 3.6: Para 2020, reducir a la mitad el número de muertes y lesiones causadas por accidentes de tráfico en el mundo.</v>
      </c>
    </row>
    <row r="102" spans="2:16" ht="294">
      <c r="B102" s="765" t="str">
        <f>IF(ISBLANK('5. Pp (3 años)'!B102),"",'5. Pp (3 años)'!B102)</f>
        <v>Dirección General de Transporte y Vialidad</v>
      </c>
      <c r="C102" s="766" t="str">
        <f>IF(ISBLANK('5. Pp (3 años)'!C102),"",'5. Pp (3 años)'!C102)</f>
        <v>Actividad</v>
      </c>
      <c r="D102" s="767" t="str">
        <f>IF(ISBLANK('5. Pp (3 años)'!D102),"",'5. Pp (3 años)'!D102)</f>
        <v>3.1.1.1.11.3 Supervisión del funcionamiento de la red semafórica en la infraestructura vial.</v>
      </c>
      <c r="E102" s="767" t="str">
        <f>IF(ISBLANK('5. Pp (3 años)'!E102),"",'5. Pp (3 años)'!E102)</f>
        <v>PSRS: Porcentaje de supervisiones realizadas a la red semafórica</v>
      </c>
      <c r="F102" s="767" t="str">
        <f>IF(ISBLANK('5. Pp (3 años)'!F102),"",'5. Pp (3 años)'!F102)</f>
        <v>El indicador mide el número de supervisiones realizadas durante el trimestre a la red semaforica de la ciudad.</v>
      </c>
      <c r="G102" s="766" t="str">
        <f>IF(ISBLANK('5. Pp (3 años)'!G102),"",'5. Pp (3 años)'!G102)</f>
        <v>Eficacia</v>
      </c>
      <c r="H102" s="766" t="str">
        <f>IF(ISBLANK('5. Pp (3 años)'!H102),"",'5. Pp (3 años)'!H102)</f>
        <v>Trimestral</v>
      </c>
      <c r="I102" s="767" t="str">
        <f>IF(ISBLANK('5. Pp (3 años)'!I102),"",'5. Pp (3 años)'!I102)</f>
        <v>MÉTODO DE CÁLCULO:
PSRS= (NSR/NSP) x100
VARIABLES:
PSRS: Porcentaje de supervisiones realizadas a la red semafórica.
NSR: Número de supervisiones realizadas.
NSP: Número de supervisiones programadas.</v>
      </c>
      <c r="J102" s="767" t="str">
        <f>IF(ISBLANK('5. Pp (3 años)'!J102),"",'5. Pp (3 años)'!J102)</f>
        <v>UNIDAD DE MEDIDA DEL INDICADOR:
Porcentaje 
 UNIDAD DE MEDIDA DE LA VARIABLE:
Supervisiones.</v>
      </c>
      <c r="K102" s="766" t="str">
        <f>IF(ISBLANK('5. Pp (3 años)'!K102),"",'5. Pp (3 años)'!K102)</f>
        <v>Ascendente</v>
      </c>
      <c r="L102" s="768" t="s">
        <v>1331</v>
      </c>
      <c r="M102" s="775" t="s">
        <v>1661</v>
      </c>
      <c r="N102" s="767" t="str">
        <f>IF(ISBLANK('5. Pp (3 años)'!N102),"",'5. Pp (3 años)'!N102)</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102" s="767" t="str">
        <f>IF(ISBLANK('5. Pp (3 años)'!O102),"",'5. Pp (3 años)'!O102)</f>
        <v>Falta de recurso para realizar las visitas a los diferentes puntos de semaforizacion de la ciudad.</v>
      </c>
      <c r="P102" s="769" t="str">
        <f>IF(ISBLANK('5. Pp (3 años)'!P102),"",'5. Pp (3 años)'!P102)</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v>
      </c>
    </row>
    <row r="103" spans="2:16" ht="336">
      <c r="B103" s="770" t="str">
        <f>IF(ISBLANK('5. Pp (3 años)'!B103),"",'5. Pp (3 años)'!B103)</f>
        <v>Dirección General del Honorable Cuerpo de Bomberos, Desastres, Emergencias Medicas y Desastres</v>
      </c>
      <c r="C103" s="762" t="str">
        <f>IF(ISBLANK('5. Pp (3 años)'!C103),"",'5. Pp (3 años)'!C103)</f>
        <v>Componente</v>
      </c>
      <c r="D103" s="761" t="str">
        <f>IF(ISBLANK('5. Pp (3 años)'!D103),"",'5. Pp (3 años)'!D103)</f>
        <v>3.1.1.1.12 Atención de emergencias a la población, mediante acciones de prevención, auxilio y combate de incendios.</v>
      </c>
      <c r="E103" s="761" t="str">
        <f>IF(ISBLANK('5. Pp (3 años)'!E103),"",'5. Pp (3 años)'!E103)</f>
        <v>PPAE: Porcentaje de personas atendidas en emergencias.</v>
      </c>
      <c r="F103" s="761" t="str">
        <f>IF(ISBLANK('5. Pp (3 años)'!F103),"",'5. Pp (3 años)'!F103)</f>
        <v>Este Indicador mide el número total de personas que reciben atención por parte del H. Cuerpo de Bomberos durante la ocurrencia de emergencias, tales como incendios, accidentes y rescates. Permite evaluar el alcance de los servicios brindados a la población y la capacidad institucional de respuesta ante situaciones de riesgo.</v>
      </c>
      <c r="G103" s="762" t="str">
        <f>IF(ISBLANK('5. Pp (3 años)'!G103),"",'5. Pp (3 años)'!G103)</f>
        <v>Eficacia</v>
      </c>
      <c r="H103" s="762" t="str">
        <f>IF(ISBLANK('5. Pp (3 años)'!H103),"",'5. Pp (3 años)'!H103)</f>
        <v>Trimestral</v>
      </c>
      <c r="I103" s="761" t="str">
        <f>IF(ISBLANK('5. Pp (3 años)'!I103),"",'5. Pp (3 años)'!I103)</f>
        <v>MÉTODO DE CÁLCULO:  
PPAE= (NPAE/NPPAE)*100
VARIABLES: 
PPAE: Porcentaje de Personas Atendidas en Emergencias. 
NPAE: Número de Personas Atendidas en Emergencias. 
NPPAE: Numero de Personas Programadasa a Atender en Emergencias.</v>
      </c>
      <c r="J103" s="761" t="str">
        <f>IF(ISBLANK('5. Pp (3 años)'!J103),"",'5. Pp (3 años)'!J103)</f>
        <v>UNIDAD DE MEDIDA DEL INDICADOR:
Porcentaje 
UNIDAD DE MEDIDA DE LA VARIABLE: 
Personas.</v>
      </c>
      <c r="K103" s="762" t="str">
        <f>IF(ISBLANK('5. Pp (3 años)'!K103),"",'5. Pp (3 años)'!K103)</f>
        <v>Ascendente</v>
      </c>
      <c r="L103" s="772" t="s">
        <v>1332</v>
      </c>
      <c r="M103" s="774" t="s">
        <v>1663</v>
      </c>
      <c r="N103" s="761" t="str">
        <f>IF(ISBLANK('5. Pp (3 años)'!N103),"",'5. Pp (3 años)'!N103)</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3" s="761" t="str">
        <f>IF(ISBLANK('5. Pp (3 años)'!O103),"",'5. Pp (3 años)'!O103)</f>
        <v>La dependencia no se mantiene en coordinación efectiva con otras instituciones de apoyo en la atención de emergencias.</v>
      </c>
      <c r="P103" s="764" t="str">
        <f>IF(ISBLANK('5. Pp (3 años)'!P103),"",'5. Pp (3 años)'!P103)</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4" spans="2:16" ht="336">
      <c r="B104" s="765" t="str">
        <f>IF(ISBLANK('5. Pp (3 años)'!B104),"",'5. Pp (3 años)'!B104)</f>
        <v>Dirección General del Honorable Cuerpo de Bomberos, Desastres, Emergencias Medicas y Desastres</v>
      </c>
      <c r="C104" s="766" t="str">
        <f>IF(ISBLANK('5. Pp (3 años)'!C104),"",'5. Pp (3 años)'!C104)</f>
        <v>Actividad</v>
      </c>
      <c r="D104" s="767" t="str">
        <f>IF(ISBLANK('5. Pp (3 años)'!D104),"",'5. Pp (3 años)'!D104)</f>
        <v>3.1.1.1.12.1 Capacitación en prevención de riesgos al personal organizaciones del sector público y privado.</v>
      </c>
      <c r="E104" s="767" t="str">
        <f>IF(ISBLANK('5. Pp (3 años)'!E104),"",'5. Pp (3 años)'!E104)</f>
        <v>POPC: Porcentaje de personal de organizaciones públicas y privadas capacitadas.</v>
      </c>
      <c r="F104" s="767" t="str">
        <f>IF(ISBLANK('5. Pp (3 años)'!F104),"",'5. Pp (3 años)'!F104)</f>
        <v>Este indicador mide el número de personal integrante de organizaciones publicas y/o privadas capacitadas en conocimientos básicos de prevención y autoprotección para mitigar los riesgos en los establecimientos ante los diferentes suscesos catástroficos.</v>
      </c>
      <c r="G104" s="766" t="str">
        <f>IF(ISBLANK('5. Pp (3 años)'!G104),"",'5. Pp (3 años)'!G104)</f>
        <v>Eficacia</v>
      </c>
      <c r="H104" s="766" t="str">
        <f>IF(ISBLANK('5. Pp (3 años)'!H104),"",'5. Pp (3 años)'!H104)</f>
        <v>Trimestral</v>
      </c>
      <c r="I104" s="767" t="str">
        <f>IF(ISBLANK('5. Pp (3 años)'!I104),"",'5. Pp (3 años)'!I104)</f>
        <v>MÉTODO DE CÁLCULO: 
 POPC = (NOCA/NOES)*100 
 VARIABLES: 
 POPC: Porcentaje de personal de organizaciones públicas y privadas capacitadas. 
 NOCA: Número de personas capacitadas.
 NOES: Número de personas programadas.</v>
      </c>
      <c r="J104" s="767" t="str">
        <f>IF(ISBLANK('5. Pp (3 años)'!J104),"",'5. Pp (3 años)'!J104)</f>
        <v>UNIDAD DE MEDIDA DEL INDICADOR:
Porcentaje.
UNIDAD DE MEDIDA DE LA VARIABLE: 
Personal de Organizaciones públicas y privadas.</v>
      </c>
      <c r="K104" s="766" t="str">
        <f>IF(ISBLANK('5. Pp (3 años)'!K104),"",'5. Pp (3 años)'!K104)</f>
        <v>Ascendente</v>
      </c>
      <c r="L104" s="768" t="s">
        <v>1333</v>
      </c>
      <c r="M104" s="775" t="s">
        <v>1664</v>
      </c>
      <c r="N104" s="767" t="str">
        <f>IF(ISBLANK('5. Pp (3 años)'!N104),"",'5. Pp (3 años)'!N104)</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4" s="767" t="str">
        <f>IF(ISBLANK('5. Pp (3 años)'!O104),"",'5. Pp (3 años)'!O104)</f>
        <v>El personal de organizaciones públicas y privadas no muestran interés en capacitarse en materia de prevención y protección de riesgos.</v>
      </c>
      <c r="P104" s="769" t="str">
        <f>IF(ISBLANK('5. Pp (3 años)'!P104),"",'5. Pp (3 años)'!P104)</f>
        <v>ODS 13
 Meta 13.3: Mejorar la educación, la sensibilización y la capacidad humana e institucional en relación con la mitigación del cambio climático, la adaptación a él, la reducción de sus efectos y la alerta temprana.</v>
      </c>
    </row>
    <row r="105" spans="2:16" ht="336">
      <c r="B105" s="765" t="str">
        <f>IF(ISBLANK('5. Pp (3 años)'!B105),"",'5. Pp (3 años)'!B105)</f>
        <v>Dirección General del Honorable Cuerpo de Bomberos, Desastres, Emergencias Medicas y Desastres</v>
      </c>
      <c r="C105" s="766" t="str">
        <f>IF(ISBLANK('5. Pp (3 años)'!C105),"",'5. Pp (3 años)'!C105)</f>
        <v>Actividad</v>
      </c>
      <c r="D105" s="767" t="str">
        <f>IF(ISBLANK('5. Pp (3 años)'!D105),"",'5. Pp (3 años)'!D105)</f>
        <v>3.1.1.1.12.2 Supervisión y prevención de riesgos en eventos masivos, espacios públicos y operativos especiales.</v>
      </c>
      <c r="E105" s="767" t="str">
        <f>IF(ISBLANK('5. Pp (3 años)'!E105),"",'5. Pp (3 años)'!E105)</f>
        <v>PSPR: Porcentaje de servicios de supervisión y prevención de riesgos realizados.</v>
      </c>
      <c r="F105" s="767" t="str">
        <f>IF(ISBLANK('5. Pp (3 años)'!F105),"",'5. Pp (3 años)'!F105)</f>
        <v>Este indicador mide el número de eventos másivos verificados en cuanto a sus medidas de seguridad en sus instalaciones y corroborando la reducción de riesgos. 
 Acciones: Servicio de prevencion en Playas Publicas, Servicio de Prevencion en Marchas,Atencion a Ciudadanos que asisten a eventos masivos publicos, Servicios de Prevencion de Puestos Carreteros.</v>
      </c>
      <c r="G105" s="766" t="str">
        <f>IF(ISBLANK('5. Pp (3 años)'!G105),"",'5. Pp (3 años)'!G105)</f>
        <v>Eficacia</v>
      </c>
      <c r="H105" s="766" t="str">
        <f>IF(ISBLANK('5. Pp (3 años)'!H105),"",'5. Pp (3 años)'!H105)</f>
        <v>Trimestral</v>
      </c>
      <c r="I105" s="767" t="str">
        <f>IF(ISBLANK('5. Pp (3 años)'!I105),"",'5. Pp (3 años)'!I105)</f>
        <v>MÉTODO DE CÁLCULO
 PSPR= (NSPR/NSPP)*100
 VARIABLES
 PSPR: Porcentaje de servicios de supervisión y prevención de riesgos realizados
 NSPR: Número de servicios de supervisión y prevención de riesgos realizados
 NSPP: Número de servicios de supervisión y prevención de riesgos programados</v>
      </c>
      <c r="J105" s="767" t="str">
        <f>IF(ISBLANK('5. Pp (3 años)'!J105),"",'5. Pp (3 años)'!J105)</f>
        <v>UNIDAD DE MEDIDA DEL INDICADOR:
Porcentaje.
UNIDAD DE MEDIDA DE LA VARIABLE:
Eventos másivos.</v>
      </c>
      <c r="K105" s="766" t="str">
        <f>IF(ISBLANK('5. Pp (3 años)'!K105),"",'5. Pp (3 años)'!K105)</f>
        <v>Ascendente</v>
      </c>
      <c r="L105" s="768" t="s">
        <v>1334</v>
      </c>
      <c r="M105" s="775" t="s">
        <v>1665</v>
      </c>
      <c r="N105" s="767" t="str">
        <f>IF(ISBLANK('5. Pp (3 años)'!N105),"",'5. Pp (3 años)'!N105)</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5" s="767" t="str">
        <f>IF(ISBLANK('5. Pp (3 años)'!O105),"",'5. Pp (3 años)'!O105)</f>
        <v>Los eventos másivos no se desarrollan por que no se cuentan con las condiciones sociales y climatológicas.</v>
      </c>
      <c r="P105" s="769" t="str">
        <f>IF(ISBLANK('5. Pp (3 años)'!P105),"",'5. Pp (3 años)'!P105)</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6" spans="2:16" ht="336">
      <c r="B106" s="765" t="str">
        <f>IF(ISBLANK('5. Pp (3 años)'!B106),"",'5. Pp (3 años)'!B106)</f>
        <v>Dirección General del Honorable Cuerpo de Bomberos, Desastres, Emergencias Medicas y Desastres</v>
      </c>
      <c r="C106" s="766" t="str">
        <f>IF(ISBLANK('5. Pp (3 años)'!C106),"",'5. Pp (3 años)'!C106)</f>
        <v>Actividad</v>
      </c>
      <c r="D106" s="767" t="str">
        <f>IF(ISBLANK('5. Pp (3 años)'!D106),"",'5. Pp (3 años)'!D106)</f>
        <v>3.1.1.1.12.3 Capacitación en prevención de riesgos dirigida a niñas y niños.</v>
      </c>
      <c r="E106" s="767" t="str">
        <f>IF(ISBLANK('5. Pp (3 años)'!E106),"",'5. Pp (3 años)'!E106)</f>
        <v>PNNC: Porcentaje de niñas y niños capacitados.</v>
      </c>
      <c r="F106" s="767" t="str">
        <f>IF(ISBLANK('5. Pp (3 años)'!F106),"",'5. Pp (3 años)'!F106)</f>
        <v>Este indicador mide el número de niñas y niños capacitados por el Honorable Cuerpo de Bomberos sobre las medidas de prevención y riesgos en el hogar y en la escuela.</v>
      </c>
      <c r="G106" s="766" t="str">
        <f>IF(ISBLANK('5. Pp (3 años)'!G106),"",'5. Pp (3 años)'!G106)</f>
        <v>Eficacia</v>
      </c>
      <c r="H106" s="766" t="str">
        <f>IF(ISBLANK('5. Pp (3 años)'!H106),"",'5. Pp (3 años)'!H106)</f>
        <v>Trimestral</v>
      </c>
      <c r="I106" s="767" t="str">
        <f>IF(ISBLANK('5. Pp (3 años)'!I106),"",'5. Pp (3 años)'!I106)</f>
        <v>MÉTODO DE CÁLCULO: 
PNNC= (NNNC/NNNE)*100 
VARIABLES: 
PNNC: Porcentaje de niñas y niños capacitados.
NNNC: Número de niñas y niños capacitados.
NNNE: Número de niñas y niños programados.</v>
      </c>
      <c r="J106" s="767" t="str">
        <f>IF(ISBLANK('5. Pp (3 años)'!J106),"",'5. Pp (3 años)'!J106)</f>
        <v>UNIDAD DE MEDIDA DEL INDICADOR:
Porcentaje
UNIDAD DE MEDIDA DE LA VARIABLE:
Niñas y niños.</v>
      </c>
      <c r="K106" s="766" t="str">
        <f>IF(ISBLANK('5. Pp (3 años)'!K106),"",'5. Pp (3 años)'!K106)</f>
        <v>Ascendente</v>
      </c>
      <c r="L106" s="768" t="s">
        <v>1335</v>
      </c>
      <c r="M106" s="775" t="s">
        <v>1127</v>
      </c>
      <c r="N106" s="767" t="str">
        <f>IF(ISBLANK('5. Pp (3 años)'!N106),"",'5. Pp (3 años)'!N106)</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6" s="767" t="str">
        <f>IF(ISBLANK('5. Pp (3 años)'!O106),"",'5. Pp (3 años)'!O106)</f>
        <v>Las niñas y los niños así como familiares y docentes no muestran interés en capacitarse en materia de prevención y protección de riesgos.</v>
      </c>
      <c r="P106" s="769" t="str">
        <f>IF(ISBLANK('5. Pp (3 años)'!P106),"",'5. Pp (3 años)'!P106)</f>
        <v>ODS 13
 Meta 13.3: Mejorar la educación, la sensibilización y la capacidad humana e institucional en relación con la mitigación del cambio climático, la adaptación a él, la reducción de sus efectos y la alerta temprana.</v>
      </c>
    </row>
    <row r="107" spans="2:16" ht="336">
      <c r="B107" s="765" t="str">
        <f>IF(ISBLANK('5. Pp (3 años)'!B107),"",'5. Pp (3 años)'!B107)</f>
        <v>Dirección General del Honorable Cuerpo de Bomberos, Desastres, Emergencias Medicas y Desastres</v>
      </c>
      <c r="C107" s="766" t="str">
        <f>IF(ISBLANK('5. Pp (3 años)'!C107),"",'5. Pp (3 años)'!C107)</f>
        <v>Actividad</v>
      </c>
      <c r="D107" s="767" t="str">
        <f>IF(ISBLANK('5. Pp (3 años)'!D107),"",'5. Pp (3 años)'!D107)</f>
        <v>3.1.1.1.12.4 Revisión de medidas de seguridad en establecimientos hoteleros, restauranteros y comerciales</v>
      </c>
      <c r="E107" s="767" t="str">
        <f>IF(ISBLANK('5. Pp (3 años)'!E107),"",'5. Pp (3 años)'!E107)</f>
        <v>PEMS: Porcentaje de establecimientos con medidas de seguridad revisados.</v>
      </c>
      <c r="F107" s="767" t="str">
        <f>IF(ISBLANK('5. Pp (3 años)'!F107),"",'5. Pp (3 años)'!F107)</f>
        <v>Este indicador mide el número de establecimientos hoteleros, restauranteras y comerciales a los que se han revisado sus instalaciones del sistema contra incendios así como que cuenten con condiciones operables para caso de una situación de emergencia.</v>
      </c>
      <c r="G107" s="766" t="str">
        <f>IF(ISBLANK('5. Pp (3 años)'!G107),"",'5. Pp (3 años)'!G107)</f>
        <v>Eficacia</v>
      </c>
      <c r="H107" s="766" t="str">
        <f>IF(ISBLANK('5. Pp (3 años)'!H107),"",'5. Pp (3 años)'!H107)</f>
        <v>Trimestral</v>
      </c>
      <c r="I107" s="767" t="str">
        <f>IF(ISBLANK('5. Pp (3 años)'!I107),"",'5. Pp (3 años)'!I107)</f>
        <v>MÉTODO DE CÁLCULO:
 PEMS=(NESR/NEER)*100
 VARIABLES: 
 PEMS: Porcentaje de establecimientos con medidas de seguridad revisados.
 NESR: Número de establecimientos revisados.
 NEER: Número de establecimientos programados a revisar.</v>
      </c>
      <c r="J107" s="767" t="str">
        <f>IF(ISBLANK('5. Pp (3 años)'!J107),"",'5. Pp (3 años)'!J107)</f>
        <v>UNIDAD DE MEDIDA DEL INDICADOR: 
 Porcentaje.
 UNIDAD DE MEDIDA DE LA VARIABLE: 
 Establecimientos.</v>
      </c>
      <c r="K107" s="766" t="str">
        <f>IF(ISBLANK('5. Pp (3 años)'!K107),"",'5. Pp (3 años)'!K107)</f>
        <v>Ascendente</v>
      </c>
      <c r="L107" s="768" t="s">
        <v>1336</v>
      </c>
      <c r="M107" s="775" t="s">
        <v>1666</v>
      </c>
      <c r="N107" s="767" t="str">
        <f>IF(ISBLANK('5. Pp (3 años)'!N107),"",'5. Pp (3 años)'!N107)</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7" s="767" t="str">
        <f>IF(ISBLANK('5. Pp (3 años)'!O107),"",'5. Pp (3 años)'!O107)</f>
        <v>Los establecimientos hoteleros, restauranteros y comerciales no solicitan la revisión de sus medidas de seguridad.</v>
      </c>
      <c r="P107" s="769" t="str">
        <f>IF(ISBLANK('5. Pp (3 años)'!P107),"",'5. Pp (3 años)'!P107)</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8" spans="2:16" ht="336">
      <c r="B108" s="765" t="str">
        <f>IF(ISBLANK('5. Pp (3 años)'!B108),"",'5. Pp (3 años)'!B108)</f>
        <v>Dirección General del Honorable Cuerpo de Bomberos, Desastres, Emergencias Medicas y Desastres</v>
      </c>
      <c r="C108" s="766" t="str">
        <f>IF(ISBLANK('5. Pp (3 años)'!C108),"",'5. Pp (3 años)'!C108)</f>
        <v>Actividad</v>
      </c>
      <c r="D108" s="767" t="str">
        <f>IF(ISBLANK('5. Pp (3 años)'!D108),"",'5. Pp (3 años)'!D108)</f>
        <v>3.1.1.1.12.5 Atención, coordinación y seguimiento de llamadas de auxilio en servicios de emergencia.</v>
      </c>
      <c r="E108" s="767" t="str">
        <f>IF(ISBLANK('5. Pp (3 años)'!E108),"",'5. Pp (3 años)'!E108)</f>
        <v>PLLA: Porcentaje de Llamadas de auxilio atendidas</v>
      </c>
      <c r="F108" s="767" t="str">
        <f>IF(ISBLANK('5. Pp (3 años)'!F108),"",'5. Pp (3 años)'!F108)</f>
        <v>Este indicador mide el número de llamadas de auxilio y servicios de emergencia atendidos antes, durante y después de alguna contingencia. 
 Acciones Atendidas : Incendios ( Casa, Comercios, Palapas, Hotel, Vehiculos, Basura, Llantas, Malesa , Forestales), Atencion a Accidentes vehiclares ( Personas prensadas , Personas Atrapadas, Personas Lesionadas Por accidentes Viales), liberacion de personas en elevadore, rescates acuaticos, atencion de primeros auxilios, captura de animales , atencion de fugas de gas, corto circuito, explosiones, limpieza de combustible o metrial en via de rodamiento, tala y poda de arboles,rescate de cuerpo,deposito de agua a otras instituciones.</v>
      </c>
      <c r="G108" s="766" t="str">
        <f>IF(ISBLANK('5. Pp (3 años)'!G108),"",'5. Pp (3 años)'!G108)</f>
        <v>Eficacia</v>
      </c>
      <c r="H108" s="766" t="str">
        <f>IF(ISBLANK('5. Pp (3 años)'!H108),"",'5. Pp (3 años)'!H108)</f>
        <v>Trimestral</v>
      </c>
      <c r="I108" s="767" t="str">
        <f>IF(ISBLANK('5. Pp (3 años)'!I108),"",'5. Pp (3 años)'!I108)</f>
        <v>MÉTODO DE CÁLCULO
 PLAA= (NLAA/NLAR)*100
 VARIABLES
 PLAA: Porcentaje de llamadas de auxilio atendidas
 NLAA: Número de llamadas de auxilio atendidas
 NLAR: Número de llamadas de auxilio recibidas</v>
      </c>
      <c r="J108" s="767" t="str">
        <f>IF(ISBLANK('5. Pp (3 años)'!J108),"",'5. Pp (3 años)'!J108)</f>
        <v>UNIDAD DE MEDIDA DEL INDICADOR: 
 Porcentaje.
 UNIDAD DE MEDIDA DE LA VARIABLE: 
  Llamadas de auxilio atendida</v>
      </c>
      <c r="K108" s="766" t="str">
        <f>IF(ISBLANK('5. Pp (3 años)'!K108),"",'5. Pp (3 años)'!K108)</f>
        <v>Ascendente</v>
      </c>
      <c r="L108" s="768" t="s">
        <v>1337</v>
      </c>
      <c r="M108" s="775" t="s">
        <v>1667</v>
      </c>
      <c r="N108" s="767" t="str">
        <f>IF(ISBLANK('5. Pp (3 años)'!N108),"",'5. Pp (3 años)'!N108)</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8" s="767" t="str">
        <f>IF(ISBLANK('5. Pp (3 años)'!O108),"",'5. Pp (3 años)'!O108)</f>
        <v>La población benitojuarense no realiza las llamadas de auxilio y servicios de emergencia hacia el Honorable Cuerpo de Bomberos.</v>
      </c>
      <c r="P108" s="769" t="str">
        <f>IF(ISBLANK('5. Pp (3 años)'!P108),"",'5. Pp (3 años)'!P108)</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9" spans="2:16" ht="336">
      <c r="B109" s="765" t="str">
        <f>IF(ISBLANK('5. Pp (3 años)'!B109),"",'5. Pp (3 años)'!B109)</f>
        <v>Dirección General del Honorable Cuerpo de Bomberos, Desastres, Emergencias Medicas y Desastres</v>
      </c>
      <c r="C109" s="766" t="str">
        <f>IF(ISBLANK('5. Pp (3 años)'!C109),"",'5. Pp (3 años)'!C109)</f>
        <v>Actividad</v>
      </c>
      <c r="D109" s="767" t="str">
        <f>IF(ISBLANK('5. Pp (3 años)'!D109),"",'5. Pp (3 años)'!D109)</f>
        <v>3.1.1.1.12.6 Capacitación a elementos del H. Cuerpo de Bomberos, rescate, Emergencias Medicas y Desastres.</v>
      </c>
      <c r="E109" s="767" t="str">
        <f>IF(ISBLANK('5. Pp (3 años)'!E109),"",'5. Pp (3 años)'!E109)</f>
        <v>PHBC: Porcentaje de elementos del Honorable Cuerpo de Bomberos capacitados.</v>
      </c>
      <c r="F109" s="767" t="str">
        <f>IF(ISBLANK('5. Pp (3 años)'!F109),"",'5. Pp (3 años)'!F109)</f>
        <v>Este indicador mide el número de elementos del Honorable Cuerpo de Bomberos que ha sido capacitado en materia de prevención de incendios con el objetivo de mejorar la calidad en el servicio.</v>
      </c>
      <c r="G109" s="766" t="str">
        <f>IF(ISBLANK('5. Pp (3 años)'!G109),"",'5. Pp (3 años)'!G109)</f>
        <v>Eficacia</v>
      </c>
      <c r="H109" s="766" t="str">
        <f>IF(ISBLANK('5. Pp (3 años)'!H109),"",'5. Pp (3 años)'!H109)</f>
        <v>Trimestral</v>
      </c>
      <c r="I109" s="767" t="str">
        <f>IF(ISBLANK('5. Pp (3 años)'!I109),"",'5. Pp (3 años)'!I109)</f>
        <v>MÉTODO DE CÁLCULO:  
 PHBC= (NPBC/NPBE)*100
 VARIABLES: 
 PHBC:  Porcentaje de elementos del Honorable Cuerpo de Bomberos capacitados. 
 NPBC: Número de elementos del Honorable Cuerpo de Bomberos capacitados. 
NPBE: Número de elementos del Honorable Cuerpo de Bomberos programados.</v>
      </c>
      <c r="J109" s="767" t="str">
        <f>IF(ISBLANK('5. Pp (3 años)'!J109),"",'5. Pp (3 años)'!J109)</f>
        <v>UNIDAD DE MEDIDA DEL INDICADOR:  
Porcentaje.
 UNIDAD DE MEDIDA DE LA VARIABLE: 
 Elementos del Honorable Cuerpo de Bomberos.</v>
      </c>
      <c r="K109" s="766" t="str">
        <f>IF(ISBLANK('5. Pp (3 años)'!K109),"",'5. Pp (3 años)'!K109)</f>
        <v>Ascendente</v>
      </c>
      <c r="L109" s="768" t="s">
        <v>1338</v>
      </c>
      <c r="M109" s="775" t="s">
        <v>1668</v>
      </c>
      <c r="N109" s="767" t="str">
        <f>IF(ISBLANK('5. Pp (3 años)'!N109),"",'5. Pp (3 años)'!N109)</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9" s="767" t="str">
        <f>IF(ISBLANK('5. Pp (3 años)'!O109),"",'5. Pp (3 años)'!O109)</f>
        <v>Las y los elementos del Honorable Cuerpo de Bomberos no muestran disposición e interés en las capacitaciones.</v>
      </c>
      <c r="P109" s="769" t="str">
        <f>IF(ISBLANK('5. Pp (3 años)'!P109),"",'5. Pp (3 años)'!P109)</f>
        <v>ODS 13
 Meta 13.3: Mejorar la educación, la sensibilización y la capacidad humana e institucional en relación con la mitigación del cambio climático, la adaptación a él, la reducción de sus efectos y la alerta temprana.</v>
      </c>
    </row>
    <row r="110" spans="2:16" ht="336">
      <c r="B110" s="765" t="str">
        <f>IF(ISBLANK('5. Pp (3 años)'!B110),"",'5. Pp (3 años)'!B110)</f>
        <v>Dirección General del Honorable Cuerpo de Bomberos, Desastres, Emergencias Medicas y Desastres</v>
      </c>
      <c r="C110" s="766" t="str">
        <f>IF(ISBLANK('5. Pp (3 años)'!C110),"",'5. Pp (3 años)'!C110)</f>
        <v>Actividad</v>
      </c>
      <c r="D110" s="767" t="str">
        <f>IF(ISBLANK('5. Pp (3 años)'!D110),"",'5. Pp (3 años)'!D110)</f>
        <v>3.1.1.1.12.7 Dotación de equipos de protección personal a elementos del H. Cuerpo de Bomberos, rescate, Emergencias Medicas y Desastres.</v>
      </c>
      <c r="E110" s="767" t="str">
        <f>IF(ISBLANK('5. Pp (3 años)'!E110),"",'5. Pp (3 años)'!E110)</f>
        <v>PEPP: Porcentaje de equipos de protección personal entregados.</v>
      </c>
      <c r="F110" s="767" t="str">
        <f>IF(ISBLANK('5. Pp (3 años)'!F110),"",'5. Pp (3 años)'!F110)</f>
        <v>Este indicador permite medir el total de equipos de protección corporal para elementos del Honorable Cuerpo de Bomberos que necesita para su propia protección y operatividad.</v>
      </c>
      <c r="G110" s="766" t="str">
        <f>IF(ISBLANK('5. Pp (3 años)'!G110),"",'5. Pp (3 años)'!G110)</f>
        <v>Eficacia</v>
      </c>
      <c r="H110" s="766" t="str">
        <f>IF(ISBLANK('5. Pp (3 años)'!H110),"",'5. Pp (3 años)'!H110)</f>
        <v>Trimestral</v>
      </c>
      <c r="I110" s="767" t="str">
        <f>IF(ISBLANK('5. Pp (3 años)'!I110),"",'5. Pp (3 años)'!I110)</f>
        <v>MÉTODO DE CÁLCULO:
 PEPP= (NEPE/NEPP)*100
 VARIABLES:
 PEPP: Porcentaje de equipos de protección personal entregados.
 NEPE: Número de equipos de protección personal entregados.
 NEPP: Número de equipos de protección personal programados.</v>
      </c>
      <c r="J110" s="767" t="str">
        <f>IF(ISBLANK('5. Pp (3 años)'!J110),"",'5. Pp (3 años)'!J110)</f>
        <v>UNIDAD DE MEDIDA DEL INDICADOR: 
 Porcentaje.
 UNIDAD DE MEDIDA DE LA VARIABLE: 
Equipos de protección corporal</v>
      </c>
      <c r="K110" s="766" t="str">
        <f>IF(ISBLANK('5. Pp (3 años)'!K110),"",'5. Pp (3 años)'!K110)</f>
        <v>Ascendente</v>
      </c>
      <c r="L110" s="768" t="s">
        <v>1339</v>
      </c>
      <c r="M110" s="775" t="s">
        <v>1669</v>
      </c>
      <c r="N110" s="767" t="str">
        <f>IF(ISBLANK('5. Pp (3 años)'!N110),"",'5. Pp (3 años)'!N110)</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10" s="767" t="str">
        <f>IF(ISBLANK('5. Pp (3 años)'!O110),"",'5. Pp (3 años)'!O110)</f>
        <v>Los proveedores no cuentan con el suministro de equipo de protección corporal necesario para el Honorable Cuerpo de Bomberos.</v>
      </c>
      <c r="P110" s="769" t="str">
        <f>IF(ISBLANK('5. Pp (3 años)'!P110),"",'5. Pp (3 años)'!P110)</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11" spans="2:16" ht="399">
      <c r="B111" s="770" t="str">
        <f>IF(ISBLANK('5. Pp (3 años)'!B111),"",'5. Pp (3 años)'!B111)</f>
        <v>Unidad Técnica Jurídica y Documental</v>
      </c>
      <c r="C111" s="762" t="str">
        <f>IF(ISBLANK('5. Pp (3 años)'!C111),"",'5. Pp (3 años)'!C111)</f>
        <v>Componente</v>
      </c>
      <c r="D111" s="761" t="str">
        <f>IF(ISBLANK('5. Pp (3 años)'!D111),"",'5. Pp (3 años)'!D111)</f>
        <v>3.1.1.1.13 Sesiones de cabildo para la aprobación de los temas y resoluciones del Ayuntamiento celebradas.</v>
      </c>
      <c r="E111" s="761" t="str">
        <f>IF(ISBLANK('5. Pp (3 años)'!E111),"",'5. Pp (3 años)'!E111)</f>
        <v>PSCC: Porcentaje de sesiones de cabildo celebradas.</v>
      </c>
      <c r="F111" s="761" t="str">
        <f>IF(ISBLANK('5. Pp (3 años)'!F111),"",'5. Pp (3 años)'!F111)</f>
        <v>El indicador mide el número de sesiones celebradas por el Cabildo en modalidades ordinarias o extraordinarias, públicas o privadas, solemnes y permanentes. 
Con esta información se busca  impulsar acuerdos y reglamentos a favor de las necesidades de la comunidad benitojuarense, lo que implica impulsar un gobierno abierto y transparente así como dar cumplimiento a la Ley de los Municipios del Estado de Quintana Roo.</v>
      </c>
      <c r="G111" s="762" t="str">
        <f>IF(ISBLANK('5. Pp (3 años)'!G111),"",'5. Pp (3 años)'!G111)</f>
        <v>Eficacia</v>
      </c>
      <c r="H111" s="762" t="str">
        <f>IF(ISBLANK('5. Pp (3 años)'!H111),"",'5. Pp (3 años)'!H111)</f>
        <v>Trimestral</v>
      </c>
      <c r="I111" s="761" t="str">
        <f>IF(ISBLANK('5. Pp (3 años)'!I111),"",'5. Pp (3 años)'!I111)</f>
        <v>MÉTODO DE CALCULO:
PSCC= (NSCR/NSCP)*100
VARIABLES:
PSCC=Porcentaje de sesiones de cabildo celebradas.
NSCR=Número de sesiones de cabildo celebradas.  
NSCP=Número de sesiones de cabildo programadas.</v>
      </c>
      <c r="J111" s="761" t="str">
        <f>IF(ISBLANK('5. Pp (3 años)'!J111),"",'5. Pp (3 años)'!J111)</f>
        <v>UNIDAD DE MEDIDA DEL INDICADOR: 
Porcentaje.
UNIDAD DE MEDIDA DE LAS VARIABLES:
Sesiones de cabildo.</v>
      </c>
      <c r="K111" s="762" t="str">
        <f>IF(ISBLANK('5. Pp (3 años)'!K111),"",'5. Pp (3 años)'!K111)</f>
        <v>Ascendente</v>
      </c>
      <c r="L111" s="772" t="s">
        <v>1340</v>
      </c>
      <c r="M111" s="772" t="s">
        <v>1670</v>
      </c>
      <c r="N111" s="761" t="str">
        <f>IF(ISBLANK('5. Pp (3 años)'!N111),"",'5. Pp (3 años)'!N111)</f>
        <v>Nombre completo del Documento que sustenta la información: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Nombre del área que genera o publica la información: 
Dirección General de la Unidad Técnica Jurídica y Documental
Periodicidad con que se genera el documento: 
Trimestral
Liga de la página de la que se obtiene la información:
https://transparencia.cancun.gob.mx/trm/web/sesiones_cabildo</v>
      </c>
      <c r="O111" s="761" t="str">
        <f>IF(ISBLANK('5. Pp (3 años)'!O111),"",'5. Pp (3 años)'!O111)</f>
        <v>Se cuenta con la existencia de Quorum para realizar la sesión así como con las condiciones sociales y climatológicas</v>
      </c>
      <c r="P111" s="764" t="str">
        <f>IF(ISBLANK('5. Pp (3 años)'!P111),"",'5. Pp (3 años)'!P111)</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112" spans="2:16" ht="399">
      <c r="B112" s="765" t="str">
        <f>IF(ISBLANK('5. Pp (3 años)'!B112),"",'5. Pp (3 años)'!B112)</f>
        <v>Unidad Técnica Jurídica y Documental</v>
      </c>
      <c r="C112" s="766" t="str">
        <f>IF(ISBLANK('5. Pp (3 años)'!C112),"",'5. Pp (3 años)'!C112)</f>
        <v>Actividad</v>
      </c>
      <c r="D112" s="767" t="str">
        <f>IF(ISBLANK('5. Pp (3 años)'!D112),"",'5. Pp (3 años)'!D112)</f>
        <v>3.1.1.1.13.1 Verificación de la asistencia de quienes presiden las Regidurias del H. Ayuntamiento de Benito Juárez.</v>
      </c>
      <c r="E112" s="767" t="str">
        <f>IF(ISBLANK('5. Pp (3 años)'!E112),"",'5. Pp (3 años)'!E112)</f>
        <v xml:space="preserve">PRAS: Porcentaje de asistencias a sesiones verificadas. </v>
      </c>
      <c r="F112" s="767" t="str">
        <f>IF(ISBLANK('5. Pp (3 años)'!F112),"",'5. Pp (3 años)'!F112)</f>
        <v>El indicador mide el número de asistencias de quienes presiden las Regidurías Municipales, con esta información se transparentar el nivel de participación de las y los regidores en las sesiones de Cabildo así como dar cumplimiento al artículo 59 de la Ley de los Municipios del Estado de Quintana Roo.</v>
      </c>
      <c r="G112" s="766" t="str">
        <f>IF(ISBLANK('5. Pp (3 años)'!G112),"",'5. Pp (3 años)'!G112)</f>
        <v>Eficacia</v>
      </c>
      <c r="H112" s="766" t="str">
        <f>IF(ISBLANK('5. Pp (3 años)'!H112),"",'5. Pp (3 años)'!H112)</f>
        <v>Trimestral</v>
      </c>
      <c r="I112" s="767" t="str">
        <f>IF(ISBLANK('5. Pp (3 años)'!I112),"",'5. Pp (3 años)'!I112)</f>
        <v>MÉTODO DE CALCULO: 
PRAS= (NASV / NASP) *100"
VARIABLES:
PRAS: Porcentaje de asistencias a sesiones verificadas. 
NASV: Número de asistencias verficadas.
NASP: Número de asistencias programadas.</v>
      </c>
      <c r="J112" s="767" t="str">
        <f>IF(ISBLANK('5. Pp (3 años)'!J112),"",'5. Pp (3 años)'!J112)</f>
        <v>UNIDAD DE MEDIDA DEL INDICADOR: 
Porcentaje
UNIDAD DE MEDIDA DE LAS VARIABLES:
Asistencia a sesiones de cabildo</v>
      </c>
      <c r="K112" s="766" t="str">
        <f>IF(ISBLANK('5. Pp (3 años)'!K112),"",'5. Pp (3 años)'!K112)</f>
        <v>Ascendente</v>
      </c>
      <c r="L112" s="768" t="s">
        <v>1341</v>
      </c>
      <c r="M112" s="768" t="s">
        <v>1128</v>
      </c>
      <c r="N112" s="767" t="str">
        <f>IF(ISBLANK('5. Pp (3 años)'!N112),"",'5. Pp (3 años)'!N112)</f>
        <v>Nombre completo del Documento que sustenta la información: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Nombre del área que genera o publica la información: 
Dirección general de la Unidad Técnica Jurídica y Documental
Periodicidad con que se genera el documento: 
Trimestral
Liga de la página de la que se obtiene la información:
https://drive.google.com/drive/folders/11H3NQhKIZ6agCnqGfMs1rleWU3pUIuzM?usp=sharing</v>
      </c>
      <c r="O112" s="767" t="str">
        <f>IF(ISBLANK('5. Pp (3 años)'!O112),"",'5. Pp (3 años)'!O112)</f>
        <v>Las y los regidores acuden a las sesiones y se cumple con el quorum</v>
      </c>
      <c r="P112" s="769" t="str">
        <f>IF(ISBLANK('5. Pp (3 años)'!P112),"",'5. Pp (3 años)'!P112)</f>
        <v>ODS 16
 Meta 16.7: Garantizar la adopción de decisiones inclusivas, participativas y representativas que respondan a las necesidades a todos los niveles.</v>
      </c>
    </row>
    <row r="113" spans="2:16" ht="222.75" customHeight="1">
      <c r="B113" s="765" t="str">
        <f>IF(ISBLANK('5. Pp (3 años)'!B113),"",'5. Pp (3 años)'!B113)</f>
        <v>Unidad Técnica Jurídica y Documental</v>
      </c>
      <c r="C113" s="766" t="str">
        <f>IF(ISBLANK('5. Pp (3 años)'!C113),"",'5. Pp (3 años)'!C113)</f>
        <v>Actividad</v>
      </c>
      <c r="D113" s="767" t="str">
        <f>IF(ISBLANK('5. Pp (3 años)'!D113),"",'5. Pp (3 años)'!D113)</f>
        <v>3.1.1.1.13.2 Elaboración y encuadernación de las actas de cabildo.</v>
      </c>
      <c r="E113" s="767" t="str">
        <f>IF(ISBLANK('5. Pp (3 años)'!E113),"",'5. Pp (3 años)'!E113)</f>
        <v xml:space="preserve">PACE: Porcentaje de actas de cabildo encuadernadas.  </v>
      </c>
      <c r="F113" s="767" t="str">
        <f>IF(ISBLANK('5. Pp (3 años)'!F113),"",'5. Pp (3 años)'!F113)</f>
        <v>El indicador mide el número de actas de cabildo para resguardo y consulta de las autoridades municipales. 
Con esta información se transparentar el trabajo del Cabildo, así como dar cumplimiento al artículo 61 de la Ley de los Municipios del Estado de Quintana Roo.</v>
      </c>
      <c r="G113" s="766" t="str">
        <f>IF(ISBLANK('5. Pp (3 años)'!G113),"",'5. Pp (3 años)'!G113)</f>
        <v>Eficacia</v>
      </c>
      <c r="H113" s="766" t="str">
        <f>IF(ISBLANK('5. Pp (3 años)'!H113),"",'5. Pp (3 años)'!H113)</f>
        <v>Trimestral</v>
      </c>
      <c r="I113" s="767" t="str">
        <f>IF(ISBLANK('5. Pp (3 años)'!I113),"",'5. Pp (3 años)'!I113)</f>
        <v>MÉTODO DE CALCULO:
PACE=(NAEN/NAES)*100
VARIABLES:
PACE: Porcentaje de actas de cabildo encuadernadas.              
NAEN: Número de actas encuadernadas.
NAES: Número de actas estimadas.</v>
      </c>
      <c r="J113" s="767" t="str">
        <f>IF(ISBLANK('5. Pp (3 años)'!J113),"",'5. Pp (3 años)'!J113)</f>
        <v xml:space="preserve">UNIDAD DE MEDIDA DEL INDICADOR: 
Porcentaje.
UNIDAD DE MEDIDA DE LAS VARIABLES:
Actas de cabildo. </v>
      </c>
      <c r="K113" s="766" t="str">
        <f>IF(ISBLANK('5. Pp (3 años)'!K113),"",'5. Pp (3 años)'!K113)</f>
        <v>Ascendente</v>
      </c>
      <c r="L113" s="768" t="s">
        <v>1342</v>
      </c>
      <c r="M113" s="768" t="s">
        <v>1671</v>
      </c>
      <c r="N113" s="767" t="str">
        <f>IF(ISBLANK('5. Pp (3 años)'!N113),"",'5. Pp (3 años)'!N113)</f>
        <v>Nombre completo del Documento que sustenta la información: 
Nombre del área que genera o publica la información: 
Dirección general de la Unidad Técnica Jurídica y Documental
Periodicidad con que se genera el documento: 
Trimestral
Liga de la página de la que se obtiene la información:
https://transparencia.cancun.gob.mx/trm/web/sesiones_cabildo</v>
      </c>
      <c r="O113" s="767" t="str">
        <f>IF(ISBLANK('5. Pp (3 años)'!O113),"",'5. Pp (3 años)'!O113)</f>
        <v>Se cuentan con las firmas en las actas de Cabildo y cuentan con la ratificación de la Presidente y la Secretaria.</v>
      </c>
      <c r="P113" s="769" t="str">
        <f>IF(ISBLANK('5. Pp (3 años)'!P113),"",'5. Pp (3 años)'!P113)</f>
        <v>ODS 16
 Meta 16.10: Garantizar el acceso público a la información y proteger las libertades fundamentales, de conformidad con las leyes nacionales y los acuerdos internacionales.</v>
      </c>
    </row>
    <row r="114" spans="2:16" ht="336">
      <c r="B114" s="765" t="str">
        <f>IF(ISBLANK('5. Pp (3 años)'!B114),"",'5. Pp (3 años)'!B114)</f>
        <v>Unidad Técnica Jurídica y Documental</v>
      </c>
      <c r="C114" s="766" t="str">
        <f>IF(ISBLANK('5. Pp (3 años)'!C114),"",'5. Pp (3 años)'!C114)</f>
        <v>Actividad</v>
      </c>
      <c r="D114" s="767" t="str">
        <f>IF(ISBLANK('5. Pp (3 años)'!D114),"",'5. Pp (3 años)'!D114)</f>
        <v>3.1.1.1.13.3 Publicación de los acuerdos en la Gaceta del ayuntamiento y en el Periódico Oficial del Estado.</v>
      </c>
      <c r="E114" s="767" t="str">
        <f>IF(ISBLANK('5. Pp (3 años)'!E114),"",'5. Pp (3 años)'!E114)</f>
        <v xml:space="preserve">PAP: Porcentaje de Acuerdos de Cabildo publicados. </v>
      </c>
      <c r="F114" s="767" t="str">
        <f>IF(ISBLANK('5. Pp (3 años)'!F114),"",'5. Pp (3 años)'!F114)</f>
        <v>El indicador mide el número de acuerdos pomulgados y publicados para su observancia general de lo acordado en las sesiones de cabildo y acuerdos delegatorios otorgados por la Presidencia las diferentes direcciones.</v>
      </c>
      <c r="G114" s="766" t="str">
        <f>IF(ISBLANK('5. Pp (3 años)'!G114),"",'5. Pp (3 años)'!G114)</f>
        <v>Eficacia</v>
      </c>
      <c r="H114" s="766" t="str">
        <f>IF(ISBLANK('5. Pp (3 años)'!H114),"",'5. Pp (3 años)'!H114)</f>
        <v>Trimestral</v>
      </c>
      <c r="I114" s="767" t="str">
        <f>IF(ISBLANK('5. Pp (3 años)'!I114),"",'5. Pp (3 años)'!I114)</f>
        <v xml:space="preserve">MÉTODO DE CALCULO: 
PAP =(NAP/NAE)*10
VARIABLES:           
PAP: Porcentaje de Acuerdos de Cabildo publicados.          
NAP: Número de Acuerdos publicados.          
NAE: Número de Acuerdos estimados.    </v>
      </c>
      <c r="J114" s="767" t="str">
        <f>IF(ISBLANK('5. Pp (3 años)'!J114),"",'5. Pp (3 años)'!J114)</f>
        <v>UNIDAD DE MEDIDA DEL INDICADOR: 
Porcentaje
UNIDAD DE MEDIDA DE LAS VARIABLES:
Acuerdos de Cabildo.</v>
      </c>
      <c r="K114" s="766" t="str">
        <f>IF(ISBLANK('5. Pp (3 años)'!K114),"",'5. Pp (3 años)'!K114)</f>
        <v>Ascendente</v>
      </c>
      <c r="L114" s="768" t="s">
        <v>1343</v>
      </c>
      <c r="M114" s="768" t="s">
        <v>1672</v>
      </c>
      <c r="N114" s="767" t="str">
        <f>IF(ISBLANK('5. Pp (3 años)'!N114),"",'5. Pp (3 años)'!N114)</f>
        <v>Nombre completo del Documento que sustenta la información: MIR los cuales están divididos por convocatorias a sesion , libros y precabildeos. Tambien se encuentra el calendario de un historial de las sesiones de cabildo, que consiste en las diversas transmisiones realizadas por Facebook Live. Todo lo anterior en modalidad digital. 
Nombre del área que genera o publica la información: 
Dirección general de la Unidad Técnica Jurídica y Documental
Periodicidad con que se genera el documento: 
Trimestral
Liga de la página de la que se obtiene la información:
http://po.segob.qroo.gob.mx/sitiopo/MicroPO.php</v>
      </c>
      <c r="O114" s="767" t="str">
        <f>IF(ISBLANK('5. Pp (3 años)'!O114),"",'5. Pp (3 años)'!O114)</f>
        <v>Los acuerdos de cabildo cuentan con los requisitos, firmas y autorizaciones para la publicación en la Gaceta y Periódico Oficial. 
El Periódico Oficial publica en tiempo y formas los acuerdos.</v>
      </c>
      <c r="P114" s="769" t="str">
        <f>IF(ISBLANK('5. Pp (3 años)'!P114),"",'5. Pp (3 años)'!P114)</f>
        <v>ODS 16
 Meta 16.10: Garantizar el acceso público a la información y proteger las libertades fundamentales, de conformidad con las leyes nacionales y los acuerdos internacionales.</v>
      </c>
    </row>
    <row r="115" spans="2:16" ht="336">
      <c r="B115" s="765" t="str">
        <f>IF(ISBLANK('5. Pp (3 años)'!B115),"",'5. Pp (3 años)'!B115)</f>
        <v>Unidad Técnica Jurídica y Documental</v>
      </c>
      <c r="C115" s="766" t="str">
        <f>IF(ISBLANK('5. Pp (3 años)'!C115),"",'5. Pp (3 años)'!C115)</f>
        <v>Actividad</v>
      </c>
      <c r="D115" s="767" t="str">
        <f>IF(ISBLANK('5. Pp (3 años)'!D115),"",'5. Pp (3 años)'!D115)</f>
        <v xml:space="preserve">3.1.1.1.13.4 Realización de Precabildeos para dar a conocer los temas más relevantes según el Cabildo. </v>
      </c>
      <c r="E115" s="767" t="str">
        <f>IF(ISBLANK('5. Pp (3 años)'!E115),"",'5. Pp (3 años)'!E115)</f>
        <v xml:space="preserve">PPR: Porcentaje de precabildeos realizados </v>
      </c>
      <c r="F115" s="767" t="str">
        <f>IF(ISBLANK('5. Pp (3 años)'!F115),"",'5. Pp (3 años)'!F115)</f>
        <v xml:space="preserve">El indicador mide el número de reuniones realizadas por el Cabildo para acordar temas del orden del día de las siguiente sesion en sus diferentes modalidades ordinarias o extraordinarias, por lo que programan una o dos reuniones ante de cada sesión según sea el caso de urgencia o prioridad. </v>
      </c>
      <c r="G115" s="766" t="str">
        <f>IF(ISBLANK('5. Pp (3 años)'!G115),"",'5. Pp (3 años)'!G115)</f>
        <v>Eficacia</v>
      </c>
      <c r="H115" s="766" t="str">
        <f>IF(ISBLANK('5. Pp (3 años)'!H115),"",'5. Pp (3 años)'!H115)</f>
        <v>Trimestral</v>
      </c>
      <c r="I115" s="767" t="str">
        <f>IF(ISBLANK('5. Pp (3 años)'!I115),"",'5. Pp (3 años)'!I115)</f>
        <v xml:space="preserve">MÉTODO DE CALCULO:
PRR= (NPR/NPE)*100
VARIABLES:
PPR: Porcentaje de precabildeos realizados.              
NPR: Número de precabildeos realizadas. 
NPE: Número de precabildeos estimadas. </v>
      </c>
      <c r="J115" s="767" t="str">
        <f>IF(ISBLANK('5. Pp (3 años)'!J115),"",'5. Pp (3 años)'!J115)</f>
        <v>UNIDAD DE MEDIDA DEL INDICADOR: 
Porcentaje.
UNIDAD DE MEDIDA DE LAS VARIABLES:
Precabildeos.</v>
      </c>
      <c r="K115" s="766" t="str">
        <f>IF(ISBLANK('5. Pp (3 años)'!K115),"",'5. Pp (3 años)'!K115)</f>
        <v>Ascendente</v>
      </c>
      <c r="L115" s="768" t="s">
        <v>1344</v>
      </c>
      <c r="M115" s="768" t="s">
        <v>1673</v>
      </c>
      <c r="N115" s="767" t="str">
        <f>IF(ISBLANK('5. Pp (3 años)'!N115),"",'5. Pp (3 años)'!N115)</f>
        <v xml:space="preserve">Nombre completo del Documento que sustenta la información: 
MIR, los cuales están divididos por convocatorias a sesiones, libros, precabildeos y relación de sesiones.            
Nombre del área que genera o publica la información: 
Dirección general de la Unidad Técnica Jurídica y Documental
Periodicidad con que se genera el documento: 
Trimestral
Liga de la página de la que se obtiene la información:
https://drive.google.com/drive/folders/1raI4eLzLFrxTvs-KHSrTH0NkQeIqX4Gj?usp=sharing
</v>
      </c>
      <c r="O115" s="767" t="str">
        <f>IF(ISBLANK('5. Pp (3 años)'!O115),"",'5. Pp (3 años)'!O115)</f>
        <v xml:space="preserve">Se cuenta con las condiciones sociales y climatológicas para la realización del Precabildeo. </v>
      </c>
      <c r="P115" s="769" t="str">
        <f>IF(ISBLANK('5. Pp (3 años)'!P115),"",'5. Pp (3 años)'!P115)</f>
        <v>ODS 16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116" spans="2:16" ht="336">
      <c r="B116" s="765" t="str">
        <f>IF(ISBLANK('5. Pp (3 años)'!B116),"",'5. Pp (3 años)'!B116)</f>
        <v>Unidad Técnica Jurídica y Documental</v>
      </c>
      <c r="C116" s="766" t="str">
        <f>IF(ISBLANK('5. Pp (3 años)'!C116),"",'5. Pp (3 años)'!C116)</f>
        <v>Actividad</v>
      </c>
      <c r="D116" s="767" t="str">
        <f>IF(ISBLANK('5. Pp (3 años)'!D116),"",'5. Pp (3 años)'!D116)</f>
        <v>3.1.1.1.13.5 Aprobación de los proyectos de acuerdos en las sesiones de Cabildo</v>
      </c>
      <c r="E116" s="767" t="str">
        <f>IF(ISBLANK('5. Pp (3 años)'!E116),"",'5. Pp (3 años)'!E116)</f>
        <v xml:space="preserve">PAA: Porcentaje de proyectos de acuerdos aprobados.   </v>
      </c>
      <c r="F116" s="767" t="str">
        <f>IF(ISBLANK('5. Pp (3 años)'!F116),"",'5. Pp (3 años)'!F116)</f>
        <v xml:space="preserve">Este indicador mide la cantidad de los proyectos de acuerdos que serán aprobados en las sesiones de Cabildo. </v>
      </c>
      <c r="G116" s="766" t="str">
        <f>IF(ISBLANK('5. Pp (3 años)'!G116),"",'5. Pp (3 años)'!G116)</f>
        <v>Eficacia</v>
      </c>
      <c r="H116" s="766" t="str">
        <f>IF(ISBLANK('5. Pp (3 años)'!H116),"",'5. Pp (3 años)'!H116)</f>
        <v>Trimestral</v>
      </c>
      <c r="I116" s="767" t="str">
        <f>IF(ISBLANK('5. Pp (3 años)'!I116),"",'5. Pp (3 años)'!I116)</f>
        <v xml:space="preserve">MÉTODO DE CALCULO:
PAA= (NPAA/NPAP)*100
VARIABLES:
PAA: Porcentaje de proyectos de acuerdos aprobados
NPAA: Número de proyectos de acuerdos aprobados. 
NPAP: Número de proyectos de acuerdos presentados </v>
      </c>
      <c r="J116" s="767" t="str">
        <f>IF(ISBLANK('5. Pp (3 años)'!J116),"",'5. Pp (3 años)'!J116)</f>
        <v>UNIDAD DE MEDIDA DEL INDICADOR: 
Porcentaje.
UNIDAD DE MEDIDA DE LAS VARIABLES:
Proyectos de acuerdos.</v>
      </c>
      <c r="K116" s="766" t="str">
        <f>IF(ISBLANK('5. Pp (3 años)'!K116),"",'5. Pp (3 años)'!K116)</f>
        <v>Ascendente</v>
      </c>
      <c r="L116" s="768" t="s">
        <v>1345</v>
      </c>
      <c r="M116" s="768" t="s">
        <v>1674</v>
      </c>
      <c r="N116" s="767" t="str">
        <f>IF(ISBLANK('5. Pp (3 años)'!N116),"",'5. Pp (3 años)'!N116)</f>
        <v xml:space="preserve">Nombre completo del Documento que sustenta la información: 
MIR, los cuales están divididos por convocatorias a sesiones, libros, precabildeos y relación de sesiones.
Nombre del área que genera o publica la información: 
Dirección general de la Unidad Técnica Jurídica y Documental
Periodicidad con que se genera el documento: 
Trimestral
Liga de la página de la que se obtiene la información:
https://drive.google.com/drive/folders/1raI4eLzLFrxTvs-KHSrTH0NkQeIqX4Gj?usp=sharing
</v>
      </c>
      <c r="O116" s="767" t="str">
        <f>IF(ISBLANK('5. Pp (3 años)'!O116),"",'5. Pp (3 años)'!O116)</f>
        <v xml:space="preserve">El cabildo, dependencias y entidades municipales cumplen con los requisitos establecidos por la normativa estatal y federal para la realizacion de reglamentos municipales. </v>
      </c>
      <c r="P116" s="769" t="str">
        <f>IF(ISBLANK('5. Pp (3 años)'!P116),"",'5. Pp (3 años)'!P116)</f>
        <v>ODS 16
 Meta 16.7: Garantizar la adopción de decisiones inclusivas, participativas y representativas que respondan a las necesidades a todos los niveles.</v>
      </c>
    </row>
    <row r="117" spans="2:16" ht="294">
      <c r="B117" s="770" t="str">
        <f>IF(ISBLANK('5. Pp (3 años)'!B117),"",'5. Pp (3 años)'!B117)</f>
        <v>Dirección del Archivo Municipal</v>
      </c>
      <c r="C117" s="762" t="str">
        <f>IF(ISBLANK('5. Pp (3 años)'!C117),"",'5. Pp (3 años)'!C117)</f>
        <v>Componente</v>
      </c>
      <c r="D117" s="761" t="str">
        <f>IF(ISBLANK('5. Pp (3 años)'!D117),"",'5. Pp (3 años)'!D117)</f>
        <v xml:space="preserve">3.1.1.1.14  Organizar, conservar y gestionar la documentacion oficial, generada por las unidades administrativas, transferidas al archivo Municipal realizadas
</v>
      </c>
      <c r="E117" s="761" t="str">
        <f>IF(ISBLANK('5. Pp (3 años)'!E117),"",'5. Pp (3 años)'!E117)</f>
        <v>PAMC: Porcentaje de Archivos Municipales en concentración.</v>
      </c>
      <c r="F117" s="761" t="str">
        <f>IF(ISBLANK('5. Pp (3 años)'!F117),"",'5. Pp (3 años)'!F117)</f>
        <v>Este indicador mide el número de archivos municipales conservados, resguardados y custodiados denominados como Patrimonio Documental, con ello se determinará la organización y administración homogénea dentro de la Dirección de Archivo Municipal.</v>
      </c>
      <c r="G117" s="762" t="str">
        <f>IF(ISBLANK('5. Pp (3 años)'!G117),"",'5. Pp (3 años)'!G117)</f>
        <v>Eficacia</v>
      </c>
      <c r="H117" s="762" t="str">
        <f>IF(ISBLANK('5. Pp (3 años)'!H117),"",'5. Pp (3 años)'!H117)</f>
        <v>Trimestral</v>
      </c>
      <c r="I117" s="761" t="str">
        <f>IF(ISBLANK('5. Pp (3 años)'!I117),"",'5. Pp (3 años)'!I117)</f>
        <v xml:space="preserve">MÉTODO DE CÁLCULO:                                                                 
PAMC= (NAMC/NAMR)*100
VARIABLES:                                                                                                               
PAMC: Porcentaje de archivos municipales conservados.                                                                           
NAMC: Número de archivos municipales conservados.
NAMR: Número de archivos municipales recibidos.                                                                                             </v>
      </c>
      <c r="J117" s="761" t="str">
        <f>IF(ISBLANK('5. Pp (3 años)'!J117),"",'5. Pp (3 años)'!J117)</f>
        <v>UNIDAD DE MEDIDA DEL INDICADOR:
Porcentaje   
UNIDAD DE MEDIDA DE LA VARIABLE:
Archivos Municipales.</v>
      </c>
      <c r="K117" s="762" t="str">
        <f>IF(ISBLANK('5. Pp (3 años)'!K117),"",'5. Pp (3 años)'!K117)</f>
        <v>Ascendente</v>
      </c>
      <c r="L117" s="772" t="s">
        <v>457</v>
      </c>
      <c r="M117" s="772" t="s">
        <v>482</v>
      </c>
      <c r="N117" s="761" t="str">
        <f>IF(ISBLANK('5. Pp (3 años)'!N117),"",'5. Pp (3 años)'!N117)</f>
        <v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v>
      </c>
      <c r="O117" s="761" t="str">
        <f>IF(ISBLANK('5. Pp (3 años)'!O117),"",'5. Pp (3 años)'!O117)</f>
        <v>La infraestructura física y tecnológica está en óptimas condiciones para el resguardo y custodia de los archivos.</v>
      </c>
      <c r="P117" s="764" t="str">
        <f>IF(ISBLANK('5. Pp (3 años)'!P117),"",'5. Pp (3 años)'!P117)</f>
        <v>ODS 16
 Meta 16.6: Crear instituciones eficaces, responsables y transparentes a todos los niveles.
 Meta 16.10: Garantizar el acceso público a la información y proteger las libertades fundamentales, de conformidad con las leyes nacionales y los acuerdos internacionales.</v>
      </c>
    </row>
    <row r="118" spans="2:16" ht="294">
      <c r="B118" s="765" t="str">
        <f>IF(ISBLANK('5. Pp (3 años)'!B118),"",'5. Pp (3 años)'!B118)</f>
        <v>Dirección del Archivo Municipal</v>
      </c>
      <c r="C118" s="766" t="str">
        <f>IF(ISBLANK('5. Pp (3 años)'!C118),"",'5. Pp (3 años)'!C118)</f>
        <v>Actividad</v>
      </c>
      <c r="D118" s="767" t="str">
        <f>IF(ISBLANK('5. Pp (3 años)'!D118),"",'5. Pp (3 años)'!D118)</f>
        <v>3.1.1.1.14.1 Atención a las solicitudes de las Unidades Administrativas para bajas documentales de Archivo de Concentración.</v>
      </c>
      <c r="E118" s="767" t="str">
        <f>IF(ISBLANK('5. Pp (3 años)'!E118),"",'5. Pp (3 años)'!E118)</f>
        <v xml:space="preserve">PSBD: Porcentaje de solicitudes de bajas documentales atendidas. </v>
      </c>
      <c r="F118" s="767" t="str">
        <f>IF(ISBLANK('5. Pp (3 años)'!F118),"",'5. Pp (3 años)'!F118)</f>
        <v xml:space="preserve">Este indicador mide el número de las bajas de la documentación en estado activo o semiactivo, que pueden ser depurados para  atender las bajas documentales que iran hacia los Archivos de Concentración. </v>
      </c>
      <c r="G118" s="766" t="str">
        <f>IF(ISBLANK('5. Pp (3 años)'!G118),"",'5. Pp (3 años)'!G118)</f>
        <v>Eficacia</v>
      </c>
      <c r="H118" s="766" t="str">
        <f>IF(ISBLANK('5. Pp (3 años)'!H118),"",'5. Pp (3 años)'!H118)</f>
        <v>Trimestral</v>
      </c>
      <c r="I118" s="767" t="str">
        <f>IF(ISBLANK('5. Pp (3 años)'!I118),"",'5. Pp (3 años)'!I118)</f>
        <v xml:space="preserve">MÉTODO DE CÁLCULO:                          
PSBD= (NBDA/NSBR)*100
VARIABLES:                                                                       
PSBD: Porcentaje de solicitudes de bajas documentales atendidas.                                                                         
NBDA: Número de solicitudes de bajas documentales atendidas.                                                                 
NSBR: Número de solicitudes de bajas documentales recibidas.                   </v>
      </c>
      <c r="J118" s="767" t="str">
        <f>IF(ISBLANK('5. Pp (3 años)'!J118),"",'5. Pp (3 años)'!J118)</f>
        <v>UNIDAD DE MEDIDA DEL INDICADOR:  
Porcentaje.            
UNIDAD DE MEDIDA DE LA VARIABLE:        
Solicitudes de bajas documentales.</v>
      </c>
      <c r="K118" s="766" t="str">
        <f>IF(ISBLANK('5. Pp (3 años)'!K118),"",'5. Pp (3 años)'!K118)</f>
        <v>Ascendente</v>
      </c>
      <c r="L118" s="768" t="s">
        <v>1346</v>
      </c>
      <c r="M118" s="768" t="s">
        <v>1129</v>
      </c>
      <c r="N118" s="767" t="str">
        <f>IF(ISBLANK('5. Pp (3 años)'!N118),"",'5. Pp (3 años)'!N118)</f>
        <v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v>
      </c>
      <c r="O118" s="767" t="str">
        <f>IF(ISBLANK('5. Pp (3 años)'!O118),"",'5. Pp (3 años)'!O118)</f>
        <v xml:space="preserve">Las Unidades Administrativas realizan la solicitud correspondiente para llevar a cabo la visita de transferencia primaria y la depuración de los archivos que cumplieron con su tiempo de guarda y custodia, de acuerdo a la Ley General de Archivos.
</v>
      </c>
      <c r="P118" s="769" t="str">
        <f>IF(ISBLANK('5. Pp (3 años)'!P118),"",'5. Pp (3 años)'!P118)</f>
        <v>ODS 16
 Meta 16.6: Crear instituciones eficaces, responsables y transparentes a todos los niveles.
 Meta 16.10: Garantizar el acceso público a la información y proteger las libertades fundamentales, de conformidad con las leyes nacionales y los acuerdos internacionales.</v>
      </c>
    </row>
    <row r="119" spans="2:16" ht="273">
      <c r="B119" s="765" t="str">
        <f>IF(ISBLANK('5. Pp (3 años)'!B119),"",'5. Pp (3 años)'!B119)</f>
        <v>Dirección del Archivo Municipal</v>
      </c>
      <c r="C119" s="766" t="str">
        <f>IF(ISBLANK('5. Pp (3 años)'!C119),"",'5. Pp (3 años)'!C119)</f>
        <v>Actividad</v>
      </c>
      <c r="D119" s="767" t="str">
        <f>IF(ISBLANK('5. Pp (3 años)'!D119),"",'5. Pp (3 años)'!D119)</f>
        <v>3.1.1.1.14.2 Solicitudes de transferencias primarias de los Archivos de Tramite de las Unidades Administrativas Municipales al Archivo de Concentración.</v>
      </c>
      <c r="E119" s="767" t="str">
        <f>IF(ISBLANK('5. Pp (3 años)'!E119),"",'5. Pp (3 años)'!E119)</f>
        <v xml:space="preserve">PTPA: Porcentaje de Transferencias Primarias aprobadas.  </v>
      </c>
      <c r="F119" s="767" t="str">
        <f>IF(ISBLANK('5. Pp (3 años)'!F119),"",'5. Pp (3 años)'!F119)</f>
        <v>Este indicador mide el número de transferencias primarias permite identificar el traslado controlado y sistemático de expedientes de consulta esporádica de un archivo de trámite a uno de concentración y de expedientes que deben conservarse de manera permanente que realiza cada Unidad Administrativa del municipio de Benito Juárez.</v>
      </c>
      <c r="G119" s="766" t="str">
        <f>IF(ISBLANK('5. Pp (3 años)'!G119),"",'5. Pp (3 años)'!G119)</f>
        <v>Eficacia</v>
      </c>
      <c r="H119" s="766" t="str">
        <f>IF(ISBLANK('5. Pp (3 años)'!H119),"",'5. Pp (3 años)'!H119)</f>
        <v>Trimestral</v>
      </c>
      <c r="I119" s="767" t="str">
        <f>IF(ISBLANK('5. Pp (3 años)'!I119),"",'5. Pp (3 años)'!I119)</f>
        <v xml:space="preserve">MÉTODO DE CÁLCULO:                                                                                         
PTPA= (NTPA/NTPR)*100        
VARIABLES:                                                                         
PTPA: Porcentaje de Transferencias Primarias aprobadas.                                                                
NTPA: Número de Transferencias Primarias aprobadas.                                                                       
NTPR: Número de Transferencias primarias estimadas.   </v>
      </c>
      <c r="J119" s="767" t="str">
        <f>IF(ISBLANK('5. Pp (3 años)'!J119),"",'5. Pp (3 años)'!J119)</f>
        <v>UNIDAD DE MEDIDA
DEL INDICADOR: 
Porcentaje.
UNIDAD DE MEDIDA DE LA VARIABLE:
Transferencias primarias.</v>
      </c>
      <c r="K119" s="766" t="str">
        <f>IF(ISBLANK('5. Pp (3 años)'!K119),"",'5. Pp (3 años)'!K119)</f>
        <v>Ascendente</v>
      </c>
      <c r="L119" s="768" t="s">
        <v>1347</v>
      </c>
      <c r="M119" s="768" t="s">
        <v>1130</v>
      </c>
      <c r="N119" s="767" t="str">
        <f>IF(ISBLANK('5. Pp (3 años)'!N119),"",'5. Pp (3 años)'!N119)</f>
        <v>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v>
      </c>
      <c r="O119" s="767" t="str">
        <f>IF(ISBLANK('5. Pp (3 años)'!O119),"",'5. Pp (3 años)'!O119)</f>
        <v>Las Unidades Administrativas cumplen con los requerimientos necesarios para realizar la transferencia de archivos y se cuenta con la autorización de Función Pública su procedimiento.</v>
      </c>
      <c r="P119" s="769" t="str">
        <f>IF(ISBLANK('5. Pp (3 años)'!P119),"",'5. Pp (3 años)'!P119)</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0" spans="2:16" ht="273">
      <c r="B120" s="765" t="str">
        <f>IF(ISBLANK('5. Pp (3 años)'!B120),"",'5. Pp (3 años)'!B120)</f>
        <v>Dirección del Archivo Municipal</v>
      </c>
      <c r="C120" s="766" t="str">
        <f>IF(ISBLANK('5. Pp (3 años)'!C120),"",'5. Pp (3 años)'!C120)</f>
        <v>Actividad</v>
      </c>
      <c r="D120" s="767" t="str">
        <f>IF(ISBLANK('5. Pp (3 años)'!D120),"",'5. Pp (3 años)'!D120)</f>
        <v>3.1.1.1.14.3 Elaboración de los Instrumentos para control y consulta del Archivo Municipal.</v>
      </c>
      <c r="E120" s="767" t="str">
        <f>IF(ISBLANK('5. Pp (3 años)'!E120),"",'5. Pp (3 años)'!E120)</f>
        <v xml:space="preserve">PICCE: Porcentaje de instrumentos de control y consulta elaborados </v>
      </c>
      <c r="F120" s="767" t="str">
        <f>IF(ISBLANK('5. Pp (3 años)'!F120),"",'5. Pp (3 años)'!F120)</f>
        <v>Este indicador mide el número de instrumentos para control y consulta, que muestra el cumplimiento de cada Unidad Administrativa del Municipio de Benito Juárez en relación a la elaboración y entrega de instrumentos de consulta que puedan revelar el contenido y el carácter de sus documentos para facilitar su localización, esto permite identificar a unidades administrativas que no cumplen con esta solicitud.</v>
      </c>
      <c r="G120" s="766" t="str">
        <f>IF(ISBLANK('5. Pp (3 años)'!G120),"",'5. Pp (3 años)'!G120)</f>
        <v>Eficacia</v>
      </c>
      <c r="H120" s="766" t="str">
        <f>IF(ISBLANK('5. Pp (3 años)'!H120),"",'5. Pp (3 años)'!H120)</f>
        <v>Trimestral</v>
      </c>
      <c r="I120" s="767" t="str">
        <f>IF(ISBLANK('5. Pp (3 años)'!I120),"",'5. Pp (3 años)'!I120)</f>
        <v xml:space="preserve">MÉTODO DE CÁLCULO:                                                                                        
PICCE= (TICCE/TICCS)*100
VARIABLES:                                                                                                                                                   
PICCE:Porcentaje de instrumentos de control y consulta elaborados.                                                   
NICCE: Número de instrumentos de control y consulta elaborados.                                                  
NICCS: Número de instrumentos de control y consulta solicitados.                                                                                      </v>
      </c>
      <c r="J120" s="767" t="str">
        <f>IF(ISBLANK('5. Pp (3 años)'!J120),"",'5. Pp (3 años)'!J120)</f>
        <v>UNIDAD DE MEDIDA DEL     INDICADOR:    
Porcentaje.
UNIDAD DE MEDIDA DE LA VARIABLE:    
Instrumento de Control y consultas.</v>
      </c>
      <c r="K120" s="766" t="str">
        <f>IF(ISBLANK('5. Pp (3 años)'!K120),"",'5. Pp (3 años)'!K120)</f>
        <v>Ascendente</v>
      </c>
      <c r="L120" s="768" t="s">
        <v>1348</v>
      </c>
      <c r="M120" s="768" t="s">
        <v>1131</v>
      </c>
      <c r="N120" s="767" t="str">
        <f>IF(ISBLANK('5. Pp (3 años)'!N120),"",'5. Pp (3 años)'!N120)</f>
        <v>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v>
      </c>
      <c r="O120" s="767" t="str">
        <f>IF(ISBLANK('5. Pp (3 años)'!O120),"",'5. Pp (3 años)'!O120)</f>
        <v>Las Unidades administrativas y Sujetos Obligados del Municipio de Benito Juárez, emiten su catálogo de disposición documental en tiempo y forma</v>
      </c>
      <c r="P120" s="769" t="str">
        <f>IF(ISBLANK('5. Pp (3 años)'!P120),"",'5. Pp (3 años)'!P120)</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1" spans="2:16" ht="231">
      <c r="B121" s="765" t="str">
        <f>IF(ISBLANK('5. Pp (3 años)'!B121),"",'5. Pp (3 años)'!B121)</f>
        <v>Dirección del Archivo Municipal</v>
      </c>
      <c r="C121" s="766" t="str">
        <f>IF(ISBLANK('5. Pp (3 años)'!C121),"",'5. Pp (3 años)'!C121)</f>
        <v>Actividad</v>
      </c>
      <c r="D121" s="767" t="str">
        <f>IF(ISBLANK('5. Pp (3 años)'!D121),"",'5. Pp (3 años)'!D121)</f>
        <v>3.1.1.1.14.4 Capacitaciónes desarrolladas a las unidades administravias en materia de gestión documental y administración de los archivos.</v>
      </c>
      <c r="E121" s="767" t="str">
        <f>IF(ISBLANK('5. Pp (3 años)'!E121),"",'5. Pp (3 años)'!E121)</f>
        <v>PAMAT: Porcentaje de capacitaciones en materia de archivo de tramite.</v>
      </c>
      <c r="F121" s="767" t="str">
        <f>IF(ISBLANK('5. Pp (3 años)'!F121),"",'5. Pp (3 años)'!F121)</f>
        <v>Este indicador mide el número de asesorias en materia de archivo municipal y mejorar los procesos derivados del archivo y sus trabajos continuos en concordacion la Ley de Archivos del Estado de Quintana Roo.</v>
      </c>
      <c r="G121" s="766" t="str">
        <f>IF(ISBLANK('5. Pp (3 años)'!G121),"",'5. Pp (3 años)'!G121)</f>
        <v xml:space="preserve">Eficiencia </v>
      </c>
      <c r="H121" s="766" t="str">
        <f>IF(ISBLANK('5. Pp (3 años)'!H121),"",'5. Pp (3 años)'!H121)</f>
        <v>Trimestral</v>
      </c>
      <c r="I121" s="767" t="str">
        <f>IF(ISBLANK('5. Pp (3 años)'!I121),"",'5. Pp (3 años)'!I121)</f>
        <v xml:space="preserve">MÉTODO DE CÁLCULO:                                                                                        
AMAT= (PAMAT/NAMAT)*100
VARIABLES:                                                                                                                                                   
PAMAT:Porcentaje de asesorias en materia de archivo en tramite realizadas.                                                   
NAMAT: Número de asesorias en materia de archivo en tramite programados.                                                 
AMAT: Asesorias en materia de archivo en tramite programados.                                                                           </v>
      </c>
      <c r="J121" s="767" t="str">
        <f>IF(ISBLANK('5. Pp (3 años)'!J121),"",'5. Pp (3 años)'!J121)</f>
        <v>UNIDAD DE MEDIDA DEL     INDICADOR:    
Porcentaje.
UNIDAD DE MEDIDA DE LA VARIABLE:    
Asesorias de archivo en tramite.</v>
      </c>
      <c r="K121" s="766" t="str">
        <f>IF(ISBLANK('5. Pp (3 años)'!K121),"",'5. Pp (3 años)'!K121)</f>
        <v>Ascendente</v>
      </c>
      <c r="L121" s="768" t="s">
        <v>1349</v>
      </c>
      <c r="M121" s="768" t="s">
        <v>1132</v>
      </c>
      <c r="N121" s="767" t="str">
        <f>IF(ISBLANK('5. Pp (3 años)'!N121),"",'5. Pp (3 años)'!N121)</f>
        <v>"Nombre del Documento: 
Bitacora de Asesorias
Nombre de quien genera la información: 
Dirección General de Archivo Municipal.
Periodicidad con que se genera la información: 
Trimestral.
Liga de la página donde se localiza la información o ubicación: NA</v>
      </c>
      <c r="O121" s="767" t="str">
        <f>IF(ISBLANK('5. Pp (3 años)'!O121),"",'5. Pp (3 años)'!O121)</f>
        <v>Las Unidades Administrativas cumplen con los requerimientos necesarios para realizar sus archivos en tramite.</v>
      </c>
      <c r="P121" s="769" t="str">
        <f>IF(ISBLANK('5. Pp (3 años)'!P121),"",'5. Pp (3 años)'!P121)</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2" spans="2:16" ht="252">
      <c r="B122" s="765" t="str">
        <f>IF(ISBLANK('5. Pp (3 años)'!B122),"",'5. Pp (3 años)'!B122)</f>
        <v>Dirección del Archivo Municipal</v>
      </c>
      <c r="C122" s="766" t="str">
        <f>IF(ISBLANK('5. Pp (3 años)'!C122),"",'5. Pp (3 años)'!C122)</f>
        <v>Actividad</v>
      </c>
      <c r="D122" s="767" t="str">
        <f>IF(ISBLANK('5. Pp (3 años)'!D122),"",'5. Pp (3 años)'!D122)</f>
        <v>3.1.1.1.14.5 Eliminación de Documentos de apoyo informativo.</v>
      </c>
      <c r="E122" s="767" t="str">
        <f>IF(ISBLANK('5. Pp (3 años)'!E122),"",'5. Pp (3 años)'!E122)</f>
        <v>PEDAI: Porcentaje de eliminación de Documentos de Apoyo informativo.</v>
      </c>
      <c r="F122" s="767" t="str">
        <f>IF(ISBLANK('5. Pp (3 años)'!F122),"",'5. Pp (3 años)'!F122)</f>
        <v>Este indicador mide el número de eliminación de los documentos de apoyo en las unidades administrativas.</v>
      </c>
      <c r="G122" s="766" t="str">
        <f>IF(ISBLANK('5. Pp (3 años)'!G122),"",'5. Pp (3 años)'!G122)</f>
        <v>Eficacia</v>
      </c>
      <c r="H122" s="766" t="str">
        <f>IF(ISBLANK('5. Pp (3 años)'!H122),"",'5. Pp (3 años)'!H122)</f>
        <v>Trimestral</v>
      </c>
      <c r="I122" s="767" t="str">
        <f>IF(ISBLANK('5. Pp (3 años)'!I122),"",'5. Pp (3 años)'!I122)</f>
        <v xml:space="preserve">MÉTODO DE CÁLCULO:                                                                                        
EDAI= (PEDAI/NEDAI)*100
VARIABLES:                                                                                                                                                   
PEDAI:Porcentaje de eliminación de documentos de apoyo informativo realizadas.                                                   
NEDAI: Número de eliminación de documentos de apoyo informativo programados.                                                 
EDAI: Eliminación de documentos de apoyo informativo realizadas programados.                                                                           </v>
      </c>
      <c r="J122" s="767" t="str">
        <f>IF(ISBLANK('5. Pp (3 años)'!J122),"",'5. Pp (3 años)'!J122)</f>
        <v>UNIDAD DE MEDIDA DEL     INDICADOR:    
Porcentaje.
UNIDAD DE MEDIDA DE LA VARIABLE:    
Eliminación de documentos de apoyo informativo.</v>
      </c>
      <c r="K122" s="766" t="str">
        <f>IF(ISBLANK('5. Pp (3 años)'!K122),"",'5. Pp (3 años)'!K122)</f>
        <v>Ascendente</v>
      </c>
      <c r="L122" s="768" t="s">
        <v>1350</v>
      </c>
      <c r="M122" s="768" t="s">
        <v>1133</v>
      </c>
      <c r="N122" s="767" t="str">
        <f>IF(ISBLANK('5. Pp (3 años)'!N122),"",'5. Pp (3 años)'!N122)</f>
        <v>"Nombre del Documento: 
Control en carpeta de solicitudes de eliminación de documentos de apoyo.
Nombre de quien genera la información: 
Dirección General de Archivo Municipal.
Periodicidad con que se genera la información: 
Trimestral.
Liga de la página donde se localiza la información o ubicación: NA</v>
      </c>
      <c r="O122" s="767" t="str">
        <f>IF(ISBLANK('5. Pp (3 años)'!O122),"",'5. Pp (3 años)'!O122)</f>
        <v>Las Unidades Administrativas solicitan la eliminación de documentos de apoyo informativo.</v>
      </c>
      <c r="P122" s="769" t="str">
        <f>IF(ISBLANK('5. Pp (3 años)'!P122),"",'5. Pp (3 años)'!P122)</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3" spans="2:16" ht="273">
      <c r="B123" s="765" t="str">
        <f>IF(ISBLANK('5. Pp (3 años)'!B123),"",'5. Pp (3 años)'!B123)</f>
        <v>Dirección del Archivo Municipal</v>
      </c>
      <c r="C123" s="766" t="str">
        <f>IF(ISBLANK('5. Pp (3 años)'!C123),"",'5. Pp (3 años)'!C123)</f>
        <v>Actividad</v>
      </c>
      <c r="D123" s="767" t="str">
        <f>IF(ISBLANK('5. Pp (3 años)'!D123),"",'5. Pp (3 años)'!D123)</f>
        <v>3.1.1.1.14.6 Visitas agendadas a las unidades administrativas para el proceso de baja documental.</v>
      </c>
      <c r="E123" s="767" t="str">
        <f>IF(ISBLANK('5. Pp (3 años)'!E123),"",'5. Pp (3 años)'!E123)</f>
        <v>PVAUAPBD: Porcentaje de visitas agendadas a las unidades administrativas para el proceso de baja documental.</v>
      </c>
      <c r="F123" s="767" t="str">
        <f>IF(ISBLANK('5. Pp (3 años)'!F123),"",'5. Pp (3 años)'!F123)</f>
        <v>Este indicador mide el número de visitas agendadas a las unidades administrativas para el proceso de baja documental.</v>
      </c>
      <c r="G123" s="766" t="str">
        <f>IF(ISBLANK('5. Pp (3 años)'!G123),"",'5. Pp (3 años)'!G123)</f>
        <v>Eficacia</v>
      </c>
      <c r="H123" s="766" t="str">
        <f>IF(ISBLANK('5. Pp (3 años)'!H123),"",'5. Pp (3 años)'!H123)</f>
        <v>Trimestral</v>
      </c>
      <c r="I123" s="767" t="str">
        <f>IF(ISBLANK('5. Pp (3 años)'!I123),"",'5. Pp (3 años)'!I123)</f>
        <v xml:space="preserve">MÉTODO DE CÁLCULO:                                                                                        
VAUAPBDR= (PVAUAPBDR/NVAUAPBDP)*100
VARIABLES:                                                                                                                                                   
PVAUAPBDR:Porcentaje de visitas agendadas a las unidades administrativas para el proceso de baja documental realizadas.                                                   
NVAUAPBDP: Número de visitas agendadas a las unidades administrativas para el proceso de baja documental programadas.                                                 
VAUAPBDR: Visitas agendadas a las unidades administrativas para el proceso de baja documental realizadas.                                                                           </v>
      </c>
      <c r="J123" s="767" t="str">
        <f>IF(ISBLANK('5. Pp (3 años)'!J123),"",'5. Pp (3 años)'!J123)</f>
        <v>UNIDAD DE MEDIDA DEL     INDICADOR:    
Porcentaje.
UNIDAD DE MEDIDA DE LA VARIABLE:    
Visitas agendadas a las unidades administrativas para baja.</v>
      </c>
      <c r="K123" s="766" t="str">
        <f>IF(ISBLANK('5. Pp (3 años)'!K123),"",'5. Pp (3 años)'!K123)</f>
        <v>Ascendente</v>
      </c>
      <c r="L123" s="768" t="s">
        <v>1351</v>
      </c>
      <c r="M123" s="768" t="s">
        <v>1134</v>
      </c>
      <c r="N123" s="767" t="str">
        <f>IF(ISBLANK('5. Pp (3 años)'!N123),"",'5. Pp (3 años)'!N123)</f>
        <v>"Nombre del Documento: 
Bitacora de visitas agendadas para baja.
Nombre de quien genera la información: 
Dirección General de Archivo Municipal.
Periodicidad con que se genera la información: 
Trimestral.
Liga de la página donde se localiza la información o ubicación: Dirección de Archivo.</v>
      </c>
      <c r="O123" s="767" t="str">
        <f>IF(ISBLANK('5. Pp (3 años)'!O123),"",'5. Pp (3 años)'!O123)</f>
        <v>Las Unidades Administrativas solicitan visitas para el proceso baja documental de sus áreas.</v>
      </c>
      <c r="P123" s="769" t="str">
        <f>IF(ISBLANK('5. Pp (3 años)'!P123),"",'5. Pp (3 años)'!P123)</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4" spans="2:16" ht="231">
      <c r="B124" s="765" t="str">
        <f>IF(ISBLANK('5. Pp (3 años)'!B124),"",'5. Pp (3 años)'!B124)</f>
        <v>Dirección del Archivo Municipal</v>
      </c>
      <c r="C124" s="766" t="str">
        <f>IF(ISBLANK('5. Pp (3 años)'!C124),"",'5. Pp (3 años)'!C124)</f>
        <v>Actividad</v>
      </c>
      <c r="D124" s="767" t="str">
        <f>IF(ISBLANK('5. Pp (3 años)'!D124),"",'5. Pp (3 años)'!D124)</f>
        <v>3.1.1.1.14.7 Total de Bajas documentales concluidas (Actas de baja documental)</v>
      </c>
      <c r="E124" s="767" t="str">
        <f>IF(ISBLANK('5. Pp (3 años)'!E124),"",'5. Pp (3 años)'!E124)</f>
        <v>PTBDC: Porcentaje de Total de Bajas documentales concluidas (Actas de baja documental).</v>
      </c>
      <c r="F124" s="767" t="str">
        <f>IF(ISBLANK('5. Pp (3 años)'!F124),"",'5. Pp (3 años)'!F124)</f>
        <v>Este indicador mide el total de bajas documentales concluidas.</v>
      </c>
      <c r="G124" s="766" t="str">
        <f>IF(ISBLANK('5. Pp (3 años)'!G124),"",'5. Pp (3 años)'!G124)</f>
        <v>Eficacia</v>
      </c>
      <c r="H124" s="766" t="str">
        <f>IF(ISBLANK('5. Pp (3 años)'!H124),"",'5. Pp (3 años)'!H124)</f>
        <v>Trimestral</v>
      </c>
      <c r="I124" s="767" t="str">
        <f>IF(ISBLANK('5. Pp (3 años)'!I124),"",'5. Pp (3 años)'!I124)</f>
        <v xml:space="preserve">MÉTODO DE CÁLCULO:                                    
TBDC= (TBDCR/TBDCP)*100
VARIABLES:
TBDCR:Total de Bajas documentales concluidas (Actas de baja documental) realizadas.                                                   
TBDCP: Total de Bajas documentales concluidas (Actas de baja documental). programadas.                                                 
TBDC: Total de Bajas documentales concluidas (Actas de baja documental).                                                                           </v>
      </c>
      <c r="J124" s="767" t="str">
        <f>IF(ISBLANK('5. Pp (3 años)'!J124),"",'5. Pp (3 años)'!J124)</f>
        <v xml:space="preserve">UNIDAD DE MEDIDA DEL     INDICADOR:    
Porcentaje.
UNIDAD DE MEDIDA DE LA VARIABLE:    
Bajas documentales concluidas (Actas de baja documental).  </v>
      </c>
      <c r="K124" s="766" t="str">
        <f>IF(ISBLANK('5. Pp (3 años)'!K124),"",'5. Pp (3 años)'!K124)</f>
        <v>Ascendente</v>
      </c>
      <c r="L124" s="768" t="s">
        <v>1352</v>
      </c>
      <c r="M124" s="768" t="s">
        <v>1135</v>
      </c>
      <c r="N124" s="767" t="str">
        <f>IF(ISBLANK('5. Pp (3 años)'!N124),"",'5. Pp (3 años)'!N124)</f>
        <v>"Nombre del Documento: 
Bitacora de actas de baja documetal.
Nombre de quien genera la información: 
Dirección General de Archivo Municipal.
Periodicidad con que se genera la información: 
Trimestral.
Liga de la página donde se localiza la información o ubicación: Dirección de Archivo.</v>
      </c>
      <c r="O124" s="767" t="str">
        <f>IF(ISBLANK('5. Pp (3 años)'!O124),"",'5. Pp (3 años)'!O124)</f>
        <v>Las Unidades Administrativas solicitan bajas documentales.</v>
      </c>
      <c r="P124" s="769" t="str">
        <f>IF(ISBLANK('5. Pp (3 años)'!P124),"",'5. Pp (3 años)'!P124)</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5" spans="2:16" ht="231">
      <c r="B125" s="765" t="str">
        <f>IF(ISBLANK('5. Pp (3 años)'!B125),"",'5. Pp (3 años)'!B125)</f>
        <v>Dirección del Archivo Municipal</v>
      </c>
      <c r="C125" s="766" t="str">
        <f>IF(ISBLANK('5. Pp (3 años)'!C125),"",'5. Pp (3 años)'!C125)</f>
        <v>Actividad</v>
      </c>
      <c r="D125" s="767" t="str">
        <f>IF(ISBLANK('5. Pp (3 años)'!D125),"",'5. Pp (3 años)'!D125)</f>
        <v>3.1.1.1.14.8 Asesorias en materia de bajas documentales.</v>
      </c>
      <c r="E125" s="767" t="str">
        <f>IF(ISBLANK('5. Pp (3 años)'!E125),"",'5. Pp (3 años)'!E125)</f>
        <v>PAMBD: Porcentaje de Asesorias en materia de bajas documentales.</v>
      </c>
      <c r="F125" s="767" t="str">
        <f>IF(ISBLANK('5. Pp (3 años)'!F125),"",'5. Pp (3 años)'!F125)</f>
        <v>Este indicador mide el total de asesorias en materia de bajas documentales.</v>
      </c>
      <c r="G125" s="766" t="str">
        <f>IF(ISBLANK('5. Pp (3 años)'!G125),"",'5. Pp (3 años)'!G125)</f>
        <v xml:space="preserve">Eficiencia </v>
      </c>
      <c r="H125" s="766" t="str">
        <f>IF(ISBLANK('5. Pp (3 años)'!H125),"",'5. Pp (3 años)'!H125)</f>
        <v>Trimestral</v>
      </c>
      <c r="I125" s="767" t="str">
        <f>IF(ISBLANK('5. Pp (3 años)'!I125),"",'5. Pp (3 años)'!I125)</f>
        <v>MÉTODO DE CÁLCULO:                                    
TAMBD= (AMBDR/AMBDP)*100
VARIABLES:                                                                             
AMBDR:Asesorias en materia de bajas documentales realizadas.
AMBDP: Asesorias en materia de bajas documentales programadas. 
TAMBD: Total de Asesorias en materia de bajas documentales.</v>
      </c>
      <c r="J125" s="767" t="str">
        <f>IF(ISBLANK('5. Pp (3 años)'!J125),"",'5. Pp (3 años)'!J125)</f>
        <v xml:space="preserve">UNIDAD DE MEDIDA DEL     INDICADOR:    
Porcentaje.
UNIDAD DE MEDIDA DE LA VARIABLE:    
Asesorias en materia de bajas documentales.    </v>
      </c>
      <c r="K125" s="766" t="str">
        <f>IF(ISBLANK('5. Pp (3 años)'!K125),"",'5. Pp (3 años)'!K125)</f>
        <v>Ascendente</v>
      </c>
      <c r="L125" s="768" t="s">
        <v>1353</v>
      </c>
      <c r="M125" s="768" t="s">
        <v>1136</v>
      </c>
      <c r="N125" s="767" t="str">
        <f>IF(ISBLANK('5. Pp (3 años)'!N125),"",'5. Pp (3 años)'!N125)</f>
        <v>"Nombre del Documento: 
Bitacora de asesorias en materia de bajas documentales.
Nombre de quien genera la información: 
Dirección General de Archivo Municipal.
Periodicidad con que se genera la información: 
Trimestral.
Liga de la página donde se localiza la información o ubicación: Dirección de Archivo.</v>
      </c>
      <c r="O125" s="767" t="str">
        <f>IF(ISBLANK('5. Pp (3 años)'!O125),"",'5. Pp (3 años)'!O125)</f>
        <v xml:space="preserve">Las Unidades Administrativas solicitan asesorias en materia de bajas documentales. </v>
      </c>
      <c r="P125" s="769" t="str">
        <f>IF(ISBLANK('5. Pp (3 años)'!P125),"",'5. Pp (3 años)'!P125)</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6" spans="2:16" ht="252">
      <c r="B126" s="765" t="str">
        <f>IF(ISBLANK('5. Pp (3 años)'!B126),"",'5. Pp (3 años)'!B126)</f>
        <v>Dirección del Archivo Municipal</v>
      </c>
      <c r="C126" s="766" t="str">
        <f>IF(ISBLANK('5. Pp (3 años)'!C126),"",'5. Pp (3 años)'!C126)</f>
        <v>Actividad</v>
      </c>
      <c r="D126" s="767" t="str">
        <f>IF(ISBLANK('5. Pp (3 años)'!D126),"",'5. Pp (3 años)'!D126)</f>
        <v>3.1.1.1.14.9 Exposición y actividades historicas en eventos.</v>
      </c>
      <c r="E126" s="767" t="str">
        <f>IF(ISBLANK('5. Pp (3 años)'!E126),"",'5. Pp (3 años)'!E126)</f>
        <v>PAMBD: Porcentaje de Exposiciónes y actividades historicas en eventos.</v>
      </c>
      <c r="F126" s="767" t="str">
        <f>IF(ISBLANK('5. Pp (3 años)'!F126),"",'5. Pp (3 años)'!F126)</f>
        <v>Este indicador mide el total de Exposiciónes y actividades historicas en eventos.</v>
      </c>
      <c r="G126" s="766" t="str">
        <f>IF(ISBLANK('5. Pp (3 años)'!G126),"",'5. Pp (3 años)'!G126)</f>
        <v xml:space="preserve">Eficiencia </v>
      </c>
      <c r="H126" s="766" t="str">
        <f>IF(ISBLANK('5. Pp (3 años)'!H126),"",'5. Pp (3 años)'!H126)</f>
        <v>Trimestral</v>
      </c>
      <c r="I126" s="767" t="str">
        <f>IF(ISBLANK('5. Pp (3 años)'!I126),"",'5. Pp (3 años)'!I126)</f>
        <v xml:space="preserve">MÉTODO DE CÁLCULO:                                                                                        
TAMBD= (AMBDR/AMBDP)*100
VARIABLES:                                                                           
AMBDR:Exposiciónes y actividades historicas en eventos realizadas.                                                   
AMBDP: Exposiciónes y actividades historicas en eventos programadas.                                                 
TAMBD: Total de Exposiciónes y actividades historicas en eventos.                                                                           </v>
      </c>
      <c r="J126" s="767" t="str">
        <f>IF(ISBLANK('5. Pp (3 años)'!J126),"",'5. Pp (3 años)'!J126)</f>
        <v xml:space="preserve">UNIDAD DE MEDIDA DEL     INDICADOR:    
Porcentaje.
UNIDAD DE MEDIDA DE LA VARIABLE:    
Exposiciónes y actividades historicas en eventos.    </v>
      </c>
      <c r="K126" s="766" t="str">
        <f>IF(ISBLANK('5. Pp (3 años)'!K126),"",'5. Pp (3 años)'!K126)</f>
        <v>Ascendente</v>
      </c>
      <c r="L126" s="768" t="s">
        <v>1354</v>
      </c>
      <c r="M126" s="768" t="s">
        <v>1137</v>
      </c>
      <c r="N126" s="767" t="str">
        <f>IF(ISBLANK('5. Pp (3 años)'!N126),"",'5. Pp (3 años)'!N126)</f>
        <v>"Nombre del Documento: 
Bitacora de Exposiciónes y actividades historicas en eventos.    
Nombre de quien genera la información: 
Dirección General de Archivo Municipal.
Periodicidad con que se genera la información: 
Trimestral.
Liga de la página donde se localiza la información o ubicación: Dirección de Archivo.</v>
      </c>
      <c r="O126" s="767" t="str">
        <f>IF(ISBLANK('5. Pp (3 años)'!O126),"",'5. Pp (3 años)'!O126)</f>
        <v>Se realizan exposiciones Exposiciónes y actividades historicas en eventos en direntes puntos del Ayuntamiento de Benito Juárez.</v>
      </c>
      <c r="P126" s="769" t="str">
        <f>IF(ISBLANK('5. Pp (3 años)'!P126),"",'5. Pp (3 años)'!P126)</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7" spans="2:16" ht="189">
      <c r="B127" s="765" t="str">
        <f>IF(ISBLANK('5. Pp (3 años)'!B127),"",'5. Pp (3 años)'!B127)</f>
        <v>Dirección del Archivo Municipal</v>
      </c>
      <c r="C127" s="766" t="str">
        <f>IF(ISBLANK('5. Pp (3 años)'!C127),"",'5. Pp (3 años)'!C127)</f>
        <v>Actividad</v>
      </c>
      <c r="D127" s="767" t="str">
        <f>IF(ISBLANK('5. Pp (3 años)'!D127),"",'5. Pp (3 años)'!D127)</f>
        <v>3.1.1.1.14.10 Visitas guidas a escuelas públicas.</v>
      </c>
      <c r="E127" s="767" t="str">
        <f>IF(ISBLANK('5. Pp (3 años)'!E127),"",'5. Pp (3 años)'!E127)</f>
        <v>PVGEP: Porcentaje de Visitas de Guidas a Escuelas Públicas.</v>
      </c>
      <c r="F127" s="767" t="str">
        <f>IF(ISBLANK('5. Pp (3 años)'!F127),"",'5. Pp (3 años)'!F127)</f>
        <v>Este indicador mide el total de Visitas Guiadas a Escuelas Públicas.</v>
      </c>
      <c r="G127" s="766" t="str">
        <f>IF(ISBLANK('5. Pp (3 años)'!G127),"",'5. Pp (3 años)'!G127)</f>
        <v xml:space="preserve">Eficiencia </v>
      </c>
      <c r="H127" s="766" t="str">
        <f>IF(ISBLANK('5. Pp (3 años)'!H127),"",'5. Pp (3 años)'!H127)</f>
        <v>Trimestral</v>
      </c>
      <c r="I127" s="767" t="str">
        <f>IF(ISBLANK('5. Pp (3 años)'!I127),"",'5. Pp (3 años)'!I127)</f>
        <v xml:space="preserve">MÉTODO DE CÁLCULO:                                   
TAMBD= (VGEPR/VGEPP)*100
VARIABLES:
VGEPR:Visitas Guiadas a Escuelas Públicas realizadas.                                                   
VGEPP: Visitas Guiadas a Escuelas Públicas programadas.                                                 
TAMBD: Total de Visitas Guiadas a Escuelas Públicas.         </v>
      </c>
      <c r="J127" s="767" t="str">
        <f>IF(ISBLANK('5. Pp (3 años)'!J127),"",'5. Pp (3 años)'!J127)</f>
        <v xml:space="preserve">UNIDAD DE MEDIDA DEL     INDICADOR:    
Porcentaje.
UNIDAD DE MEDIDA DE LA VARIABLE:    
Visitas Guiadas a Escuelas Públicas.    </v>
      </c>
      <c r="K127" s="766" t="str">
        <f>IF(ISBLANK('5. Pp (3 años)'!K127),"",'5. Pp (3 años)'!K127)</f>
        <v>Ascedente</v>
      </c>
      <c r="L127" s="768" t="s">
        <v>1355</v>
      </c>
      <c r="M127" s="768" t="s">
        <v>1138</v>
      </c>
      <c r="N127" s="767" t="str">
        <f>IF(ISBLANK('5. Pp (3 años)'!N127),"",'5. Pp (3 años)'!N127)</f>
        <v>"Nombre del Documento: 
Bitacora de Visitas Guiadas
Dirección General de Archivo Municipal.
Periodicidad con que se genera la información: 
Trimestral.
Liga de la página donde se localiza la información o ubicación: Dirección de Archivo.</v>
      </c>
      <c r="O127" s="767" t="str">
        <f>IF(ISBLANK('5. Pp (3 años)'!O127),"",'5. Pp (3 años)'!O127)</f>
        <v xml:space="preserve">Se realizarán visitas guiadas a las escuelas públicas del municipio para conocer el archivo hsitorico de la ciudadad. </v>
      </c>
      <c r="P127" s="769" t="str">
        <f>IF(ISBLANK('5. Pp (3 años)'!P127),"",'5. Pp (3 años)'!P127)</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8" spans="2:16" ht="210">
      <c r="B128" s="765" t="str">
        <f>IF(ISBLANK('5. Pp (3 años)'!B128),"",'5. Pp (3 años)'!B128)</f>
        <v>Dirección del Archivo Municipal</v>
      </c>
      <c r="C128" s="766" t="str">
        <f>IF(ISBLANK('5. Pp (3 años)'!C128),"",'5. Pp (3 años)'!C128)</f>
        <v>Actividad</v>
      </c>
      <c r="D128" s="767" t="str">
        <f>IF(ISBLANK('5. Pp (3 años)'!D128),"",'5. Pp (3 años)'!D128)</f>
        <v>3.1.1.1.14.11 Servicios de Prestamo y Consulta al Público</v>
      </c>
      <c r="E128" s="767" t="str">
        <f>IF(ISBLANK('5. Pp (3 años)'!E128),"",'5. Pp (3 años)'!E128)</f>
        <v>PVGEP: Porcentaje de Servicios de Prestamo y Consulta al Público.</v>
      </c>
      <c r="F128" s="767" t="str">
        <f>IF(ISBLANK('5. Pp (3 años)'!F128),"",'5. Pp (3 años)'!F128)</f>
        <v>Este indicador mide el total de Servicios de Prestamo y Consulta al Público.</v>
      </c>
      <c r="G128" s="766" t="str">
        <f>IF(ISBLANK('5. Pp (3 años)'!G128),"",'5. Pp (3 años)'!G128)</f>
        <v xml:space="preserve">Eficiencia </v>
      </c>
      <c r="H128" s="766" t="str">
        <f>IF(ISBLANK('5. Pp (3 años)'!H128),"",'5. Pp (3 años)'!H128)</f>
        <v>Trimestral</v>
      </c>
      <c r="I128" s="767" t="str">
        <f>IF(ISBLANK('5. Pp (3 años)'!I128),"",'5. Pp (3 años)'!I128)</f>
        <v xml:space="preserve">MÉTODO DE CÁLCULO:                      
TSPCP= (SPCPR/SPCPP)*100
VARIABLES:                                                                                                                                                   
SPCPR: Servicios de Prestamo y Consulta al Público Realizadas.                                                   
SPCPP: Servicios de Prestamo y Consulta al Público Programadas.                                                 
TSPCP: Total de Servicios de Prestamo y Consulta al Público. </v>
      </c>
      <c r="J128" s="767" t="str">
        <f>IF(ISBLANK('5. Pp (3 años)'!J128),"",'5. Pp (3 años)'!J128)</f>
        <v>UNIDAD DE MEDIDA DEL     INDICADOR:    
Porcentaje.
UNIDAD DE MEDIDA DE LA VARIABLE:    
Servicios de Prestamo y Consulta al Público..</v>
      </c>
      <c r="K128" s="766" t="str">
        <f>IF(ISBLANK('5. Pp (3 años)'!K128),"",'5. Pp (3 años)'!K128)</f>
        <v>Ascedente</v>
      </c>
      <c r="L128" s="768" t="s">
        <v>1356</v>
      </c>
      <c r="M128" s="768" t="s">
        <v>1139</v>
      </c>
      <c r="N128" s="767" t="str">
        <f>IF(ISBLANK('5. Pp (3 años)'!N128),"",'5. Pp (3 años)'!N128)</f>
        <v>"Nombre del Documento: 
Bitacora de Servicios de Prestamo y Consulta al Público
Dirección General de Archivo Municipal.
Periodicidad con que se genera la información: 
Trimestral.
Liga de la página donde se localiza la información o ubicación: Dirección de Archivo.</v>
      </c>
      <c r="O128" s="767" t="str">
        <f>IF(ISBLANK('5. Pp (3 años)'!O128),"",'5. Pp (3 años)'!O128)</f>
        <v>Se atenderán las solicitudes de Servicios de Prestamo y Consulta al Público que soliciten a la Dirección General de Archivo Municipal.</v>
      </c>
      <c r="P128" s="769" t="str">
        <f>IF(ISBLANK('5. Pp (3 años)'!P128),"",'5. Pp (3 años)'!P128)</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9" spans="2:16" ht="273">
      <c r="B129" s="765" t="str">
        <f>IF(ISBLANK('5. Pp (3 años)'!B129),"",'5. Pp (3 años)'!B129)</f>
        <v>Dirección del Archivo Municipal</v>
      </c>
      <c r="C129" s="766" t="str">
        <f>IF(ISBLANK('5. Pp (3 años)'!C129),"",'5. Pp (3 años)'!C129)</f>
        <v>Actividad</v>
      </c>
      <c r="D129" s="767" t="str">
        <f>IF(ISBLANK('5. Pp (3 años)'!D129),"",'5. Pp (3 años)'!D129)</f>
        <v>3.1.1.1.14.12 Impartición de asesorias a las Unidades Administrativas en materia de Archivo de trámite.</v>
      </c>
      <c r="E129" s="767" t="str">
        <f>IF(ISBLANK('5. Pp (3 años)'!E129),"",'5. Pp (3 años)'!E129)</f>
        <v xml:space="preserve">PCAI: Porcentaje de las capacitaciones en materia de archivo impartidas. </v>
      </c>
      <c r="F129" s="767" t="str">
        <f>IF(ISBLANK('5. Pp (3 años)'!F129),"",'5. Pp (3 años)'!F129)</f>
        <v>Este indicador mide el número de capacitaciones impartidas en materia de archivos dirigida a los sujetos obligados responsables de las áreas de archivo.</v>
      </c>
      <c r="G129" s="766" t="str">
        <f>IF(ISBLANK('5. Pp (3 años)'!G129),"",'5. Pp (3 años)'!G129)</f>
        <v>Eficacia</v>
      </c>
      <c r="H129" s="766" t="str">
        <f>IF(ISBLANK('5. Pp (3 años)'!H129),"",'5. Pp (3 años)'!H129)</f>
        <v>Trimestral</v>
      </c>
      <c r="I129" s="767" t="str">
        <f>IF(ISBLANK('5. Pp (3 años)'!I129),"",'5. Pp (3 años)'!I129)</f>
        <v xml:space="preserve">MÉTODO DE CÁLCULO:                             
PCAI= (NCAI/NCAP)*100
VARIABLES:
PCAI: Porcentaje de las capacitaciones en materia de archivo impartidas.                                                             
NCAI: Número de capacitaciones impartidas.                                                                                             
NCAP: Número de capacitaciones programadas.                                                                                                </v>
      </c>
      <c r="J129" s="767" t="str">
        <f>IF(ISBLANK('5. Pp (3 años)'!J129),"",'5. Pp (3 años)'!J129)</f>
        <v>UNIDAD DE MEDIDA DEL INDICADOR:
Porcentaje.
UNIDAD DE MEDIDA DE LA VARIABLE:
Capacitaciones en materia de archivo.</v>
      </c>
      <c r="K129" s="766" t="str">
        <f>IF(ISBLANK('5. Pp (3 años)'!K129),"",'5. Pp (3 años)'!K129)</f>
        <v>Ascendente</v>
      </c>
      <c r="L129" s="768" t="s">
        <v>1357</v>
      </c>
      <c r="M129" s="768" t="s">
        <v>1140</v>
      </c>
      <c r="N129" s="767" t="str">
        <f>IF(ISBLANK('5. Pp (3 años)'!N129),"",'5. Pp (3 años)'!N129)</f>
        <v>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v>
      </c>
      <c r="O129" s="767" t="str">
        <f>IF(ISBLANK('5. Pp (3 años)'!O129),"",'5. Pp (3 años)'!O129)</f>
        <v>Las Unidades Administrativas de las dependendcias y entidades municipales participan en las Capacitaciones.</v>
      </c>
      <c r="P129" s="769" t="str">
        <f>IF(ISBLANK('5. Pp (3 años)'!P129),"",'5. Pp (3 años)'!P129)</f>
        <v>ODS 16
  Meta 16.6: Crear instituciones eficaces, responsables y transparentes a todos los niveles.
  Meta 16.10: Garantizar el acceso público a la información y proteger las libertades fundamentales, de conformidad con las leyes nacionales y los acuerdos internacionales.</v>
      </c>
    </row>
    <row r="130" spans="2:16" ht="294">
      <c r="B130" s="776" t="str">
        <f>IF(ISBLANK('5. Pp (3 años)'!B130),"",'5. Pp (3 años)'!B130)</f>
        <v>Dirección del Archivo Municipal</v>
      </c>
      <c r="C130" s="777" t="str">
        <f>IF(ISBLANK('5. Pp (3 años)'!C130),"",'5. Pp (3 años)'!C130)</f>
        <v>Actividad</v>
      </c>
      <c r="D130" s="778" t="str">
        <f>IF(ISBLANK('5. Pp (3 años)'!D130),"",'5. Pp (3 años)'!D130)</f>
        <v>3.1.1.1.14.13 Sesiones del Grupo Interdisciplinario</v>
      </c>
      <c r="E130" s="778" t="str">
        <f>IF(ISBLANK('5. Pp (3 años)'!E130),"",'5. Pp (3 años)'!E130)</f>
        <v xml:space="preserve">PSGI: Porcentaje de sesiones del grupo interdisciplinario, extraordinarias y ordinarias.  </v>
      </c>
      <c r="F130" s="778" t="str">
        <f>IF(ISBLANK('5. Pp (3 años)'!F130),"",'5. Pp (3 años)'!F130)</f>
        <v>Este indicador mide el número de sesiones del grupo  interdisciplinarios</v>
      </c>
      <c r="G130" s="777" t="str">
        <f>IF(ISBLANK('5. Pp (3 años)'!G130),"",'5. Pp (3 años)'!G130)</f>
        <v xml:space="preserve">Eficacia </v>
      </c>
      <c r="H130" s="777" t="str">
        <f>IF(ISBLANK('5. Pp (3 años)'!H130),"",'5. Pp (3 años)'!H130)</f>
        <v>trimestral</v>
      </c>
      <c r="I130" s="778" t="str">
        <f>IF(ISBLANK('5. Pp (3 años)'!I130),"",'5. Pp (3 años)'!I130)</f>
        <v>METODO DE CALCULO 
PSGI= (NSGR/NSGP)*100
VARIABLES:
PSGI: Porcentaje de las sesiones del grupo interdisciplinario
NSGR: Número de sesiones del grupo interdisciplinario realizadas
NSGP: Número de sesiones del grupo interdisciplinario programadas</v>
      </c>
      <c r="J130" s="778" t="str">
        <f>IF(ISBLANK('5. Pp (3 años)'!J130),"",'5. Pp (3 años)'!J130)</f>
        <v xml:space="preserve">UNIDAD DE MEDIDA DEL INDICADOR:
Porcentaje.
UNIDAD DE MEDIDA DE LA VARIABLE:
Sesiones del grupo interdisciplinario. </v>
      </c>
      <c r="K130" s="777" t="str">
        <f>IF(ISBLANK('5. Pp (3 años)'!K130),"",'5. Pp (3 años)'!K130)</f>
        <v xml:space="preserve">Ascendente </v>
      </c>
      <c r="L130" s="768" t="s">
        <v>1358</v>
      </c>
      <c r="M130" s="779"/>
      <c r="N130" s="767" t="str">
        <f>IF(ISBLANK('5. Pp (3 años)'!N130),"",'5. Pp (3 años)'!N130)</f>
        <v xml:space="preserve">Nombre del Documento:
Informe de disposición legal de sujetos obligados
Nombre de quien genera la información: 
Dirección General de Archivo Municipal 
Periodicidad con que se genera la información:
Trimestral
Liga de la página donde se localiza la información o ubicación:
Se encuentra en los archivos/carpetas, resguardadas en las oficinas de la dirección general de archivo municipal.
</v>
      </c>
      <c r="O130" s="767" t="str">
        <f>IF(ISBLANK('5. Pp (3 años)'!O130),"",'5. Pp (3 años)'!O130)</f>
        <v>El grupo interdisciplinario participa en las sesiones</v>
      </c>
      <c r="P130" s="769" t="str">
        <f>IF(ISBLANK('5. Pp (3 años)'!P130),"",'5. Pp (3 años)'!P130)</f>
        <v>ODS 16
  Meta 16.6: Crear instituciones eficaces, responsables y transparentes a todos los niveles.
  Meta 16.10: Garantizar el acceso público a la información y proteger las libertades fundamentales, de conformidad con las leyes nacionales y los acuerdos internacionales.</v>
      </c>
    </row>
    <row r="131" spans="2:16" ht="315">
      <c r="B131" s="770" t="str">
        <f>IF(ISBLANK('5. Pp (3 años)'!B131),"",'5. Pp (3 años)'!B131)</f>
        <v xml:space="preserve"> Protección Civil</v>
      </c>
      <c r="C131" s="762" t="str">
        <f>IF(ISBLANK('5. Pp (3 años)'!C131),"",'5. Pp (3 años)'!C131)</f>
        <v>Componente</v>
      </c>
      <c r="D131" s="761" t="str">
        <f>IF(ISBLANK('5. Pp (3 años)'!D131),"",'5. Pp (3 años)'!D131)</f>
        <v>3.1.1.1.15 Acciones realizadas para mitigar los riesgos y proteger a la población y establecimientos comerciales con medidas de seguridad.</v>
      </c>
      <c r="E131" s="761" t="str">
        <f>IF(ISBLANK('5. Pp (3 años)'!E131),"",'5. Pp (3 años)'!E131)</f>
        <v>PARPMR: Porcentaje de acciones realizadas para la mitigación de los riesgos</v>
      </c>
      <c r="F131" s="761" t="str">
        <f>IF(ISBLANK('5. Pp (3 años)'!F131),"",'5. Pp (3 años)'!F131)</f>
        <v>Mide las acciones realizadas para mitigar los riesgos y proteger a la población y  establecimientos comerciales con medidas de seguridad, con el objetivo de  garantizar en todo momento los derechos humanos fundamentales de seguridad y convivencia promovidas.</v>
      </c>
      <c r="G131" s="762" t="str">
        <f>IF(ISBLANK('5. Pp (3 años)'!G131),"",'5. Pp (3 años)'!G131)</f>
        <v>Eficacia</v>
      </c>
      <c r="H131" s="762" t="str">
        <f>IF(ISBLANK('5. Pp (3 años)'!H131),"",'5. Pp (3 años)'!H131)</f>
        <v>Trimestral</v>
      </c>
      <c r="I131" s="761" t="str">
        <f>IF(ISBLANK('5. Pp (3 años)'!I131),"",'5. Pp (3 años)'!I131)</f>
        <v xml:space="preserve">MÉTODO DE CÁLCULO: 
PARMR= (MR/TAR)*100
VARIABLES:
PARPMR: Porcentaje de acciones realizadas para la mitigación de los riesgos
MR: Mitigación de  los riesgos 
TAR: total de acciones realizadas
</v>
      </c>
      <c r="J131" s="761" t="str">
        <f>IF(ISBLANK('5. Pp (3 años)'!J131),"",'5. Pp (3 años)'!J131)</f>
        <v xml:space="preserve">UNIDAD DE MEDIDA DEL INDICADOR:
Porcentaje
UNIDAD DE MEDIDA DE LAS VARIABLES:
 mitigaci´no de riesgos
</v>
      </c>
      <c r="K131" s="762" t="str">
        <f>IF(ISBLANK('5. Pp (3 años)'!K131),"",'5. Pp (3 años)'!K131)</f>
        <v>Ascendente</v>
      </c>
      <c r="L131" s="772" t="s">
        <v>1359</v>
      </c>
      <c r="M131" s="772" t="s">
        <v>1675</v>
      </c>
      <c r="N131" s="761" t="str">
        <f>IF(ISBLANK('5. Pp (3 años)'!N131),"",'5. Pp (3 años)'!N131)</f>
        <v xml:space="preserve">Nombre del Documento: Bitácora Reporte
Nombre de quien genera la información: Dirección General
Periodicidad con que se genera la información: Trimestral
Liga de la página donde se localiza la información o ubicación: Lefort oficina
</v>
      </c>
      <c r="O131" s="761" t="str">
        <f>IF(ISBLANK('5. Pp (3 años)'!O131),"",'5. Pp (3 años)'!O131)</f>
        <v>Se realizan las acciones necesarias para mitigar los riesgos con el objeto de proteger a la población y establecimientos comerciales.</v>
      </c>
      <c r="P131" s="764" t="str">
        <f>IF(ISBLANK('5. Pp (3 años)'!P131),"",'5. Pp (3 años)'!P131)</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2" spans="2:16" ht="315">
      <c r="B132" s="765" t="str">
        <f>IF(ISBLANK('5. Pp (3 años)'!B132),"",'5. Pp (3 años)'!B132)</f>
        <v xml:space="preserve"> Protección Civil</v>
      </c>
      <c r="C132" s="766" t="str">
        <f>IF(ISBLANK('5. Pp (3 años)'!C132),"",'5. Pp (3 años)'!C132)</f>
        <v>Actividad</v>
      </c>
      <c r="D132" s="767" t="str">
        <f>IF(ISBLANK('5. Pp (3 años)'!D132),"",'5. Pp (3 años)'!D132)</f>
        <v>3.1.1.1.15.1 Difusión en los medios de comunicación las prevenciones y alertas de siniestros por efectos naturales y humanos.</v>
      </c>
      <c r="E132" s="767" t="str">
        <f>IF(ISBLANK('5. Pp (3 años)'!E132),"",'5. Pp (3 años)'!E132)</f>
        <v>PSD: Porcentaje de spots difundidos por medio de redes sociales.</v>
      </c>
      <c r="F132" s="767" t="str">
        <f>IF(ISBLANK('5. Pp (3 años)'!F132),"",'5. Pp (3 años)'!F132)</f>
        <v>Indica el total de difusión de prevenciones y alertas de siniestros por efectos naturales y humanos emitidas por medio de redes sociales.</v>
      </c>
      <c r="G132" s="766" t="str">
        <f>IF(ISBLANK('5. Pp (3 años)'!G132),"",'5. Pp (3 años)'!G132)</f>
        <v>Eficacia</v>
      </c>
      <c r="H132" s="766" t="str">
        <f>IF(ISBLANK('5. Pp (3 años)'!H132),"",'5. Pp (3 años)'!H132)</f>
        <v>Trimestral</v>
      </c>
      <c r="I132" s="767" t="str">
        <f>IF(ISBLANK('5. Pp (3 años)'!I132),"",'5. Pp (3 años)'!I132)</f>
        <v xml:space="preserve">MÉTODO DE CÁLCULO:
PSD= (SD/TSE)*100
VARIABLES: 
PSD: Porcentaje de spots difundidos                                                                  
SD: Spots difundidos
TSE: Total de spots estimados
</v>
      </c>
      <c r="J132" s="767" t="str">
        <f>IF(ISBLANK('5. Pp (3 años)'!J132),"",'5. Pp (3 años)'!J132)</f>
        <v xml:space="preserve">UNIDAD DE MEDIDA DEL INDICADOR:
Porcentaje                                 
UNIDAD DE MEDIDA DE LAS VARIABLES:
Spots  </v>
      </c>
      <c r="K132" s="766" t="str">
        <f>IF(ISBLANK('5. Pp (3 años)'!K132),"",'5. Pp (3 años)'!K132)</f>
        <v>Ascendente</v>
      </c>
      <c r="L132" s="780" t="s">
        <v>1360</v>
      </c>
      <c r="M132" s="768" t="s">
        <v>1676</v>
      </c>
      <c r="N132" s="767" t="str">
        <f>IF(ISBLANK('5. Pp (3 años)'!N132),"",'5. Pp (3 años)'!N132)</f>
        <v xml:space="preserve">Nombre del Documento: Spots publicitarios
Nombre de quien genera la información: Dirección General
Periodicidad con que se genera la información: Diario
Liga de la página donde se localiza la información o ubicación:
https://www.facebook.com/proteccioncivilcancun/
https://twitter.com/PCivilCancun?s=08
https://www.instagram.com/pcivilcancun?igsh=ZDE0eHF3OHlpd216
</v>
      </c>
      <c r="O132" s="767" t="str">
        <f>IF(ISBLANK('5. Pp (3 años)'!O132),"",'5. Pp (3 años)'!O132)</f>
        <v>La ciudadania muestra atención y cumple con las recomendaciones establecidas.</v>
      </c>
      <c r="P132" s="769" t="str">
        <f>IF(ISBLANK('5. Pp (3 años)'!P132),"",'5. Pp (3 años)'!P132)</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3" spans="2:16" ht="315">
      <c r="B133" s="765" t="str">
        <f>IF(ISBLANK('5. Pp (3 años)'!B133),"",'5. Pp (3 años)'!B133)</f>
        <v xml:space="preserve"> Protección Civil</v>
      </c>
      <c r="C133" s="766" t="str">
        <f>IF(ISBLANK('5. Pp (3 años)'!C133),"",'5. Pp (3 años)'!C133)</f>
        <v>Actividad</v>
      </c>
      <c r="D133" s="767" t="str">
        <f>IF(ISBLANK('5. Pp (3 años)'!D133),"",'5. Pp (3 años)'!D133)</f>
        <v xml:space="preserve">3.1.1.1.15.2 Capacitación a la población de diferentes sectores en materia de Protección Civil. </v>
      </c>
      <c r="E133" s="767" t="str">
        <f>IF(ISBLANK('5. Pp (3 años)'!E133),"",'5. Pp (3 años)'!E133)</f>
        <v>PPC: Porcentaje de personas capacitadas.</v>
      </c>
      <c r="F133" s="767" t="str">
        <f>IF(ISBLANK('5. Pp (3 años)'!F133),"",'5. Pp (3 años)'!F133)</f>
        <v xml:space="preserve">Mide el número de personas capacitadas durante las sesiones realizadas, respecto a primeros auxilios, uso y manejo de extintores y procedimientos de evacuación en el Municipio de Benito Juárez..
</v>
      </c>
      <c r="G133" s="766" t="str">
        <f>IF(ISBLANK('5. Pp (3 años)'!G133),"",'5. Pp (3 años)'!G133)</f>
        <v>Eficacia</v>
      </c>
      <c r="H133" s="766" t="str">
        <f>IF(ISBLANK('5. Pp (3 años)'!H133),"",'5. Pp (3 años)'!H133)</f>
        <v>Trimestral</v>
      </c>
      <c r="I133" s="767" t="str">
        <f>IF(ISBLANK('5. Pp (3 años)'!I133),"",'5. Pp (3 años)'!I133)</f>
        <v xml:space="preserve">MÉTODO DE CÁLCULO:
PPC= (TPC/NPP)*100
VARIABLES:
PPC: Porcentaje de personas capacitadas
TPC: Total de perosnas capacitadas
NPP: Número de personas programadas
</v>
      </c>
      <c r="J133" s="767" t="str">
        <f>IF(ISBLANK('5. Pp (3 años)'!J133),"",'5. Pp (3 años)'!J133)</f>
        <v>UNIDAD DE MEDIDA DEL INDICADOR:
Porcentaje
UNIDAD DE MEDIDA DE LAS VARIABLES:
Personas capacitadas</v>
      </c>
      <c r="K133" s="766" t="str">
        <f>IF(ISBLANK('5. Pp (3 años)'!K133),"",'5. Pp (3 años)'!K133)</f>
        <v>Ascendente</v>
      </c>
      <c r="L133" s="780" t="s">
        <v>1361</v>
      </c>
      <c r="M133" s="768" t="s">
        <v>1677</v>
      </c>
      <c r="N133" s="767" t="str">
        <f>IF(ISBLANK('5. Pp (3 años)'!N133),"",'5. Pp (3 años)'!N133)</f>
        <v xml:space="preserve">Nombre del Documento: Constancia de Capacitación
Nombre de quien genera la información: Área de Capacitación
Periodicidad con que se genera la información: Semanal
Liga de la página donde se localiza la información o ubicación: Leford Constancias de Capacitación
</v>
      </c>
      <c r="O133" s="767" t="str">
        <f>IF(ISBLANK('5. Pp (3 años)'!O133),"",'5. Pp (3 años)'!O133)</f>
        <v>La población muestra interés por tener una cultura de prevención.</v>
      </c>
      <c r="P133" s="769" t="str">
        <f>IF(ISBLANK('5. Pp (3 años)'!P133),"",'5. Pp (3 años)'!P133)</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4" spans="2:16" ht="315">
      <c r="B134" s="765" t="str">
        <f>IF(ISBLANK('5. Pp (3 años)'!B134),"",'5. Pp (3 años)'!B134)</f>
        <v xml:space="preserve"> Protección Civil</v>
      </c>
      <c r="C134" s="766" t="str">
        <f>IF(ISBLANK('5. Pp (3 años)'!C134),"",'5. Pp (3 años)'!C134)</f>
        <v>Actividad</v>
      </c>
      <c r="D134" s="767" t="str">
        <f>IF(ISBLANK('5. Pp (3 años)'!D134),"",'5. Pp (3 años)'!D134)</f>
        <v>3.1.1.1.15.3 Evaluación de guardavidas en materia de seguridad acuática.</v>
      </c>
      <c r="E134" s="767" t="str">
        <f>IF(ISBLANK('5. Pp (3 años)'!E134),"",'5. Pp (3 años)'!E134)</f>
        <v>PGE: Porcentaje de Guardavidas Evaluados</v>
      </c>
      <c r="F134" s="767" t="str">
        <f>IF(ISBLANK('5. Pp (3 años)'!F134),"",'5. Pp (3 años)'!F134)</f>
        <v>Mide el número de guardavidas que son evaluados con habilidades físicas, conocimientos técnicos y capacidad para reaccionar ante emergencias acuáticas</v>
      </c>
      <c r="G134" s="766" t="str">
        <f>IF(ISBLANK('5. Pp (3 años)'!G134),"",'5. Pp (3 años)'!G134)</f>
        <v>Eficacia</v>
      </c>
      <c r="H134" s="766" t="str">
        <f>IF(ISBLANK('5. Pp (3 años)'!H134),"",'5. Pp (3 años)'!H134)</f>
        <v>Trimestral</v>
      </c>
      <c r="I134" s="767" t="str">
        <f>IF(ISBLANK('5. Pp (3 años)'!I134),"",'5. Pp (3 años)'!I134)</f>
        <v xml:space="preserve">MÉTODO DE CÁLCULO:
PGE= (TGE/NPP)*100
VARIABLES:
PGE: Porcentaje de guardavidas evaluados
TGE: Total de guardavidas evaluados
NPP: Número de personas programadas
</v>
      </c>
      <c r="J134" s="767" t="str">
        <f>IF(ISBLANK('5. Pp (3 años)'!J134),"",'5. Pp (3 años)'!J134)</f>
        <v>UNIDAD DE MEDIDA DEL INDICADOR:
Porcentaje
UNIDAD DE MEDIDA DE LAS VARIABLES:
Guardavidas Evaluados</v>
      </c>
      <c r="K134" s="766" t="str">
        <f>IF(ISBLANK('5. Pp (3 años)'!K134),"",'5. Pp (3 años)'!K134)</f>
        <v>Ascendente</v>
      </c>
      <c r="L134" s="780" t="s">
        <v>1362</v>
      </c>
      <c r="M134" s="771" t="s">
        <v>1678</v>
      </c>
      <c r="N134" s="767" t="str">
        <f>IF(ISBLANK('5. Pp (3 años)'!N134),"",'5. Pp (3 años)'!N134)</f>
        <v xml:space="preserve">Nombre del Documento: Evaluación de Guardavidas
Nombre de quien genera la información: Departamento de Seguridad y Salvamento
Periodicidad con que se genera la información: Semanal
Liga de la página donde se localiza la información o ubicación: Área de Archivo
</v>
      </c>
      <c r="O134" s="767" t="str">
        <f>IF(ISBLANK('5. Pp (3 años)'!O134),"",'5. Pp (3 años)'!O134)</f>
        <v>Los guardavidas muestran interes en reforzar y obtener nuevos conocimientos y técnicas en materia de seguridad acuática.</v>
      </c>
      <c r="P134" s="769" t="str">
        <f>IF(ISBLANK('5. Pp (3 años)'!P134),"",'5. Pp (3 años)'!P134)</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5" spans="2:16" ht="315">
      <c r="B135" s="765" t="str">
        <f>IF(ISBLANK('5. Pp (3 años)'!B135),"",'5. Pp (3 años)'!B135)</f>
        <v xml:space="preserve"> Protección Civil</v>
      </c>
      <c r="C135" s="766" t="str">
        <f>IF(ISBLANK('5. Pp (3 años)'!C135),"",'5. Pp (3 años)'!C135)</f>
        <v>Actividad</v>
      </c>
      <c r="D135" s="767" t="str">
        <f>IF(ISBLANK('5. Pp (3 años)'!D135),"",'5. Pp (3 años)'!D135)</f>
        <v>3.1.1.1.15.4 Elaboración de Dictámenes Aprobatorios (anuencias) a comercios de bajo, mediano y alto riesgo.</v>
      </c>
      <c r="E135" s="767" t="str">
        <f>IF(ISBLANK('5. Pp (3 años)'!E135),"",'5. Pp (3 años)'!E135)</f>
        <v>PDAE: Porcentaje de dictámenes aprobatorios entregados  de bajo, mediano y alto riesgo.</v>
      </c>
      <c r="F135" s="767" t="str">
        <f>IF(ISBLANK('5. Pp (3 años)'!F135),"",'5. Pp (3 años)'!F135)</f>
        <v>Mide el total de dictámenes aprobatorios de bajo, mediano y alto riesgo entregados.</v>
      </c>
      <c r="G135" s="766" t="str">
        <f>IF(ISBLANK('5. Pp (3 años)'!G135),"",'5. Pp (3 años)'!G135)</f>
        <v>Eficacia</v>
      </c>
      <c r="H135" s="766" t="str">
        <f>IF(ISBLANK('5. Pp (3 años)'!H135),"",'5. Pp (3 años)'!H135)</f>
        <v>Trimestral</v>
      </c>
      <c r="I135" s="767" t="str">
        <f>IF(ISBLANK('5. Pp (3 años)'!I135),"",'5. Pp (3 años)'!I135)</f>
        <v xml:space="preserve">MÉTODO DE CÁLCULO:
PDAE= (NDE/TDE)*100
VARIABLES:
PDAE: Porcentaje de dictámenes aprobatorios entregados.
NDE: Número de dictámenes entregados.
TDE:Total de dictámenes estimados.
</v>
      </c>
      <c r="J135" s="767" t="str">
        <f>IF(ISBLANK('5. Pp (3 años)'!J135),"",'5. Pp (3 años)'!J135)</f>
        <v>UNIDAD DE MEDIDA DEL INDICADOR:
Porcentaje
UNIDAD DE MEDIDA DE LAS VARIABLES:
Dictámenes aprobatorios</v>
      </c>
      <c r="K135" s="766" t="str">
        <f>IF(ISBLANK('5. Pp (3 años)'!K135),"",'5. Pp (3 años)'!K135)</f>
        <v>Ascendente</v>
      </c>
      <c r="L135" s="768" t="s">
        <v>1363</v>
      </c>
      <c r="M135" s="768" t="s">
        <v>1679</v>
      </c>
      <c r="N135" s="767" t="str">
        <f>IF(ISBLANK('5. Pp (3 años)'!N135),"",'5. Pp (3 años)'!N135)</f>
        <v xml:space="preserve">Nombre del Documento: Dictamén Aprobatorio
Nombre de quien genera la información: Departamento de Normatividad
Periodicidad con que se genera la información: Diaria
Liga de la página donde se localiza la información o ubicación: https://cancun-digital.mx/
</v>
      </c>
      <c r="O135" s="767" t="str">
        <f>IF(ISBLANK('5. Pp (3 años)'!O135),"",'5. Pp (3 años)'!O135)</f>
        <v>Los establecimientos comerciales cumplen con las medidas de seguridad establecidas para su funcionamiento.</v>
      </c>
      <c r="P135" s="769" t="str">
        <f>IF(ISBLANK('5. Pp (3 años)'!P135),"",'5. Pp (3 años)'!P135)</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6" spans="2:16" ht="315">
      <c r="B136" s="765" t="str">
        <f>IF(ISBLANK('5. Pp (3 años)'!B136),"",'5. Pp (3 años)'!B136)</f>
        <v xml:space="preserve"> Protección Civil</v>
      </c>
      <c r="C136" s="766" t="str">
        <f>IF(ISBLANK('5. Pp (3 años)'!C136),"",'5. Pp (3 años)'!C136)</f>
        <v>Actividad</v>
      </c>
      <c r="D136" s="767" t="str">
        <f>IF(ISBLANK('5. Pp (3 años)'!D136),"",'5. Pp (3 años)'!D136)</f>
        <v>3.1.1.1.15.5 Evaluación de Programas Internos de Protección Civil.</v>
      </c>
      <c r="E136" s="767" t="str">
        <f>IF(ISBLANK('5. Pp (3 años)'!E136),"",'5. Pp (3 años)'!E136)</f>
        <v>PPIE: Porcentaje de programas internos evaluados de los diversos locales comerciales.</v>
      </c>
      <c r="F136" s="767" t="str">
        <f>IF(ISBLANK('5. Pp (3 años)'!F136),"",'5. Pp (3 años)'!F136)</f>
        <v>Mide el total de programas internos evaluados de los diversos locales comerciales..</v>
      </c>
      <c r="G136" s="766" t="str">
        <f>IF(ISBLANK('5. Pp (3 años)'!G136),"",'5. Pp (3 años)'!G136)</f>
        <v>Eficacia</v>
      </c>
      <c r="H136" s="766" t="str">
        <f>IF(ISBLANK('5. Pp (3 años)'!H136),"",'5. Pp (3 años)'!H136)</f>
        <v>Trimestral</v>
      </c>
      <c r="I136" s="767" t="str">
        <f>IF(ISBLANK('5. Pp (3 años)'!I136),"",'5. Pp (3 años)'!I136)</f>
        <v xml:space="preserve">MÉTODO DE CÁLCULO:
PPIE= (NPIE/TPIEE)*100
VARIABLES:
PPIE: Porcentaje de programas internos evaluados.    
NPIE: Número de programas internos evaluados.
TPIEE: Total de programas internos estimados a evaluar.
</v>
      </c>
      <c r="J136" s="767" t="str">
        <f>IF(ISBLANK('5. Pp (3 años)'!J136),"",'5. Pp (3 años)'!J136)</f>
        <v>UNIDAD DE MEDIDA DEL INDICADOR:
Porcentaje
UNIDAD DE MEDIDA DE LAS VARIABLES:
Programas internos</v>
      </c>
      <c r="K136" s="766" t="str">
        <f>IF(ISBLANK('5. Pp (3 años)'!K136),"",'5. Pp (3 años)'!K136)</f>
        <v>Ascendente</v>
      </c>
      <c r="L136" s="768" t="s">
        <v>1364</v>
      </c>
      <c r="M136" s="768" t="s">
        <v>1680</v>
      </c>
      <c r="N136" s="767" t="str">
        <f>IF(ISBLANK('5. Pp (3 años)'!N136),"",'5. Pp (3 años)'!N136)</f>
        <v xml:space="preserve">Nombre del Documento: Resolutivo de Programas Internos
Nombre de quien genera la información: Área de Planeación
Periodicidad con que se genera la información: Diaria
Liga de la página donde se localiza la información o ubicación: https://cancun-digital.mx/
</v>
      </c>
      <c r="O136" s="767" t="str">
        <f>IF(ISBLANK('5. Pp (3 años)'!O136),"",'5. Pp (3 años)'!O136)</f>
        <v>El local comercial  cuenta con las medidas de seguridad requeridas para su funsionamiento.</v>
      </c>
      <c r="P136" s="769" t="str">
        <f>IF(ISBLANK('5. Pp (3 años)'!P136),"",'5. Pp (3 años)'!P136)</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7" spans="2:16" ht="315">
      <c r="B137" s="765" t="str">
        <f>IF(ISBLANK('5. Pp (3 años)'!B137),"",'5. Pp (3 años)'!B137)</f>
        <v xml:space="preserve"> Protección Civil</v>
      </c>
      <c r="C137" s="766" t="str">
        <f>IF(ISBLANK('5. Pp (3 años)'!C137),"",'5. Pp (3 años)'!C137)</f>
        <v>Actividad</v>
      </c>
      <c r="D137" s="767" t="str">
        <f>IF(ISBLANK('5. Pp (3 años)'!D137),"",'5. Pp (3 años)'!D137)</f>
        <v>3.1.1.1.15.6 Elaboración de inspecciones a comercios de mediano y alto riesgo.</v>
      </c>
      <c r="E137" s="767" t="str">
        <f>IF(ISBLANK('5. Pp (3 años)'!E137),"",'5. Pp (3 años)'!E137)</f>
        <v xml:space="preserve">PIRC: Porcentaje de inspecciones realizadas a comercios de mediano y alto riesgo. </v>
      </c>
      <c r="F137" s="767" t="str">
        <f>IF(ISBLANK('5. Pp (3 años)'!F137),"",'5. Pp (3 años)'!F137)</f>
        <v>Mide el número de inspecciones realizadas en los diversos comercios de mediano y alto riesgo en el Municipio de Benito Juárez, Quintana Roo.</v>
      </c>
      <c r="G137" s="766" t="str">
        <f>IF(ISBLANK('5. Pp (3 años)'!G137),"",'5. Pp (3 años)'!G137)</f>
        <v>Eficacia</v>
      </c>
      <c r="H137" s="766" t="str">
        <f>IF(ISBLANK('5. Pp (3 años)'!H137),"",'5. Pp (3 años)'!H137)</f>
        <v>Trimestral</v>
      </c>
      <c r="I137" s="767" t="str">
        <f>IF(ISBLANK('5. Pp (3 años)'!I137),"",'5. Pp (3 años)'!I137)</f>
        <v xml:space="preserve">MÉTODO DE CÁLCULO:
PIRC= (NIR/TIP)*100.
VARIABLES:
PIRC: Porcentaje de inspecciones realizadas a comercios.
NIR: numero de inspecciones realizadas.
TIP: total de inspecciones programadas.
</v>
      </c>
      <c r="J137" s="767" t="str">
        <f>IF(ISBLANK('5. Pp (3 años)'!J137),"",'5. Pp (3 años)'!J137)</f>
        <v xml:space="preserve">UNIDAD DE MEDIDA DEL INDICADOR:
Porcentaje
UNIDAD DE MEDIDA DE LAS VARIABLES:
Inspecciones </v>
      </c>
      <c r="K137" s="766" t="str">
        <f>IF(ISBLANK('5. Pp (3 años)'!K137),"",'5. Pp (3 años)'!K137)</f>
        <v>Ascendente</v>
      </c>
      <c r="L137" s="768" t="s">
        <v>1365</v>
      </c>
      <c r="M137" s="768" t="s">
        <v>1681</v>
      </c>
      <c r="N137" s="767" t="str">
        <f>IF(ISBLANK('5. Pp (3 años)'!N137),"",'5. Pp (3 años)'!N137)</f>
        <v xml:space="preserve">Nombre del Documento: Acta de inspección
Nombre de quien genera la información: Departamento de Normatividad
Periodicidad con que se genera la información: Diaria
Liga de la página donde se localiza la información o ubicación: Área de Archivo
</v>
      </c>
      <c r="O137" s="767" t="str">
        <f>IF(ISBLANK('5. Pp (3 años)'!O137),"",'5. Pp (3 años)'!O137)</f>
        <v>El comercio cumple con las normas mexicanas de protección civil.</v>
      </c>
      <c r="P137" s="769" t="str">
        <f>IF(ISBLANK('5. Pp (3 años)'!P137),"",'5. Pp (3 años)'!P137)</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8" spans="2:16" ht="315">
      <c r="B138" s="765" t="str">
        <f>IF(ISBLANK('5. Pp (3 años)'!B138),"",'5. Pp (3 años)'!B138)</f>
        <v xml:space="preserve"> Protección Civil</v>
      </c>
      <c r="C138" s="766" t="str">
        <f>IF(ISBLANK('5. Pp (3 años)'!C138),"",'5. Pp (3 años)'!C138)</f>
        <v>Actividad</v>
      </c>
      <c r="D138" s="767" t="str">
        <f>IF(ISBLANK('5. Pp (3 años)'!D138),"",'5. Pp (3 años)'!D138)</f>
        <v>3.1.1.1.15.7 Evaluación de simulacros en ámbito privado y público.</v>
      </c>
      <c r="E138" s="767" t="str">
        <f>IF(ISBLANK('5. Pp (3 años)'!E138),"",'5. Pp (3 años)'!E138)</f>
        <v>PSPPE: Porcentaje de simulacros públicos y provados evaluados.</v>
      </c>
      <c r="F138" s="767" t="str">
        <f>IF(ISBLANK('5. Pp (3 años)'!F138),"",'5. Pp (3 años)'!F138)</f>
        <v>Mide el total de revisiones, supervisiones y  evaluaciones de simulacros públicos y provados realizados por diferentes supuestos.</v>
      </c>
      <c r="G138" s="766" t="str">
        <f>IF(ISBLANK('5. Pp (3 años)'!G138),"",'5. Pp (3 años)'!G138)</f>
        <v>Eficacia</v>
      </c>
      <c r="H138" s="766" t="str">
        <f>IF(ISBLANK('5. Pp (3 años)'!H138),"",'5. Pp (3 años)'!H138)</f>
        <v>Trimestral</v>
      </c>
      <c r="I138" s="767" t="str">
        <f>IF(ISBLANK('5. Pp (3 años)'!I138),"",'5. Pp (3 años)'!I138)</f>
        <v xml:space="preserve">MÉTODO DE CÁLCULO:
PSPPE= (NESR/TESP)*100
VARIABLES::
PSPPE: Porcentaje de simulacros públicos y privados evaluados.
NESR: Número de evaluaciones de simulacros realizados.
TESP: Total de evaluaciones de simulacros programados.
</v>
      </c>
      <c r="J138" s="767" t="str">
        <f>IF(ISBLANK('5. Pp (3 años)'!J138),"",'5. Pp (3 años)'!J138)</f>
        <v>UNIDAD DE MEDIDA DEL INDICADOR:
Porcentaje
UNIDAD DE MEDIDA DE LAS VARIABLES:
Simulacros</v>
      </c>
      <c r="K138" s="766" t="str">
        <f>IF(ISBLANK('5. Pp (3 años)'!K138),"",'5. Pp (3 años)'!K138)</f>
        <v>Ascendente</v>
      </c>
      <c r="L138" s="768" t="s">
        <v>1366</v>
      </c>
      <c r="M138" s="768" t="s">
        <v>1682</v>
      </c>
      <c r="N138" s="767" t="str">
        <f>IF(ISBLANK('5. Pp (3 años)'!N138),"",'5. Pp (3 años)'!N138)</f>
        <v xml:space="preserve">Nombre del Documento: Formato de Simulacro
Nombre de quien genera la información: Departamento de Normatividad
Periodicidad con que se genera la información: cada que lo requiera el contribuyente
Liga de la página donde se localiza la información o ubicación: Área de Archivo
</v>
      </c>
      <c r="O138" s="767" t="str">
        <f>IF(ISBLANK('5. Pp (3 años)'!O138),"",'5. Pp (3 años)'!O138)</f>
        <v>Los establecimientos comerciales se encuentran preparados patra cualquier eventualidad o emergencia que se presente.</v>
      </c>
      <c r="P138" s="769" t="str">
        <f>IF(ISBLANK('5. Pp (3 años)'!P138),"",'5. Pp (3 años)'!P138)</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9" spans="2:16" ht="315">
      <c r="B139" s="765" t="str">
        <f>IF(ISBLANK('5. Pp (3 años)'!B139),"",'5. Pp (3 años)'!B139)</f>
        <v xml:space="preserve"> Protección Civil</v>
      </c>
      <c r="C139" s="766" t="str">
        <f>IF(ISBLANK('5. Pp (3 años)'!C139),"",'5. Pp (3 años)'!C139)</f>
        <v>Actividad</v>
      </c>
      <c r="D139" s="767" t="str">
        <f>IF(ISBLANK('5. Pp (3 años)'!D139),"",'5. Pp (3 años)'!D139)</f>
        <v>3.1.1.1.15.8 Registro de prestadores de servicios autorizados en materia de Protección Civil</v>
      </c>
      <c r="E139" s="767" t="str">
        <f>IF(ISBLANK('5. Pp (3 años)'!E139),"",'5. Pp (3 años)'!E139)</f>
        <v xml:space="preserve">PPSA: Porcentaje de prestadores de servicio autorizados </v>
      </c>
      <c r="F139" s="767" t="str">
        <f>IF(ISBLANK('5. Pp (3 años)'!F139),"",'5. Pp (3 años)'!F139)</f>
        <v>Mide el numero de prestadores de servicio eléctrico, gas, manejo de extintores, capacitación y seguridad acuática autorizados.</v>
      </c>
      <c r="G139" s="766" t="str">
        <f>IF(ISBLANK('5. Pp (3 años)'!G139),"",'5. Pp (3 años)'!G139)</f>
        <v>Eficacia</v>
      </c>
      <c r="H139" s="766" t="str">
        <f>IF(ISBLANK('5. Pp (3 años)'!H139),"",'5. Pp (3 años)'!H139)</f>
        <v>Trimestral</v>
      </c>
      <c r="I139" s="767" t="str">
        <f>IF(ISBLANK('5. Pp (3 años)'!I139),"",'5. Pp (3 años)'!I139)</f>
        <v xml:space="preserve">MÉTODO DE CÁLCULO:
PPSA= (NPS/TPA)*100.
VARIABLES:
PPSA: Porcentaje de prestadores de servicio autorizados
NPS: numero de prestadores de servicio
TPA: total de prestadores autorizados
</v>
      </c>
      <c r="J139" s="767" t="str">
        <f>IF(ISBLANK('5. Pp (3 años)'!J139),"",'5. Pp (3 años)'!J139)</f>
        <v>UNIDAD DE MEDIDA DEL INDICADOR:
Porcentaje
UNIDAD DE MEDIDA DE LAS VARIABLES:
Prestadores de servicio</v>
      </c>
      <c r="K139" s="766" t="str">
        <f>IF(ISBLANK('5. Pp (3 años)'!K139),"",'5. Pp (3 años)'!K139)</f>
        <v>Ascendente</v>
      </c>
      <c r="L139" s="768" t="s">
        <v>1367</v>
      </c>
      <c r="M139" s="768" t="s">
        <v>1683</v>
      </c>
      <c r="N139" s="767" t="str">
        <f>IF(ISBLANK('5. Pp (3 años)'!N139),"",'5. Pp (3 años)'!N139)</f>
        <v xml:space="preserve">Nombre del Documento: Registro de prestadores de servicio
Nombre de quien genera la información: Departamento de Normatividad
Periodicidad con que se genera la información: cada que lo requiera el contribuyente
Liga de la página donde se localiza la información o ubicación: Área de Archivo
</v>
      </c>
      <c r="O139" s="767" t="str">
        <f>IF(ISBLANK('5. Pp (3 años)'!O139),"",'5. Pp (3 años)'!O139)</f>
        <v>El prestador de servicios es autorizado para la expedición de constancias y certificados en el municipio</v>
      </c>
      <c r="P139" s="769" t="str">
        <f>IF(ISBLANK('5. Pp (3 años)'!P139),"",'5. Pp (3 años)'!P139)</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0" spans="2:16" ht="315">
      <c r="B140" s="765" t="str">
        <f>IF(ISBLANK('5. Pp (3 años)'!B140),"",'5. Pp (3 años)'!B140)</f>
        <v xml:space="preserve"> Protección Civil</v>
      </c>
      <c r="C140" s="766" t="str">
        <f>IF(ISBLANK('5. Pp (3 años)'!C140),"",'5. Pp (3 años)'!C140)</f>
        <v>Actividad</v>
      </c>
      <c r="D140" s="767" t="str">
        <f>IF(ISBLANK('5. Pp (3 años)'!D140),"",'5. Pp (3 años)'!D140)</f>
        <v xml:space="preserve">3.1.1.1.15.9 Atención de reportes de  emergencias en materia de gestión integral de riesgos y de protección civil. </v>
      </c>
      <c r="E140" s="767" t="str">
        <f>IF(ISBLANK('5. Pp (3 años)'!E140),"",'5. Pp (3 años)'!E140)</f>
        <v>PREA: Porcentaje de reportes de emergencia atendidos.</v>
      </c>
      <c r="F140" s="767" t="str">
        <f>IF(ISBLANK('5. Pp (3 años)'!F140),"",'5. Pp (3 años)'!F140)</f>
        <v>Mide el número de reportes atendidos en materia de gestion integral de riesgos y de proteccion civil, recibidos a través de la línea 911.</v>
      </c>
      <c r="G140" s="766" t="str">
        <f>IF(ISBLANK('5. Pp (3 años)'!G140),"",'5. Pp (3 años)'!G140)</f>
        <v>Eficacia</v>
      </c>
      <c r="H140" s="766" t="str">
        <f>IF(ISBLANK('5. Pp (3 años)'!H140),"",'5. Pp (3 años)'!H140)</f>
        <v>Trimestral</v>
      </c>
      <c r="I140" s="767" t="str">
        <f>IF(ISBLANK('5. Pp (3 años)'!I140),"",'5. Pp (3 años)'!I140)</f>
        <v xml:space="preserve">MÉTODO DE CÁLCULO: 
PREA (TRR/NRA)*100.
VARIABLES:
PREA: Porcentaje de reportes de emergencia atendidos.                 
TRR: Total de reportes recibidos.
NRA: Núnero de reportes atendidos.     
                                                                                                                                                </v>
      </c>
      <c r="J140" s="767" t="str">
        <f>IF(ISBLANK('5. Pp (3 años)'!J140),"",'5. Pp (3 años)'!J140)</f>
        <v>UNIDAD DE MEDIDA DEL INDICADOR:
Porcentaje
UNIDAD DE MEDIDA DE LAS VARIABLES:
Reporte de emergencias</v>
      </c>
      <c r="K140" s="766" t="str">
        <f>IF(ISBLANK('5. Pp (3 años)'!K140),"",'5. Pp (3 años)'!K140)</f>
        <v>Ascendente</v>
      </c>
      <c r="L140" s="768" t="s">
        <v>1368</v>
      </c>
      <c r="M140" s="768" t="s">
        <v>1684</v>
      </c>
      <c r="N140" s="767" t="str">
        <f>IF(ISBLANK('5. Pp (3 años)'!N140),"",'5. Pp (3 años)'!N140)</f>
        <v xml:space="preserve">Nombre del Documento: Ficha Informativa
Nombre de quien genera la información: Departamento de Atención a Desastres Naturales
Periodicidad con que se genera la información: Cada que se reporte una incidencia
Liga de la página donde se localiza la información o ubicación: Leford de Fichas Informativas
</v>
      </c>
      <c r="O140" s="767" t="str">
        <f>IF(ISBLANK('5. Pp (3 años)'!O140),"",'5. Pp (3 años)'!O140)</f>
        <v>La población recibe atencion de primeros auxilios y rescates ante cualquier eventualidad presentada.</v>
      </c>
      <c r="P140" s="769" t="str">
        <f>IF(ISBLANK('5. Pp (3 años)'!P140),"",'5. Pp (3 años)'!P140)</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1" spans="2:16" ht="315">
      <c r="B141" s="765" t="str">
        <f>IF(ISBLANK('5. Pp (3 años)'!B141),"",'5. Pp (3 años)'!B141)</f>
        <v xml:space="preserve"> Protección Civil</v>
      </c>
      <c r="C141" s="766" t="str">
        <f>IF(ISBLANK('5. Pp (3 años)'!C141),"",'5. Pp (3 años)'!C141)</f>
        <v>Actividad</v>
      </c>
      <c r="D141" s="767" t="str">
        <f>IF(ISBLANK('5. Pp (3 años)'!D141),"",'5. Pp (3 años)'!D141)</f>
        <v>3.1.1.1.15.10 Atención médica prehospitalaria a personas ocasionadas por incidencias reportadas.</v>
      </c>
      <c r="E141" s="767" t="str">
        <f>IF(ISBLANK('5. Pp (3 años)'!E141),"",'5. Pp (3 años)'!E141)</f>
        <v>PPAM: Porcentaja de personas con atención médica</v>
      </c>
      <c r="F141" s="767" t="str">
        <f>IF(ISBLANK('5. Pp (3 años)'!F141),"",'5. Pp (3 años)'!F141)</f>
        <v>Midel el número de personas a las que se le brinda la atención médica prehospitalaria ocasionada por un incidente reportado a travéz de la línea 911 o algun evento público o provado.</v>
      </c>
      <c r="G141" s="766" t="str">
        <f>IF(ISBLANK('5. Pp (3 años)'!G141),"",'5. Pp (3 años)'!G141)</f>
        <v>Eficacia</v>
      </c>
      <c r="H141" s="766" t="str">
        <f>IF(ISBLANK('5. Pp (3 años)'!H141),"",'5. Pp (3 años)'!H141)</f>
        <v>Trimestral</v>
      </c>
      <c r="I141" s="767" t="str">
        <f>IF(ISBLANK('5. Pp (3 años)'!I141),"",'5. Pp (3 años)'!I141)</f>
        <v xml:space="preserve">MÉTODO DE CÁLCULO: 
PPAM (TPA/NRA)*100.
VARIABLES:
PPAM: Porcentaja de personas con atención médica              
TPA: Total de personas atendidas.
NRA: Núnero de reportes recibidos.  
                                                                                                                                                </v>
      </c>
      <c r="J141" s="767" t="str">
        <f>IF(ISBLANK('5. Pp (3 años)'!J141),"",'5. Pp (3 años)'!J141)</f>
        <v>UNIDAD DE MEDIDA DEL INDICADOR:
Porcentaje
UNIDAD DE MEDIDA DE LAS VARIABLES:
Personas atendidas</v>
      </c>
      <c r="K141" s="766" t="str">
        <f>IF(ISBLANK('5. Pp (3 años)'!K141),"",'5. Pp (3 años)'!K141)</f>
        <v>Ascendente</v>
      </c>
      <c r="L141" s="768" t="s">
        <v>1369</v>
      </c>
      <c r="M141" s="768" t="s">
        <v>1685</v>
      </c>
      <c r="N141" s="767" t="str">
        <f>IF(ISBLANK('5. Pp (3 años)'!N141),"",'5. Pp (3 años)'!N141)</f>
        <v xml:space="preserve">Nombre del Documento: Formato de atención prehospitalaria
Nombre de quien genera la información: Departamento de Seguridad y Salvamento
Periodicidad con que se genera la información: Semanal
Liga de la página donde se localiza la información o ubicación: Leford deatención prehospitalaria
</v>
      </c>
      <c r="O141" s="767" t="str">
        <f>IF(ISBLANK('5. Pp (3 años)'!O141),"",'5. Pp (3 años)'!O141)</f>
        <v>La población recibe atencion médica prehospitalaria ante cualquier incidente que se presente.</v>
      </c>
      <c r="P141" s="769" t="str">
        <f>IF(ISBLANK('5. Pp (3 años)'!P141),"",'5. Pp (3 años)'!P141)</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2" spans="2:16" ht="315">
      <c r="B142" s="765" t="str">
        <f>IF(ISBLANK('5. Pp (3 años)'!B142),"",'5. Pp (3 años)'!B142)</f>
        <v xml:space="preserve"> Protección Civil</v>
      </c>
      <c r="C142" s="766" t="str">
        <f>IF(ISBLANK('5. Pp (3 años)'!C142),"",'5. Pp (3 años)'!C142)</f>
        <v>Actividad</v>
      </c>
      <c r="D142" s="767" t="str">
        <f>IF(ISBLANK('5. Pp (3 años)'!D142),"",'5. Pp (3 años)'!D142)</f>
        <v>3.1.1.1.15.11 Supervisión  y atención a eventos públicos y privado de cualquier índole.</v>
      </c>
      <c r="E142" s="767" t="str">
        <f>IF(ISBLANK('5. Pp (3 años)'!E142),"",'5. Pp (3 años)'!E142)</f>
        <v>PEPPS: Porcentaje de eventos públicos y privados supervisados.</v>
      </c>
      <c r="F142" s="767" t="str">
        <f>IF(ISBLANK('5. Pp (3 años)'!F142),"",'5. Pp (3 años)'!F142)</f>
        <v>Mide el total de eventos públicos y privados realizados y verificados, salvaguardando la seguridad de los participantes.</v>
      </c>
      <c r="G142" s="766" t="str">
        <f>IF(ISBLANK('5. Pp (3 años)'!G142),"",'5. Pp (3 años)'!G142)</f>
        <v>Eficacia</v>
      </c>
      <c r="H142" s="766" t="str">
        <f>IF(ISBLANK('5. Pp (3 años)'!H142),"",'5. Pp (3 años)'!H142)</f>
        <v>Trimestral</v>
      </c>
      <c r="I142" s="767" t="str">
        <f>IF(ISBLANK('5. Pp (3 años)'!I142),"",'5. Pp (3 años)'!I142)</f>
        <v xml:space="preserve">MÉTODO DE CÁLCULO:
PEPPS= (TES/NEES)*100
VARIABLES:
PEPPS: Porcentaje de eventos públicos y privados supervisados.
TES: Total de eventos supervisados.
NEES: Número de eventos estimados a supervisar.
</v>
      </c>
      <c r="J142" s="767" t="str">
        <f>IF(ISBLANK('5. Pp (3 años)'!J142),"",'5. Pp (3 años)'!J142)</f>
        <v>UNIDAD DE MEDIDA DEL INDICADOR:
Porcentaje
UNIDAD DE MEDIDA DE LAS VARIABLES:
Eventos Públicos y privados</v>
      </c>
      <c r="K142" s="766" t="str">
        <f>IF(ISBLANK('5. Pp (3 años)'!K142),"",'5. Pp (3 años)'!K142)</f>
        <v>Ascendente</v>
      </c>
      <c r="L142" s="768" t="s">
        <v>1370</v>
      </c>
      <c r="M142" s="768" t="s">
        <v>1686</v>
      </c>
      <c r="N142" s="767" t="str">
        <f>IF(ISBLANK('5. Pp (3 años)'!N142),"",'5. Pp (3 años)'!N142)</f>
        <v xml:space="preserve">Nombre del Documento: Ficha informativa
Nombre de quien genera la información: Departamento de Vuluntarios y Supervisor de Eventos
Periodicidad con que se genera la información: Semanal
Liga de la página donde se localiza la información o ubicación: Área de Archivo
</v>
      </c>
      <c r="O142" s="767" t="str">
        <f>IF(ISBLANK('5. Pp (3 años)'!O142),"",'5. Pp (3 años)'!O142)</f>
        <v>Se garantiza la seguridad de los participantes a travéz de las recoemndaciones de protección civil.</v>
      </c>
      <c r="P142" s="769" t="str">
        <f>IF(ISBLANK('5. Pp (3 años)'!P142),"",'5. Pp (3 años)'!P142)</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3" spans="2:16" ht="315">
      <c r="B143" s="765" t="str">
        <f>IF(ISBLANK('5. Pp (3 años)'!B143),"",'5. Pp (3 años)'!B143)</f>
        <v xml:space="preserve"> Protección Civil</v>
      </c>
      <c r="C143" s="766" t="str">
        <f>IF(ISBLANK('5. Pp (3 años)'!C143),"",'5. Pp (3 años)'!C143)</f>
        <v>Actividad</v>
      </c>
      <c r="D143" s="767" t="str">
        <f>IF(ISBLANK('5. Pp (3 años)'!D143),"",'5. Pp (3 años)'!D143)</f>
        <v>3.1.1.1.15.12 Verificación de refugios temporale con motivo de la temporada de Fenómenos Hidrometeorológicos.</v>
      </c>
      <c r="E143" s="767" t="str">
        <f>IF(ISBLANK('5. Pp (3 años)'!E143),"",'5. Pp (3 años)'!E143)</f>
        <v>PRTV: Porcentaje  de refugios temporales verificados</v>
      </c>
      <c r="F143" s="767" t="str">
        <f>IF(ISBLANK('5. Pp (3 años)'!F143),"",'5. Pp (3 años)'!F143)</f>
        <v>Mide el total de refugios temporales verificados para ser utilizados durante la temporada de fenómenos hidrometeorológicos..</v>
      </c>
      <c r="G143" s="766" t="str">
        <f>IF(ISBLANK('5. Pp (3 años)'!G143),"",'5. Pp (3 años)'!G143)</f>
        <v>Eficacia</v>
      </c>
      <c r="H143" s="766" t="str">
        <f>IF(ISBLANK('5. Pp (3 años)'!H143),"",'5. Pp (3 años)'!H143)</f>
        <v>Trimestral</v>
      </c>
      <c r="I143" s="767" t="str">
        <f>IF(ISBLANK('5. Pp (3 años)'!I143),"",'5. Pp (3 años)'!I143)</f>
        <v xml:space="preserve">MÉTODO DE CÁLCULO:
PRTV= (NRTV/TRTV)*100
VARIABLES:
PRTV: Porcentaje de refugios temporales verificados.
NRTV: Número de refugios temporales verificados.
TRTV: Total de refugios temporales por verificar.
</v>
      </c>
      <c r="J143" s="767" t="str">
        <f>IF(ISBLANK('5. Pp (3 años)'!J143),"",'5. Pp (3 años)'!J143)</f>
        <v>UNIDAD DE MEDIDA DEL INDICADOR:
Porcentaje
UNIDAD DE MEDIDA DE LAS VARIABLES:
Refugios temporales</v>
      </c>
      <c r="K143" s="766" t="str">
        <f>IF(ISBLANK('5. Pp (3 años)'!K143),"",'5. Pp (3 años)'!K143)</f>
        <v>Ascendente</v>
      </c>
      <c r="L143" s="768" t="s">
        <v>1371</v>
      </c>
      <c r="M143" s="768" t="s">
        <v>1687</v>
      </c>
      <c r="N143" s="767" t="str">
        <f>IF(ISBLANK('5. Pp (3 años)'!N143),"",'5. Pp (3 años)'!N143)</f>
        <v xml:space="preserve">Nombre del Documento: Convenio de Refugios
Nombre de quien genera la información: Área de Planeación
Periodicidad con que se genera la información: Marzo- Noviembre
Liga de la página donde se localiza la información o ubicación: Área de Archivo
</v>
      </c>
      <c r="O143" s="767" t="str">
        <f>IF(ISBLANK('5. Pp (3 años)'!O143),"",'5. Pp (3 años)'!O143)</f>
        <v>Los refugios cumplen con las condiciones necesarias para el resguardo de la ciudadania en caso de ser necesario en temporada de húracanes.</v>
      </c>
      <c r="P143" s="769" t="str">
        <f>IF(ISBLANK('5. Pp (3 años)'!P143),"",'5. Pp (3 años)'!P143)</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4" spans="2:16" ht="315">
      <c r="B144" s="765" t="str">
        <f>IF(ISBLANK('5. Pp (3 años)'!B144),"",'5. Pp (3 años)'!B144)</f>
        <v xml:space="preserve"> Protección Civil</v>
      </c>
      <c r="C144" s="766" t="str">
        <f>IF(ISBLANK('5. Pp (3 años)'!C144),"",'5. Pp (3 años)'!C144)</f>
        <v>Actividad</v>
      </c>
      <c r="D144" s="767" t="str">
        <f>IF(ISBLANK('5. Pp (3 años)'!D144),"",'5. Pp (3 años)'!D144)</f>
        <v>3.1.1.1.15.13 Implementación de operativos con motivo a los diversos fenómenos naturales y antrópicos</v>
      </c>
      <c r="E144" s="767" t="str">
        <f>IF(ISBLANK('5. Pp (3 años)'!E144),"",'5. Pp (3 años)'!E144)</f>
        <v>POI: Porcentaje de operativos implementados.</v>
      </c>
      <c r="F144" s="767" t="str">
        <f>IF(ISBLANK('5. Pp (3 años)'!F144),"",'5. Pp (3 años)'!F144)</f>
        <v>Mide el total de operativos implementados, con motivos de los diversos fenómenos naturales y antrópicos que se presenten.</v>
      </c>
      <c r="G144" s="766" t="str">
        <f>IF(ISBLANK('5. Pp (3 años)'!G144),"",'5. Pp (3 años)'!G144)</f>
        <v>Eficacia</v>
      </c>
      <c r="H144" s="766" t="str">
        <f>IF(ISBLANK('5. Pp (3 años)'!H144),"",'5. Pp (3 años)'!H144)</f>
        <v>Trimestral</v>
      </c>
      <c r="I144" s="767" t="str">
        <f>IF(ISBLANK('5. Pp (3 años)'!I144),"",'5. Pp (3 años)'!I144)</f>
        <v xml:space="preserve">MÉTODO DE CÁLCULO:
POI= (TOI/TOP)*100
VARIABLES:
POI: Porcentaje de operativos implementados
TOI:Total de operativos implementados
TOP: Total de operativos programados. 
</v>
      </c>
      <c r="J144" s="767" t="str">
        <f>IF(ISBLANK('5. Pp (3 años)'!J144),"",'5. Pp (3 años)'!J144)</f>
        <v>UNIDAD DE MEDIDA DEL INDICADOR:
Porcentaje
UNIDAD DE MEDIDA DE LAS VARIABLES:
Operativos implementados</v>
      </c>
      <c r="K144" s="766" t="str">
        <f>IF(ISBLANK('5. Pp (3 años)'!K144),"",'5. Pp (3 años)'!K144)</f>
        <v>Ascendente</v>
      </c>
      <c r="L144" s="768" t="s">
        <v>1372</v>
      </c>
      <c r="M144" s="768" t="s">
        <v>1688</v>
      </c>
      <c r="N144" s="767" t="str">
        <f>IF(ISBLANK('5. Pp (3 años)'!N144),"",'5. Pp (3 años)'!N144)</f>
        <v xml:space="preserve">Nombre del Documento: Reporte de Operativos Implementados
Nombre de quien genera la información: Departamento de Desastres Naturales
Periodicidad con que se genera la información: Semanal
Liga de la página donde se localiza la información o ubicación: Leford de Reporte de Operativos Implementados
</v>
      </c>
      <c r="O144" s="767" t="str">
        <f>IF(ISBLANK('5. Pp (3 años)'!O144),"",'5. Pp (3 años)'!O144)</f>
        <v>Los ciudadanos y visitantes reciben medidas preventivas así como  atención ante la eventualudad presentada.</v>
      </c>
      <c r="P144" s="769" t="str">
        <f>IF(ISBLANK('5. Pp (3 años)'!P144),"",'5. Pp (3 años)'!P144)</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5" spans="2:16" ht="315">
      <c r="B145" s="765" t="str">
        <f>IF(ISBLANK('5. Pp (3 años)'!B145),"",'5. Pp (3 años)'!B145)</f>
        <v xml:space="preserve"> Protección Civil</v>
      </c>
      <c r="C145" s="766" t="str">
        <f>IF(ISBLANK('5. Pp (3 años)'!C145),"",'5. Pp (3 años)'!C145)</f>
        <v>Actividad</v>
      </c>
      <c r="D145" s="767" t="str">
        <f>IF(ISBLANK('5. Pp (3 años)'!D145),"",'5. Pp (3 años)'!D145)</f>
        <v>3.1.1.1.15.14 Implementación de salvamentos, rescates y primeros auxilios en playas, cenotes y lagunas en el municipio.</v>
      </c>
      <c r="E145" s="767" t="str">
        <f>IF(ISBLANK('5. Pp (3 años)'!E145),"",'5. Pp (3 años)'!E145)</f>
        <v xml:space="preserve">PSRPI: Porcentaje de salvamentos, rescates y primeros auxilios implementados en las playas, cenotes y lagunas. </v>
      </c>
      <c r="F145" s="767" t="str">
        <f>IF(ISBLANK('5. Pp (3 años)'!F145),"",'5. Pp (3 años)'!F145)</f>
        <v>Mide la atención de salvamentos, rescates y primeros auxilios que se realizan en las playas públicas, cenotes y lagunas en el municipio</v>
      </c>
      <c r="G145" s="766" t="str">
        <f>IF(ISBLANK('5. Pp (3 años)'!G145),"",'5. Pp (3 años)'!G145)</f>
        <v>Eficacia</v>
      </c>
      <c r="H145" s="766" t="str">
        <f>IF(ISBLANK('5. Pp (3 años)'!H145),"",'5. Pp (3 años)'!H145)</f>
        <v>Trimestral</v>
      </c>
      <c r="I145" s="767" t="str">
        <f>IF(ISBLANK('5. Pp (3 años)'!I145),"",'5. Pp (3 años)'!I145)</f>
        <v xml:space="preserve">MÉTODO DE CÁLCULO:
PSRPI= (TRI/TRE)*100
VARIABLES:
PSRPI: Porcentaje de salvamentos, rescates y primeros auxilios implementados. 
TRI:Total de reporte de implementados.
TRE:Total de reportes estimados.
</v>
      </c>
      <c r="J145" s="767" t="str">
        <f>IF(ISBLANK('5. Pp (3 años)'!J145),"",'5. Pp (3 años)'!J145)</f>
        <v>UNIDAD DE MEDIDA DEL INDICADOR:
Porcentaje 
UNIDAD DE MEDIDA DE LAS VARIABLES:
Salvamentos, rescates y primeros auxilios</v>
      </c>
      <c r="K145" s="766" t="str">
        <f>IF(ISBLANK('5. Pp (3 años)'!K145),"",'5. Pp (3 años)'!K145)</f>
        <v>Ascendnete</v>
      </c>
      <c r="L145" s="768" t="s">
        <v>1373</v>
      </c>
      <c r="M145" s="768" t="s">
        <v>1689</v>
      </c>
      <c r="N145" s="767" t="str">
        <f>IF(ISBLANK('5. Pp (3 años)'!N145),"",'5. Pp (3 años)'!N145)</f>
        <v xml:space="preserve">Nombre del Documento: Reporte de Rescate Acuatico
Nombre de quien genera la información: Departamento de Seguridad y Salvamento
Periodicidad con que se genera la información: Semanal
Liga de la página donde se localiza la información o ubicación: Leford de Reporte de Rescate Acuatico
</v>
      </c>
      <c r="O145" s="767" t="str">
        <f>IF(ISBLANK('5. Pp (3 años)'!O145),"",'5. Pp (3 años)'!O145)</f>
        <v>Los ciudadanos y visitantes reciben atención de primeros auxilios ante la eventualudad presentada.</v>
      </c>
      <c r="P145" s="769" t="str">
        <f>IF(ISBLANK('5. Pp (3 años)'!P145),"",'5. Pp (3 años)'!P145)</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6" spans="2:16" ht="315">
      <c r="B146" s="765" t="str">
        <f>IF(ISBLANK('5. Pp (3 años)'!B146),"",'5. Pp (3 años)'!B146)</f>
        <v xml:space="preserve"> Protección Civil</v>
      </c>
      <c r="C146" s="766" t="str">
        <f>IF(ISBLANK('5. Pp (3 años)'!C146),"",'5. Pp (3 años)'!C146)</f>
        <v>Actividad</v>
      </c>
      <c r="D146" s="767" t="str">
        <f>IF(ISBLANK('5. Pp (3 años)'!D146),"",'5. Pp (3 años)'!D146)</f>
        <v>3.1.1.1.15.15 Ejecución de acciones preventivas de manera permanente en las diversas playas, en beneficio a la ciudadanía.</v>
      </c>
      <c r="E146" s="767" t="str">
        <f>IF(ISBLANK('5. Pp (3 años)'!E146),"",'5. Pp (3 años)'!E146)</f>
        <v>PAPB: Porcentaje acciones preventivas brindadas a la población benitojuarense y vacacionistas.</v>
      </c>
      <c r="F146" s="767" t="str">
        <f>IF(ISBLANK('5. Pp (3 años)'!F146),"",'5. Pp (3 años)'!F146)</f>
        <v>Mide el porcentaje de acciones realizadas brindadas a la poblacion benitojuarence y vacacionistas, en las diversas playas públicas del minicipio a travez del programa playas seguras.</v>
      </c>
      <c r="G146" s="766" t="str">
        <f>IF(ISBLANK('5. Pp (3 años)'!G146),"",'5. Pp (3 años)'!G146)</f>
        <v>Eficacia</v>
      </c>
      <c r="H146" s="766" t="str">
        <f>IF(ISBLANK('5. Pp (3 años)'!H146),"",'5. Pp (3 años)'!H146)</f>
        <v>Trimestral</v>
      </c>
      <c r="I146" s="767" t="str">
        <f>IF(ISBLANK('5. Pp (3 años)'!I146),"",'5. Pp (3 años)'!I146)</f>
        <v xml:space="preserve">MÉTODO DE CÁLCULO: 
PAPB=(TPB/NPE)*100
VARIABLES:
PAPB: Porcentaje de acciones preventivas brindadas.
TPB: Total de población beneficiada.
NPE: Número de población estimada.                                 
</v>
      </c>
      <c r="J146" s="767" t="str">
        <f>IF(ISBLANK('5. Pp (3 años)'!J146),"",'5. Pp (3 años)'!J146)</f>
        <v xml:space="preserve">UNIDAD DE MEDIDA DEL INDICADOR:
Porcentaje
UNIDAD DE MEDIDA DE LAS VARIABLES:
acciones preventivas </v>
      </c>
      <c r="K146" s="766" t="str">
        <f>IF(ISBLANK('5. Pp (3 años)'!K146),"",'5. Pp (3 años)'!K146)</f>
        <v>Ascendente</v>
      </c>
      <c r="L146" s="768" t="s">
        <v>1374</v>
      </c>
      <c r="M146" s="768" t="s">
        <v>1690</v>
      </c>
      <c r="N146" s="767" t="str">
        <f>IF(ISBLANK('5. Pp (3 años)'!N146),"",'5. Pp (3 años)'!N146)</f>
        <v xml:space="preserve">Nombre del Documento: Bitacora Acuatica
Nombre de quien genera la información: Departamento de Seguridad y Salvamento
Periodicidad con que se genera la información: Diaria
Liga de la página donde se localiza la información o ubicación: Bitacora Acuatica
</v>
      </c>
      <c r="O146" s="767" t="str">
        <f>IF(ISBLANK('5. Pp (3 años)'!O146),"",'5. Pp (3 años)'!O146)</f>
        <v>La ciudadania muestra interes en las recomendaciones que se establece la Dirección General de Protección.</v>
      </c>
      <c r="P146" s="769" t="str">
        <f>IF(ISBLANK('5. Pp (3 años)'!P146),"",'5. Pp (3 años)'!P146)</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7" spans="2:16" ht="315">
      <c r="B147" s="765" t="str">
        <f>IF(ISBLANK('5. Pp (3 años)'!B147),"",'5. Pp (3 años)'!B147)</f>
        <v xml:space="preserve"> Protección Civil</v>
      </c>
      <c r="C147" s="766" t="str">
        <f>IF(ISBLANK('5. Pp (3 años)'!C147),"",'5. Pp (3 años)'!C147)</f>
        <v>Actividad</v>
      </c>
      <c r="D147" s="767" t="str">
        <f>IF(ISBLANK('5. Pp (3 años)'!D147),"",'5. Pp (3 años)'!D147)</f>
        <v>3.1.1.1.15.16 Atención a quejas ciudadanas en materia de protección civil.</v>
      </c>
      <c r="E147" s="767" t="str">
        <f>IF(ISBLANK('5. Pp (3 años)'!E147),"",'5. Pp (3 años)'!E147)</f>
        <v>PQCA: Porcentaje de quejas ciudadanas atendidas.</v>
      </c>
      <c r="F147" s="767" t="str">
        <f>IF(ISBLANK('5. Pp (3 años)'!F147),"",'5. Pp (3 años)'!F147)</f>
        <v>Mide el total de quejas ciudadanas atendidas, las cuales son recibidas por oficio, redes sociales y vía telefónica..</v>
      </c>
      <c r="G147" s="766" t="str">
        <f>IF(ISBLANK('5. Pp (3 años)'!G147),"",'5. Pp (3 años)'!G147)</f>
        <v>Eficacia</v>
      </c>
      <c r="H147" s="766" t="str">
        <f>IF(ISBLANK('5. Pp (3 años)'!H147),"",'5. Pp (3 años)'!H147)</f>
        <v>Trimestral</v>
      </c>
      <c r="I147" s="767" t="str">
        <f>IF(ISBLANK('5. Pp (3 años)'!I147),"",'5. Pp (3 años)'!I147)</f>
        <v>MÉTODO DE CÁLCULO:
PQCA= (TQCA/TQCR)*100
VARIABLES:
PQCA: Porcentaje de quejas ciudadanas atendidas.
TQCA: Total de quejas ciudadanas atendidas.
TQCR:Total de quejas ciudadanas recibidas.</v>
      </c>
      <c r="J147" s="767" t="str">
        <f>IF(ISBLANK('5. Pp (3 años)'!J147),"",'5. Pp (3 años)'!J147)</f>
        <v xml:space="preserve">UNIDAD DE MEDIDA DEL INDICADOR:
Porcentaje
UNIDAD DE MEDIDA DE LAS VARIABLES:
Quejas ciudadanas </v>
      </c>
      <c r="K147" s="766" t="str">
        <f>IF(ISBLANK('5. Pp (3 años)'!K147),"",'5. Pp (3 años)'!K147)</f>
        <v>Descendente</v>
      </c>
      <c r="L147" s="768" t="s">
        <v>1375</v>
      </c>
      <c r="M147" s="768" t="s">
        <v>1691</v>
      </c>
      <c r="N147" s="767" t="str">
        <f>IF(ISBLANK('5. Pp (3 años)'!N147),"",'5. Pp (3 años)'!N147)</f>
        <v xml:space="preserve">Nombre del Documento: Reporte de Queja
Nombre de quien genera la información: Departamento de Voluntarios y Supervisor de Eventos
Periodicidad con que se genera la información: Semanal
Liga de la página donde se localiza la información o ubicación: Leford de Reporte de Quejas
</v>
      </c>
      <c r="O147" s="767" t="str">
        <f>IF(ISBLANK('5. Pp (3 años)'!O147),"",'5. Pp (3 años)'!O147)</f>
        <v>La ciudadania contribuye apoyando con denuncias por posibles hechos que dañen la integridad de la población.</v>
      </c>
      <c r="P147" s="769" t="str">
        <f>IF(ISBLANK('5. Pp (3 años)'!P147),"",'5. Pp (3 años)'!P147)</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8" spans="2:16" ht="210.75" thickBot="1">
      <c r="B148" s="781" t="str">
        <f>IF(ISBLANK('5. Pp (3 años)'!B148),"",'5. Pp (3 años)'!B148)</f>
        <v xml:space="preserve"> Protección Civil</v>
      </c>
      <c r="C148" s="782" t="str">
        <f>IF(ISBLANK('5. Pp (3 años)'!C148),"",'5. Pp (3 años)'!C148)</f>
        <v>Actividad</v>
      </c>
      <c r="D148" s="783" t="str">
        <f>IF(ISBLANK('5. Pp (3 años)'!D148),"",'5. Pp (3 años)'!D148)</f>
        <v>3.1.1.1.15.17 Integración de los diversos Comités Operativos Especializados en Materia de Protección Civil</v>
      </c>
      <c r="E148" s="783" t="str">
        <f>IF(ISBLANK('5. Pp (3 años)'!E148),"",'5. Pp (3 años)'!E148)</f>
        <v>PDCI: Porcentaje de los diversos comités integrados</v>
      </c>
      <c r="F148" s="783" t="str">
        <f>IF(ISBLANK('5. Pp (3 años)'!F148),"",'5. Pp (3 años)'!F148)</f>
        <v>Mide el total de los diversos comités integrados en materia de protección civil.</v>
      </c>
      <c r="G148" s="782" t="str">
        <f>IF(ISBLANK('5. Pp (3 años)'!G148),"",'5. Pp (3 años)'!G148)</f>
        <v>Eficacia</v>
      </c>
      <c r="H148" s="782" t="str">
        <f>IF(ISBLANK('5. Pp (3 años)'!H148),"",'5. Pp (3 años)'!H148)</f>
        <v>Trimestral</v>
      </c>
      <c r="I148" s="783" t="str">
        <f>IF(ISBLANK('5. Pp (3 años)'!I148),"",'5. Pp (3 años)'!I148)</f>
        <v>MÉTODO DE CÁLCULO:
PDCI= (TCR/TCP)*100
VARIABLES:
PDCI: Porcentaje de los diversos comités integrados.
TCR:Total de comités realizados.
TCP: Total de comités programados.</v>
      </c>
      <c r="J148" s="783" t="str">
        <f>IF(ISBLANK('5. Pp (3 años)'!J148),"",'5. Pp (3 años)'!J148)</f>
        <v xml:space="preserve">UNIDAD DE MEDIDA DEL INDICADOR:  
Porcentaje
UNIDAD DE MEDIDA DE LAS VARIABLES:
 Comités  </v>
      </c>
      <c r="K148" s="782" t="str">
        <f>IF(ISBLANK('5. Pp (3 años)'!K148),"",'5. Pp (3 años)'!K148)</f>
        <v>Ascendente</v>
      </c>
      <c r="L148" s="784" t="s">
        <v>1376</v>
      </c>
      <c r="M148" s="784" t="s">
        <v>1692</v>
      </c>
      <c r="N148" s="783" t="str">
        <f>IF(ISBLANK('5. Pp (3 años)'!N148),"",'5. Pp (3 años)'!N148)</f>
        <v>Nombre del Documento: Acta de Sesión de Comite
Nombre de quien genera la información: Dirección General 
Periodicidad con que se genera la información: marzo y junio
Liga de la página donde se localiza la información o ubicación: Leford de Comites</v>
      </c>
      <c r="O148" s="783" t="str">
        <f>IF(ISBLANK('5. Pp (3 años)'!O148),"",'5. Pp (3 años)'!O148)</f>
        <v>Se coordina con las áreas involucradas en caso de de los diversos fenomenos naturales, para salvaguardar la integridad de la ciudadania.</v>
      </c>
      <c r="P148" s="785" t="str">
        <f>IF(ISBLANK('5. Pp (3 años)'!P148),"",'5. Pp (3 años)'!P148)</f>
        <v>Meta 3.6
Meta 11.5
 Meta 13.1
 Meta 13.3</v>
      </c>
    </row>
    <row r="149" spans="2:16" ht="15.75" thickTop="1">
      <c r="B149" s="1"/>
      <c r="C149" s="1"/>
    </row>
    <row r="150" spans="2:16">
      <c r="B150" s="1"/>
      <c r="C150" s="1"/>
    </row>
    <row r="151" spans="2:16">
      <c r="B151" s="1"/>
      <c r="C151" s="1"/>
    </row>
    <row r="152" spans="2:16">
      <c r="B152" s="1"/>
      <c r="C152" s="1"/>
    </row>
    <row r="153" spans="2:16">
      <c r="B153" s="1"/>
      <c r="C153" s="1"/>
    </row>
    <row r="154" spans="2:16">
      <c r="B154" s="1"/>
      <c r="C154" s="1"/>
    </row>
    <row r="155" spans="2:16">
      <c r="B155" s="1"/>
      <c r="C155" s="1"/>
    </row>
    <row r="156" spans="2:16">
      <c r="B156" s="1"/>
      <c r="C156" s="1"/>
    </row>
    <row r="157" spans="2:16">
      <c r="B157" s="1"/>
      <c r="C157" s="1"/>
    </row>
    <row r="158" spans="2:16">
      <c r="B158" s="1"/>
      <c r="C158" s="1"/>
    </row>
    <row r="159" spans="2:16">
      <c r="B159" s="1"/>
      <c r="C159" s="1"/>
    </row>
    <row r="160" spans="2:16">
      <c r="B160" s="1"/>
      <c r="C160" s="1"/>
    </row>
    <row r="161" spans="2:3">
      <c r="B161" s="1"/>
      <c r="C161" s="1"/>
    </row>
    <row r="162" spans="2:3">
      <c r="B162" s="1"/>
      <c r="C162" s="1"/>
    </row>
    <row r="163" spans="2:3">
      <c r="B163" s="1"/>
      <c r="C163" s="1"/>
    </row>
  </sheetData>
  <protectedRanges>
    <protectedRange algorithmName="SHA-512" hashValue="hs8tanhpCsd/XZij8Th5agq2DsnGndMM6pJdX8YVPpgMDcfda05TDeT2gzj7xUoUt69fpeRT7DPhHXdAihZT5Q==" saltValue="AJf/htwRgphXl0i3H6QrPQ==" spinCount="100000" sqref="L45:M148" name="metas linea base"/>
  </protectedRanges>
  <autoFilter ref="B43:P148"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B9:D9"/>
    <mergeCell ref="C4:O4"/>
    <mergeCell ref="C5:O5"/>
    <mergeCell ref="C6:O6"/>
    <mergeCell ref="C7:O7"/>
    <mergeCell ref="E39:P39"/>
    <mergeCell ref="B35:D35"/>
    <mergeCell ref="B36:D36"/>
    <mergeCell ref="E36:P36"/>
    <mergeCell ref="B37:D37"/>
    <mergeCell ref="B38:D38"/>
    <mergeCell ref="E38:P38"/>
    <mergeCell ref="B39:D39"/>
    <mergeCell ref="E37:P37"/>
    <mergeCell ref="B41:P41"/>
    <mergeCell ref="B42:P42"/>
    <mergeCell ref="B44:B45"/>
    <mergeCell ref="C44:C45"/>
    <mergeCell ref="D44:D45"/>
    <mergeCell ref="E44:M44"/>
    <mergeCell ref="N44:N45"/>
    <mergeCell ref="O44:O45"/>
    <mergeCell ref="P44:P45"/>
  </mergeCells>
  <phoneticPr fontId="39" type="noConversion"/>
  <printOptions horizontalCentered="1"/>
  <pageMargins left="0.23622047244094491" right="0.23622047244094491" top="0.74803149606299213" bottom="0.74803149606299213" header="0.31496062992125984" footer="0.31496062992125984"/>
  <pageSetup paperSize="5" scale="23" fitToHeight="0" orientation="landscape"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2026-04-22T20:41:19Z</cp:lastPrinted>
  <dcterms:created xsi:type="dcterms:W3CDTF">2025-11-17T14:09:10Z</dcterms:created>
  <dcterms:modified xsi:type="dcterms:W3CDTF">2026-04-27T20:32:55Z</dcterms:modified>
</cp:coreProperties>
</file>