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1.4 OM\4. Cédula de Avance OM\"/>
    </mc:Choice>
  </mc:AlternateContent>
  <xr:revisionPtr revIDLastSave="0" documentId="13_ncr:1_{4672E766-DB94-4692-925B-C470969D7F8C}" xr6:coauthVersionLast="47" xr6:coauthVersionMax="47" xr10:uidLastSave="{00000000-0000-0000-0000-000000000000}"/>
  <bookViews>
    <workbookView xWindow="-120" yWindow="-120" windowWidth="29040" windowHeight="15720" tabRatio="95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externalReferences>
    <externalReference r:id="rId20"/>
  </externalReferences>
  <definedNames>
    <definedName name="_3" localSheetId="0">#REF!</definedName>
    <definedName name="_3" localSheetId="1">#REF!</definedName>
    <definedName name="_3" localSheetId="2">#REF!</definedName>
    <definedName name="_3">#REF!</definedName>
    <definedName name="_xlnm._FilterDatabase" localSheetId="8" hidden="1">' 7. Pp (2026)'!$B$43:$P$80</definedName>
    <definedName name="_xlnm._FilterDatabase" localSheetId="10" hidden="1">'11. SEGUIMIENTO 2026'!$C$13:$AC$49</definedName>
    <definedName name="_xlnm._FilterDatabase" localSheetId="11" hidden="1">'17. CEDULA0126'!$C$12:$P$84</definedName>
    <definedName name="_xlnm._FilterDatabase" localSheetId="12" hidden="1">'18. CEDULA0226'!$C$12:$P$84</definedName>
    <definedName name="_xlnm._FilterDatabase" localSheetId="13" hidden="1">'19. CEDULA0326'!$C$12:$P$84</definedName>
    <definedName name="_xlnm._FilterDatabase" localSheetId="14" hidden="1">'20. CEDULA0426'!$C$12:$P$84</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años)'!$B$44:$P$81</definedName>
    <definedName name="_xlnm._FilterDatabase" localSheetId="9" hidden="1">'9. METAS'!$C$18:$X$55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(2026)'!$B$4:$P$93</definedName>
    <definedName name="_xlnm.Print_Area" localSheetId="6">' Sintaxis MIR (no se llena)'!$A$2:$S$11</definedName>
    <definedName name="_xlnm.Print_Area" localSheetId="0">'1.Árbol del problema'!$A$1:$AJ$125</definedName>
    <definedName name="_xlnm.Print_Area" localSheetId="10">'11. SEGUIMIENTO 2026'!$C$5:$Z$68</definedName>
    <definedName name="_xlnm.Print_Area" localSheetId="11">'17. CEDULA0126'!$C$5:$P$97</definedName>
    <definedName name="_xlnm.Print_Area" localSheetId="12">'18. CEDULA0226'!$C$5:$O$84</definedName>
    <definedName name="_xlnm.Print_Area" localSheetId="13">'19. CEDULA0326'!$C$5:$O$84</definedName>
    <definedName name="_xlnm.Print_Area" localSheetId="1">'2.Árbol de objetivos'!$A$1:$AJ$125</definedName>
    <definedName name="_xlnm.Print_Area" localSheetId="14">'20. CEDULA0426'!$C$5:$O$84</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años)'!$B$4:$P$94</definedName>
    <definedName name="_xlnm.Print_Area" localSheetId="9">'9. METAS'!$C$5:$X$66</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5" i="22" l="1"/>
  <c r="D13" i="32"/>
  <c r="Y49" i="24"/>
  <c r="X49" i="24"/>
  <c r="W49" i="24"/>
  <c r="V49" i="24"/>
  <c r="Y48" i="24"/>
  <c r="X48" i="24"/>
  <c r="W48" i="24"/>
  <c r="V48" i="24"/>
  <c r="Y47" i="24"/>
  <c r="X47" i="24"/>
  <c r="W47" i="24"/>
  <c r="V47" i="24"/>
  <c r="Y46" i="24"/>
  <c r="X46" i="24"/>
  <c r="W46" i="24"/>
  <c r="V46" i="24"/>
  <c r="Y45" i="24"/>
  <c r="X45" i="24"/>
  <c r="W45" i="24"/>
  <c r="V45" i="24"/>
  <c r="Y44" i="24"/>
  <c r="X44" i="24"/>
  <c r="W44" i="24"/>
  <c r="V44" i="24"/>
  <c r="Y43" i="24"/>
  <c r="X43" i="24"/>
  <c r="W43" i="24"/>
  <c r="V43" i="24"/>
  <c r="Y42" i="24"/>
  <c r="X42" i="24"/>
  <c r="W42" i="24"/>
  <c r="V42" i="24"/>
  <c r="Y41" i="24"/>
  <c r="X41" i="24"/>
  <c r="W41" i="24"/>
  <c r="V41" i="24"/>
  <c r="Y40" i="24"/>
  <c r="X40" i="24"/>
  <c r="W40" i="24"/>
  <c r="V40" i="24"/>
  <c r="Y39" i="24"/>
  <c r="X39" i="24"/>
  <c r="W39" i="24"/>
  <c r="V39" i="24"/>
  <c r="Y38" i="24"/>
  <c r="X38" i="24"/>
  <c r="W38" i="24"/>
  <c r="V38" i="24"/>
  <c r="Y37" i="24"/>
  <c r="X37" i="24"/>
  <c r="W37" i="24"/>
  <c r="V37" i="24"/>
  <c r="Y36" i="24"/>
  <c r="X36" i="24"/>
  <c r="W36" i="24"/>
  <c r="V36" i="24"/>
  <c r="Y35" i="24"/>
  <c r="X35" i="24"/>
  <c r="W35" i="24"/>
  <c r="V35" i="24"/>
  <c r="Y34" i="24"/>
  <c r="X34" i="24"/>
  <c r="W34" i="24"/>
  <c r="V34" i="24"/>
  <c r="Y33" i="24"/>
  <c r="X33" i="24"/>
  <c r="W33" i="24"/>
  <c r="V33" i="24"/>
  <c r="Y32" i="24"/>
  <c r="X32" i="24"/>
  <c r="W32" i="24"/>
  <c r="V32" i="24"/>
  <c r="Y31" i="24"/>
  <c r="X31" i="24"/>
  <c r="W31" i="24"/>
  <c r="V31" i="24"/>
  <c r="Y30" i="24"/>
  <c r="X30" i="24"/>
  <c r="W30" i="24"/>
  <c r="V30" i="24"/>
  <c r="Y29" i="24"/>
  <c r="X29" i="24"/>
  <c r="W29" i="24"/>
  <c r="V29" i="24"/>
  <c r="Y28" i="24"/>
  <c r="X28" i="24"/>
  <c r="W28" i="24"/>
  <c r="V28" i="24"/>
  <c r="Y27" i="24"/>
  <c r="X27" i="24"/>
  <c r="W27" i="24"/>
  <c r="V27" i="24"/>
  <c r="Y26" i="24"/>
  <c r="X26" i="24"/>
  <c r="W26" i="24"/>
  <c r="V26" i="24"/>
  <c r="Y25" i="24"/>
  <c r="X25" i="24"/>
  <c r="W25" i="24"/>
  <c r="V25" i="24"/>
  <c r="Y24" i="24"/>
  <c r="X24" i="24"/>
  <c r="W24" i="24"/>
  <c r="V24" i="24"/>
  <c r="Y23" i="24"/>
  <c r="X23" i="24"/>
  <c r="W23" i="24"/>
  <c r="V23" i="24"/>
  <c r="Y22" i="24"/>
  <c r="X22" i="24"/>
  <c r="W22" i="24"/>
  <c r="V22" i="24"/>
  <c r="Y21" i="24"/>
  <c r="X21" i="24"/>
  <c r="W21" i="24"/>
  <c r="V21" i="24"/>
  <c r="Y20" i="24"/>
  <c r="X20" i="24"/>
  <c r="W20" i="24"/>
  <c r="V20" i="24"/>
  <c r="Y19" i="24"/>
  <c r="X19" i="24"/>
  <c r="W19" i="24"/>
  <c r="V19" i="24"/>
  <c r="Y18" i="24"/>
  <c r="X18" i="24"/>
  <c r="W18" i="24"/>
  <c r="V18" i="24"/>
  <c r="Y17" i="24"/>
  <c r="X17" i="24"/>
  <c r="W17" i="24"/>
  <c r="V17" i="24"/>
  <c r="Y16" i="24"/>
  <c r="X16" i="24"/>
  <c r="W16" i="24"/>
  <c r="V16" i="24"/>
  <c r="Y15" i="24"/>
  <c r="X15" i="24"/>
  <c r="W15" i="24"/>
  <c r="V15" i="24"/>
  <c r="Y14" i="24"/>
  <c r="X14" i="24"/>
  <c r="J14" i="32" l="1"/>
  <c r="G41" i="32"/>
  <c r="I28" i="24" l="1"/>
  <c r="J28" i="24"/>
  <c r="K28" i="24"/>
  <c r="L28" i="24"/>
  <c r="M28" i="24"/>
  <c r="I29" i="24"/>
  <c r="J29" i="24"/>
  <c r="K29" i="24"/>
  <c r="L29" i="24"/>
  <c r="M29" i="24"/>
  <c r="I30" i="24"/>
  <c r="J30" i="24"/>
  <c r="K30" i="24"/>
  <c r="L30" i="24"/>
  <c r="M30" i="24"/>
  <c r="I31" i="24"/>
  <c r="J31" i="24"/>
  <c r="K31" i="24"/>
  <c r="L31" i="24"/>
  <c r="M31" i="24"/>
  <c r="I32" i="24"/>
  <c r="J32" i="24"/>
  <c r="K32" i="24"/>
  <c r="L32" i="24"/>
  <c r="M32" i="24"/>
  <c r="H34" i="12"/>
  <c r="I25" i="24"/>
  <c r="J25" i="24"/>
  <c r="K25" i="24"/>
  <c r="L25" i="24"/>
  <c r="M25" i="24"/>
  <c r="M20" i="24"/>
  <c r="L20" i="24"/>
  <c r="K20" i="24"/>
  <c r="J20" i="24"/>
  <c r="I20" i="24"/>
  <c r="H26" i="12"/>
  <c r="I21" i="24"/>
  <c r="I22" i="24"/>
  <c r="I23" i="24"/>
  <c r="I24" i="24"/>
  <c r="I19" i="24"/>
  <c r="J19" i="24"/>
  <c r="K19" i="24"/>
  <c r="L19" i="24"/>
  <c r="M19" i="24"/>
  <c r="I14" i="24"/>
  <c r="J14" i="24"/>
  <c r="R14" i="24" s="1"/>
  <c r="K14" i="24"/>
  <c r="L14" i="24"/>
  <c r="M14" i="24"/>
  <c r="I15" i="24"/>
  <c r="J15" i="24"/>
  <c r="R15" i="24" s="1"/>
  <c r="K15" i="24"/>
  <c r="S15" i="24" s="1"/>
  <c r="L15" i="24"/>
  <c r="T15" i="24" s="1"/>
  <c r="M15" i="24"/>
  <c r="U15" i="24" s="1"/>
  <c r="I16" i="24"/>
  <c r="J16" i="24"/>
  <c r="I17" i="24"/>
  <c r="J17" i="24"/>
  <c r="I18" i="24"/>
  <c r="J18" i="24"/>
  <c r="J21" i="24"/>
  <c r="J22" i="24"/>
  <c r="J23" i="24"/>
  <c r="J24" i="24"/>
  <c r="I26" i="24"/>
  <c r="J26" i="24"/>
  <c r="I27" i="24"/>
  <c r="J27" i="24"/>
  <c r="S14" i="24"/>
  <c r="T14" i="24"/>
  <c r="U14" i="24"/>
  <c r="V14" i="24"/>
  <c r="W14" i="24"/>
  <c r="I20" i="12"/>
  <c r="H20" i="12"/>
  <c r="H25" i="12"/>
  <c r="H21" i="12"/>
  <c r="D13" i="33" l="1"/>
  <c r="K15" i="32"/>
  <c r="L15" i="32"/>
  <c r="M15" i="32"/>
  <c r="I68" i="22"/>
  <c r="N62" i="22" l="1"/>
  <c r="N61" i="22"/>
  <c r="N59" i="22"/>
  <c r="D59" i="22"/>
  <c r="N58" i="22"/>
  <c r="J57" i="22"/>
  <c r="E57" i="22"/>
  <c r="E55" i="22"/>
  <c r="N53" i="22"/>
  <c r="N48" i="22"/>
  <c r="K42" i="24" l="1"/>
  <c r="L42" i="24"/>
  <c r="I42" i="24"/>
  <c r="C16" i="24"/>
  <c r="D16" i="24"/>
  <c r="E16" i="24"/>
  <c r="F16" i="24"/>
  <c r="G16" i="24"/>
  <c r="H16" i="24"/>
  <c r="N47" i="22"/>
  <c r="B46" i="22" l="1"/>
  <c r="C46" i="22"/>
  <c r="D46" i="22"/>
  <c r="E46" i="22"/>
  <c r="F46" i="22"/>
  <c r="G46" i="22"/>
  <c r="H46" i="22"/>
  <c r="I46" i="22"/>
  <c r="J46" i="22"/>
  <c r="K46" i="22"/>
  <c r="N46" i="22"/>
  <c r="O46" i="22"/>
  <c r="P46" i="22"/>
  <c r="B47" i="22"/>
  <c r="C47" i="22"/>
  <c r="D47" i="22"/>
  <c r="E47" i="22"/>
  <c r="F47" i="22"/>
  <c r="G47" i="22"/>
  <c r="H47" i="22"/>
  <c r="I47" i="22"/>
  <c r="J47" i="22"/>
  <c r="K47" i="22"/>
  <c r="O47" i="22"/>
  <c r="P47" i="22"/>
  <c r="B48" i="22"/>
  <c r="C48" i="22"/>
  <c r="D48" i="22"/>
  <c r="E48" i="22"/>
  <c r="F48" i="22"/>
  <c r="G48" i="22"/>
  <c r="H48" i="22"/>
  <c r="I48" i="22"/>
  <c r="J48" i="22"/>
  <c r="K48" i="22"/>
  <c r="O48" i="22"/>
  <c r="P48" i="22"/>
  <c r="B49" i="22"/>
  <c r="C49" i="22"/>
  <c r="D49" i="22"/>
  <c r="E49" i="22"/>
  <c r="F49" i="22"/>
  <c r="G49" i="22"/>
  <c r="H49" i="22"/>
  <c r="I49" i="22"/>
  <c r="J49" i="22"/>
  <c r="K49" i="22"/>
  <c r="N49" i="22"/>
  <c r="O49" i="22"/>
  <c r="P49" i="22"/>
  <c r="B50" i="22"/>
  <c r="C50" i="22"/>
  <c r="D50" i="22"/>
  <c r="E50" i="22"/>
  <c r="F50" i="22"/>
  <c r="G50" i="22"/>
  <c r="H50" i="22"/>
  <c r="I50" i="22"/>
  <c r="J50" i="22"/>
  <c r="K50" i="22"/>
  <c r="N50" i="22"/>
  <c r="O50" i="22"/>
  <c r="P50" i="22"/>
  <c r="B51" i="22"/>
  <c r="C51" i="22"/>
  <c r="D51" i="22"/>
  <c r="E51" i="22"/>
  <c r="F51" i="22"/>
  <c r="G51" i="22"/>
  <c r="H51" i="22"/>
  <c r="I51" i="22"/>
  <c r="J51" i="22"/>
  <c r="K51" i="22"/>
  <c r="N51" i="22"/>
  <c r="O51" i="22"/>
  <c r="P51" i="22"/>
  <c r="B52" i="22"/>
  <c r="C52" i="22"/>
  <c r="D52" i="22"/>
  <c r="E52" i="22"/>
  <c r="F52" i="22"/>
  <c r="G52" i="22"/>
  <c r="H52" i="22"/>
  <c r="I52" i="22"/>
  <c r="J52" i="22"/>
  <c r="K52" i="22"/>
  <c r="N52" i="22"/>
  <c r="O52" i="22"/>
  <c r="P52" i="22"/>
  <c r="B53" i="22"/>
  <c r="C53" i="22"/>
  <c r="D53" i="22"/>
  <c r="E53" i="22"/>
  <c r="F53" i="22"/>
  <c r="G53" i="22"/>
  <c r="H53" i="22"/>
  <c r="I53" i="22"/>
  <c r="J53" i="22"/>
  <c r="K53" i="22"/>
  <c r="O53" i="22"/>
  <c r="P53" i="22"/>
  <c r="B54" i="22"/>
  <c r="C54" i="22"/>
  <c r="D54" i="22"/>
  <c r="E54" i="22"/>
  <c r="F54" i="22"/>
  <c r="G54" i="22"/>
  <c r="H54" i="22"/>
  <c r="I54" i="22"/>
  <c r="J54" i="22"/>
  <c r="K54" i="22"/>
  <c r="N54" i="22"/>
  <c r="O54" i="22"/>
  <c r="P54" i="22"/>
  <c r="B55" i="22"/>
  <c r="C55" i="22"/>
  <c r="D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F57" i="22"/>
  <c r="G57" i="22"/>
  <c r="H57" i="22"/>
  <c r="I57" i="22"/>
  <c r="K57" i="22"/>
  <c r="N57" i="22"/>
  <c r="O57" i="22"/>
  <c r="P57" i="22"/>
  <c r="B58" i="22"/>
  <c r="C58" i="22"/>
  <c r="D58" i="22"/>
  <c r="E58" i="22"/>
  <c r="F58" i="22"/>
  <c r="G58" i="22"/>
  <c r="H58" i="22"/>
  <c r="I58" i="22"/>
  <c r="J58" i="22"/>
  <c r="K58" i="22"/>
  <c r="O58" i="22"/>
  <c r="P58" i="22"/>
  <c r="B59" i="22"/>
  <c r="C59" i="22"/>
  <c r="E59" i="22"/>
  <c r="F59" i="22"/>
  <c r="G59" i="22"/>
  <c r="H59" i="22"/>
  <c r="I59" i="22"/>
  <c r="J59" i="22"/>
  <c r="K59" i="22"/>
  <c r="O59" i="22"/>
  <c r="P59" i="22"/>
  <c r="B60" i="22"/>
  <c r="C60" i="22"/>
  <c r="D60" i="22"/>
  <c r="E60" i="22"/>
  <c r="F60" i="22"/>
  <c r="G60" i="22"/>
  <c r="H60" i="22"/>
  <c r="I60" i="22"/>
  <c r="J60" i="22"/>
  <c r="K60" i="22"/>
  <c r="N60" i="22"/>
  <c r="O60" i="22"/>
  <c r="P60" i="22"/>
  <c r="B61" i="22"/>
  <c r="C61" i="22"/>
  <c r="D61" i="22"/>
  <c r="E61" i="22"/>
  <c r="F61" i="22"/>
  <c r="G61" i="22"/>
  <c r="H61" i="22"/>
  <c r="I61" i="22"/>
  <c r="J61" i="22"/>
  <c r="K61" i="22"/>
  <c r="O61" i="22"/>
  <c r="P61" i="22"/>
  <c r="B62" i="22"/>
  <c r="C62" i="22"/>
  <c r="D62" i="22"/>
  <c r="E62" i="22"/>
  <c r="F62" i="22"/>
  <c r="G62" i="22"/>
  <c r="H62" i="22"/>
  <c r="I62" i="22"/>
  <c r="J62" i="22"/>
  <c r="K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D17" i="32"/>
  <c r="C47" i="24"/>
  <c r="D47" i="24"/>
  <c r="E47" i="24"/>
  <c r="F47" i="24"/>
  <c r="G47" i="24"/>
  <c r="H47" i="24"/>
  <c r="C48" i="24"/>
  <c r="D48" i="24"/>
  <c r="E48" i="24"/>
  <c r="F48" i="24"/>
  <c r="G48" i="24"/>
  <c r="H48" i="24"/>
  <c r="C49" i="24"/>
  <c r="D49" i="24"/>
  <c r="E49" i="24"/>
  <c r="F49" i="24"/>
  <c r="G49" i="24"/>
  <c r="H49"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53" i="12"/>
  <c r="D53" i="12"/>
  <c r="E53" i="12"/>
  <c r="H53" i="12"/>
  <c r="I53" i="12"/>
  <c r="C54" i="12"/>
  <c r="D54" i="12"/>
  <c r="E54" i="12"/>
  <c r="H54" i="12"/>
  <c r="I54" i="12"/>
  <c r="C55" i="12"/>
  <c r="D55" i="12"/>
  <c r="E55" i="12"/>
  <c r="H55" i="12"/>
  <c r="I55" i="12"/>
  <c r="I52" i="12"/>
  <c r="H52" i="12"/>
  <c r="E52" i="12"/>
  <c r="D52" i="12"/>
  <c r="C52" i="12"/>
  <c r="I51" i="12"/>
  <c r="H51" i="12"/>
  <c r="E51" i="12"/>
  <c r="D51" i="12"/>
  <c r="C51" i="12"/>
  <c r="I50" i="12"/>
  <c r="H50" i="12"/>
  <c r="E50" i="12"/>
  <c r="D50" i="12"/>
  <c r="C50" i="12"/>
  <c r="I49" i="12"/>
  <c r="H49" i="12"/>
  <c r="E49" i="12"/>
  <c r="D49" i="12"/>
  <c r="C49" i="12"/>
  <c r="E48" i="12"/>
  <c r="D48" i="12"/>
  <c r="C48" i="12"/>
  <c r="I47" i="12"/>
  <c r="H47" i="12"/>
  <c r="E47" i="12"/>
  <c r="D47" i="12"/>
  <c r="C47" i="12"/>
  <c r="I46" i="12"/>
  <c r="H46" i="12"/>
  <c r="E46" i="12"/>
  <c r="D46" i="12"/>
  <c r="C46" i="12"/>
  <c r="I45" i="12"/>
  <c r="H45" i="12"/>
  <c r="E45" i="12"/>
  <c r="D45" i="12"/>
  <c r="C45" i="12"/>
  <c r="E44" i="12"/>
  <c r="D44" i="12"/>
  <c r="C44" i="12"/>
  <c r="I43" i="12"/>
  <c r="H43" i="12"/>
  <c r="E43" i="12"/>
  <c r="D43" i="12"/>
  <c r="C43" i="12"/>
  <c r="I42" i="12"/>
  <c r="H42" i="12"/>
  <c r="E42" i="12"/>
  <c r="D42" i="12"/>
  <c r="C42" i="12"/>
  <c r="I41" i="12"/>
  <c r="H41" i="12"/>
  <c r="E41" i="12"/>
  <c r="D41" i="12"/>
  <c r="C41"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J15" i="33"/>
  <c r="H15" i="33"/>
  <c r="G15" i="33"/>
  <c r="F15" i="33"/>
  <c r="E15" i="33"/>
  <c r="D15" i="33"/>
  <c r="C15" i="33"/>
  <c r="M14" i="33"/>
  <c r="L14" i="33"/>
  <c r="K14" i="33"/>
  <c r="J14" i="33"/>
  <c r="M13" i="33"/>
  <c r="L13" i="33"/>
  <c r="J13" i="33"/>
  <c r="H13" i="33"/>
  <c r="G13" i="33"/>
  <c r="F13" i="33"/>
  <c r="E13" i="33"/>
  <c r="C13" i="33"/>
  <c r="K14" i="32"/>
  <c r="L14" i="32"/>
  <c r="M14"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13"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25" i="34"/>
  <c r="O23" i="34"/>
  <c r="O21"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57" i="35"/>
  <c r="N65" i="35"/>
  <c r="N73" i="35"/>
  <c r="N81" i="35"/>
  <c r="N15" i="35"/>
  <c r="N23" i="35"/>
  <c r="N31" i="35"/>
  <c r="N39" i="35"/>
  <c r="N47" i="35"/>
  <c r="N55" i="35"/>
  <c r="N63" i="35"/>
  <c r="N71" i="35"/>
  <c r="N79" i="35"/>
  <c r="N37" i="35"/>
  <c r="N45" i="35"/>
  <c r="N53" i="35"/>
  <c r="N61" i="35"/>
  <c r="N69" i="35"/>
  <c r="N77" i="35"/>
  <c r="N13" i="35"/>
  <c r="N21" i="35"/>
  <c r="N29" i="35"/>
  <c r="N19" i="35"/>
  <c r="N27" i="35"/>
  <c r="N35" i="35"/>
  <c r="N43" i="35"/>
  <c r="N51" i="35"/>
  <c r="N59" i="35"/>
  <c r="N67" i="35"/>
  <c r="N75" i="35"/>
  <c r="N83" i="35"/>
  <c r="N61" i="33"/>
  <c r="N69" i="33"/>
  <c r="N77" i="33"/>
  <c r="N77" i="34"/>
  <c r="N59" i="34"/>
  <c r="N29" i="34"/>
  <c r="N41" i="34"/>
  <c r="N45" i="34"/>
  <c r="N39" i="34"/>
  <c r="N23" i="34"/>
  <c r="N27" i="34"/>
  <c r="N61" i="34"/>
  <c r="N73" i="34"/>
  <c r="N71" i="34"/>
  <c r="N63" i="33"/>
  <c r="N71" i="33"/>
  <c r="N79" i="33"/>
  <c r="N25" i="34"/>
  <c r="N57" i="34"/>
  <c r="N55" i="34"/>
  <c r="N43" i="34"/>
  <c r="N75" i="34"/>
  <c r="N53" i="34"/>
  <c r="N21" i="34"/>
  <c r="N37" i="34"/>
  <c r="N69" i="34"/>
  <c r="N59" i="33"/>
  <c r="N67" i="33"/>
  <c r="N75" i="33"/>
  <c r="N83" i="33"/>
  <c r="N19" i="34"/>
  <c r="N35" i="34"/>
  <c r="N51" i="34"/>
  <c r="N67" i="34"/>
  <c r="N83" i="34"/>
  <c r="N13" i="32"/>
  <c r="N13" i="34"/>
  <c r="N15" i="34"/>
  <c r="N17" i="34"/>
  <c r="N33" i="34"/>
  <c r="N49" i="34"/>
  <c r="N65" i="34"/>
  <c r="N81" i="34"/>
  <c r="N57" i="33"/>
  <c r="N65" i="33"/>
  <c r="N73" i="33"/>
  <c r="N81" i="33"/>
  <c r="N31" i="34"/>
  <c r="N47" i="34"/>
  <c r="N63" i="34"/>
  <c r="N79" i="34"/>
  <c r="N13" i="33"/>
  <c r="N15" i="33"/>
  <c r="N17" i="33"/>
  <c r="N19" i="33"/>
  <c r="N21" i="33"/>
  <c r="N23" i="33"/>
  <c r="N25" i="33"/>
  <c r="N27" i="33"/>
  <c r="N29" i="33"/>
  <c r="N31" i="33"/>
  <c r="N33" i="33"/>
  <c r="N35" i="33"/>
  <c r="N37" i="33"/>
  <c r="N39" i="33"/>
  <c r="N41" i="33"/>
  <c r="N43" i="33"/>
  <c r="N45" i="33"/>
  <c r="N47" i="33"/>
  <c r="N49" i="33"/>
  <c r="N51" i="33"/>
  <c r="N53" i="33"/>
  <c r="N55" i="33"/>
  <c r="O13" i="32"/>
  <c r="O81" i="32"/>
  <c r="O17" i="32"/>
  <c r="O19" i="32"/>
  <c r="O25" i="32"/>
  <c r="O27" i="32"/>
  <c r="N43" i="32"/>
  <c r="N83" i="32"/>
  <c r="N73" i="32"/>
  <c r="N61" i="32"/>
  <c r="N63" i="32"/>
  <c r="N79" i="32"/>
  <c r="N75" i="32"/>
  <c r="N57" i="32"/>
  <c r="O69" i="32"/>
  <c r="N59" i="32"/>
  <c r="N21" i="32"/>
  <c r="N29" i="32"/>
  <c r="N45" i="32"/>
  <c r="N15" i="32"/>
  <c r="N19" i="32"/>
  <c r="N27" i="32"/>
  <c r="N77" i="32"/>
  <c r="O83" i="32"/>
  <c r="O45" i="32"/>
  <c r="N25" i="32"/>
  <c r="N31" i="32"/>
  <c r="O53" i="32"/>
  <c r="N17" i="32"/>
  <c r="O15" i="32"/>
  <c r="O61" i="32"/>
  <c r="O79" i="32"/>
  <c r="O39" i="32"/>
  <c r="O37" i="32"/>
  <c r="O55" i="32"/>
  <c r="O71" i="32"/>
  <c r="N81" i="32"/>
  <c r="N23" i="32"/>
  <c r="N41" i="32"/>
  <c r="N47" i="32"/>
  <c r="O33" i="32"/>
  <c r="O49" i="32"/>
  <c r="O65" i="32"/>
  <c r="O29" i="32"/>
  <c r="O31" i="32"/>
  <c r="N39" i="32"/>
  <c r="O47" i="32"/>
  <c r="N55" i="32"/>
  <c r="O63" i="32"/>
  <c r="N71" i="32"/>
  <c r="O77" i="32"/>
  <c r="N37" i="32"/>
  <c r="N53" i="32"/>
  <c r="N69" i="32"/>
  <c r="O35" i="32"/>
  <c r="O51" i="32"/>
  <c r="O67" i="32"/>
  <c r="N35" i="32"/>
  <c r="O43" i="32"/>
  <c r="N51" i="32"/>
  <c r="O59" i="32"/>
  <c r="N67" i="32"/>
  <c r="O75" i="32"/>
  <c r="O23" i="32"/>
  <c r="N33" i="32"/>
  <c r="O41" i="32"/>
  <c r="N49" i="32"/>
  <c r="O57" i="32"/>
  <c r="N65" i="32"/>
  <c r="O73" i="32"/>
  <c r="O21" i="32"/>
  <c r="R16" i="24" l="1"/>
  <c r="K16" i="24"/>
  <c r="S16" i="24" s="1"/>
  <c r="L16" i="24"/>
  <c r="T16" i="24" s="1"/>
  <c r="M16" i="24"/>
  <c r="U16" i="24" s="1"/>
  <c r="R17" i="24"/>
  <c r="K17" i="24"/>
  <c r="S17" i="24" s="1"/>
  <c r="L17" i="24"/>
  <c r="T17" i="24" s="1"/>
  <c r="M17" i="24"/>
  <c r="U17" i="24" s="1"/>
  <c r="R18" i="24"/>
  <c r="K18" i="24"/>
  <c r="S18" i="24" s="1"/>
  <c r="L18" i="24"/>
  <c r="T18" i="24" s="1"/>
  <c r="M18" i="24"/>
  <c r="U18" i="24" s="1"/>
  <c r="R19" i="24"/>
  <c r="S19" i="24"/>
  <c r="T19" i="24"/>
  <c r="U19" i="24"/>
  <c r="R20" i="24"/>
  <c r="S20" i="24"/>
  <c r="T20" i="24"/>
  <c r="U20" i="24"/>
  <c r="R21" i="24"/>
  <c r="K21" i="24"/>
  <c r="S21" i="24" s="1"/>
  <c r="L21" i="24"/>
  <c r="T21" i="24" s="1"/>
  <c r="M21" i="24"/>
  <c r="U21" i="24" s="1"/>
  <c r="R22" i="24"/>
  <c r="K22" i="24"/>
  <c r="S22" i="24" s="1"/>
  <c r="L22" i="24"/>
  <c r="T22" i="24" s="1"/>
  <c r="M22" i="24"/>
  <c r="U22" i="24" s="1"/>
  <c r="R23" i="24"/>
  <c r="K23" i="24"/>
  <c r="S23" i="24" s="1"/>
  <c r="L23" i="24"/>
  <c r="T23" i="24" s="1"/>
  <c r="M23" i="24"/>
  <c r="U23" i="24" s="1"/>
  <c r="R24" i="24"/>
  <c r="K24" i="24"/>
  <c r="S24" i="24" s="1"/>
  <c r="L24" i="24"/>
  <c r="T24" i="24" s="1"/>
  <c r="M24" i="24"/>
  <c r="U24" i="24" s="1"/>
  <c r="R25" i="24"/>
  <c r="S25" i="24"/>
  <c r="T25" i="24"/>
  <c r="U25" i="24"/>
  <c r="R26" i="24"/>
  <c r="K26" i="24"/>
  <c r="S26" i="24" s="1"/>
  <c r="L26" i="24"/>
  <c r="T26" i="24" s="1"/>
  <c r="M26" i="24"/>
  <c r="U26" i="24" s="1"/>
  <c r="R27" i="24"/>
  <c r="K27" i="24"/>
  <c r="S27" i="24" s="1"/>
  <c r="L27" i="24"/>
  <c r="T27" i="24" s="1"/>
  <c r="M27" i="24"/>
  <c r="U27" i="24" s="1"/>
  <c r="R28" i="24"/>
  <c r="S28" i="24"/>
  <c r="T28" i="24"/>
  <c r="U28" i="24"/>
  <c r="R29" i="24"/>
  <c r="S29" i="24"/>
  <c r="T29" i="24"/>
  <c r="U29" i="24"/>
  <c r="R30" i="24"/>
  <c r="S30" i="24"/>
  <c r="T30" i="24"/>
  <c r="U30" i="24"/>
  <c r="R31" i="24"/>
  <c r="S31" i="24"/>
  <c r="T31" i="24"/>
  <c r="U31" i="24"/>
  <c r="R32" i="24"/>
  <c r="S32" i="24"/>
  <c r="T32" i="24"/>
  <c r="U32" i="24"/>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T42" i="24"/>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I33" i="24"/>
  <c r="I34" i="24"/>
  <c r="I35" i="24"/>
  <c r="I36" i="24"/>
  <c r="I37" i="24"/>
  <c r="I38" i="24"/>
  <c r="I39" i="24"/>
  <c r="I40" i="24"/>
  <c r="I41" i="24"/>
  <c r="I43" i="24"/>
  <c r="I44" i="24"/>
  <c r="I45" i="24"/>
  <c r="I46" i="24"/>
  <c r="I47" i="24"/>
  <c r="I48" i="24"/>
  <c r="I4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E20" i="12"/>
  <c r="D20" i="12"/>
  <c r="C20" i="12"/>
  <c r="P45" i="22"/>
  <c r="O45" i="22"/>
  <c r="N45" i="22"/>
  <c r="M45" i="22"/>
  <c r="L45" i="22"/>
  <c r="K45" i="22"/>
  <c r="J45" i="22"/>
  <c r="I45" i="22"/>
  <c r="H45" i="22"/>
  <c r="G45" i="22"/>
  <c r="F45" i="22"/>
  <c r="E45" i="22"/>
  <c r="C45" i="22"/>
  <c r="B45" i="22"/>
  <c r="H24" i="12"/>
  <c r="I24" i="12"/>
  <c r="H27" i="12"/>
  <c r="I27" i="12"/>
  <c r="H28" i="12"/>
  <c r="I28" i="12"/>
  <c r="H29" i="12"/>
  <c r="I29" i="12"/>
  <c r="H32" i="12"/>
  <c r="I32" i="12"/>
  <c r="H33" i="12"/>
  <c r="I33" i="12"/>
  <c r="H22" i="12" l="1"/>
  <c r="I22" i="12"/>
  <c r="H23" i="12"/>
  <c r="I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Ramón Góngora Canto</author>
  </authors>
  <commentList>
    <comment ref="B55" authorId="0" shapeId="0" xr:uid="{30FFACA9-944A-4B15-97F3-4245B28BA96C}">
      <text>
        <r>
          <rPr>
            <b/>
            <sz val="9"/>
            <color indexed="81"/>
            <rFont val="Tahoma"/>
            <family val="2"/>
          </rPr>
          <t>Juan Ramón Góngora Canto:</t>
        </r>
        <r>
          <rPr>
            <sz val="9"/>
            <color indexed="81"/>
            <rFont val="Tahoma"/>
            <family val="2"/>
          </rPr>
          <t xml:space="preserve">
</t>
        </r>
      </text>
    </comment>
  </commentList>
</comments>
</file>

<file path=xl/sharedStrings.xml><?xml version="1.0" encoding="utf-8"?>
<sst xmlns="http://schemas.openxmlformats.org/spreadsheetml/2006/main" count="1408" uniqueCount="824">
  <si>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</si>
  <si>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</si>
  <si>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</si>
  <si>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</si>
  <si>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</si>
  <si>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</si>
  <si>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</si>
  <si>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</si>
  <si>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</si>
  <si>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</si>
  <si>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</si>
  <si>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</si>
  <si>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</si>
  <si>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</si>
  <si>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</si>
  <si>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</si>
  <si>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</si>
  <si>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</si>
  <si>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</si>
  <si>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</si>
  <si>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</si>
  <si>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</si>
  <si>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</si>
  <si>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</si>
  <si>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</si>
  <si>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</si>
  <si>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</si>
  <si>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</si>
  <si>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</si>
  <si>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</si>
  <si>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</si>
  <si>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</si>
  <si>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</si>
  <si>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</si>
  <si>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</si>
  <si>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</si>
  <si>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</si>
  <si>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</si>
  <si>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</si>
  <si>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</si>
  <si>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</si>
  <si>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</si>
  <si>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</si>
  <si>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</si>
  <si>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</si>
  <si>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</si>
  <si>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</si>
  <si>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</si>
  <si>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</si>
  <si>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</si>
  <si>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</si>
  <si>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</si>
  <si>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</si>
  <si>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</si>
  <si>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</si>
  <si>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</si>
  <si>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</si>
  <si>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</si>
  <si>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</si>
  <si>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</si>
  <si>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</si>
  <si>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</si>
  <si>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</si>
  <si>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</si>
  <si>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</si>
  <si>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</si>
  <si>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</si>
  <si>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</si>
  <si>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</si>
  <si>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</si>
  <si>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</si>
  <si>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</si>
  <si>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</si>
  <si>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</si>
  <si>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</si>
  <si>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</si>
  <si>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</si>
  <si>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</si>
  <si>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</si>
  <si>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</si>
  <si>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</si>
  <si>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</si>
  <si>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</si>
  <si>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</si>
  <si>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</si>
  <si>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</si>
  <si>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</si>
  <si>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</si>
  <si>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</si>
  <si>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</si>
  <si>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</si>
  <si>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</si>
  <si>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</si>
  <si>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</si>
  <si>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</si>
  <si>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</si>
  <si>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</si>
  <si>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</si>
  <si>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</si>
  <si>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</si>
  <si>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</si>
  <si>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</si>
  <si>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</si>
  <si>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</si>
  <si>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</si>
  <si>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</si>
  <si>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</si>
  <si>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</si>
  <si>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</si>
  <si>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</si>
  <si>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</si>
  <si>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</si>
  <si>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</si>
  <si>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</si>
  <si>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</si>
  <si>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</si>
  <si>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</si>
  <si>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</si>
  <si>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</si>
  <si>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</si>
  <si>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</si>
  <si>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</si>
  <si>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</si>
  <si>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</si>
  <si>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</si>
  <si>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</si>
  <si>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</si>
  <si>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</si>
  <si>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</si>
  <si>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</si>
  <si>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</si>
  <si>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</si>
  <si>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</si>
  <si>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</si>
  <si>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</si>
  <si>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</si>
  <si>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</si>
  <si>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</si>
  <si>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</si>
  <si>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</si>
  <si>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</si>
  <si>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</si>
  <si>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</si>
  <si>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</si>
  <si>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</si>
  <si>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</si>
  <si>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</si>
  <si>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</si>
  <si>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</si>
  <si>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</si>
  <si>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</si>
  <si>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</si>
  <si>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</si>
  <si>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</si>
  <si>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</si>
  <si>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</si>
  <si>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</si>
  <si>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</si>
  <si>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</si>
  <si>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</si>
  <si>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</si>
  <si>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</si>
  <si>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</si>
  <si>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</si>
  <si>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</si>
  <si>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</si>
  <si>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</si>
  <si>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</si>
  <si>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</si>
  <si>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</si>
  <si>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</si>
  <si>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</si>
  <si>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</si>
  <si>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</si>
  <si>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</si>
  <si>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</si>
  <si>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</si>
  <si>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</si>
  <si>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</si>
  <si>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</si>
  <si>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</si>
  <si>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</si>
  <si>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</si>
  <si>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</si>
  <si>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</si>
  <si>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</si>
  <si>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</si>
  <si>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</si>
  <si>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</si>
  <si>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</si>
  <si>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</si>
  <si>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</si>
  <si>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</si>
  <si>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</si>
  <si>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</si>
  <si>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</si>
  <si>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</si>
  <si>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</si>
  <si>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</si>
  <si>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</si>
  <si>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</si>
  <si>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</si>
  <si>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</si>
  <si>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</si>
  <si>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</si>
  <si>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</si>
  <si>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</si>
  <si>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</si>
  <si>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</si>
  <si>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</si>
  <si>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</si>
  <si>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</si>
  <si>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</si>
  <si>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</si>
  <si>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</si>
  <si>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</si>
  <si>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</si>
  <si>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</si>
  <si>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</si>
  <si>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</si>
  <si>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</si>
  <si>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</si>
  <si>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</si>
  <si>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</si>
  <si>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</si>
  <si>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</si>
  <si>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</si>
  <si>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</si>
  <si>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</si>
  <si>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</si>
  <si>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</si>
  <si>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</si>
  <si>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</si>
  <si>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</si>
  <si>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</si>
  <si>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</si>
  <si>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</si>
  <si>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</si>
  <si>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</si>
  <si>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</si>
  <si>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</si>
  <si>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</si>
  <si>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</si>
  <si>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</si>
  <si>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</si>
  <si>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</si>
  <si>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</si>
  <si>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</si>
  <si>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</si>
  <si>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</si>
  <si>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</si>
  <si>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</si>
  <si>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</si>
  <si>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</si>
  <si>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</si>
  <si>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</si>
  <si>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</si>
  <si>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</si>
  <si>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</si>
  <si>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</si>
  <si>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</si>
  <si>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</si>
  <si>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</si>
  <si>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</si>
  <si>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</si>
  <si>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</si>
  <si>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</si>
  <si>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</si>
  <si>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</si>
  <si>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</si>
  <si>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</si>
  <si>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</si>
  <si>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</si>
  <si>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</si>
  <si>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</si>
  <si>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</si>
  <si>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</si>
  <si>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</si>
  <si>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</si>
  <si>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</si>
  <si>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</si>
  <si>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</si>
  <si>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</si>
  <si>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</si>
  <si>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</si>
  <si>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</si>
  <si>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</si>
  <si>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</si>
  <si>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</si>
  <si>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</si>
  <si>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</si>
  <si>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</si>
  <si>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</si>
  <si>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</si>
  <si>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</si>
  <si>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</si>
  <si>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</si>
  <si>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</si>
  <si>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</si>
  <si>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</si>
  <si>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</si>
  <si>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</si>
  <si>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</si>
  <si>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</si>
  <si>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</si>
  <si>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</si>
  <si>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</si>
  <si>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</si>
  <si>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</si>
  <si>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</si>
  <si>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</si>
  <si>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</si>
  <si>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</si>
  <si>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JUSTIFICACION ANUAL Y  TRIMESTRAL DE AVANCE DE LOS RESULTADOS</t>
  </si>
  <si>
    <t>Oficialía Mayor</t>
  </si>
  <si>
    <t>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t>
  </si>
  <si>
    <t>Trimestral</t>
  </si>
  <si>
    <t xml:space="preserve"> 
Con esta información, se contribuye a medir el porcentaje de avance en las diversas solicitudes de las instituciones municipales así como proyectar la resolución de los apoyos por parte de la Oficialía Mayor.</t>
  </si>
  <si>
    <t>Las dependencias municipales realizan sus solicitudes en el tiempo y forma establecida para su atención.</t>
  </si>
  <si>
    <t>Meta 16.6 
Para 2030, crear instituciones eficaces, responsables y transparentes a todos los niveles.</t>
  </si>
  <si>
    <r>
      <rPr>
        <b/>
        <sz val="11"/>
        <color theme="1"/>
        <rFont val="Arial"/>
        <family val="2"/>
      </rPr>
      <t>1.4.1.1.1.1</t>
    </r>
    <r>
      <rPr>
        <sz val="11"/>
        <color theme="1"/>
        <rFont val="Arial"/>
        <family val="2"/>
      </rPr>
      <t xml:space="preserve">  Realización de eventos especiales oficiales municipales mediante la provisión y aplicación de insumos para su operatividad, a fin de garantizar su adecuada organización y desarrollo.</t>
    </r>
  </si>
  <si>
    <r>
      <rPr>
        <b/>
        <sz val="11"/>
        <color theme="1"/>
        <rFont val="Arial"/>
        <family val="2"/>
      </rPr>
      <t>PEEOMA=</t>
    </r>
    <r>
      <rPr>
        <sz val="11"/>
        <color theme="1"/>
        <rFont val="Arial"/>
        <family val="2"/>
      </rPr>
      <t xml:space="preserve"> Porcentaje de eventos especiales oficiales municipales atendidos</t>
    </r>
  </si>
  <si>
    <r>
      <rPr>
        <b/>
        <sz val="11"/>
        <color theme="1"/>
        <rFont val="Arial"/>
        <family val="2"/>
      </rPr>
      <t>MÉTODO DE CÁLCULO
PEEOMA=</t>
    </r>
    <r>
      <rPr>
        <sz val="11"/>
        <color theme="1"/>
        <rFont val="Arial"/>
        <family val="2"/>
      </rPr>
      <t xml:space="preserve"> (NEER/NEEP)*100      </t>
    </r>
    <r>
      <rPr>
        <b/>
        <sz val="11"/>
        <color theme="1"/>
        <rFont val="Arial"/>
        <family val="2"/>
      </rPr>
      <t xml:space="preserve">  
</t>
    </r>
    <r>
      <rPr>
        <sz val="11"/>
        <color theme="1"/>
        <rFont val="Arial"/>
        <family val="2"/>
      </rPr>
      <t xml:space="preserve">
</t>
    </r>
    <r>
      <rPr>
        <b/>
        <sz val="11"/>
        <color theme="1"/>
        <rFont val="Arial"/>
        <family val="2"/>
      </rPr>
      <t xml:space="preserve">VARIABLES 
PEEOMA= </t>
    </r>
    <r>
      <rPr>
        <sz val="11"/>
        <color theme="1"/>
        <rFont val="Arial"/>
        <family val="2"/>
      </rPr>
      <t>Porcentaje de Eventos Especiales Oficiales Municipales Atendidos</t>
    </r>
    <r>
      <rPr>
        <b/>
        <sz val="11"/>
        <color theme="1"/>
        <rFont val="Arial"/>
        <family val="2"/>
      </rPr>
      <t xml:space="preserve">
NEER= </t>
    </r>
    <r>
      <rPr>
        <sz val="11"/>
        <color theme="1"/>
        <rFont val="Arial"/>
        <family val="2"/>
      </rPr>
      <t xml:space="preserve">Número de Eventos Especiales Realizados 
</t>
    </r>
    <r>
      <rPr>
        <b/>
        <sz val="11"/>
        <color theme="1"/>
        <rFont val="Arial"/>
        <family val="2"/>
      </rPr>
      <t>NEEP=</t>
    </r>
    <r>
      <rPr>
        <sz val="11"/>
        <color theme="1"/>
        <rFont val="Arial"/>
        <family val="2"/>
      </rPr>
      <t xml:space="preserve"> Número de Eventos Especiales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</si>
  <si>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Eventos Especiales Oficiales</t>
    </r>
  </si>
  <si>
    <r>
      <rPr>
        <b/>
        <sz val="11"/>
        <color theme="1"/>
        <rFont val="Arial"/>
        <family val="2"/>
      </rPr>
      <t xml:space="preserve">PEEOMA: </t>
    </r>
    <r>
      <rPr>
        <sz val="11"/>
        <color theme="1"/>
        <rFont val="Arial"/>
        <family val="2"/>
      </rPr>
      <t xml:space="preserve">Del 1 de enero de 2025 al 31 de diciembre de 2027 se  atenderán 12 eventos especiales oficiales.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0 eventos
</t>
    </r>
    <r>
      <rPr>
        <b/>
        <sz val="11"/>
        <color theme="1"/>
        <rFont val="Arial"/>
        <family val="2"/>
      </rPr>
      <t>Meta Relativa:</t>
    </r>
    <r>
      <rPr>
        <sz val="11"/>
        <color theme="1"/>
        <rFont val="Arial"/>
        <family val="2"/>
      </rPr>
      <t xml:space="preserve"> 0% </t>
    </r>
  </si>
  <si>
    <r>
      <rPr>
        <b/>
        <sz val="11"/>
        <color theme="1"/>
        <rFont val="Arial"/>
        <family val="2"/>
      </rPr>
      <t>PEEOMA:</t>
    </r>
    <r>
      <rPr>
        <sz val="11"/>
        <color theme="1"/>
        <rFont val="Arial"/>
        <family val="2"/>
      </rPr>
      <t xml:space="preserve">  De enero de 2022 a diciembre de 2024  se atendieron 12 eventos especiales oficiales durante ese periodo. 
2022: 3
2023: 4
2024: 5
</t>
    </r>
    <r>
      <rPr>
        <b/>
        <sz val="11"/>
        <color theme="1"/>
        <rFont val="Arial"/>
        <family val="2"/>
      </rPr>
      <t xml:space="preserve">Total: </t>
    </r>
    <r>
      <rPr>
        <sz val="11"/>
        <color theme="1"/>
        <rFont val="Arial"/>
        <family val="2"/>
      </rPr>
      <t>12</t>
    </r>
  </si>
  <si>
    <r>
      <rPr>
        <b/>
        <sz val="11"/>
        <color theme="1"/>
        <rFont val="Arial"/>
        <family val="2"/>
      </rPr>
      <t>Nombre del Documento:</t>
    </r>
    <r>
      <rPr>
        <sz val="11"/>
        <color theme="1"/>
        <rFont val="Arial"/>
        <family val="2"/>
      </rPr>
      <t xml:space="preserve"> 
Expediente de apoyo informativo de los eventos especiales municipales  (oficios, fotos, listas de invitaciones).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2</t>
    </r>
  </si>
  <si>
    <t>Las condiciones climatológicas, sanitarias y socioeconómicas son las idóneas para la realización de los eventos.</t>
  </si>
  <si>
    <t>Meta 11.4 
Para 2030, redoblar los esfuerzos para proteger y salvaguardar el patrimonio cultural y natural del mundo.</t>
  </si>
  <si>
    <r>
      <rPr>
        <b/>
        <sz val="11"/>
        <color theme="1"/>
        <rFont val="Arial"/>
        <family val="2"/>
      </rPr>
      <t xml:space="preserve">1.4.1.1.1.2 </t>
    </r>
    <r>
      <rPr>
        <sz val="11"/>
        <color theme="1"/>
        <rFont val="Arial"/>
        <family val="2"/>
      </rPr>
      <t>Cumplimiento de los acuerdos establecidos entre la Administración Pública Municipal e instituciones externas, mediante la atención y seguimiento de los compromisos.</t>
    </r>
  </si>
  <si>
    <r>
      <rPr>
        <b/>
        <sz val="11"/>
        <color theme="1"/>
        <rFont val="Arial"/>
        <family val="2"/>
      </rPr>
      <t>PCAE=</t>
    </r>
    <r>
      <rPr>
        <sz val="11"/>
        <color theme="1"/>
        <rFont val="Arial"/>
        <family val="2"/>
      </rPr>
      <t xml:space="preserve"> Porcentaje de cumplimiento de los acuerdos establecidos. </t>
    </r>
  </si>
  <si>
    <r>
      <rPr>
        <b/>
        <sz val="11"/>
        <color theme="1"/>
        <rFont val="Arial"/>
        <family val="2"/>
      </rPr>
      <t xml:space="preserve">
MÉTODO DE CÁLCULO  
PCAE= (NAR/NAP)*100     
</t>
    </r>
    <r>
      <rPr>
        <sz val="11"/>
        <color theme="1"/>
        <rFont val="Arial"/>
        <family val="2"/>
      </rPr>
      <t xml:space="preserve">
</t>
    </r>
    <r>
      <rPr>
        <b/>
        <sz val="11"/>
        <color theme="1"/>
        <rFont val="Arial"/>
        <family val="2"/>
      </rPr>
      <t xml:space="preserve">VARIABLES
PCAE= </t>
    </r>
    <r>
      <rPr>
        <sz val="11"/>
        <color theme="1"/>
        <rFont val="Arial"/>
        <family val="2"/>
      </rPr>
      <t xml:space="preserve">Porcentaje de Cumplimiento de los Acuerdos Establecidos. </t>
    </r>
    <r>
      <rPr>
        <b/>
        <sz val="11"/>
        <color theme="1"/>
        <rFont val="Arial"/>
        <family val="2"/>
      </rPr>
      <t xml:space="preserve">
NAR=</t>
    </r>
    <r>
      <rPr>
        <sz val="11"/>
        <color theme="1"/>
        <rFont val="Arial"/>
        <family val="2"/>
      </rPr>
      <t xml:space="preserve"> Número de Acuerdos Cumplidos
</t>
    </r>
    <r>
      <rPr>
        <b/>
        <sz val="11"/>
        <color theme="1"/>
        <rFont val="Arial"/>
        <family val="2"/>
      </rPr>
      <t>NAP=</t>
    </r>
    <r>
      <rPr>
        <sz val="11"/>
        <color theme="1"/>
        <rFont val="Arial"/>
        <family val="2"/>
      </rPr>
      <t xml:space="preserve"> Número de Acuerdos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</si>
  <si>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Acuerdos Establecidos.</t>
    </r>
  </si>
  <si>
    <r>
      <rPr>
        <b/>
        <sz val="11"/>
        <color theme="1"/>
        <rFont val="Arial"/>
        <family val="2"/>
      </rPr>
      <t>Nombre del Documento:</t>
    </r>
    <r>
      <rPr>
        <sz val="11"/>
        <color theme="1"/>
        <rFont val="Arial"/>
        <family val="2"/>
      </rPr>
      <t xml:space="preserve"> 
Expediente de apoyo informativo de los acuerdos establecidos.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3.</t>
    </r>
  </si>
  <si>
    <t>Las dependencias e instituciones externas cumplan con los requerimientos y tiempos para recibir los apoyos solicitados.</t>
  </si>
  <si>
    <t>Meta 17.17 
Para 2030, alentar y promover la constitución de alianzas eficaces en las esferas pública, público-privada y de la sociedad civil.</t>
  </si>
  <si>
    <t>Dirección General de Recursos Materiales</t>
  </si>
  <si>
    <t>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t>
  </si>
  <si>
    <t>Meta 12.7
Para 2030, promover prácticas de contratación pública que sean sostenibles, de conformidad con las políticas y prioridades nacionales.
Meta 16.6 
Para 2030, crear instituciones eficaces, responsables y transparentes a todos los niveles.</t>
  </si>
  <si>
    <r>
      <rPr>
        <b/>
        <sz val="11"/>
        <rFont val="Arial"/>
        <family val="2"/>
      </rPr>
      <t>1.4.1.1.2.1</t>
    </r>
    <r>
      <rPr>
        <sz val="11"/>
        <rFont val="Arial"/>
        <family val="2"/>
      </rPr>
      <t xml:space="preserve">  Tramitación de licitaciones para el suministro de recursos materiales conforme a la normatividad aplicable.</t>
    </r>
  </si>
  <si>
    <t>Mide el grado de cumplimiento en la tramitación de los procedimientos de licitación para el suministro de recursos materiales, verificando que se lleven a cabo conforme a lo programado en el periodo y en apego a la normatividad aplicable.</t>
  </si>
  <si>
    <r>
      <rPr>
        <b/>
        <sz val="11"/>
        <color rgb="FF000000"/>
        <rFont val="Arial"/>
        <family val="2"/>
      </rPr>
      <t>MÉTODO DE CÁLCULO
PLTRM =</t>
    </r>
    <r>
      <rPr>
        <sz val="11"/>
        <color rgb="FF000000"/>
        <rFont val="Arial"/>
        <family val="2"/>
      </rPr>
      <t xml:space="preserve"> (NLTE / NLTP) × 100
</t>
    </r>
    <r>
      <rPr>
        <b/>
        <sz val="11"/>
        <color rgb="FF000000"/>
        <rFont val="Arial"/>
        <family val="2"/>
      </rPr>
      <t>VARIABLES:</t>
    </r>
    <r>
      <rPr>
        <sz val="11"/>
        <color rgb="FF000000"/>
        <rFont val="Arial"/>
        <family val="2"/>
      </rPr>
      <t xml:space="preserve">
</t>
    </r>
    <r>
      <rPr>
        <b/>
        <sz val="11"/>
        <color rgb="FF000000"/>
        <rFont val="Arial"/>
        <family val="2"/>
      </rPr>
      <t>PLTRM:</t>
    </r>
    <r>
      <rPr>
        <sz val="11"/>
        <color rgb="FF000000"/>
        <rFont val="Arial"/>
        <family val="2"/>
      </rPr>
      <t xml:space="preserve"> Porcentaje de licitaciones tramitadas.
</t>
    </r>
    <r>
      <rPr>
        <b/>
        <sz val="11"/>
        <color rgb="FF000000"/>
        <rFont val="Arial"/>
        <family val="2"/>
      </rPr>
      <t>NLTE:</t>
    </r>
    <r>
      <rPr>
        <sz val="11"/>
        <color rgb="FF000000"/>
        <rFont val="Arial"/>
        <family val="2"/>
      </rPr>
      <t xml:space="preserve"> Número de licitaciones tramitadas para el suministro de recursos materiales en el periodo.
</t>
    </r>
    <r>
      <rPr>
        <b/>
        <sz val="11"/>
        <color rgb="FF000000"/>
        <rFont val="Arial"/>
        <family val="2"/>
      </rPr>
      <t xml:space="preserve">NLTP: </t>
    </r>
    <r>
      <rPr>
        <sz val="11"/>
        <color rgb="FF000000"/>
        <rFont val="Arial"/>
        <family val="2"/>
      </rPr>
      <t>Número de licitaciones programadas para el suministro de recursos materiales en el periodo.</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</si>
  <si>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Licitaciones </t>
    </r>
  </si>
  <si>
    <r>
      <t xml:space="preserve">PLTRM = </t>
    </r>
    <r>
      <rPr>
        <sz val="11"/>
        <color rgb="FF000000"/>
        <rFont val="Arial"/>
        <family val="2"/>
      </rPr>
      <t>Del 1 de enero de 2026 al 31 de diciembre de 2027, se alcanzará al menos el 95% de cumplimiento en la tramitación de licitaciones programadas para el suministro de recursos materiales.</t>
    </r>
    <r>
      <rPr>
        <b/>
        <sz val="11"/>
        <color rgb="FF000000"/>
        <rFont val="Arial"/>
        <family val="2"/>
      </rPr>
      <t xml:space="preserve">
Meta Absoluta: </t>
    </r>
    <r>
      <rPr>
        <sz val="11"/>
        <color rgb="FF000000"/>
        <rFont val="Arial"/>
        <family val="2"/>
      </rPr>
      <t>NA</t>
    </r>
    <r>
      <rPr>
        <b/>
        <sz val="11"/>
        <color rgb="FF000000"/>
        <rFont val="Arial"/>
        <family val="2"/>
      </rPr>
      <t xml:space="preserve">
Meta Relativa:  </t>
    </r>
    <r>
      <rPr>
        <sz val="11"/>
        <color rgb="FF000000"/>
        <rFont val="Arial"/>
        <family val="2"/>
      </rPr>
      <t>NA</t>
    </r>
  </si>
  <si>
    <r>
      <t xml:space="preserve">PLTRM = </t>
    </r>
    <r>
      <rPr>
        <sz val="11"/>
        <color rgb="FF000000"/>
        <rFont val="Arial"/>
        <family val="2"/>
      </rPr>
      <t>NA</t>
    </r>
    <r>
      <rPr>
        <b/>
        <sz val="11"/>
        <color rgb="FF000000"/>
        <rFont val="Arial"/>
        <family val="2"/>
      </rPr>
      <t xml:space="preserve">
</t>
    </r>
    <r>
      <rPr>
        <sz val="11"/>
        <color rgb="FF000000"/>
        <rFont val="Arial"/>
        <family val="2"/>
      </rPr>
      <t>Se establecerá en el primer periodo de medición (2026), debido a que no se cuenta con información histórica programada homogénea que permita determinar el porcentaje de cumplimiento.</t>
    </r>
  </si>
  <si>
    <r>
      <rPr>
        <b/>
        <sz val="11"/>
        <color rgb="FF000000"/>
        <rFont val="Arial"/>
        <family val="2"/>
      </rPr>
      <t xml:space="preserve">Nombre del Documento: </t>
    </r>
    <r>
      <rPr>
        <sz val="11"/>
        <color rgb="FF000000"/>
        <rFont val="Arial"/>
        <family val="2"/>
      </rPr>
      <t xml:space="preserve">Reporte de Licitaciones Tramitadas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Licitaciones Tramitadas.  
</t>
    </r>
    <r>
      <rPr>
        <b/>
        <sz val="11"/>
        <color theme="1"/>
        <rFont val="Arial"/>
        <family val="2"/>
      </rPr>
      <t>CLAVE DE EXPEDIENTE:</t>
    </r>
    <r>
      <rPr>
        <sz val="11"/>
        <color theme="1"/>
        <rFont val="Arial"/>
        <family val="2"/>
      </rPr>
      <t xml:space="preserve">
MBJ/PM/OM/DGRM/LIC/0002</t>
    </r>
  </si>
  <si>
    <t xml:space="preserve">Los proveedores entregan la documentación completa para participar en los procesos de licitación. </t>
  </si>
  <si>
    <r>
      <t xml:space="preserve">1.4.1.1.2.2 </t>
    </r>
    <r>
      <rPr>
        <sz val="11"/>
        <rFont val="Arial"/>
        <family val="2"/>
      </rPr>
      <t>Atención a las requisiciones de los diferentes eventos públicos y privados celebrados por el Municipio de Benito Juárez.</t>
    </r>
  </si>
  <si>
    <t>Este indicador mide las solicitudes para la atención a los diversos eventos soliciados por las diferentes dependencias municipales, lo que refleja la capacidad para surtir de manera eficaz los suministros necesarios para su realización.</t>
  </si>
  <si>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Requisiciones para eventos</t>
    </r>
  </si>
  <si>
    <r>
      <rPr>
        <b/>
        <sz val="11"/>
        <color rgb="FF000000"/>
        <rFont val="Arial"/>
        <family val="2"/>
      </rPr>
      <t xml:space="preserve">Nombre del Documento:  </t>
    </r>
    <r>
      <rPr>
        <sz val="11"/>
        <color rgb="FF000000"/>
        <rFont val="Arial"/>
        <family val="2"/>
      </rPr>
      <t xml:space="preserve">Reporte de Resolucion de Requisiciones de Eventos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Resolución de Requisiciones de Eventos. 
</t>
    </r>
    <r>
      <rPr>
        <b/>
        <sz val="11"/>
        <color rgb="FF000000"/>
        <rFont val="Arial"/>
        <family val="2"/>
      </rPr>
      <t>CLAVE DE EXPEDIENTE:</t>
    </r>
    <r>
      <rPr>
        <sz val="11"/>
        <color rgb="FF000000"/>
        <rFont val="Arial"/>
        <family val="2"/>
      </rPr>
      <t xml:space="preserve">
MBJ/PM/OM/DGRM/EVE/0001          </t>
    </r>
  </si>
  <si>
    <t>Los proveedores brindan los recursos y servicios que se requieren para el desarrollo de los eventos.</t>
  </si>
  <si>
    <t>Meta 12.5 
Para 2030, disminuir de manera sustancial la generación de desechos mediante políticas de prevención, reducción, reciclaje y reutilización.</t>
  </si>
  <si>
    <r>
      <rPr>
        <b/>
        <sz val="11"/>
        <color theme="1"/>
        <rFont val="Arial"/>
        <family val="2"/>
      </rPr>
      <t xml:space="preserve">PSP: </t>
    </r>
    <r>
      <rPr>
        <sz val="11"/>
        <color theme="1"/>
        <rFont val="Arial"/>
        <family val="2"/>
      </rPr>
      <t xml:space="preserve">Porcentaje de las Solicitudes de Pago elaboradas. </t>
    </r>
  </si>
  <si>
    <t>Este indicador mide el número de solicitudes con el fin de solventar el proceso de pago de los proveedores y se contibuye a mostrar como las diferentes dependencias que conforma el Municipio de Benito Juárez adquieren sus recursos.</t>
  </si>
  <si>
    <r>
      <rPr>
        <b/>
        <sz val="11"/>
        <color rgb="FF000000"/>
        <rFont val="Arial"/>
        <family val="2"/>
      </rPr>
      <t xml:space="preserve">MÉTODO DE CÁLCULO
PSP= </t>
    </r>
    <r>
      <rPr>
        <sz val="11"/>
        <color rgb="FF000000"/>
        <rFont val="Arial"/>
        <family val="2"/>
      </rPr>
      <t xml:space="preserve">(NSPE/NSPP)*100     </t>
    </r>
    <r>
      <rPr>
        <b/>
        <sz val="11"/>
        <color rgb="FF000000"/>
        <rFont val="Arial"/>
        <family val="2"/>
      </rPr>
      <t xml:space="preserve">                                                                                      
VARIABLES
PSP: </t>
    </r>
    <r>
      <rPr>
        <sz val="11"/>
        <color rgb="FF000000"/>
        <rFont val="Arial"/>
        <family val="2"/>
      </rPr>
      <t xml:space="preserve">Porcentaje de  las Solicitudes de Pago elaboradas
</t>
    </r>
    <r>
      <rPr>
        <b/>
        <sz val="11"/>
        <color rgb="FF000000"/>
        <rFont val="Arial"/>
        <family val="2"/>
      </rPr>
      <t>NSPE:</t>
    </r>
    <r>
      <rPr>
        <sz val="11"/>
        <color rgb="FF000000"/>
        <rFont val="Arial"/>
        <family val="2"/>
      </rPr>
      <t xml:space="preserve"> Número de Solicitudes de Pago elaboradas
</t>
    </r>
    <r>
      <rPr>
        <b/>
        <sz val="11"/>
        <color rgb="FF000000"/>
        <rFont val="Arial"/>
        <family val="2"/>
      </rPr>
      <t>NSPP:</t>
    </r>
    <r>
      <rPr>
        <sz val="11"/>
        <color rgb="FF000000"/>
        <rFont val="Arial"/>
        <family val="2"/>
      </rPr>
      <t xml:space="preserve"> Número de Solicitudes de Pago programadas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</si>
  <si>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xml:space="preserve">
Solicitudes de pago </t>
    </r>
  </si>
  <si>
    <r>
      <t xml:space="preserve">PSP: </t>
    </r>
    <r>
      <rPr>
        <sz val="11"/>
        <color rgb="FF000000"/>
        <rFont val="Arial"/>
        <family val="2"/>
      </rPr>
      <t xml:space="preserve">Del 1 de enero de 2025 al 31 de diciembre de 2027  se elaborarán 1,127 solicitudes de pagos.
</t>
    </r>
    <r>
      <rPr>
        <b/>
        <sz val="11"/>
        <color rgb="FF000000"/>
        <rFont val="Arial"/>
        <family val="2"/>
      </rPr>
      <t xml:space="preserve">
VARIACIÓN DE LA META EN RELACIÓN A LA LÍNEA BASE 
Meta Absoluta:</t>
    </r>
    <r>
      <rPr>
        <sz val="11"/>
        <color rgb="FF000000"/>
        <rFont val="Arial"/>
        <family val="2"/>
      </rPr>
      <t xml:space="preserve"> -642 solicitudes de pago.</t>
    </r>
    <r>
      <rPr>
        <b/>
        <sz val="11"/>
        <color rgb="FF000000"/>
        <rFont val="Arial"/>
        <family val="2"/>
      </rPr>
      <t xml:space="preserve">
Meta Relativa:</t>
    </r>
    <r>
      <rPr>
        <sz val="11"/>
        <color rgb="FF000000"/>
        <rFont val="Arial"/>
        <family val="2"/>
      </rPr>
      <t xml:space="preserve"> -36.29% inferior a la línea base                       </t>
    </r>
    <r>
      <rPr>
        <b/>
        <sz val="11"/>
        <color rgb="FF000000"/>
        <rFont val="Arial"/>
        <family val="2"/>
      </rPr>
      <t xml:space="preserve">                                                                     </t>
    </r>
  </si>
  <si>
    <r>
      <t xml:space="preserve">PSP: </t>
    </r>
    <r>
      <rPr>
        <sz val="11"/>
        <color rgb="FF000000"/>
        <rFont val="Arial"/>
        <family val="2"/>
      </rPr>
      <t xml:space="preserve">De enero de 2022 a diciembre de 2024 se atendieron 1,769 solicitudes de pagos. 
2022: 886
2023: 523
2024: 360
</t>
    </r>
    <r>
      <rPr>
        <b/>
        <sz val="11"/>
        <color rgb="FF000000"/>
        <rFont val="Arial"/>
        <family val="2"/>
      </rPr>
      <t xml:space="preserve">Total: </t>
    </r>
    <r>
      <rPr>
        <sz val="11"/>
        <color rgb="FF000000"/>
        <rFont val="Arial"/>
        <family val="2"/>
      </rPr>
      <t>1,769</t>
    </r>
  </si>
  <si>
    <r>
      <rPr>
        <b/>
        <sz val="11"/>
        <color rgb="FF000000"/>
        <rFont val="Arial"/>
        <family val="2"/>
      </rPr>
      <t xml:space="preserve">Nombre del Documento: </t>
    </r>
    <r>
      <rPr>
        <sz val="11"/>
        <color rgb="FF000000"/>
        <rFont val="Arial"/>
        <family val="2"/>
      </rPr>
      <t xml:space="preserve">
Reporte de Elaboración de Solicitudes de Pagos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Elaboración de Solicitudes de Pago.
</t>
    </r>
    <r>
      <rPr>
        <b/>
        <sz val="11"/>
        <color rgb="FF000000"/>
        <rFont val="Arial"/>
        <family val="2"/>
      </rPr>
      <t>CLAVE DE EXPEDIENTE:</t>
    </r>
    <r>
      <rPr>
        <sz val="11"/>
        <color rgb="FF000000"/>
        <rFont val="Arial"/>
        <family val="2"/>
      </rPr>
      <t xml:space="preserve">
MBJ/PM/OM/DGRM/COMP/0001</t>
    </r>
  </si>
  <si>
    <t>Existen los proveedores para el suministro de los recursos y servicios especificados por las dependencias municipales.</t>
  </si>
  <si>
    <r>
      <t xml:space="preserve">1.4.1.1.2.4 </t>
    </r>
    <r>
      <rPr>
        <sz val="11"/>
        <rFont val="Arial"/>
        <family val="2"/>
      </rPr>
      <t>Atención</t>
    </r>
    <r>
      <rPr>
        <sz val="11"/>
        <color theme="1"/>
        <rFont val="Arial"/>
        <family val="2"/>
      </rPr>
      <t xml:space="preserve"> a los siniestros reportados por las diferentes dependencias del Municipio de Benito Juárez.</t>
    </r>
  </si>
  <si>
    <r>
      <rPr>
        <b/>
        <sz val="11"/>
        <color theme="1"/>
        <rFont val="Arial"/>
        <family val="2"/>
      </rPr>
      <t>PASA:</t>
    </r>
    <r>
      <rPr>
        <sz val="11"/>
        <color theme="1"/>
        <rFont val="Arial"/>
        <family val="2"/>
      </rPr>
      <t xml:space="preserve"> Porcentaje de Asistencia de los Siniestros Atendidos.</t>
    </r>
  </si>
  <si>
    <t>Este indicador mide la asistencia de los sinietros reportados por las diferentes dependencias del Municipio de Benito Juárez y contibuye a verificar que se solventa en tiempo y forma el suceso reportado.</t>
  </si>
  <si>
    <r>
      <rPr>
        <b/>
        <sz val="11"/>
        <color rgb="FF000000"/>
        <rFont val="Arial"/>
        <family val="2"/>
      </rPr>
      <t xml:space="preserve">
MÉTODO DE CÁLCULO
PASA=</t>
    </r>
    <r>
      <rPr>
        <sz val="11"/>
        <color rgb="FF000000"/>
        <rFont val="Arial"/>
        <family val="2"/>
      </rPr>
      <t xml:space="preserve"> (NSA/NSN)*100                                                      
</t>
    </r>
    <r>
      <rPr>
        <b/>
        <sz val="11"/>
        <color rgb="FF000000"/>
        <rFont val="Arial"/>
        <family val="2"/>
      </rPr>
      <t>VARIABLES
PASA:</t>
    </r>
    <r>
      <rPr>
        <sz val="11"/>
        <color rgb="FF000000"/>
        <rFont val="Arial"/>
        <family val="2"/>
      </rPr>
      <t xml:space="preserve"> Porcentaje de Asistencia de los Siniestros Atendidos. 
</t>
    </r>
    <r>
      <rPr>
        <b/>
        <sz val="11"/>
        <color rgb="FF000000"/>
        <rFont val="Arial"/>
        <family val="2"/>
      </rPr>
      <t>NSA:</t>
    </r>
    <r>
      <rPr>
        <sz val="11"/>
        <color rgb="FF000000"/>
        <rFont val="Arial"/>
        <family val="2"/>
      </rPr>
      <t xml:space="preserve"> Número de Siniestros Atendidos.            
</t>
    </r>
    <r>
      <rPr>
        <b/>
        <sz val="11"/>
        <color rgb="FF000000"/>
        <rFont val="Arial"/>
        <family val="2"/>
      </rPr>
      <t>NSN:</t>
    </r>
    <r>
      <rPr>
        <sz val="11"/>
        <color rgb="FF000000"/>
        <rFont val="Arial"/>
        <family val="2"/>
      </rPr>
      <t xml:space="preserve"> Número de Siniestros Notificados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</si>
  <si>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Asistencias de Siniestros.</t>
    </r>
  </si>
  <si>
    <t xml:space="preserve">La aseguradora cumple con los acuerdos establecidos para la cobertura de los siniestros.                                 </t>
  </si>
  <si>
    <t>Meta 11.5 
Para 2030, reducir de forma significativa el número de muertes y de personas afectadas por los desastres y reducir las pérdidas económicas directas vinculadas al PIB.</t>
  </si>
  <si>
    <r>
      <rPr>
        <b/>
        <sz val="11"/>
        <color theme="1"/>
        <rFont val="Arial"/>
        <family val="2"/>
      </rPr>
      <t>1.4.1.1.2.5</t>
    </r>
    <r>
      <rPr>
        <sz val="11"/>
        <color theme="1"/>
        <rFont val="Arial"/>
        <family val="2"/>
      </rPr>
      <t xml:space="preserve"> Atención y seguimiento de solicitudes de servicios  de suministro de combustible y mantenimiento vehicular para las dependencias municipales.</t>
    </r>
  </si>
  <si>
    <r>
      <rPr>
        <b/>
        <sz val="11"/>
        <color theme="1"/>
        <rFont val="Arial"/>
        <family val="2"/>
      </rPr>
      <t xml:space="preserve">PSSA: </t>
    </r>
    <r>
      <rPr>
        <sz val="11"/>
        <color theme="1"/>
        <rFont val="Arial"/>
        <family val="2"/>
      </rPr>
      <t>Porcentaje de solicitudes de servicios atendidas</t>
    </r>
  </si>
  <si>
    <t>Este indicador mide el grado de atención, control y seguimiento de las solicitudes de servicios de suministro de combustible y mantenimiento vehicular, asegurando su atención oportuna y eficiente conforme a las necesidades de las dependencias municipales.</t>
  </si>
  <si>
    <r>
      <rPr>
        <b/>
        <sz val="11"/>
        <color rgb="FF000000"/>
        <rFont val="Arial"/>
        <family val="2"/>
      </rPr>
      <t>MÉTODO DE CÁLCULO</t>
    </r>
    <r>
      <rPr>
        <sz val="11"/>
        <color rgb="FF000000"/>
        <rFont val="Arial"/>
        <family val="2"/>
      </rPr>
      <t xml:space="preserve">
</t>
    </r>
    <r>
      <rPr>
        <b/>
        <sz val="11"/>
        <color rgb="FF000000"/>
        <rFont val="Arial"/>
        <family val="2"/>
      </rPr>
      <t>PSSA</t>
    </r>
    <r>
      <rPr>
        <sz val="11"/>
        <color rgb="FF000000"/>
        <rFont val="Arial"/>
        <family val="2"/>
      </rPr>
      <t xml:space="preserve"> = (NSSA/NSSR)*100
</t>
    </r>
    <r>
      <rPr>
        <b/>
        <sz val="11"/>
        <color rgb="FF000000"/>
        <rFont val="Arial"/>
        <family val="2"/>
      </rPr>
      <t>VARIABLES</t>
    </r>
    <r>
      <rPr>
        <sz val="11"/>
        <color rgb="FF000000"/>
        <rFont val="Arial"/>
        <family val="2"/>
      </rPr>
      <t xml:space="preserve">
</t>
    </r>
    <r>
      <rPr>
        <b/>
        <sz val="11"/>
        <color rgb="FF000000"/>
        <rFont val="Arial"/>
        <family val="2"/>
      </rPr>
      <t xml:space="preserve">PSSA: </t>
    </r>
    <r>
      <rPr>
        <sz val="11"/>
        <color rgb="FF000000"/>
        <rFont val="Arial"/>
        <family val="2"/>
      </rPr>
      <t xml:space="preserve">Porcentaje de solicitudes de servicios atendidas (Combustible + mantenimiento vehicular).
</t>
    </r>
    <r>
      <rPr>
        <b/>
        <sz val="11"/>
        <color rgb="FF000000"/>
        <rFont val="Arial"/>
        <family val="2"/>
      </rPr>
      <t>NSSA:</t>
    </r>
    <r>
      <rPr>
        <sz val="11"/>
        <color rgb="FF000000"/>
        <rFont val="Arial"/>
        <family val="2"/>
      </rPr>
      <t xml:space="preserve"> Número de solicitudes de servicios atendidas 
</t>
    </r>
    <r>
      <rPr>
        <b/>
        <sz val="11"/>
        <color rgb="FF000000"/>
        <rFont val="Arial"/>
        <family val="2"/>
      </rPr>
      <t>NSSR:</t>
    </r>
    <r>
      <rPr>
        <sz val="11"/>
        <color rgb="FF000000"/>
        <rFont val="Arial"/>
        <family val="2"/>
      </rPr>
      <t xml:space="preserve"> Número de solicitudes de servicios recibidas</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</si>
  <si>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Solicitudes</t>
    </r>
  </si>
  <si>
    <r>
      <t xml:space="preserve">PSSA : </t>
    </r>
    <r>
      <rPr>
        <sz val="11"/>
        <color rgb="FF000000"/>
        <rFont val="Arial"/>
        <family val="2"/>
      </rPr>
      <t>NA</t>
    </r>
    <r>
      <rPr>
        <b/>
        <sz val="11"/>
        <color rgb="FF000000"/>
        <rFont val="Arial"/>
        <family val="2"/>
      </rPr>
      <t xml:space="preserve">
</t>
    </r>
    <r>
      <rPr>
        <sz val="11"/>
        <color rgb="FF000000"/>
        <rFont val="Arial"/>
        <family val="2"/>
      </rPr>
      <t>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r>
  </si>
  <si>
    <r>
      <rPr>
        <b/>
        <sz val="11"/>
        <color rgb="FF000000"/>
        <rFont val="Arial"/>
        <family val="2"/>
      </rPr>
      <t xml:space="preserve">Nombre del Documento: </t>
    </r>
    <r>
      <rPr>
        <sz val="11"/>
        <color rgb="FF000000"/>
        <rFont val="Arial"/>
        <family val="2"/>
      </rPr>
      <t xml:space="preserve">
Reporte Trimestral de Atención, Control y Seguimiento de Solicitudes de Servicios de Combustible y Mantenimiento Vehicular.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t>
    </r>
    <r>
      <rPr>
        <b/>
        <sz val="11"/>
        <color rgb="FF000000"/>
        <rFont val="Arial"/>
        <family val="2"/>
      </rPr>
      <t>CLAVE DE EXPEDIENTE:</t>
    </r>
    <r>
      <rPr>
        <sz val="11"/>
        <color rgb="FF000000"/>
        <rFont val="Arial"/>
        <family val="2"/>
      </rPr>
      <t xml:space="preserve">
MBJ/PM/OM/DGRM/PV/0002</t>
    </r>
  </si>
  <si>
    <t>Las dependencias realizan solicitudes en tiempo y forma
Existe disponibilidad presupuestal
Se cuenta con proveedores y capacidad operativa
Los servicios solicitados son técnicamente atendibles</t>
  </si>
  <si>
    <t>Meta 12.7
Para 2030, promover prácticas de contratación pública que sean sostenibles, de conformidad con las políticas y prioridades nacionales.
Meta 9.1 
Para 2030, desarrollar infraestructuras fiables, sostenibles, resilientes y de calidad.</t>
  </si>
  <si>
    <t>Dirección General de Patrimonio Municipal</t>
  </si>
  <si>
    <t xml:space="preserve">Componente  </t>
  </si>
  <si>
    <t>Mide el grado de cumplimiento en la gestión de los bienes patrimoniales del municipio, mediante la ejecución de acciones de registro, actualización, resguardo, verificación y conservación, conforme a la normatividad aplicable, respecto a lo programado en el periodo.</t>
  </si>
  <si>
    <t>Las dependencias municipales proporcionan información oportuna y veraz sobre los bienes patrimoniales, y existe coordinación institucional para su registro, control y actualización conforme a la normatividad aplicable.</t>
  </si>
  <si>
    <t>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t>
  </si>
  <si>
    <r>
      <rPr>
        <b/>
        <sz val="11"/>
        <color theme="1"/>
        <rFont val="Arial"/>
        <family val="2"/>
      </rPr>
      <t xml:space="preserve">1.4.1.1.3.1 </t>
    </r>
    <r>
      <rPr>
        <sz val="11"/>
        <color theme="1"/>
        <rFont val="Arial"/>
        <family val="2"/>
      </rPr>
      <t>Mantenimiento del área de trabajo y mercados a cargo de la Dirección General de Patrimonio Municipal.</t>
    </r>
  </si>
  <si>
    <r>
      <rPr>
        <b/>
        <sz val="11"/>
        <color theme="1"/>
        <rFont val="Arial"/>
        <family val="2"/>
      </rPr>
      <t>PAMA=</t>
    </r>
    <r>
      <rPr>
        <sz val="11"/>
        <color theme="1"/>
        <rFont val="Arial"/>
        <family val="2"/>
      </rPr>
      <t xml:space="preserve"> Porcentaje de acciones de Mantenimiento de las Áreas.</t>
    </r>
  </si>
  <si>
    <t xml:space="preserve">Mide el número de acciones de mantenimiento realizadas en las áreas y mercados a cargo de Patrimonio Municipal, verificando su ejecución en tiempo y forma.      </t>
  </si>
  <si>
    <r>
      <rPr>
        <b/>
        <sz val="11"/>
        <color theme="1"/>
        <rFont val="Arial"/>
        <family val="2"/>
      </rPr>
      <t>MÉTODO DE CÁLCULO
PAMA=</t>
    </r>
    <r>
      <rPr>
        <sz val="11"/>
        <color theme="1"/>
        <rFont val="Arial"/>
        <family val="2"/>
      </rPr>
      <t xml:space="preserve"> (NAME/NAMP)*100                                                                                                                                                                                                                                                                                                                        </t>
    </r>
    <r>
      <rPr>
        <b/>
        <sz val="11"/>
        <color theme="1"/>
        <rFont val="Arial"/>
        <family val="2"/>
      </rPr>
      <t>VARIABLES                                        
PAMA=</t>
    </r>
    <r>
      <rPr>
        <sz val="11"/>
        <color theme="1"/>
        <rFont val="Arial"/>
        <family val="2"/>
      </rPr>
      <t xml:space="preserve">Porcentaje de Avance en el Mantenimiento de las Áreas                                                                                    </t>
    </r>
    <r>
      <rPr>
        <b/>
        <sz val="11"/>
        <color theme="1"/>
        <rFont val="Arial"/>
        <family val="2"/>
      </rPr>
      <t xml:space="preserve">NAME= </t>
    </r>
    <r>
      <rPr>
        <sz val="11"/>
        <color theme="1"/>
        <rFont val="Arial"/>
        <family val="2"/>
      </rPr>
      <t xml:space="preserve">Número de Acciones de Mantenimiento Ejecutadas
</t>
    </r>
    <r>
      <rPr>
        <b/>
        <sz val="11"/>
        <color theme="1"/>
        <rFont val="Arial"/>
        <family val="2"/>
      </rPr>
      <t xml:space="preserve">NAMP= </t>
    </r>
    <r>
      <rPr>
        <sz val="11"/>
        <color theme="1"/>
        <rFont val="Arial"/>
        <family val="2"/>
      </rPr>
      <t xml:space="preserve">Número de Acciones de Mantenimiento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</si>
  <si>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Acciones de Mantenimiento </t>
    </r>
  </si>
  <si>
    <r>
      <rPr>
        <b/>
        <sz val="11"/>
        <color theme="1"/>
        <rFont val="Arial"/>
        <family val="2"/>
      </rPr>
      <t>PAMA:</t>
    </r>
    <r>
      <rPr>
        <sz val="11"/>
        <color theme="1"/>
        <rFont val="Arial"/>
        <family val="2"/>
      </rPr>
      <t xml:space="preserve"> Del 1 de enero de 2025 al 31 de diciembre de 2027 se realizarán 12 acciones de mantenimiento.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 acción de mantenimiento.
</t>
    </r>
    <r>
      <rPr>
        <b/>
        <sz val="11"/>
        <color theme="1"/>
        <rFont val="Arial"/>
        <family val="2"/>
      </rPr>
      <t xml:space="preserve">
Meta Relativa:</t>
    </r>
    <r>
      <rPr>
        <sz val="11"/>
        <color theme="1"/>
        <rFont val="Arial"/>
        <family val="2"/>
      </rPr>
      <t xml:space="preserve">  9% superior a la línea base.
</t>
    </r>
  </si>
  <si>
    <r>
      <rPr>
        <b/>
        <sz val="11"/>
        <color theme="1"/>
        <rFont val="Arial"/>
        <family val="2"/>
      </rPr>
      <t>PAMA:</t>
    </r>
    <r>
      <rPr>
        <sz val="11"/>
        <color theme="1"/>
        <rFont val="Arial"/>
        <family val="2"/>
      </rPr>
      <t xml:space="preserve"> De enero de 2022 a diciembre de 2024   se realizaron 11 acciones de mantenimiento.
2022: 3
2023: 4
2024: 4
</t>
    </r>
    <r>
      <rPr>
        <b/>
        <sz val="11"/>
        <color theme="1"/>
        <rFont val="Arial"/>
        <family val="2"/>
      </rPr>
      <t xml:space="preserve">Total: </t>
    </r>
    <r>
      <rPr>
        <sz val="11"/>
        <color theme="1"/>
        <rFont val="Arial"/>
        <family val="2"/>
      </rPr>
      <t>11</t>
    </r>
  </si>
  <si>
    <r>
      <rPr>
        <b/>
        <sz val="11"/>
        <color theme="1"/>
        <rFont val="Arial"/>
        <family val="2"/>
      </rPr>
      <t>Nombre del Documento:</t>
    </r>
    <r>
      <rPr>
        <sz val="11"/>
        <color theme="1"/>
        <rFont val="Arial"/>
        <family val="2"/>
      </rPr>
      <t xml:space="preserve"> Reporte Trimestral de Avance de Mantenimiento de las Áreas y mercados.
</t>
    </r>
    <r>
      <rPr>
        <b/>
        <sz val="11"/>
        <color theme="1"/>
        <rFont val="Arial"/>
        <family val="2"/>
      </rPr>
      <t xml:space="preserve">
Nombre de quien genera la información:</t>
    </r>
    <r>
      <rPr>
        <sz val="11"/>
        <color theme="1"/>
        <rFont val="Arial"/>
        <family val="2"/>
      </rPr>
      <t xml:space="preserve"> Dirección General de Patrimonio Municipal / Área técnica de mantenimiento.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</si>
  <si>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Se cuenta con disponibilidad presupuestal, materiales y acceso a las áreas y mercados para la ejecución oportuna de las acciones de mantenimiento.</t>
  </si>
  <si>
    <t>Meta 11.7
Para 2030, proporcionar acceso universal a zonas verdes y espacios públicos seguros, inclusivos y accesibles.
Meta 12.2
ara 2030, lograr la gestión sostenible y el uso eficiente de los recursos naturales.</t>
  </si>
  <si>
    <r>
      <rPr>
        <b/>
        <sz val="11"/>
        <color theme="1"/>
        <rFont val="Arial"/>
        <family val="2"/>
      </rPr>
      <t>1.4.1.1.3.2</t>
    </r>
    <r>
      <rPr>
        <sz val="11"/>
        <color theme="1"/>
        <rFont val="Arial"/>
        <family val="2"/>
      </rPr>
      <t xml:space="preserve"> Actualización y regularización de expedientes de bienes inmuebles del patrimonio municipal.</t>
    </r>
  </si>
  <si>
    <r>
      <rPr>
        <b/>
        <sz val="11"/>
        <color theme="1"/>
        <rFont val="Arial"/>
        <family val="2"/>
      </rPr>
      <t xml:space="preserve">PAER: </t>
    </r>
    <r>
      <rPr>
        <sz val="11"/>
        <color theme="1"/>
        <rFont val="Arial"/>
        <family val="2"/>
      </rPr>
      <t>Porcentaje de expedientes actualizados y regularizados.</t>
    </r>
  </si>
  <si>
    <t>Mide el avance en la actualización, verificación y regularización de los expedientes de bienes inmuebles del patrimonio municipal, asegurando que cuenten con información jurídica, catastral, administrativa y contable vigente, conforme a la normatividad aplicable.</t>
  </si>
  <si>
    <r>
      <rPr>
        <b/>
        <sz val="11"/>
        <color theme="1"/>
        <rFont val="Arial"/>
        <family val="2"/>
      </rPr>
      <t>MÉTODO DE CÁLCULO
PAER =</t>
    </r>
    <r>
      <rPr>
        <sz val="11"/>
        <color theme="1"/>
        <rFont val="Arial"/>
        <family val="2"/>
      </rPr>
      <t xml:space="preserve"> (NEAR/NEP)*100
</t>
    </r>
    <r>
      <rPr>
        <b/>
        <sz val="11"/>
        <color theme="1"/>
        <rFont val="Arial"/>
        <family val="2"/>
      </rPr>
      <t xml:space="preserve">VARIABLES
PAER: </t>
    </r>
    <r>
      <rPr>
        <sz val="11"/>
        <color theme="1"/>
        <rFont val="Arial"/>
        <family val="2"/>
      </rPr>
      <t>Porcentaje de expedientes actualizados y regularizados</t>
    </r>
    <r>
      <rPr>
        <b/>
        <sz val="11"/>
        <color theme="1"/>
        <rFont val="Arial"/>
        <family val="2"/>
      </rPr>
      <t xml:space="preserve">
NEAR: </t>
    </r>
    <r>
      <rPr>
        <sz val="11"/>
        <color theme="1"/>
        <rFont val="Arial"/>
        <family val="2"/>
      </rPr>
      <t>Número de expedientes actualizados y regularizados</t>
    </r>
    <r>
      <rPr>
        <b/>
        <sz val="11"/>
        <color theme="1"/>
        <rFont val="Arial"/>
        <family val="2"/>
      </rPr>
      <t xml:space="preserve">
NEP: </t>
    </r>
    <r>
      <rPr>
        <sz val="11"/>
        <color theme="1"/>
        <rFont val="Arial"/>
        <family val="2"/>
      </rPr>
      <t>Número de expedientes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</si>
  <si>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Expedientes 
</t>
    </r>
  </si>
  <si>
    <r>
      <rPr>
        <b/>
        <sz val="11"/>
        <color theme="1"/>
        <rFont val="Arial"/>
        <family val="2"/>
      </rPr>
      <t xml:space="preserve">PAER: </t>
    </r>
    <r>
      <rPr>
        <sz val="11"/>
        <color theme="1"/>
        <rFont val="Arial"/>
        <family val="2"/>
      </rPr>
      <t xml:space="preserve">De enero de 2022 a diciembre de 2024 se actualizaron y regularizaron 8,367 expedientes.
2022: 2,832
2023: 2,642
2024: 2,893
</t>
    </r>
    <r>
      <rPr>
        <b/>
        <sz val="11"/>
        <color theme="1"/>
        <rFont val="Arial"/>
        <family val="2"/>
      </rPr>
      <t xml:space="preserve">Total: </t>
    </r>
    <r>
      <rPr>
        <sz val="11"/>
        <color theme="1"/>
        <rFont val="Arial"/>
        <family val="2"/>
      </rPr>
      <t>8,367</t>
    </r>
  </si>
  <si>
    <r>
      <rPr>
        <b/>
        <sz val="11"/>
        <color theme="1"/>
        <rFont val="Arial"/>
        <family val="2"/>
      </rPr>
      <t xml:space="preserve">Nombre del Documento: </t>
    </r>
    <r>
      <rPr>
        <sz val="11"/>
        <color theme="1"/>
        <rFont val="Arial"/>
        <family val="2"/>
      </rPr>
      <t xml:space="preserve">Reporte Trimestral de Avance en la Actualización y Regularización de Expedientes de Bienes Inmuebles.
</t>
    </r>
    <r>
      <rPr>
        <b/>
        <sz val="11"/>
        <color theme="1"/>
        <rFont val="Arial"/>
        <family val="2"/>
      </rPr>
      <t xml:space="preserve">
Nombre de quien genera la información:</t>
    </r>
    <r>
      <rPr>
        <sz val="11"/>
        <color theme="1"/>
        <rFont val="Arial"/>
        <family val="2"/>
      </rPr>
      <t xml:space="preserve">  Jefatura de Departamento de Bienes Inmuebles y Desincorporacion de Activos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Reportes Trimestrales MIR</t>
    </r>
  </si>
  <si>
    <t>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t>
  </si>
  <si>
    <t xml:space="preserve">
Meta 16.6 
Para 2030, crear instituciones eficaces, responsables y transparentes a todos los niveles.
Meta 12.2
ara 2030, lograr la gestión sostenible y el uso eficiente de los recursos naturales.
</t>
  </si>
  <si>
    <r>
      <rPr>
        <b/>
        <sz val="11"/>
        <color theme="1"/>
        <rFont val="Arial"/>
        <family val="2"/>
      </rPr>
      <t xml:space="preserve">1.4.1.1.3.3 </t>
    </r>
    <r>
      <rPr>
        <sz val="11"/>
        <color theme="1"/>
        <rFont val="Arial"/>
        <family val="2"/>
      </rPr>
      <t>Generación de claves y elaboración de resguardos e inventarios de bienes muebles derivados de su adquisición.</t>
    </r>
  </si>
  <si>
    <r>
      <rPr>
        <b/>
        <sz val="11"/>
        <color theme="1"/>
        <rFont val="Arial"/>
        <family val="2"/>
      </rPr>
      <t>PACRIM:</t>
    </r>
    <r>
      <rPr>
        <sz val="11"/>
        <color theme="1"/>
        <rFont val="Arial"/>
        <family val="2"/>
      </rPr>
      <t xml:space="preserve"> Porcentaje de avance en la generación de claves y elaboración de resguardos e inventarios de bienes muebles</t>
    </r>
  </si>
  <si>
    <t>Mide el avance en la generación de claves de registro, así como en la elaboración de resguardos e inventarios de los bienes muebles adquiridos por el Ayuntamiento, garantizando su adecuado control, identificación, asignación y resguardo conforme a la normatividad aplicable.</t>
  </si>
  <si>
    <r>
      <rPr>
        <b/>
        <sz val="11"/>
        <color theme="1"/>
        <rFont val="Arial"/>
        <family val="2"/>
      </rPr>
      <t>MÉTODO DE CÁLCULO</t>
    </r>
    <r>
      <rPr>
        <sz val="11"/>
        <color theme="1"/>
        <rFont val="Arial"/>
        <family val="2"/>
      </rPr>
      <t xml:space="preserve">
</t>
    </r>
    <r>
      <rPr>
        <b/>
        <sz val="11"/>
        <color theme="1"/>
        <rFont val="Arial"/>
        <family val="2"/>
      </rPr>
      <t xml:space="preserve">PACRIM:  = </t>
    </r>
    <r>
      <rPr>
        <sz val="11"/>
        <color theme="1"/>
        <rFont val="Arial"/>
        <family val="2"/>
      </rPr>
      <t xml:space="preserve">(NBCR/NBP)*100
</t>
    </r>
    <r>
      <rPr>
        <b/>
        <sz val="11"/>
        <color theme="1"/>
        <rFont val="Arial"/>
        <family val="2"/>
      </rPr>
      <t xml:space="preserve">VARIABLES
PACRIM: : </t>
    </r>
    <r>
      <rPr>
        <sz val="11"/>
        <color theme="1"/>
        <rFont val="Arial"/>
        <family val="2"/>
      </rPr>
      <t xml:space="preserve">Porcentaje de avance en resguardos e inventarios
</t>
    </r>
    <r>
      <rPr>
        <b/>
        <sz val="11"/>
        <color theme="1"/>
        <rFont val="Arial"/>
        <family val="2"/>
      </rPr>
      <t xml:space="preserve">NBCR: </t>
    </r>
    <r>
      <rPr>
        <sz val="11"/>
        <color theme="1"/>
        <rFont val="Arial"/>
        <family val="2"/>
      </rPr>
      <t>Número de bienes muebles con clave generada y resguardo elaborado.</t>
    </r>
    <r>
      <rPr>
        <b/>
        <sz val="11"/>
        <color theme="1"/>
        <rFont val="Arial"/>
        <family val="2"/>
      </rPr>
      <t xml:space="preserve">
NBP: </t>
    </r>
    <r>
      <rPr>
        <sz val="11"/>
        <color theme="1"/>
        <rFont val="Arial"/>
        <family val="2"/>
      </rPr>
      <t>Número de bienes muebles programados a registrar y resguardar.</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</si>
  <si>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Bienes Muebles</t>
    </r>
  </si>
  <si>
    <r>
      <rPr>
        <b/>
        <sz val="11"/>
        <color theme="1"/>
        <rFont val="Arial"/>
        <family val="2"/>
      </rPr>
      <t xml:space="preserve">PACRIM: </t>
    </r>
    <r>
      <rPr>
        <sz val="11"/>
        <color theme="1"/>
        <rFont val="Arial"/>
        <family val="2"/>
      </rPr>
      <t xml:space="preserve">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r>
  </si>
  <si>
    <r>
      <rPr>
        <b/>
        <sz val="11"/>
        <color theme="1"/>
        <rFont val="Arial"/>
        <family val="2"/>
      </rPr>
      <t>Nombre del Documento:</t>
    </r>
    <r>
      <rPr>
        <sz val="11"/>
        <color theme="1"/>
        <rFont val="Arial"/>
        <family val="2"/>
      </rPr>
      <t xml:space="preserve"> </t>
    </r>
    <r>
      <rPr>
        <sz val="11"/>
        <rFont val="Arial"/>
        <family val="2"/>
      </rPr>
      <t>Reporte Trimestral de Generación de Claves y Resguardos de Bienes Muebles.</t>
    </r>
    <r>
      <rPr>
        <sz val="11"/>
        <color theme="1"/>
        <rFont val="Arial"/>
        <family val="2"/>
      </rPr>
      <t xml:space="preserve">
</t>
    </r>
    <r>
      <rPr>
        <b/>
        <sz val="11"/>
        <color theme="1"/>
        <rFont val="Arial"/>
        <family val="2"/>
      </rPr>
      <t xml:space="preserve">
Nombre de quien genera la información:  </t>
    </r>
    <r>
      <rPr>
        <sz val="11"/>
        <color theme="1"/>
        <rFont val="Arial"/>
        <family val="2"/>
      </rPr>
      <t xml:space="preserve">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 
</t>
    </r>
  </si>
  <si>
    <t>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t>
  </si>
  <si>
    <t>Meta 16.6
Para 2030, crear instituciones eficaces, responsables y transparentes a todos los niveles.</t>
  </si>
  <si>
    <r>
      <rPr>
        <b/>
        <sz val="11"/>
        <color theme="1"/>
        <rFont val="Arial"/>
        <family val="2"/>
      </rPr>
      <t>1.4.1.1.3.4</t>
    </r>
    <r>
      <rPr>
        <sz val="11"/>
        <color theme="1"/>
        <rFont val="Arial"/>
        <family val="2"/>
      </rPr>
      <t xml:space="preserve">  Revisión física de bienes muebles del patrimonio del H. Ayuntamiento de Benito Juárez.</t>
    </r>
  </si>
  <si>
    <r>
      <rPr>
        <b/>
        <sz val="11"/>
        <color theme="1"/>
        <rFont val="Arial"/>
        <family val="2"/>
      </rPr>
      <t>PRFBM:</t>
    </r>
    <r>
      <rPr>
        <sz val="11"/>
        <color theme="1"/>
        <rFont val="Arial"/>
        <family val="2"/>
      </rPr>
      <t xml:space="preserve"> Porcentaje de revisiones físicas de bienes muebles realizadas.</t>
    </r>
  </si>
  <si>
    <t>Mide el grado de cumplimiento en la ejecución de revisiones físicas de bienes muebles del patrimonio municipal, respecto a las revisiones programadas en un periodo determinado.</t>
  </si>
  <si>
    <r>
      <rPr>
        <b/>
        <sz val="11"/>
        <color theme="1"/>
        <rFont val="Arial"/>
        <family val="2"/>
      </rPr>
      <t>MÉTODO DE CÁLCULO</t>
    </r>
    <r>
      <rPr>
        <sz val="11"/>
        <color theme="1"/>
        <rFont val="Arial"/>
        <family val="2"/>
      </rPr>
      <t xml:space="preserve">
</t>
    </r>
    <r>
      <rPr>
        <b/>
        <sz val="11"/>
        <color theme="1"/>
        <rFont val="Arial"/>
        <family val="2"/>
      </rPr>
      <t>PRFBM =</t>
    </r>
    <r>
      <rPr>
        <sz val="11"/>
        <color theme="1"/>
        <rFont val="Arial"/>
        <family val="2"/>
      </rPr>
      <t xml:space="preserve"> (RFR/RFP)*100
</t>
    </r>
    <r>
      <rPr>
        <b/>
        <sz val="11"/>
        <color theme="1"/>
        <rFont val="Arial"/>
        <family val="2"/>
      </rPr>
      <t xml:space="preserve">VARIABLES
PRFBM: </t>
    </r>
    <r>
      <rPr>
        <sz val="11"/>
        <color theme="1"/>
        <rFont val="Arial"/>
        <family val="2"/>
      </rPr>
      <t xml:space="preserve">Porcentaje de revisiones físicas de bienes muebles realizadas.
</t>
    </r>
    <r>
      <rPr>
        <b/>
        <sz val="11"/>
        <color theme="1"/>
        <rFont val="Arial"/>
        <family val="2"/>
      </rPr>
      <t>RFR:</t>
    </r>
    <r>
      <rPr>
        <sz val="11"/>
        <color theme="1"/>
        <rFont val="Arial"/>
        <family val="2"/>
      </rPr>
      <t xml:space="preserve"> Número de revisiones físicas realizadas
</t>
    </r>
    <r>
      <rPr>
        <b/>
        <sz val="11"/>
        <color theme="1"/>
        <rFont val="Arial"/>
        <family val="2"/>
      </rPr>
      <t xml:space="preserve">RFP: </t>
    </r>
    <r>
      <rPr>
        <sz val="11"/>
        <color theme="1"/>
        <rFont val="Arial"/>
        <family val="2"/>
      </rPr>
      <t>Revisiones físicas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</si>
  <si>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Revisiones físicas </t>
    </r>
  </si>
  <si>
    <r>
      <rPr>
        <b/>
        <sz val="11"/>
        <color theme="1"/>
        <rFont val="Arial"/>
        <family val="2"/>
      </rPr>
      <t xml:space="preserve">PAEBA: </t>
    </r>
    <r>
      <rPr>
        <sz val="11"/>
        <color theme="1"/>
        <rFont val="Arial"/>
        <family val="2"/>
      </rPr>
      <t xml:space="preserve">De enero de 2022 a diciembre de 2024 se realizaron  370 revisiones físicas de bienes muebles.
2022: 125
2023: 119
2024: 126
</t>
    </r>
    <r>
      <rPr>
        <b/>
        <sz val="11"/>
        <color theme="1"/>
        <rFont val="Arial"/>
        <family val="2"/>
      </rPr>
      <t xml:space="preserve">Total: </t>
    </r>
    <r>
      <rPr>
        <sz val="11"/>
        <color theme="1"/>
        <rFont val="Arial"/>
        <family val="2"/>
      </rPr>
      <t>370</t>
    </r>
  </si>
  <si>
    <r>
      <rPr>
        <b/>
        <sz val="11"/>
        <color theme="1"/>
        <rFont val="Arial"/>
        <family val="2"/>
      </rPr>
      <t xml:space="preserve">Nombre del Documento: </t>
    </r>
    <r>
      <rPr>
        <sz val="11"/>
        <color theme="1"/>
        <rFont val="Arial"/>
        <family val="2"/>
      </rPr>
      <t xml:space="preserve">Reporte Trimestral de Revisiones de Bienes Muebles.
</t>
    </r>
    <r>
      <rPr>
        <b/>
        <sz val="11"/>
        <color theme="1"/>
        <rFont val="Arial"/>
        <family val="2"/>
      </rPr>
      <t xml:space="preserve">
Nombre de quien genera la información:</t>
    </r>
    <r>
      <rPr>
        <sz val="11"/>
        <color theme="1"/>
        <rFont val="Arial"/>
        <family val="2"/>
      </rPr>
      <t xml:space="preserve">  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</si>
  <si>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t>
  </si>
  <si>
    <t>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t>
  </si>
  <si>
    <t>Dirección General de Capacitacion en Calidad</t>
  </si>
  <si>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</si>
  <si>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t xml:space="preserve">Se cuenta con la participación e interés del personal municipale para su profesionalización. 
Se cuentan con los insumos adecuados y  necesarios como servidores y equipos para la profesionalización digital. </t>
  </si>
  <si>
    <r>
      <t>1.4.1.1.4.1.</t>
    </r>
    <r>
      <rPr>
        <sz val="11"/>
        <color rgb="FF000000"/>
        <rFont val="Arial"/>
        <family val="2"/>
      </rPr>
      <t xml:space="preserve"> Impartición de  Cursos de Capacitación Integral Institucional</t>
    </r>
  </si>
  <si>
    <r>
      <rPr>
        <b/>
        <sz val="11"/>
        <color rgb="FF000000"/>
        <rFont val="Arial"/>
        <family val="2"/>
      </rPr>
      <t>PPCI:</t>
    </r>
    <r>
      <rPr>
        <sz val="11"/>
        <color rgb="FF000000"/>
        <rFont val="Arial"/>
        <family val="2"/>
      </rPr>
      <t xml:space="preserve"> Porcentaje de Cursos de Capacitación Integral Institucional impartidos</t>
    </r>
  </si>
  <si>
    <t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t>
  </si>
  <si>
    <r>
      <rPr>
        <b/>
        <sz val="11"/>
        <rFont val="Arial"/>
        <family val="2"/>
      </rPr>
      <t xml:space="preserve">MÉTODO DE CÁLCULO
PPCI= </t>
    </r>
    <r>
      <rPr>
        <sz val="11"/>
        <rFont val="Arial"/>
        <family val="2"/>
      </rPr>
      <t>(NCI/NCE)*100</t>
    </r>
    <r>
      <rPr>
        <b/>
        <sz val="11"/>
        <rFont val="Arial"/>
        <family val="2"/>
      </rPr>
      <t xml:space="preserve">
VARIABLES 
PPCI: </t>
    </r>
    <r>
      <rPr>
        <sz val="11"/>
        <rFont val="Arial"/>
        <family val="2"/>
      </rPr>
      <t xml:space="preserve">Porcentaje de Cursos de Capacitación Integral Institucional impartidos
</t>
    </r>
    <r>
      <rPr>
        <b/>
        <sz val="11"/>
        <rFont val="Arial"/>
        <family val="2"/>
      </rPr>
      <t>NCI:</t>
    </r>
    <r>
      <rPr>
        <sz val="11"/>
        <rFont val="Arial"/>
        <family val="2"/>
      </rPr>
      <t xml:space="preserve"> Número de cursos impartidos.
</t>
    </r>
    <r>
      <rPr>
        <b/>
        <sz val="11"/>
        <rFont val="Arial"/>
        <family val="2"/>
      </rPr>
      <t xml:space="preserve">NCE: </t>
    </r>
    <r>
      <rPr>
        <sz val="11"/>
        <rFont val="Arial"/>
        <family val="2"/>
      </rPr>
      <t xml:space="preserve">Número de cursos estimados (programados)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</si>
  <si>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Cursos de Capacitación Integral Institucional.</t>
    </r>
  </si>
  <si>
    <r>
      <rPr>
        <b/>
        <sz val="11"/>
        <rFont val="Arial"/>
        <family val="2"/>
      </rPr>
      <t xml:space="preserve">Nombre del Documento:  </t>
    </r>
    <r>
      <rPr>
        <sz val="11"/>
        <rFont val="Arial"/>
        <family val="2"/>
      </rPr>
      <t xml:space="preserve">
Carpeta de Drive con el Informe de Cursos Impartidos y Personal Capacitado.
</t>
    </r>
    <r>
      <rPr>
        <b/>
        <sz val="11"/>
        <rFont val="Arial"/>
        <family val="2"/>
      </rPr>
      <t>Nombre de quien genera la información:</t>
    </r>
    <r>
      <rPr>
        <sz val="11"/>
        <rFont val="Arial"/>
        <family val="2"/>
      </rPr>
      <t xml:space="preserve"> 
Dirección General de Capacitación en Calidad, Departamento de Capacitación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https://drive.google.com/drive/folders/1p8ik4KpBoXDqoW1aGF7JJknU3OUXng_J?usp=drive_link</t>
    </r>
  </si>
  <si>
    <t xml:space="preserve">Las dependencias municipales solicitan los cursos de capacitación integral llenando correctamente los formatos de la Detección de Necesidades de Capacitación. </t>
  </si>
  <si>
    <r>
      <t>1.4.1.1.4.2</t>
    </r>
    <r>
      <rPr>
        <sz val="11"/>
        <color rgb="FF000000"/>
        <rFont val="Arial"/>
        <family val="2"/>
      </rPr>
      <t xml:space="preserve"> Formalización de convenios de colaboración para la capacitación.</t>
    </r>
  </si>
  <si>
    <t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t>
  </si>
  <si>
    <r>
      <rPr>
        <b/>
        <sz val="11"/>
        <rFont val="Arial"/>
        <family val="2"/>
      </rPr>
      <t xml:space="preserve">
MÉTODO DE CÁLCULO:
PCC= </t>
    </r>
    <r>
      <rPr>
        <sz val="11"/>
        <rFont val="Arial"/>
        <family val="2"/>
      </rPr>
      <t>(NCCf/NCCP)*100</t>
    </r>
    <r>
      <rPr>
        <b/>
        <sz val="11"/>
        <rFont val="Arial"/>
        <family val="2"/>
      </rPr>
      <t xml:space="preserve">
VARIABLES
PCC: </t>
    </r>
    <r>
      <rPr>
        <sz val="11"/>
        <rFont val="Arial"/>
        <family val="2"/>
      </rPr>
      <t>Porcentaje de convenios de colaboración para la capacitación formalizados</t>
    </r>
    <r>
      <rPr>
        <b/>
        <sz val="11"/>
        <rFont val="Arial"/>
        <family val="2"/>
      </rPr>
      <t xml:space="preserve">
NCCF: </t>
    </r>
    <r>
      <rPr>
        <sz val="11"/>
        <rFont val="Arial"/>
        <family val="2"/>
      </rPr>
      <t>Número de convenios de colaboración para la capacitación formalizados</t>
    </r>
    <r>
      <rPr>
        <b/>
        <sz val="11"/>
        <rFont val="Arial"/>
        <family val="2"/>
      </rPr>
      <t xml:space="preserve">
NCCP: </t>
    </r>
    <r>
      <rPr>
        <sz val="11"/>
        <rFont val="Arial"/>
        <family val="2"/>
      </rPr>
      <t>Número de convenios de colaboración para la capacitación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</si>
  <si>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Convenios de colaboración</t>
    </r>
  </si>
  <si>
    <r>
      <rPr>
        <b/>
        <sz val="11"/>
        <rFont val="Arial"/>
        <family val="2"/>
      </rPr>
      <t xml:space="preserve">PCC: </t>
    </r>
    <r>
      <rPr>
        <sz val="11"/>
        <rFont val="Arial"/>
        <family val="2"/>
      </rPr>
      <t xml:space="preserve">De enero de 2022 a diciembre de 2024 se celebraron 29 convenios de colaboración durante este periodo.
2022: 15
2023: 11
2024: 3
</t>
    </r>
    <r>
      <rPr>
        <b/>
        <sz val="11"/>
        <rFont val="Arial"/>
        <family val="2"/>
      </rPr>
      <t xml:space="preserve">Total: </t>
    </r>
    <r>
      <rPr>
        <sz val="11"/>
        <rFont val="Arial"/>
        <family val="2"/>
      </rPr>
      <t>29</t>
    </r>
  </si>
  <si>
    <r>
      <rPr>
        <b/>
        <sz val="11"/>
        <rFont val="Arial"/>
        <family val="2"/>
      </rPr>
      <t xml:space="preserve">Nombre del Documento:   </t>
    </r>
    <r>
      <rPr>
        <sz val="11"/>
        <rFont val="Arial"/>
        <family val="2"/>
      </rPr>
      <t xml:space="preserve">
Carpeta de Contratos y convenios, la cual contiene: Convenios de colaboración con Instituciones Educativas y/o prestadores de servicios de capacitación.
</t>
    </r>
    <r>
      <rPr>
        <b/>
        <sz val="11"/>
        <rFont val="Arial"/>
        <family val="2"/>
      </rPr>
      <t>Nombre de quien genera la información:</t>
    </r>
    <r>
      <rPr>
        <sz val="11"/>
        <rFont val="Arial"/>
        <family val="2"/>
      </rPr>
      <t xml:space="preserve"> 
Dirección General de Capacitación en Calidad. Área de Estudios y Proyectos
</t>
    </r>
    <r>
      <rPr>
        <b/>
        <sz val="11"/>
        <rFont val="Arial"/>
        <family val="2"/>
      </rPr>
      <t xml:space="preserve">
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Repisa 1, Área de Estudios y Proyectos. Carpeta de Convenios. Serie documental  MBJ/20/05/20C.4/2025</t>
    </r>
  </si>
  <si>
    <t xml:space="preserve">Existe la disponibilidad, honestidad y compromiso por parte de las y los servidores públicos respecto a evaluar su desempeño laboral. </t>
  </si>
  <si>
    <r>
      <t>1.4.1.1.4.3</t>
    </r>
    <r>
      <rPr>
        <sz val="11"/>
        <color rgb="FF000000"/>
        <rFont val="Arial"/>
        <family val="2"/>
      </rPr>
      <t xml:space="preserve"> Evaluación al desempeño laboral hacia servidores(as) públicos(as).</t>
    </r>
  </si>
  <si>
    <r>
      <rPr>
        <b/>
        <sz val="11"/>
        <color rgb="FF000000"/>
        <rFont val="Arial"/>
        <family val="2"/>
      </rPr>
      <t xml:space="preserve">PSPE: </t>
    </r>
    <r>
      <rPr>
        <sz val="11"/>
        <color rgb="FF000000"/>
        <rFont val="Arial"/>
        <family val="2"/>
      </rPr>
      <t>Porcentaje de servidores(as) públicos(as) evaluados(as)</t>
    </r>
  </si>
  <si>
    <t>Este indicador mide el número de las y los servidores públicos con evaluaciones respecto a sus competencias laborales, lo que busca se fomenten y fortalezcan mejores servicios a la ciudadania.</t>
  </si>
  <si>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Servidores(as) públicos(as) </t>
    </r>
  </si>
  <si>
    <r>
      <rPr>
        <b/>
        <sz val="11"/>
        <rFont val="Arial"/>
        <family val="2"/>
      </rPr>
      <t>PSPE:</t>
    </r>
    <r>
      <rPr>
        <sz val="11"/>
        <rFont val="Arial"/>
        <family val="2"/>
      </rPr>
      <t xml:space="preserve"> Del 1 de enero de 2025 al 31 de diciembre de 2027, se evaluarán a 3,000 servidores(as) públicos(as).
</t>
    </r>
    <r>
      <rPr>
        <b/>
        <sz val="11"/>
        <rFont val="Arial"/>
        <family val="2"/>
      </rPr>
      <t xml:space="preserve">
VARIACIÓN DE LA META EN RELACIÓN A LA LÍNEA BASE
Meta Absoluta: </t>
    </r>
    <r>
      <rPr>
        <sz val="11"/>
        <rFont val="Arial"/>
        <family val="2"/>
      </rPr>
      <t>3 evaluaciones a Servidores(as) públicos(as).</t>
    </r>
    <r>
      <rPr>
        <b/>
        <sz val="11"/>
        <rFont val="Arial"/>
        <family val="2"/>
      </rPr>
      <t xml:space="preserve">
Meta Relativa:</t>
    </r>
    <r>
      <rPr>
        <sz val="11"/>
        <rFont val="Arial"/>
        <family val="2"/>
      </rPr>
      <t xml:space="preserve"> 0.10% superior respecto a la línea base.</t>
    </r>
    <r>
      <rPr>
        <b/>
        <sz val="11"/>
        <rFont val="Arial"/>
        <family val="2"/>
      </rPr>
      <t xml:space="preserve">
</t>
    </r>
  </si>
  <si>
    <r>
      <rPr>
        <b/>
        <sz val="11"/>
        <rFont val="Arial"/>
        <family val="2"/>
      </rPr>
      <t xml:space="preserve">PSPE: </t>
    </r>
    <r>
      <rPr>
        <sz val="11"/>
        <rFont val="Arial"/>
        <family val="2"/>
      </rPr>
      <t xml:space="preserve">De enero de 2022 a diciembre de 2024 se evaluaron a 2,997 servidores (as) públicos .
2022: 1,130
2023: 1,074
2024: 793
</t>
    </r>
    <r>
      <rPr>
        <b/>
        <sz val="11"/>
        <rFont val="Arial"/>
        <family val="2"/>
      </rPr>
      <t xml:space="preserve">Total: </t>
    </r>
    <r>
      <rPr>
        <sz val="11"/>
        <rFont val="Arial"/>
        <family val="2"/>
      </rPr>
      <t>2,997</t>
    </r>
  </si>
  <si>
    <r>
      <rPr>
        <b/>
        <sz val="11"/>
        <rFont val="Arial"/>
        <family val="2"/>
      </rPr>
      <t xml:space="preserve">Nombre del Documento:    </t>
    </r>
    <r>
      <rPr>
        <sz val="11"/>
        <rFont val="Arial"/>
        <family val="2"/>
      </rPr>
      <t xml:space="preserve"> 
Carpeta de Informes de Evaluación de Desempeño  
</t>
    </r>
    <r>
      <rPr>
        <b/>
        <sz val="11"/>
        <rFont val="Arial"/>
        <family val="2"/>
      </rPr>
      <t xml:space="preserve">Nombre de quien genera la información: </t>
    </r>
    <r>
      <rPr>
        <sz val="11"/>
        <rFont val="Arial"/>
        <family val="2"/>
      </rPr>
      <t xml:space="preserve"> 
Área de Evaluación de Desempeño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xml:space="preserve"> 
Repisa 1, Área de Evaluación de Desempeño, Carpeta de Informes de Evaluación de Desempeño serie documental  MBJ/20/05/20C.21/2026</t>
    </r>
  </si>
  <si>
    <t>Dirección General de Tecnologias de Informacion y Comunicación</t>
  </si>
  <si>
    <t>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t>
  </si>
  <si>
    <t>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t>
  </si>
  <si>
    <t>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t>
  </si>
  <si>
    <r>
      <rPr>
        <b/>
        <sz val="11"/>
        <color rgb="FF000000"/>
        <rFont val="Arial"/>
        <family val="2"/>
      </rPr>
      <t>1.4.1.1.5.1</t>
    </r>
    <r>
      <rPr>
        <sz val="11"/>
        <color rgb="FF000000"/>
        <rFont val="Arial"/>
        <family val="2"/>
      </rPr>
      <t xml:space="preserve"> Desarrollo y mantenimiento de sistemas informáticos para las dependencias municipales. </t>
    </r>
  </si>
  <si>
    <r>
      <rPr>
        <b/>
        <sz val="11"/>
        <color rgb="FF000000"/>
        <rFont val="Arial"/>
        <family val="2"/>
      </rPr>
      <t>PSDMA=</t>
    </r>
    <r>
      <rPr>
        <sz val="11"/>
        <color rgb="FF000000"/>
        <rFont val="Arial"/>
        <family val="2"/>
      </rPr>
      <t xml:space="preserve"> Porcentaje de servicios de desarrollo y mantenimiento de sistemas informáticos atendidos</t>
    </r>
  </si>
  <si>
    <t>Mide el grado de cumplimiento en la atención de los servicios de desarrollo y mantenimiento de sistemas informáticos solicitados por las dependencias municipales, respecto a los servicios programados en el periodo.</t>
  </si>
  <si>
    <r>
      <rPr>
        <b/>
        <sz val="11"/>
        <color theme="1"/>
        <rFont val="Arial"/>
        <family val="2"/>
      </rPr>
      <t>MÉTODO DE CÁLCULO</t>
    </r>
    <r>
      <rPr>
        <sz val="11"/>
        <color theme="1"/>
        <rFont val="Arial"/>
        <family val="2"/>
      </rPr>
      <t xml:space="preserve">
</t>
    </r>
    <r>
      <rPr>
        <b/>
        <sz val="11"/>
        <color theme="1"/>
        <rFont val="Arial"/>
        <family val="2"/>
      </rPr>
      <t>PSDMA=</t>
    </r>
    <r>
      <rPr>
        <sz val="11"/>
        <color theme="1"/>
        <rFont val="Arial"/>
        <family val="2"/>
      </rPr>
      <t xml:space="preserve"> (NSDME/NSDMP)*100                                                                       
</t>
    </r>
    <r>
      <rPr>
        <b/>
        <sz val="11"/>
        <color theme="1"/>
        <rFont val="Arial"/>
        <family val="2"/>
      </rPr>
      <t>VARIABLES</t>
    </r>
    <r>
      <rPr>
        <sz val="11"/>
        <color theme="1"/>
        <rFont val="Arial"/>
        <family val="2"/>
      </rPr>
      <t xml:space="preserve">
</t>
    </r>
    <r>
      <rPr>
        <b/>
        <sz val="11"/>
        <color theme="1"/>
        <rFont val="Arial"/>
        <family val="2"/>
      </rPr>
      <t>PSDMA:</t>
    </r>
    <r>
      <rPr>
        <sz val="11"/>
        <color theme="1"/>
        <rFont val="Arial"/>
        <family val="2"/>
      </rPr>
      <t xml:space="preserve"> Porcentaje de servicios de desarrollo y mantenimiento de sistemas informáticos atendidos.
</t>
    </r>
    <r>
      <rPr>
        <b/>
        <sz val="11"/>
        <color theme="1"/>
        <rFont val="Arial"/>
        <family val="2"/>
      </rPr>
      <t>NSDME:</t>
    </r>
    <r>
      <rPr>
        <sz val="11"/>
        <color theme="1"/>
        <rFont val="Arial"/>
        <family val="2"/>
      </rPr>
      <t xml:space="preserve"> Número de servicios de desarrollo y mantenimiento ejecutados.</t>
    </r>
    <r>
      <rPr>
        <b/>
        <sz val="11"/>
        <color theme="1"/>
        <rFont val="Arial"/>
        <family val="2"/>
      </rPr>
      <t xml:space="preserve">
NSDMP: </t>
    </r>
    <r>
      <rPr>
        <sz val="11"/>
        <color theme="1"/>
        <rFont val="Arial"/>
        <family val="2"/>
      </rPr>
      <t>Número de servicios de desarrollo y mantenimiento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</si>
  <si>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Servicios de Desarrollo y Mantenimiento.</t>
    </r>
  </si>
  <si>
    <r>
      <rPr>
        <b/>
        <sz val="11"/>
        <color theme="1"/>
        <rFont val="Arial"/>
        <family val="2"/>
      </rPr>
      <t>PSDMA:</t>
    </r>
    <r>
      <rPr>
        <sz val="11"/>
        <color theme="1"/>
        <rFont val="Arial"/>
        <family val="2"/>
      </rPr>
      <t xml:space="preserve"> Del 1 de enero de 2025 al 31 de diciembre de 2027, se realizarán 2,400 servicios de mantenimientos a sistemas informáticos.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1,279 
</t>
    </r>
    <r>
      <rPr>
        <b/>
        <sz val="11"/>
        <color theme="1"/>
        <rFont val="Arial"/>
        <family val="2"/>
      </rPr>
      <t xml:space="preserve">
Meta Relativa:</t>
    </r>
    <r>
      <rPr>
        <sz val="11"/>
        <color theme="1"/>
        <rFont val="Arial"/>
        <family val="2"/>
      </rPr>
      <t xml:space="preserve"> 114.09% superior respecto a la línea base. </t>
    </r>
  </si>
  <si>
    <r>
      <rPr>
        <b/>
        <sz val="11"/>
        <color theme="1"/>
        <rFont val="Arial"/>
        <family val="2"/>
      </rPr>
      <t xml:space="preserve">PSDMA: </t>
    </r>
    <r>
      <rPr>
        <sz val="11"/>
        <color theme="1"/>
        <rFont val="Arial"/>
        <family val="2"/>
      </rPr>
      <t xml:space="preserve">De enero de 2022 a diciembre de 2024  se brindaron    1,121  servicios a sistemas Informáticos.
2022: 273
2023: 380
2024: 468
</t>
    </r>
    <r>
      <rPr>
        <b/>
        <sz val="11"/>
        <color theme="1"/>
        <rFont val="Arial"/>
        <family val="2"/>
      </rPr>
      <t>Total:</t>
    </r>
    <r>
      <rPr>
        <sz val="11"/>
        <color theme="1"/>
        <rFont val="Arial"/>
        <family val="2"/>
      </rPr>
      <t xml:space="preserve"> 1,121</t>
    </r>
  </si>
  <si>
    <r>
      <t xml:space="preserve">Nombre completo del Documento que sustenta la información: 
</t>
    </r>
    <r>
      <rPr>
        <sz val="11"/>
        <color theme="1"/>
        <rFont val="Arial"/>
        <family val="2"/>
      </rPr>
      <t>Reporte Trimestral de Servicios de Tecnologías de la Información y Comunicación (Desarrollo y Mantenimiento).</t>
    </r>
    <r>
      <rPr>
        <b/>
        <sz val="11"/>
        <color theme="1"/>
        <rFont val="Arial"/>
        <family val="2"/>
      </rPr>
      <t xml:space="preserve">
Nombre del área que genera o publica la información: </t>
    </r>
    <r>
      <rPr>
        <sz val="11"/>
        <color theme="1"/>
        <rFont val="Arial"/>
        <family val="2"/>
      </rPr>
      <t>Departamento de Sistemas de Información</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</si>
  <si>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t>
  </si>
  <si>
    <r>
      <rPr>
        <b/>
        <sz val="11"/>
        <color rgb="FF000000"/>
        <rFont val="Arial"/>
        <family val="2"/>
      </rPr>
      <t>1.4.1.1.5.2</t>
    </r>
    <r>
      <rPr>
        <sz val="11"/>
        <color rgb="FF000000"/>
        <rFont val="Arial"/>
        <family val="2"/>
      </rPr>
      <t xml:space="preserve"> Atención de  servicios de telecomunicaciones para las dependencias municipales.</t>
    </r>
  </si>
  <si>
    <t>Mide el grado de cumplimiento en la atención de los servicios de telecomunicaciones requeridos por las dependencias municipales, respecto a los servicios programados en el periodo.</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</si>
  <si>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Telecomunicaciones</t>
    </r>
  </si>
  <si>
    <r>
      <t xml:space="preserve">Nombre completo del Documento que sustenta la información: 
</t>
    </r>
    <r>
      <rPr>
        <sz val="11"/>
        <color theme="1"/>
        <rFont val="Arial"/>
        <family val="2"/>
      </rPr>
      <t>Reporte Trimestral de Servicios de Tecnologías de la Información y Comunicación (Telecomunicaciones).</t>
    </r>
    <r>
      <rPr>
        <b/>
        <sz val="11"/>
        <color theme="1"/>
        <rFont val="Arial"/>
        <family val="2"/>
      </rPr>
      <t xml:space="preserve">
Nombre del área que genera o publica la información: 
</t>
    </r>
    <r>
      <rPr>
        <sz val="11"/>
        <color theme="1"/>
        <rFont val="Arial"/>
        <family val="2"/>
      </rPr>
      <t>Departamento de Telecomunicaciones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</si>
  <si>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Los proveedores de servicios de telecomunicaciones garantizan la disponibilidad y calidad del servicio.
Existe infraestructura de red y conectividad suficiente para la prestación de los servicios.
No se presentan fallas externas que interrumpan los servicios de telecomunicaciones.</t>
  </si>
  <si>
    <r>
      <rPr>
        <b/>
        <sz val="11"/>
        <color rgb="FF000000"/>
        <rFont val="Arial"/>
        <family val="2"/>
      </rPr>
      <t>1.4.1.1.5.3</t>
    </r>
    <r>
      <rPr>
        <sz val="11"/>
        <color rgb="FF000000"/>
        <rFont val="Arial"/>
        <family val="2"/>
      </rPr>
      <t xml:space="preserve"> Atención de servicios de soporte técnico para las dependencias municipales.</t>
    </r>
  </si>
  <si>
    <t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</si>
  <si>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Soporte Técnico.</t>
    </r>
  </si>
  <si>
    <r>
      <t xml:space="preserve">Nombre completo del Documento que sustenta la información: 
</t>
    </r>
    <r>
      <rPr>
        <sz val="11"/>
        <color theme="1"/>
        <rFont val="Arial"/>
        <family val="2"/>
      </rPr>
      <t>Reporte Trimestral de Servicios de Tecnologías de la Información y Comunicación (Soporte Técnico).</t>
    </r>
    <r>
      <rPr>
        <b/>
        <sz val="11"/>
        <color theme="1"/>
        <rFont val="Arial"/>
        <family val="2"/>
      </rPr>
      <t xml:space="preserve">
Nombre del área que genera o publica la información: 
</t>
    </r>
    <r>
      <rPr>
        <sz val="11"/>
        <color theme="1"/>
        <rFont val="Arial"/>
        <family val="2"/>
      </rPr>
      <t>Departamento de Soporte Técnico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</si>
  <si>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Las dependencias municipales reportan oportunamente las incidencias técnicas.
Se cuenta con disponibilidad de equipos, refacciones y herramientas necesarias para la atención de servicios técnicos.
No se presentan fallas críticas generalizadas en la infraestructura tecnológica.</t>
  </si>
  <si>
    <t>Dirección General de Servicios Generales</t>
  </si>
  <si>
    <t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t>
  </si>
  <si>
    <t>Las dependencias municipales realizan la programación oportuna de los servicios requeridos.
Se cuenta con disponibilidad presupuestal, recursos materiales y personal operativo.
Las condiciones climatológicas y sociales permiten la ejecución de los servicios programados.</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</si>
  <si>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t>
  </si>
  <si>
    <r>
      <rPr>
        <b/>
        <sz val="11"/>
        <color rgb="FF000000"/>
        <rFont val="Arial"/>
        <family val="2"/>
      </rPr>
      <t xml:space="preserve">1.4.1.1.6.1 </t>
    </r>
    <r>
      <rPr>
        <sz val="11"/>
        <color rgb="FF000000"/>
        <rFont val="Arial"/>
        <family val="2"/>
      </rPr>
      <t>Realización del mantenimiento del Edificio del Palacio Municipal y áreas comúnes.</t>
    </r>
  </si>
  <si>
    <r>
      <rPr>
        <b/>
        <sz val="11"/>
        <color rgb="FF000000"/>
        <rFont val="Arial"/>
        <family val="2"/>
      </rPr>
      <t>PSMR=</t>
    </r>
    <r>
      <rPr>
        <sz val="11"/>
        <color rgb="FF000000"/>
        <rFont val="Arial"/>
        <family val="2"/>
      </rPr>
      <t xml:space="preserve">Porcentaje de servicios de mantenimiento municipal realizados. </t>
    </r>
  </si>
  <si>
    <t>Con está información, se  mide el número de servicios de mantenimiento tanto preventivo como correctivo que se realizan en el edificio del Palacio Municipal y preservar así la imagen del Ayuntamiento.</t>
  </si>
  <si>
    <r>
      <rPr>
        <b/>
        <sz val="11"/>
        <color theme="1"/>
        <rFont val="Arial"/>
        <family val="2"/>
      </rPr>
      <t xml:space="preserve">MÉTODO DE CÁLCULO:
PSMR= </t>
    </r>
    <r>
      <rPr>
        <sz val="11"/>
        <color theme="1"/>
        <rFont val="Arial"/>
        <family val="2"/>
      </rPr>
      <t>(NSME/NSMP)*100</t>
    </r>
    <r>
      <rPr>
        <b/>
        <sz val="11"/>
        <color theme="1"/>
        <rFont val="Arial"/>
        <family val="2"/>
      </rPr>
      <t xml:space="preserve">
VARIABLES
PSMR: </t>
    </r>
    <r>
      <rPr>
        <sz val="11"/>
        <color theme="1"/>
        <rFont val="Arial"/>
        <family val="2"/>
      </rPr>
      <t>Porcentaje de servicios de mantenimiento realizados.</t>
    </r>
    <r>
      <rPr>
        <b/>
        <sz val="11"/>
        <color theme="1"/>
        <rFont val="Arial"/>
        <family val="2"/>
      </rPr>
      <t xml:space="preserve"> </t>
    </r>
    <r>
      <rPr>
        <sz val="11"/>
        <color theme="1"/>
        <rFont val="Arial"/>
        <family val="2"/>
      </rPr>
      <t xml:space="preserve">
</t>
    </r>
    <r>
      <rPr>
        <b/>
        <sz val="11"/>
        <color theme="1"/>
        <rFont val="Arial"/>
        <family val="2"/>
      </rPr>
      <t>NSME:</t>
    </r>
    <r>
      <rPr>
        <sz val="11"/>
        <color theme="1"/>
        <rFont val="Arial"/>
        <family val="2"/>
      </rPr>
      <t xml:space="preserve"> Número de servicios de mantenimiento ejecutados. 
</t>
    </r>
    <r>
      <rPr>
        <b/>
        <sz val="11"/>
        <color theme="1"/>
        <rFont val="Arial"/>
        <family val="2"/>
      </rPr>
      <t>NSMP=</t>
    </r>
    <r>
      <rPr>
        <sz val="11"/>
        <color theme="1"/>
        <rFont val="Arial"/>
        <family val="2"/>
      </rPr>
      <t xml:space="preserve"> Número de servicios de mantenimiento programados.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</si>
  <si>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Servicios de mantenimiento </t>
    </r>
  </si>
  <si>
    <r>
      <rPr>
        <b/>
        <sz val="11"/>
        <color theme="1"/>
        <rFont val="Arial"/>
        <family val="2"/>
      </rPr>
      <t xml:space="preserve">PSMR: </t>
    </r>
    <r>
      <rPr>
        <sz val="11"/>
        <color theme="1"/>
        <rFont val="Arial"/>
        <family val="2"/>
      </rPr>
      <t xml:space="preserve">De enero de 2022 a diciembre de 2024  se realizaron 5,584 servicios de mantenimiento.
2022: 1,056
2023: 2,372
2024: 2,156
</t>
    </r>
    <r>
      <rPr>
        <b/>
        <sz val="11"/>
        <color theme="1"/>
        <rFont val="Arial"/>
        <family val="2"/>
      </rPr>
      <t xml:space="preserve">Total: </t>
    </r>
    <r>
      <rPr>
        <sz val="11"/>
        <color theme="1"/>
        <rFont val="Arial"/>
        <family val="2"/>
      </rPr>
      <t>5,584</t>
    </r>
  </si>
  <si>
    <r>
      <rPr>
        <b/>
        <sz val="11"/>
        <color theme="1"/>
        <rFont val="Arial"/>
        <family val="2"/>
      </rPr>
      <t xml:space="preserve">Nombre del Documento:   
</t>
    </r>
    <r>
      <rPr>
        <sz val="11"/>
        <color theme="1"/>
        <rFont val="Arial"/>
        <family val="2"/>
      </rPr>
      <t xml:space="preserve">Reporte Trimestral de Servicios de Mantenimiento y Logística.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
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esta ubicado en la dirección de Servicios Generales con clave de expediente MBJ-OM-DGSG-15-2026.</t>
    </r>
  </si>
  <si>
    <t>Los proovedores de luz y agua operan de manera normal, lo que permite los servicios de mantenimiento.</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</si>
  <si>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t>
  </si>
  <si>
    <r>
      <rPr>
        <b/>
        <sz val="11"/>
        <rFont val="Arial"/>
        <family val="2"/>
      </rPr>
      <t>1.4.1.1.6.2</t>
    </r>
    <r>
      <rPr>
        <sz val="11"/>
        <rFont val="Arial"/>
        <family val="2"/>
      </rPr>
      <t xml:space="preserve"> Brindar servicios de logística para la realización de eventos oficiales especiales.</t>
    </r>
  </si>
  <si>
    <r>
      <rPr>
        <b/>
        <sz val="11"/>
        <color rgb="FF000000"/>
        <rFont val="Arial"/>
        <family val="2"/>
      </rPr>
      <t>PLEO=</t>
    </r>
    <r>
      <rPr>
        <sz val="11"/>
        <color rgb="FF000000"/>
        <rFont val="Arial"/>
        <family val="2"/>
      </rPr>
      <t xml:space="preserve"> Porcentaje de servicios de logística de los eventos oficiales especiales brindados</t>
    </r>
  </si>
  <si>
    <t>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t>
  </si>
  <si>
    <r>
      <rPr>
        <b/>
        <sz val="11"/>
        <color rgb="FF000000"/>
        <rFont val="Arial"/>
        <family val="2"/>
      </rPr>
      <t>MÉTODO DE CÁLCULO:
PLEO=</t>
    </r>
    <r>
      <rPr>
        <sz val="11"/>
        <color rgb="FF000000"/>
        <rFont val="Arial"/>
        <family val="2"/>
      </rPr>
      <t xml:space="preserve">(NSLB/NSLP)*100
</t>
    </r>
    <r>
      <rPr>
        <b/>
        <sz val="11"/>
        <color rgb="FF000000"/>
        <rFont val="Arial"/>
        <family val="2"/>
      </rPr>
      <t xml:space="preserve">
VARIABLES
PLEO: </t>
    </r>
    <r>
      <rPr>
        <sz val="11"/>
        <color rgb="FF000000"/>
        <rFont val="Arial"/>
        <family val="2"/>
      </rPr>
      <t>Porcentaje de servicios de logística de los eventos oficiales especiales brindados.</t>
    </r>
    <r>
      <rPr>
        <b/>
        <sz val="11"/>
        <color rgb="FF000000"/>
        <rFont val="Arial"/>
        <family val="2"/>
      </rPr>
      <t xml:space="preserve">
NSLB:</t>
    </r>
    <r>
      <rPr>
        <sz val="11"/>
        <color rgb="FF000000"/>
        <rFont val="Arial"/>
        <family val="2"/>
      </rPr>
      <t xml:space="preserve"> Número de Servicios de logística de eventos oficiales brindados                                            
</t>
    </r>
    <r>
      <rPr>
        <b/>
        <sz val="11"/>
        <color rgb="FF000000"/>
        <rFont val="Arial"/>
        <family val="2"/>
      </rPr>
      <t>NSLP:</t>
    </r>
    <r>
      <rPr>
        <sz val="11"/>
        <color rgb="FF000000"/>
        <rFont val="Arial"/>
        <family val="2"/>
      </rPr>
      <t xml:space="preserve"> Número de Servicios de logística de eventos oficiales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</si>
  <si>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Servicios de logistica.</t>
    </r>
  </si>
  <si>
    <r>
      <rPr>
        <b/>
        <sz val="11"/>
        <color theme="1"/>
        <rFont val="Arial"/>
        <family val="2"/>
      </rPr>
      <t xml:space="preserve">PLEO: </t>
    </r>
    <r>
      <rPr>
        <sz val="11"/>
        <color theme="1"/>
        <rFont val="Arial"/>
        <family val="2"/>
      </rPr>
      <t xml:space="preserve">Del 1 de enero de 2025 al 31 de diciembre de 2027,  se brindarán 18 servicios de logística a eventos oficiales especiales.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 eventos oficiales especiales                   
</t>
    </r>
    <r>
      <rPr>
        <b/>
        <sz val="11"/>
        <color theme="1"/>
        <rFont val="Arial"/>
        <family val="2"/>
      </rPr>
      <t>Meta Relativa:</t>
    </r>
    <r>
      <rPr>
        <sz val="11"/>
        <color theme="1"/>
        <rFont val="Arial"/>
        <family val="2"/>
      </rPr>
      <t xml:space="preserve"> 38.46% superior respecto a la línea base. </t>
    </r>
  </si>
  <si>
    <r>
      <rPr>
        <b/>
        <sz val="11"/>
        <color theme="1"/>
        <rFont val="Arial"/>
        <family val="2"/>
      </rPr>
      <t xml:space="preserve">PLEO: </t>
    </r>
    <r>
      <rPr>
        <sz val="11"/>
        <color theme="1"/>
        <rFont val="Arial"/>
        <family val="2"/>
      </rPr>
      <t xml:space="preserve">De enero de 2022 a diciembre de 2024  se ejecutaron 13 eventos oficiales especiales.
2022: 4
2023: 4
2024:  5
</t>
    </r>
    <r>
      <rPr>
        <b/>
        <sz val="11"/>
        <color theme="1"/>
        <rFont val="Arial"/>
        <family val="2"/>
      </rPr>
      <t xml:space="preserve">Total: </t>
    </r>
    <r>
      <rPr>
        <sz val="11"/>
        <color theme="1"/>
        <rFont val="Arial"/>
        <family val="2"/>
      </rPr>
      <t>13</t>
    </r>
  </si>
  <si>
    <t>Las condiciones climatológicas, sanitarias y sociales son las adecuadas para la realización de la logística de los eventos.</t>
  </si>
  <si>
    <r>
      <rPr>
        <b/>
        <sz val="11"/>
        <color rgb="FF000000"/>
        <rFont val="Arial"/>
        <family val="2"/>
      </rPr>
      <t xml:space="preserve">1.4.1.1.6.3 </t>
    </r>
    <r>
      <rPr>
        <sz val="11"/>
        <color rgb="FF000000"/>
        <rFont val="Arial"/>
        <family val="2"/>
      </rPr>
      <t>Atención de solicitudes de servicios de logística para eventos institucionales ordinarios solicitados por las dependencias municipales.</t>
    </r>
  </si>
  <si>
    <r>
      <rPr>
        <b/>
        <sz val="11"/>
        <color rgb="FF000000"/>
        <rFont val="Arial"/>
        <family val="2"/>
      </rPr>
      <t>PSLA=</t>
    </r>
    <r>
      <rPr>
        <sz val="11"/>
        <color rgb="FF000000"/>
        <rFont val="Arial"/>
        <family val="2"/>
      </rPr>
      <t xml:space="preserve"> Porcentaje de solicitudes de servicios de logística para eventos ordinarios atendidos.</t>
    </r>
  </si>
  <si>
    <t>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t>
  </si>
  <si>
    <r>
      <rPr>
        <b/>
        <sz val="11"/>
        <color rgb="FF000000"/>
        <rFont val="Arial"/>
        <family val="2"/>
      </rPr>
      <t>MÉTODO DE CÁLCULO:
PSLA=</t>
    </r>
    <r>
      <rPr>
        <sz val="11"/>
        <color rgb="FF000000"/>
        <rFont val="Arial"/>
        <family val="2"/>
      </rPr>
      <t xml:space="preserve"> (NSLA/NSLS)*100
</t>
    </r>
    <r>
      <rPr>
        <b/>
        <sz val="11"/>
        <color rgb="FF000000"/>
        <rFont val="Arial"/>
        <family val="2"/>
      </rPr>
      <t xml:space="preserve">
VARIABLES 
PSLA= </t>
    </r>
    <r>
      <rPr>
        <sz val="11"/>
        <color rgb="FF000000"/>
        <rFont val="Arial"/>
        <family val="2"/>
      </rPr>
      <t xml:space="preserve">Porcentaje de Servicios de Logística de Eventos  Atendidas. </t>
    </r>
    <r>
      <rPr>
        <b/>
        <sz val="11"/>
        <color rgb="FF000000"/>
        <rFont val="Arial"/>
        <family val="2"/>
      </rPr>
      <t xml:space="preserve"> </t>
    </r>
    <r>
      <rPr>
        <sz val="11"/>
        <color rgb="FF000000"/>
        <rFont val="Arial"/>
        <family val="2"/>
      </rPr>
      <t xml:space="preserve"> 
</t>
    </r>
    <r>
      <rPr>
        <b/>
        <sz val="11"/>
        <color rgb="FF000000"/>
        <rFont val="Arial"/>
        <family val="2"/>
      </rPr>
      <t>NSLA=</t>
    </r>
    <r>
      <rPr>
        <sz val="11"/>
        <color rgb="FF000000"/>
        <rFont val="Arial"/>
        <family val="2"/>
      </rPr>
      <t xml:space="preserve"> Número de servicios de logística de eventos atendidos                                                              
</t>
    </r>
    <r>
      <rPr>
        <b/>
        <sz val="11"/>
        <color rgb="FF000000"/>
        <rFont val="Arial"/>
        <family val="2"/>
      </rPr>
      <t>NSLS</t>
    </r>
    <r>
      <rPr>
        <sz val="11"/>
        <color rgb="FF000000"/>
        <rFont val="Arial"/>
        <family val="2"/>
      </rPr>
      <t xml:space="preserve">= Número de servicios de logística de eventos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</si>
  <si>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Servicios de Logística para los Eventos</t>
    </r>
  </si>
  <si>
    <r>
      <rPr>
        <b/>
        <sz val="11"/>
        <color theme="1"/>
        <rFont val="Arial"/>
        <family val="2"/>
      </rPr>
      <t xml:space="preserve">PSLA: </t>
    </r>
    <r>
      <rPr>
        <sz val="11"/>
        <color theme="1"/>
        <rFont val="Arial"/>
        <family val="2"/>
      </rPr>
      <t xml:space="preserve">Del 1 de enero de 2025 al 31 de diciembre de 2027, se atenderán 5,000 solicitudes de logística de eventos.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407 solicitudes de logística de eventos.
</t>
    </r>
    <r>
      <rPr>
        <b/>
        <sz val="11"/>
        <color theme="1"/>
        <rFont val="Arial"/>
        <family val="2"/>
      </rPr>
      <t>Meta Relativa:</t>
    </r>
    <r>
      <rPr>
        <sz val="11"/>
        <color theme="1"/>
        <rFont val="Arial"/>
        <family val="2"/>
      </rPr>
      <t xml:space="preserve"> 8.86% superior respecto a la línea base.     </t>
    </r>
  </si>
  <si>
    <r>
      <rPr>
        <b/>
        <sz val="11"/>
        <color theme="1"/>
        <rFont val="Arial"/>
        <family val="2"/>
      </rPr>
      <t xml:space="preserve">PSLA: </t>
    </r>
    <r>
      <rPr>
        <sz val="11"/>
        <color theme="1"/>
        <rFont val="Arial"/>
        <family val="2"/>
      </rPr>
      <t xml:space="preserve">De enero de 2022 a diciembre de 2024  se lograron atender 4,593 solicitudes de logística durante este periodo. 
2022: 1,070
2023: 1,100
2024: 1,123
</t>
    </r>
    <r>
      <rPr>
        <b/>
        <sz val="11"/>
        <color theme="1"/>
        <rFont val="Arial"/>
        <family val="2"/>
      </rPr>
      <t xml:space="preserve">Total: </t>
    </r>
    <r>
      <rPr>
        <sz val="11"/>
        <color theme="1"/>
        <rFont val="Arial"/>
        <family val="2"/>
      </rPr>
      <t>4,593</t>
    </r>
  </si>
  <si>
    <t>Las condiciones climatológicas, sanitarias y sociales son las adecuadas para la realización de las solicitudes de logística para los eventos.</t>
  </si>
  <si>
    <t>Dirección General de Fomento Cívico</t>
  </si>
  <si>
    <t>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t>
  </si>
  <si>
    <t xml:space="preserve">Las condiciones climatológicas, sanitarias y sociales son las adecuadas para la realización de los eventos </t>
  </si>
  <si>
    <r>
      <t xml:space="preserve">1.4.1.1.7.1 </t>
    </r>
    <r>
      <rPr>
        <sz val="11"/>
        <color rgb="FF000000"/>
        <rFont val="Arial"/>
        <family val="2"/>
      </rPr>
      <t>Realización de conmemoraciones y celebraciones cívicas.</t>
    </r>
  </si>
  <si>
    <r>
      <rPr>
        <b/>
        <sz val="11"/>
        <color rgb="FF000000"/>
        <rFont val="Arial"/>
        <family val="2"/>
      </rPr>
      <t xml:space="preserve">PCCR= </t>
    </r>
    <r>
      <rPr>
        <sz val="11"/>
        <color rgb="FF000000"/>
        <rFont val="Arial"/>
        <family val="2"/>
      </rPr>
      <t xml:space="preserve">  Porcentaje de Conmemoraciones y Celebraciones Cívicas realizadas    </t>
    </r>
  </si>
  <si>
    <t xml:space="preserve">
Con está información se mide el número de conmemoraciones y celebraciones cívicas de Acuerdo al Calendario Oficial Anual  en Monumentos, Parques y Escuelas.</t>
  </si>
  <si>
    <t xml:space="preserve">Eficacia                          </t>
  </si>
  <si>
    <r>
      <rPr>
        <b/>
        <sz val="11"/>
        <color rgb="FF000000"/>
        <rFont val="Arial"/>
        <family val="2"/>
      </rPr>
      <t xml:space="preserve">METODO DE CALCULO                                                                                                
PCCR= </t>
    </r>
    <r>
      <rPr>
        <sz val="11"/>
        <color rgb="FF000000"/>
        <rFont val="Arial"/>
        <family val="2"/>
      </rPr>
      <t xml:space="preserve">(NCCR/NCCP)*100         </t>
    </r>
    <r>
      <rPr>
        <b/>
        <sz val="11"/>
        <color rgb="FF000000"/>
        <rFont val="Arial"/>
        <family val="2"/>
      </rPr>
      <t xml:space="preserve">                                                                                     
VARIABLES
PCCR: </t>
    </r>
    <r>
      <rPr>
        <sz val="11"/>
        <color rgb="FF000000"/>
        <rFont val="Arial"/>
        <family val="2"/>
      </rPr>
      <t xml:space="preserve">Porcentaje de Conmemoraciones y Celebraciones Cívicas realizadas               
</t>
    </r>
    <r>
      <rPr>
        <b/>
        <sz val="11"/>
        <color rgb="FF000000"/>
        <rFont val="Arial"/>
        <family val="2"/>
      </rPr>
      <t xml:space="preserve">NCCR: </t>
    </r>
    <r>
      <rPr>
        <sz val="11"/>
        <color rgb="FF000000"/>
        <rFont val="Arial"/>
        <family val="2"/>
      </rPr>
      <t xml:space="preserve">Numero de Conmemoraciones y Celebraciones Cívicas realizadas                                       
</t>
    </r>
    <r>
      <rPr>
        <b/>
        <sz val="11"/>
        <color rgb="FF000000"/>
        <rFont val="Arial"/>
        <family val="2"/>
      </rPr>
      <t xml:space="preserve">NCCP: </t>
    </r>
    <r>
      <rPr>
        <sz val="11"/>
        <color rgb="FF000000"/>
        <rFont val="Arial"/>
        <family val="2"/>
      </rPr>
      <t xml:space="preserve">Numero de Conmemoraciones y Celebraciones Civicas programadas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</si>
  <si>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Conmemoraciones y Celebraciones Cívicas</t>
    </r>
  </si>
  <si>
    <r>
      <rPr>
        <b/>
        <sz val="11"/>
        <color rgb="FF000000"/>
        <rFont val="Arial"/>
        <family val="2"/>
      </rPr>
      <t>PCCR:</t>
    </r>
    <r>
      <rPr>
        <sz val="11"/>
        <color rgb="FF000000"/>
        <rFont val="Arial"/>
        <family val="2"/>
      </rPr>
      <t xml:space="preserve"> Del 1 de enero de 2025 al 31 de diciembre de 2027,  se realizarán 240 conmemoraciones y celebraciones cívicas.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 xml:space="preserve">Meta Absoluta: </t>
    </r>
    <r>
      <rPr>
        <sz val="11"/>
        <color rgb="FF000000"/>
        <rFont val="Arial"/>
        <family val="2"/>
      </rPr>
      <t xml:space="preserve"> 68  Conmemoraciones y Celebraciones Cívicas                                            
</t>
    </r>
    <r>
      <rPr>
        <b/>
        <sz val="11"/>
        <color rgb="FF000000"/>
        <rFont val="Arial"/>
        <family val="2"/>
      </rPr>
      <t xml:space="preserve">
Meta Relativa</t>
    </r>
    <r>
      <rPr>
        <sz val="11"/>
        <color rgb="FF000000"/>
        <rFont val="Arial"/>
        <family val="2"/>
      </rPr>
      <t xml:space="preserve">:  39.53% superior respecto a la línea base. </t>
    </r>
  </si>
  <si>
    <r>
      <rPr>
        <b/>
        <sz val="11"/>
        <color rgb="FF000000"/>
        <rFont val="Arial"/>
        <family val="2"/>
      </rPr>
      <t>PCCR:</t>
    </r>
    <r>
      <rPr>
        <sz val="11"/>
        <color rgb="FF000000"/>
        <rFont val="Arial"/>
        <family val="2"/>
      </rPr>
      <t xml:space="preserve">  De enero de 2022 a diciembre de 2024  se realizaron 172 conmemoraciones y celebraciones cívicas.
2022: 45 
2023: 59
2024: 68
</t>
    </r>
    <r>
      <rPr>
        <b/>
        <sz val="11"/>
        <color rgb="FF000000"/>
        <rFont val="Arial"/>
        <family val="2"/>
      </rPr>
      <t xml:space="preserve">Total: </t>
    </r>
    <r>
      <rPr>
        <sz val="11"/>
        <color rgb="FF000000"/>
        <rFont val="Arial"/>
        <family val="2"/>
      </rPr>
      <t>172</t>
    </r>
  </si>
  <si>
    <r>
      <t xml:space="preserve">Nombre del Documento:  
</t>
    </r>
    <r>
      <rPr>
        <sz val="11"/>
        <color theme="1"/>
        <rFont val="Arial"/>
        <family val="2"/>
      </rPr>
      <t>Reporte Trimestral de Eventos Cívicos, Culturales y Apoyos Institucionales.</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</si>
  <si>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 xml:space="preserve">Las condiciones climatológicas y sociales son las adecuadas para la realización de las conmemoraciones y celebraciones.  </t>
  </si>
  <si>
    <r>
      <t xml:space="preserve">1.4.1.1.7.2 </t>
    </r>
    <r>
      <rPr>
        <sz val="11"/>
        <rFont val="Arial"/>
        <family val="2"/>
      </rPr>
      <t xml:space="preserve">  Participaciones musicales en eventos cívicos y culturales.</t>
    </r>
  </si>
  <si>
    <r>
      <rPr>
        <b/>
        <sz val="11"/>
        <color rgb="FF000000"/>
        <rFont val="Arial"/>
        <family val="2"/>
      </rPr>
      <t>PMR</t>
    </r>
    <r>
      <rPr>
        <sz val="11"/>
        <color rgb="FF000000"/>
        <rFont val="Arial"/>
        <family val="2"/>
      </rPr>
      <t xml:space="preserve"> = Porcentaje de participaciones musicales en eventos realizadas.</t>
    </r>
  </si>
  <si>
    <t xml:space="preserve">Con está información, se mide el número de participaciones musicales de la banda y el trio en  diferentes eventos en los que sean convocados, asimismo permite conocer la importancia de sus colaboraciones. </t>
  </si>
  <si>
    <t xml:space="preserve">Eficacia                                            </t>
  </si>
  <si>
    <r>
      <t xml:space="preserve">MÉTODO DE CÁLCULO
PMR= </t>
    </r>
    <r>
      <rPr>
        <sz val="11"/>
        <rFont val="Arial"/>
        <family val="2"/>
      </rPr>
      <t xml:space="preserve">(NPMR/NPMP)*100   </t>
    </r>
    <r>
      <rPr>
        <b/>
        <sz val="11"/>
        <rFont val="Arial"/>
        <family val="2"/>
      </rPr>
      <t xml:space="preserve">                                                                                            
VARIABLES
PMR: </t>
    </r>
    <r>
      <rPr>
        <sz val="11"/>
        <rFont val="Arial"/>
        <family val="2"/>
      </rPr>
      <t>Porcentaje de participaciones musicales en eventos realizadas.</t>
    </r>
    <r>
      <rPr>
        <b/>
        <sz val="11"/>
        <rFont val="Arial"/>
        <family val="2"/>
      </rPr>
      <t xml:space="preserve">
NPMR: </t>
    </r>
    <r>
      <rPr>
        <sz val="11"/>
        <rFont val="Arial"/>
        <family val="2"/>
      </rPr>
      <t>Número de participaciones musicales en eventos realizadas.</t>
    </r>
    <r>
      <rPr>
        <b/>
        <sz val="11"/>
        <rFont val="Arial"/>
        <family val="2"/>
      </rPr>
      <t xml:space="preserve">
NPMP: </t>
    </r>
    <r>
      <rPr>
        <sz val="11"/>
        <rFont val="Arial"/>
        <family val="2"/>
      </rPr>
      <t>Número de participaciones musicales en eventos programadas.</t>
    </r>
    <r>
      <rPr>
        <b/>
        <sz val="11"/>
        <rFont val="Arial"/>
        <family val="2"/>
      </rPr>
      <t xml:space="preserve">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</si>
  <si>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Participaciones Musicales</t>
    </r>
  </si>
  <si>
    <r>
      <rPr>
        <b/>
        <sz val="11"/>
        <color rgb="FF000000"/>
        <rFont val="Arial"/>
        <family val="2"/>
      </rPr>
      <t xml:space="preserve">PMR: </t>
    </r>
    <r>
      <rPr>
        <sz val="11"/>
        <color rgb="FF000000"/>
        <rFont val="Arial"/>
        <family val="2"/>
      </rPr>
      <t xml:space="preserve">Del 1 de enero de 2025 al 31 de diciembre de 2027, se realizarán 342 participaciones musicales.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Meta Absoluta:</t>
    </r>
    <r>
      <rPr>
        <sz val="11"/>
        <color rgb="FF000000"/>
        <rFont val="Arial"/>
        <family val="2"/>
      </rPr>
      <t xml:space="preserve"> -164  participaciones musicales
</t>
    </r>
    <r>
      <rPr>
        <b/>
        <sz val="11"/>
        <color rgb="FF000000"/>
        <rFont val="Arial"/>
        <family val="2"/>
      </rPr>
      <t xml:space="preserve">Meta Relativa: </t>
    </r>
    <r>
      <rPr>
        <sz val="11"/>
        <color rgb="FF000000"/>
        <rFont val="Arial"/>
        <family val="2"/>
      </rPr>
      <t xml:space="preserve"> -32.41% inferior respecto a la línea base.  </t>
    </r>
    <r>
      <rPr>
        <b/>
        <sz val="11"/>
        <color rgb="FF000000"/>
        <rFont val="Arial"/>
        <family val="2"/>
      </rPr>
      <t xml:space="preserve">  </t>
    </r>
  </si>
  <si>
    <r>
      <rPr>
        <b/>
        <sz val="11"/>
        <color rgb="FF000000"/>
        <rFont val="Arial"/>
        <family val="2"/>
      </rPr>
      <t>PMR:</t>
    </r>
    <r>
      <rPr>
        <sz val="11"/>
        <color rgb="FF000000"/>
        <rFont val="Arial"/>
        <family val="2"/>
      </rPr>
      <t xml:space="preserve">  De enero de 2022 a diciembre de 2024  se realizaron  506 participaciones musicales.
2022: 134
2023: 171
2024: 201
</t>
    </r>
    <r>
      <rPr>
        <b/>
        <sz val="11"/>
        <color rgb="FF000000"/>
        <rFont val="Arial"/>
        <family val="2"/>
      </rPr>
      <t xml:space="preserve">Total: </t>
    </r>
    <r>
      <rPr>
        <sz val="11"/>
        <color rgb="FF000000"/>
        <rFont val="Arial"/>
        <family val="2"/>
      </rPr>
      <t>506</t>
    </r>
  </si>
  <si>
    <r>
      <t xml:space="preserve">Nombre del Documento:  
</t>
    </r>
    <r>
      <rPr>
        <sz val="11"/>
        <color theme="1"/>
        <rFont val="Arial"/>
        <family val="2"/>
      </rPr>
      <t xml:space="preserve">Reporte Trimestral de Eventos Cívicos, Culturales y Apoyos Institucionales.
</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</si>
  <si>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Las áreas solicitantes confirman la participación musical en sus eventos y las condiciones climatológicas y sociales son las adecuadas</t>
  </si>
  <si>
    <r>
      <t xml:space="preserve">1.4.1.1.7.3  </t>
    </r>
    <r>
      <rPr>
        <sz val="11"/>
        <color rgb="FF000000"/>
        <rFont val="Arial"/>
        <family val="2"/>
      </rPr>
      <t xml:space="preserve">Atención a Solicitudes de apoyo para eventos oficiales de Instituciones Externas.
</t>
    </r>
  </si>
  <si>
    <r>
      <t xml:space="preserve">PSEA= </t>
    </r>
    <r>
      <rPr>
        <sz val="11"/>
        <color rgb="FF000000"/>
        <rFont val="Arial"/>
        <family val="2"/>
      </rPr>
      <t>Porcentaje de solicitudes de apoyo para eventos oficiales atendidos.</t>
    </r>
    <r>
      <rPr>
        <b/>
        <sz val="11"/>
        <color rgb="FF000000"/>
        <rFont val="Arial"/>
        <family val="2"/>
      </rPr>
      <t xml:space="preserve"> </t>
    </r>
  </si>
  <si>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</si>
  <si>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r>
      <rPr>
        <b/>
        <sz val="11"/>
        <rFont val="Arial"/>
        <family val="2"/>
      </rPr>
      <t xml:space="preserve">MÉTODO DE CÁLCULO                                                                                                
PSEA= </t>
    </r>
    <r>
      <rPr>
        <sz val="11"/>
        <rFont val="Arial"/>
        <family val="2"/>
      </rPr>
      <t xml:space="preserve">(NSOE/NSOR)*100 </t>
    </r>
    <r>
      <rPr>
        <b/>
        <sz val="11"/>
        <rFont val="Arial"/>
        <family val="2"/>
      </rPr>
      <t xml:space="preserve">
VARIABLES
PSEA:</t>
    </r>
    <r>
      <rPr>
        <sz val="11"/>
        <rFont val="Arial"/>
        <family val="2"/>
      </rPr>
      <t xml:space="preserve"> Porcentaje de solicitudes de apoyo para eventos oficiales atendidas.</t>
    </r>
    <r>
      <rPr>
        <b/>
        <sz val="11"/>
        <rFont val="Arial"/>
        <family val="2"/>
      </rPr>
      <t xml:space="preserve">   
NSOE:</t>
    </r>
    <r>
      <rPr>
        <sz val="11"/>
        <rFont val="Arial"/>
        <family val="2"/>
      </rPr>
      <t xml:space="preserve"> Número de Solicitudes de apoyo atendidas                                      </t>
    </r>
    <r>
      <rPr>
        <b/>
        <sz val="11"/>
        <rFont val="Arial"/>
        <family val="2"/>
      </rPr>
      <t xml:space="preserve"> 
NSOR:</t>
    </r>
    <r>
      <rPr>
        <sz val="11"/>
        <rFont val="Arial"/>
        <family val="2"/>
      </rPr>
      <t xml:space="preserve"> Número de Solicitudes de apoyo recibidas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</si>
  <si>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Solicitudes de apoyo</t>
    </r>
  </si>
  <si>
    <t xml:space="preserve">Las instituciones externas presentan sus solicitudes de apoyo en tiempo y forma.
Se cuenta con disponibilidad operativa y de insumos para atender los eventos especiales. </t>
  </si>
  <si>
    <t>Meta 17.17 
Para 2030, alentar y promover la constitución de alianzas eficaces en las esferas pública, público-privada y de la sociedad civil.
Meta 16.6 
Para 2030, crear instituciones eficaces, responsables y transparentes a todos los niveles.</t>
  </si>
  <si>
    <t>Dirección General de Recursos Humanos</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</si>
  <si>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</si>
  <si>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Las Unidades Administrativas proporcionan oportunamente la información requerida y existen condiciones institucionales, normativas y tecnológicas adecuadas para la gestión de la información del personal municipal.</t>
  </si>
  <si>
    <t>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t>
  </si>
  <si>
    <r>
      <t xml:space="preserve">1.4.1.1.8.1. </t>
    </r>
    <r>
      <rPr>
        <sz val="11"/>
        <color theme="1"/>
        <rFont val="Arial"/>
        <family val="2"/>
      </rPr>
      <t>Atención de incidencias del personal (altas, bajas, modificaciones y movimientos) enviadas por las Unidades Administrativas.</t>
    </r>
  </si>
  <si>
    <r>
      <rPr>
        <b/>
        <sz val="11"/>
        <color theme="1"/>
        <rFont val="Arial"/>
        <family val="2"/>
      </rPr>
      <t>PIA</t>
    </r>
    <r>
      <rPr>
        <sz val="11"/>
        <color theme="1"/>
        <rFont val="Arial"/>
        <family val="2"/>
      </rPr>
      <t>=  Porcentaje de incidencias (altas, bajas, modificaciones, cambios de puestos o salarios) atendidas.</t>
    </r>
  </si>
  <si>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</si>
  <si>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r>
      <rPr>
        <b/>
        <sz val="11"/>
        <color theme="1"/>
        <rFont val="Arial"/>
        <family val="2"/>
      </rPr>
      <t>MÉTODO DE CÁLCULO
PIA=</t>
    </r>
    <r>
      <rPr>
        <sz val="11"/>
        <color theme="1"/>
        <rFont val="Arial"/>
        <family val="2"/>
      </rPr>
      <t xml:space="preserve"> (NIS/NIR)*100
</t>
    </r>
    <r>
      <rPr>
        <b/>
        <sz val="11"/>
        <color theme="1"/>
        <rFont val="Arial"/>
        <family val="2"/>
      </rPr>
      <t>VARIABLES
PIA=</t>
    </r>
    <r>
      <rPr>
        <sz val="11"/>
        <color theme="1"/>
        <rFont val="Arial"/>
        <family val="2"/>
      </rPr>
      <t xml:space="preserve"> Porcentaje de incidencias (altas, bajas, modificaciones, cambios de puestos o salarios) atendidas.
</t>
    </r>
    <r>
      <rPr>
        <b/>
        <sz val="11"/>
        <color theme="1"/>
        <rFont val="Arial"/>
        <family val="2"/>
      </rPr>
      <t xml:space="preserve">NIS= </t>
    </r>
    <r>
      <rPr>
        <sz val="11"/>
        <color theme="1"/>
        <rFont val="Arial"/>
        <family val="2"/>
      </rPr>
      <t xml:space="preserve">Número de incidencias solventadas
</t>
    </r>
    <r>
      <rPr>
        <b/>
        <sz val="11"/>
        <color theme="1"/>
        <rFont val="Arial"/>
        <family val="2"/>
      </rPr>
      <t>NIR=</t>
    </r>
    <r>
      <rPr>
        <sz val="11"/>
        <color theme="1"/>
        <rFont val="Arial"/>
        <family val="2"/>
      </rPr>
      <t xml:space="preserve"> Número de incidencias recibidas.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</si>
  <si>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Incidencias
</t>
    </r>
  </si>
  <si>
    <r>
      <rPr>
        <b/>
        <sz val="11"/>
        <color theme="1"/>
        <rFont val="Arial"/>
        <family val="2"/>
      </rPr>
      <t>PIA:</t>
    </r>
    <r>
      <rPr>
        <sz val="11"/>
        <color theme="1"/>
        <rFont val="Arial"/>
        <family val="2"/>
      </rPr>
      <t xml:space="preserve"> Del 1 de enero de 2025 al 31 de diciembre de 2027, se establece entregar 10,728 incidencias.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15 Incidencias.
</t>
    </r>
    <r>
      <rPr>
        <b/>
        <sz val="11"/>
        <color theme="1"/>
        <rFont val="Arial"/>
        <family val="2"/>
      </rPr>
      <t>Meta Relativa:</t>
    </r>
    <r>
      <rPr>
        <sz val="11"/>
        <color theme="1"/>
        <rFont val="Arial"/>
        <family val="2"/>
      </rPr>
      <t xml:space="preserve"> 0.14%  inferior respecto a la línea base.                       </t>
    </r>
  </si>
  <si>
    <r>
      <rPr>
        <b/>
        <sz val="11"/>
        <color theme="1"/>
        <rFont val="Arial"/>
        <family val="2"/>
      </rPr>
      <t>Nombre del Documento:</t>
    </r>
    <r>
      <rPr>
        <sz val="11"/>
        <color theme="1"/>
        <rFont val="Arial"/>
        <family val="2"/>
      </rPr>
      <t xml:space="preserve">  Reporte de incidencias del sistema de nómina. Oficios e incidencias solicitadas por las Unidades Administrativas 
</t>
    </r>
    <r>
      <rPr>
        <b/>
        <sz val="11"/>
        <color theme="1"/>
        <rFont val="Arial"/>
        <family val="2"/>
      </rPr>
      <t xml:space="preserve">Nombre de quien genera la información:  
</t>
    </r>
    <r>
      <rPr>
        <sz val="11"/>
        <color theme="1"/>
        <rFont val="Arial"/>
        <family val="2"/>
      </rPr>
      <t xml:space="preserve">Dirección General de Recursos Humanos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</si>
  <si>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notifican en tiempo y forma las incidencias del personal, conforme a la normatividad aplicable.</t>
  </si>
  <si>
    <t>Meta 8.5 
Para 2030, lograr el empleo pleno y productivo y el trabajo decente para todas las mujeres y los hombres, incluidos los jóvenes y las personas con discapacidad, así como la igualdad de remuneración por trabajo de igual valor.</t>
  </si>
  <si>
    <r>
      <t>1.4.1.1.8.2.</t>
    </r>
    <r>
      <rPr>
        <sz val="11"/>
        <color theme="1"/>
        <rFont val="Arial"/>
        <family val="2"/>
      </rPr>
      <t xml:space="preserve"> Elaboración y gestión de reportes de finiquitos y/o liquidación, solicitados por las Unidades Administrativas.</t>
    </r>
  </si>
  <si>
    <r>
      <t xml:space="preserve">PRFLE= </t>
    </r>
    <r>
      <rPr>
        <sz val="11"/>
        <color theme="1"/>
        <rFont val="Arial"/>
        <family val="2"/>
      </rPr>
      <t>Porcentaje de reportes de finiquito y/o liquidación entregados.</t>
    </r>
  </si>
  <si>
    <t>Este indicador muestra el cumplimiento de la elaboración y gestión de finiquitos y/o liquidaciones que han sido solicitados por las Unidades Administrativas.
Con esta información, se contribuye a detectar areas de oportunidad para optimizar el proceso de gestión.</t>
  </si>
  <si>
    <r>
      <t xml:space="preserve">
</t>
    </r>
    <r>
      <rPr>
        <b/>
        <sz val="11"/>
        <color theme="1"/>
        <rFont val="Arial"/>
        <family val="2"/>
      </rPr>
      <t>MÉTODO DE CÁLCULO:
PRFLE=</t>
    </r>
    <r>
      <rPr>
        <sz val="11"/>
        <color theme="1"/>
        <rFont val="Arial"/>
        <family val="2"/>
      </rPr>
      <t xml:space="preserve"> (NRFLR/NRFLS)*100
</t>
    </r>
    <r>
      <rPr>
        <b/>
        <sz val="11"/>
        <color theme="1"/>
        <rFont val="Arial"/>
        <family val="2"/>
      </rPr>
      <t>VARIABLES
PRFLE=</t>
    </r>
    <r>
      <rPr>
        <sz val="11"/>
        <color theme="1"/>
        <rFont val="Arial"/>
        <family val="2"/>
      </rPr>
      <t xml:space="preserve"> Porcentaje de reportes de finiquito y/o liquidación entregados.
</t>
    </r>
    <r>
      <rPr>
        <b/>
        <sz val="11"/>
        <color theme="1"/>
        <rFont val="Arial"/>
        <family val="2"/>
      </rPr>
      <t>NRFLR=</t>
    </r>
    <r>
      <rPr>
        <sz val="11"/>
        <color theme="1"/>
        <rFont val="Arial"/>
        <family val="2"/>
      </rPr>
      <t xml:space="preserve"> número de reportes de finiquito y/o liquidicación emitidos
</t>
    </r>
    <r>
      <rPr>
        <b/>
        <sz val="11"/>
        <color theme="1"/>
        <rFont val="Arial"/>
        <family val="2"/>
      </rPr>
      <t>NRFLS=</t>
    </r>
    <r>
      <rPr>
        <sz val="11"/>
        <color theme="1"/>
        <rFont val="Arial"/>
        <family val="2"/>
      </rPr>
      <t xml:space="preserve"> número de reportes de finiquito y/o liquidicación solicitadas
</t>
    </r>
  </si>
  <si>
    <r>
      <rPr>
        <b/>
        <sz val="11"/>
        <color theme="1"/>
        <rFont val="Arial"/>
        <family val="2"/>
      </rPr>
      <t>UNIDAD DE MEDIDA DEL INDICADOR:</t>
    </r>
    <r>
      <rPr>
        <sz val="11"/>
        <color theme="1"/>
        <rFont val="Arial"/>
        <family val="2"/>
      </rPr>
      <t xml:space="preserve">
Porcentaje</t>
    </r>
    <r>
      <rPr>
        <b/>
        <sz val="11"/>
        <color theme="1"/>
        <rFont val="Arial"/>
        <family val="2"/>
      </rPr>
      <t xml:space="preserve">
                                         UNIDAD DE MEDIDA DE LA VARIABLE:</t>
    </r>
    <r>
      <rPr>
        <sz val="11"/>
        <color theme="1"/>
        <rFont val="Arial"/>
        <family val="2"/>
      </rPr>
      <t xml:space="preserve">
Finiquitos y/o liquidaciones</t>
    </r>
  </si>
  <si>
    <r>
      <rPr>
        <b/>
        <sz val="11"/>
        <color theme="1"/>
        <rFont val="Arial"/>
        <family val="2"/>
      </rPr>
      <t xml:space="preserve">PRFLE: </t>
    </r>
    <r>
      <rPr>
        <sz val="11"/>
        <color theme="1"/>
        <rFont val="Arial"/>
        <family val="2"/>
      </rPr>
      <t xml:space="preserve">Del 1 de enero de 2025 al 31 de diciembre de 2027, se establece entregar 1,800 finiquitos y/o liquidaciones.
</t>
    </r>
    <r>
      <rPr>
        <b/>
        <sz val="11"/>
        <color theme="1"/>
        <rFont val="Arial"/>
        <family val="2"/>
      </rPr>
      <t xml:space="preserve">
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147 finiquitos y/o liquidaciones.
</t>
    </r>
    <r>
      <rPr>
        <b/>
        <sz val="11"/>
        <color theme="1"/>
        <rFont val="Arial"/>
        <family val="2"/>
      </rPr>
      <t>Meta Relativa:</t>
    </r>
    <r>
      <rPr>
        <sz val="11"/>
        <color theme="1"/>
        <rFont val="Arial"/>
        <family val="2"/>
      </rPr>
      <t xml:space="preserve"> 8.89%  superior respecto a la línea base.                       
</t>
    </r>
  </si>
  <si>
    <r>
      <rPr>
        <b/>
        <sz val="11"/>
        <color theme="1"/>
        <rFont val="Arial"/>
        <family val="2"/>
      </rPr>
      <t>PRFLE:</t>
    </r>
    <r>
      <rPr>
        <sz val="11"/>
        <color theme="1"/>
        <rFont val="Arial"/>
        <family val="2"/>
      </rPr>
      <t xml:space="preserve"> De enero de 2022 a diciembre de 2024  se consolidaron 1,653 finiquitos.
2022: 389
2023: 628
2024: 636
</t>
    </r>
    <r>
      <rPr>
        <b/>
        <sz val="11"/>
        <color theme="1"/>
        <rFont val="Arial"/>
        <family val="2"/>
      </rPr>
      <t xml:space="preserve">Total: </t>
    </r>
    <r>
      <rPr>
        <sz val="11"/>
        <color theme="1"/>
        <rFont val="Arial"/>
        <family val="2"/>
      </rPr>
      <t>1,653</t>
    </r>
  </si>
  <si>
    <r>
      <rPr>
        <b/>
        <sz val="11"/>
        <color theme="1"/>
        <rFont val="Arial"/>
        <family val="2"/>
      </rPr>
      <t>Nombre del Documento:</t>
    </r>
    <r>
      <rPr>
        <sz val="11"/>
        <color theme="1"/>
        <rFont val="Arial"/>
        <family val="2"/>
      </rPr>
      <t xml:space="preserve">   Reporte de la Jefatura del Departamento Administrativo y Laboral. Oficios e incidencias solicitadas por las Unidades Administrativas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</si>
  <si>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solicitan oportunamente la elaboración de finiquitos y/o liquidaciones, y proporcionan la información necesaria conforme a la normatividad aplicable.</t>
  </si>
  <si>
    <r>
      <t xml:space="preserve">1.4.1.1.8.3.  </t>
    </r>
    <r>
      <rPr>
        <sz val="11"/>
        <color theme="1"/>
        <rFont val="Arial"/>
        <family val="2"/>
      </rPr>
      <t>Actualización de expedientes de personal activo y de baja por incidencias enviadas por las diferentes Unidades Administrativas.</t>
    </r>
  </si>
  <si>
    <r>
      <rPr>
        <b/>
        <sz val="11"/>
        <color theme="1"/>
        <rFont val="Arial"/>
        <family val="2"/>
      </rPr>
      <t>PEPIA=</t>
    </r>
    <r>
      <rPr>
        <sz val="11"/>
        <color theme="1"/>
        <rFont val="Arial"/>
        <family val="2"/>
      </rPr>
      <t xml:space="preserve"> Porcentaje de expedientes de personal por incidencias actualizados</t>
    </r>
  </si>
  <si>
    <t>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t>
  </si>
  <si>
    <r>
      <rPr>
        <b/>
        <sz val="11"/>
        <color theme="1"/>
        <rFont val="Arial"/>
        <family val="2"/>
      </rPr>
      <t>MÉTODO DE CÁLCULO
PEPIA=</t>
    </r>
    <r>
      <rPr>
        <sz val="11"/>
        <color theme="1"/>
        <rFont val="Arial"/>
        <family val="2"/>
      </rPr>
      <t xml:space="preserve"> (NEA/NES)*100    
</t>
    </r>
    <r>
      <rPr>
        <b/>
        <sz val="11"/>
        <color theme="1"/>
        <rFont val="Arial"/>
        <family val="2"/>
      </rPr>
      <t xml:space="preserve">VARIABLES:
PEPIA= </t>
    </r>
    <r>
      <rPr>
        <sz val="11"/>
        <color theme="1"/>
        <rFont val="Arial"/>
        <family val="2"/>
      </rPr>
      <t xml:space="preserve">Porcentaje de expedientes de personal por incidencias actualizados
</t>
    </r>
    <r>
      <rPr>
        <b/>
        <sz val="11"/>
        <color theme="1"/>
        <rFont val="Arial"/>
        <family val="2"/>
      </rPr>
      <t>NEA=</t>
    </r>
    <r>
      <rPr>
        <sz val="11"/>
        <color theme="1"/>
        <rFont val="Arial"/>
        <family val="2"/>
      </rPr>
      <t xml:space="preserve"> Número de expedientes actualizados.                                                  </t>
    </r>
    <r>
      <rPr>
        <b/>
        <sz val="11"/>
        <color theme="1"/>
        <rFont val="Arial"/>
        <family val="2"/>
      </rPr>
      <t>NES=</t>
    </r>
    <r>
      <rPr>
        <sz val="11"/>
        <color theme="1"/>
        <rFont val="Arial"/>
        <family val="2"/>
      </rPr>
      <t xml:space="preserve"> Número de expedientes sujetos a actualización.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</si>
  <si>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Expedientes de personal
</t>
    </r>
  </si>
  <si>
    <t>Las Unidades Administrativas remiten la documentación e incidencias del personal en tiempo y forma, y el personal entrega la documentación requerida para la integración y actualización de sus expedientes.</t>
  </si>
  <si>
    <t xml:space="preserve">PSGRM: NA
Se establecerá en el primer periodo de medición (2026), debido a que el indicador es de nueva creación y no existe información histórica homogénea que permita su comparabilidad.
</t>
  </si>
  <si>
    <t>PLTRM = NA
Se establecerá en el primer periodo de medición (2026), debido a que no se cuenta con información histórica programada homogénea que permita determinar el porcentaje de cumplimiento.</t>
  </si>
  <si>
    <t xml:space="preserve">PSTIC: NA 
Se establecerá en el primer periodo de medición (2026), debido a que el indicador es de nueva creación y no se cuenta con información histórica homogénea que permita su comparabilidad.
</t>
  </si>
  <si>
    <t xml:space="preserve">PSML: NA
Se establecerá en el primer periodo de medición (2026), debido a que no se cuenta con información histórica homogénea que permita determinar el porcentaje de cumplimiento.
</t>
  </si>
  <si>
    <t>PSGRM: De enero a diciembre de 2026, se alcanzará al menos el 95% de cumplimiento en la gestión oportuna de los servicios de recursos materiales programados.
VARIACIÓN DE LA META EN RELACIÓN A LA LÍNEA BASE
Meta Absoluta: NA
Meta Relativa: NA</t>
  </si>
  <si>
    <t>PLTRM = De enero a diciembre de 2026, se alcanzará al menos el 95% de cumplimiento en la tramitación de licitaciones programadas para el suministro de recursos materiales.
Meta Absoluta: NA
Meta Relativa:  NA</t>
  </si>
  <si>
    <t xml:space="preserve">PSSA : De enero a diciembre de 2026  se garantizará la atención, seguimiento y control oportuno de las solicitudes de servicios de suministro de combustible y mantenimiento vehicular, alcanzando al menos un 95% de cumplimiento respecto al total de solicitudes recibidas.
VARIACIÓN DE LA META EN RELACIÓN A LA LÍNEA BASE   
Meta Absoluta: NA
Meta Relativa: NA                     </t>
  </si>
  <si>
    <r>
      <t xml:space="preserve">PASA: </t>
    </r>
    <r>
      <rPr>
        <sz val="11"/>
        <color rgb="FF000000"/>
        <rFont val="Arial"/>
        <family val="2"/>
      </rPr>
      <t xml:space="preserve">Del 1 de enero de 2025 al 31 de diciembre de 2027 se realizarán 826 asistencias de siniestros.
</t>
    </r>
    <r>
      <rPr>
        <b/>
        <sz val="11"/>
        <color rgb="FF000000"/>
        <rFont val="Arial"/>
        <family val="2"/>
      </rPr>
      <t xml:space="preserve">
VARIACIÓN DE LA META EN RELACIÓN A LA LÍNEA BASE
Meta Absoluta: </t>
    </r>
    <r>
      <rPr>
        <sz val="11"/>
        <color rgb="FF000000"/>
        <rFont val="Arial"/>
        <family val="2"/>
      </rPr>
      <t>132 asistencias de siniestros.</t>
    </r>
    <r>
      <rPr>
        <b/>
        <sz val="11"/>
        <color rgb="FF000000"/>
        <rFont val="Arial"/>
        <family val="2"/>
      </rPr>
      <t xml:space="preserve">
Meta Relativa: </t>
    </r>
    <r>
      <rPr>
        <sz val="11"/>
        <color rgb="FF000000"/>
        <rFont val="Arial"/>
        <family val="2"/>
      </rPr>
      <t xml:space="preserve">19.02% superior a la línea base                                                                                        </t>
    </r>
  </si>
  <si>
    <r>
      <t xml:space="preserve">PASA: </t>
    </r>
    <r>
      <rPr>
        <sz val="11"/>
        <color rgb="FF000000"/>
        <rFont val="Arial"/>
        <family val="2"/>
      </rPr>
      <t xml:space="preserve">De enero de 2022 a diciembre de 2024 se realizaron 694 asistencias a siniestros. </t>
    </r>
    <r>
      <rPr>
        <b/>
        <sz val="11"/>
        <color rgb="FF000000"/>
        <rFont val="Arial"/>
        <family val="2"/>
      </rPr>
      <t xml:space="preserve">
</t>
    </r>
    <r>
      <rPr>
        <sz val="11"/>
        <color rgb="FF000000"/>
        <rFont val="Arial"/>
        <family val="2"/>
      </rPr>
      <t xml:space="preserve">
2022: 291
2023: 202
2024: 201
</t>
    </r>
    <r>
      <rPr>
        <b/>
        <sz val="11"/>
        <color rgb="FF000000"/>
        <rFont val="Arial"/>
        <family val="2"/>
      </rPr>
      <t xml:space="preserve">Total: </t>
    </r>
    <r>
      <rPr>
        <sz val="11"/>
        <color rgb="FF000000"/>
        <rFont val="Arial"/>
        <family val="2"/>
      </rPr>
      <t>694</t>
    </r>
  </si>
  <si>
    <t xml:space="preserve">PACRIM: 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</si>
  <si>
    <t>PAER: De enero a diciembre de 2023 se actualizaron y regularizaron 2,642 expedientes.</t>
  </si>
  <si>
    <t>PAMA: De enero a diciembre de 2023   se realizaron 4 acciones de mantenimiento.</t>
  </si>
  <si>
    <t xml:space="preserve">PASA: De enero a diciembre de 2023 se realizaron 202 asistencias a siniestros. </t>
  </si>
  <si>
    <t xml:space="preserve">PSP: De enero a diciembre de 2023 se atendieron 523 solicitudes de pagos. </t>
  </si>
  <si>
    <t xml:space="preserve">PCAE:  De enero a diciembre de 2023 se dió cumplimiento a 63 acuerdos durante ese periodo. </t>
  </si>
  <si>
    <t xml:space="preserve">PEEOMA:  De enero a diciembre de 2023  se atendieron 4 eventos especiales oficiales durante ese periodo. 
</t>
  </si>
  <si>
    <t xml:space="preserve">PGER:  De enero a diciembre de 2023 se lograron realizar 4,786 gestiones de apoyos. </t>
  </si>
  <si>
    <t xml:space="preserve">PAMA: De enero a diciembre de 2026 se realizarán 4 acciones de mantenimiento.
VARIACIÓN DE LA META EN RELACIÓN A LA LÍNEA BASE
Meta Absoluta: 0
Meta Relativa:  0%
</t>
  </si>
  <si>
    <t>PACRIM: De enero a diciembre de 2026, se llevará a cabo la generación de claves y la elaboración de 2,700 resguardos e inventarios de bienes muebles adquiridos por el Ayuntamiento, conforme a la disponibilidad operativa y normativa.
VARIACIÓN DE LA META EN RELACIÓN A LA LÍNEA BASE
Meta Absoluta:  NA
Meta Relativa:  NA</t>
  </si>
  <si>
    <t>PPMP: De enero a diciembre de 2023 se profesionalizarán a  2,428 integrantes del personal municipal.</t>
  </si>
  <si>
    <t xml:space="preserve">PPCI: De enero a diciembre de 2023  se impartieron 195  Cursos de Capacitación Integral Institucional. </t>
  </si>
  <si>
    <t>PCC: De enero a diciembre de 2023 se celebraron 11 convenios de colaboración durante este periodo.</t>
  </si>
  <si>
    <t>PSPE: De enero a diciembre de 2023 se evaluaron a 1,074 servidores (as) públicos .</t>
  </si>
  <si>
    <t>PSDMA: De enero a diciembre de 2023  se brindaron 380 servicios a sistemas Informáticos.</t>
  </si>
  <si>
    <t>PSTIC: De enero a diciembre de 2026, se alcanzará al menos el 95% de cumplimiento en la atención de los servicios de tecnologías de la información programados.
VARIACIÓN DE LA META EN RELACIÓN A LA LÍNEA BASE
Meta Absoluta: NA 
Meta Relativa: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</si>
  <si>
    <t xml:space="preserve">PSLA: De enero a diciembre de 2023  se lograron atender 1,100 solicitudes de logística durante este periodo. </t>
  </si>
  <si>
    <t>PLEO: De enero a diciembre de 2023  se ejecutaron 4 eventos oficiales especiales.</t>
  </si>
  <si>
    <t>PSMR: De enero a diciembre de 2023  se realizaron 2,372 servicios de mantenimiento.</t>
  </si>
  <si>
    <t xml:space="preserve">PSML: De enero a diciembre de 2026, se alcanzará al menos el 95% de cumplimiento en la ejecución de los servicios de mantenimiento y logística programados en el período.
VARIACIÓN DE LA META EN RELACIÓN A LA LÍNEA BASE
Meta Absoluta:  NA                                               
Meta Relativa: NA. 
   </t>
  </si>
  <si>
    <t>PMR:  De enero a diciembre de 2023  se realizaron  171 participaciones musicales.</t>
  </si>
  <si>
    <t>PCCR:  De enero a diciembre de 2023  se realizaron 59 conmemoraciones y celebraciones cívicas.</t>
  </si>
  <si>
    <t>PEPIA: De enero a diciembre de 2023  se actualizaron 3,237 expedientes.</t>
  </si>
  <si>
    <t>PRFLE: De enero a diciembre de 2023  se consolidaron 628 finiquitos.</t>
  </si>
  <si>
    <t>PIA: De enero a diciembre de 2023 se aplicaron 3,262 incidencias.</t>
  </si>
  <si>
    <t>PPPME: De enero a diciembre de 2023  se entregaron 1,235 plantillas.</t>
  </si>
  <si>
    <t>PGER: De enero a diciembre de 2026 se realizarán 4,949 gestiones de apoyos.
VARIACIÓN DE LA META EN RELACIÓN A LA LÍNEA BASE
Meta Absoluta: 163 gestiones de apoyos 
Meta Relativa: 3.41% superior a la línea base.</t>
  </si>
  <si>
    <t>PCAE:  De enero a diciembre de 2026 se dará cumplimiento a 45 acuerdos.
VARIACIÓN DE LA META EN RELACIÓN A LA LÍNEA BASE
Meta Absoluta: -18
Meta Relativa: -28.57% inferior a la línea base</t>
  </si>
  <si>
    <t xml:space="preserve">PSP: De enero a diciembre de 2026 se elaborarán 395 solicitudes de pagos.
VARIACIÓN DE LA META EN RELACIÓN A LA LÍNEA BASE 
Meta Absoluta: -128 solicitudes de pago.
Meta Relativa: -24.47% inferior a la línea base                                                                                            </t>
  </si>
  <si>
    <t xml:space="preserve">PASA: De enero a diciembre de 2026 se realizarán 276 asistencias de siniestros.
VARIACIÓN DE LA META EN RELACIÓN A LA LÍNEA BASE
Meta Absoluta: 74 asistencias de siniestros.
Meta Relativa: 36.63% superior a la línea base                                                                                        </t>
  </si>
  <si>
    <t>PAER: De enero a diciembre de 2026, se actualizarán y regularizarán 2,878 expedientes de bienes inmuebles del patrimonio municipal.
VARIACIÓN DE LA META EN RELACIÓN A LA LÍNEA BASE
Meta Absoluta:  236 expedientes  de bienes inmuebles.
Meta Relativa:  8.93% superior a la línea base.</t>
  </si>
  <si>
    <t xml:space="preserve">
PPMP: De enero a diciembre de 2026 se  profesionalizarán a 2,580 integrantes del  personal municipal. 
VARIACIÓN DE LA META EN RELACIÓN A LA LÍNEA BASE
Meta Absoluta: 152  integrantes del personal municipal profesionalizados.
Meta Relativa: 6.26% superior respecto a la línea base.
</t>
  </si>
  <si>
    <t xml:space="preserve">PPCI: De enero a diciembre de 2026 se impartirán  200 Cursos de Capacitación Integral Institucional. 
VARIACIÓN DE LA META EN RELACIÓN A LA LÍNEA BASE
Meta Absoluta: 5 Cursos de Capacitación Integral Institucional.
Meta Relativa: 2.56% superior respecto a la línea base.
</t>
  </si>
  <si>
    <t xml:space="preserve">PCC: De enero a diciembre de 2026 se celebrarán 12 convenios de colaboración para la capacitación.
VARIACIÓN DE LA META EN RELACIÓN A LA LÍNEA BASE
Meta Absoluta: 1 convenios de colaboración. 
Meta Relativa: 9.09% superior respecto a la línea base.
</t>
  </si>
  <si>
    <t xml:space="preserve">PSPE: De enero a diciembre de 2026 se evaluarán a 1,000 servidores(as) públicos(as).
VARIACIÓN DE LA META EN RELACIÓN A LA LÍNEA BASE
Meta Absoluta: -74 evaluaciones a Servidores(as) públicos(as).
Meta Relativa: -6.89% superior respecto a la línea base.
</t>
  </si>
  <si>
    <t xml:space="preserve">PSDMA: De enero a diciembre de 2026, se realizarán 800 servicios de mantenimientos a sistemas informáticos. 
VARIACIÓN DE LA META EN RELACIÓN A LA LÍNEA BASE
Meta Absoluta:  420 
Meta Relativa: 110.53% superior respecto a la línea base. </t>
  </si>
  <si>
    <t xml:space="preserve">PSMR: De enero a diciembre de 2026, se realizarán 2,400  servicios de mantenimiento.
VARIACIÓN DE LA META EN RELACIÓN A LA LÍNEA BASE
Meta Absoluta:  28 servicios de mantenimiento.
Meta Relativa: 1.18% superior respecto a la línea base. </t>
  </si>
  <si>
    <t xml:space="preserve">PLEO: De enero a diciembre de 2026,  se brindarán 6 servicios de logística a eventos oficiales especiales.
VARIACIÓN DE LA META EN RELACIÓN A LA LÍNEA BASE
Meta Absoluta: 2 eventos oficiales especiales                   
Meta Relativa: 50.00% superior respecto a la línea base. </t>
  </si>
  <si>
    <t xml:space="preserve">PSLA: De enero a diciembre de 2026, se atenderán 2,000 solicitudes de logística de eventos.
VARIACIÓN DE LA META EN RELACIÓN A LA LÍNEA BASE
Meta Absoluta:  900 solicitudes de logística de eventos.
Meta Relativa: 81.82% superior respecto a la línea base.     </t>
  </si>
  <si>
    <t>PECR: De enero a diciembre de 2026,  se alcanzará al menos un 95% de cumplimiento en la realización de eventos cívicos, culturales y apoyos programados.
VARIACIÓN DE LA META EN RELACIÓN A LA LÍNEA BASE 
Meta Absoluta:  0%                 
Meta Relativa:  0%</t>
  </si>
  <si>
    <t xml:space="preserve">PCCR: De enero a diciembre de 2026,  se realizarán 80 conmemoraciones y celebraciones cívicas.  
VARIACIÓN DE LA META EN RELACIÓN A LA LÍNEA BASE 
Meta Absoluta:  21  Conmemoraciones y Celebraciones Cívicas                                            
Meta Relativa:  35.59% superior respecto a la línea base. </t>
  </si>
  <si>
    <t xml:space="preserve">PMR: De enero a diciembre de 2026, se realizarán 114 participaciones musicales.  
VARIACIÓN DE LA META EN RELACIÓN A LA LÍNEA BASE     
Meta Absoluta: -114  participaciones musicales
Meta Relativa:  -33.33% inferior respecto a la línea base.    </t>
  </si>
  <si>
    <t xml:space="preserve">PPPME: De enero a diciembre de 2026, se establece entregar 1,272 plantillas de personal.
VARIACIÓN DE LA META EN RELACIÓN A LA LÍNEA BASE   
Meta Absoluta:  37 plantillas de personal.
Meta Relativa: 3.00%  superior a la línea base.               </t>
  </si>
  <si>
    <t xml:space="preserve">PIA: De enero a diciembre de 2026, se establece entregar 3,576 incidencias.
VARIACIÓN DE LA META EN RELACIÓN A LA LÍNEA BASE 
Meta Absoluta: 314 Incidencias.
Meta Relativa: 9.63%  inferior respecto a la línea base.                       </t>
  </si>
  <si>
    <t xml:space="preserve">PRFLE: De enero a diciembre de 2026, se establece entregar 600 finiquitos y/o liquidaciones.
VARIACIÓN DE LA META EN RELACIÓN A LA LÍNEA BASE 
Meta Absoluta: -28 finiquitos y/o liquidaciones.
Meta Relativa: -4.46%  superior respecto a la línea base.                       
</t>
  </si>
  <si>
    <t xml:space="preserve">PEPIA: De enero a diciembre de 2026, se establece actualizar 3,600 expedientes de personal.
VARIACIÓN DE LA META EN RELACIÓN A LA LÍNEA BASE 
Meta Absoluta: 363 expedientes de personal.
Meta Relativa: 11.21% inferior respecto a la línea base.     
 </t>
  </si>
  <si>
    <t>PSSA : NA, Se establecerá en el primer periodo de medición (2026).
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</si>
  <si>
    <t>M-PPA 1.4 PROGRAMA DE ADMINISTRACIÓN DE BIENES Y SERVICIOS DEL  MUNICIPIO</t>
  </si>
  <si>
    <t>1 GOBIERNO</t>
  </si>
  <si>
    <t>3.1. ASUNTOS ECONOMICOS, COMERCIALES Y LABORALES EN GENERAL</t>
  </si>
  <si>
    <t>1.8.1 SERVICIOS REGISTRALES, ADMINISTRATIVOS Y PATRIMONIALES</t>
  </si>
  <si>
    <t>APOYO AL PROCESO PRESUPUESTARIO PARA MEJORAR LA EFICIENCIA INSTITUCIONAL. ACTIVIDADES DE APOYO ADMINISTRATIVO DESARROLLADAS POR LAS OFICIALÍAS MAYORES O ÁREAS HOMÓLOGAS.</t>
  </si>
  <si>
    <t>GOBIERNO</t>
  </si>
  <si>
    <t xml:space="preserve">OFICIALÍA MAYOR </t>
  </si>
  <si>
    <t xml:space="preserve">OFICINA DEL OFICIAL MAYOR </t>
  </si>
  <si>
    <t>DIRECCIÓN GENERAL DE RECURSOS MATERIALES, DIRECCIÓN GENERAL DE PATRIMONIO MUNICIPAL, DIRECCIÓN GENERAL DE CAPACITACIÓN EN CALIDAD, DIRECCIÓN GENERAL DE TECNOLOGÍAS DE LA INFORMACIÓN Y COMUNICACIÓN, DIRECCIÓN GENERAL DE SERVICIOS GENERALES, DIRECCIÓN GENERAL DE FOMENTO CÍVICO, DIRECCIÓN GENERAL DE RECURSOS HUMANOS.</t>
  </si>
  <si>
    <t>COMBINAR UN PROFUNDO COMPROMISO CON EL BIENESTAR DE LAS PERSONAS Y UN ENFOQUE PRAGMÁTICO Y PROFESIONAL EN LA GESTIÓN PÚBLICA, DE FORMA QUE LOS BENEFICIOS SEAN PALPABLES Y SOSTENIBLES EN EL TIEMPO.</t>
  </si>
  <si>
    <t>META PLANEADA A 2027: LOGRAR EL 80.06% DE AVANCE A DICIEMBRE DEL 2027</t>
  </si>
  <si>
    <r>
      <rPr>
        <b/>
        <sz val="11"/>
        <rFont val="Arial"/>
        <family val="2"/>
      </rPr>
      <t xml:space="preserve">PPCI: </t>
    </r>
    <r>
      <rPr>
        <sz val="11"/>
        <rFont val="Arial"/>
        <family val="2"/>
      </rPr>
      <t xml:space="preserve">De enero de 2022 a diciembre de 2024  se impartieron 518  Cursos de Capacitación Integral Institucional. 
2022: 146
2023: 195
2024: 177
</t>
    </r>
    <r>
      <rPr>
        <b/>
        <sz val="11"/>
        <rFont val="Arial"/>
        <family val="2"/>
      </rPr>
      <t xml:space="preserve">Total: </t>
    </r>
    <r>
      <rPr>
        <sz val="11"/>
        <rFont val="Arial"/>
        <family val="2"/>
      </rPr>
      <t>518</t>
    </r>
  </si>
  <si>
    <r>
      <rPr>
        <b/>
        <sz val="11"/>
        <color theme="1"/>
        <rFont val="Arial"/>
        <family val="2"/>
      </rPr>
      <t>PEPIA:</t>
    </r>
    <r>
      <rPr>
        <sz val="11"/>
        <color theme="1"/>
        <rFont val="Arial"/>
        <family val="2"/>
      </rPr>
      <t xml:space="preserve"> De enero de 2022 a diciembre de 2024  se actualizaron 10,576 expedientes.
2022: 3,325
2023: 3,237
2024: 4,014
</t>
    </r>
    <r>
      <rPr>
        <b/>
        <sz val="11"/>
        <color theme="1"/>
        <rFont val="Arial"/>
        <family val="2"/>
      </rPr>
      <t>Total:</t>
    </r>
    <r>
      <rPr>
        <sz val="11"/>
        <color theme="1"/>
        <rFont val="Arial"/>
        <family val="2"/>
      </rPr>
      <t xml:space="preserve"> 10,576</t>
    </r>
  </si>
  <si>
    <r>
      <rPr>
        <b/>
        <sz val="11"/>
        <color theme="1"/>
        <rFont val="Arial"/>
        <family val="2"/>
      </rPr>
      <t xml:space="preserve">PIA: </t>
    </r>
    <r>
      <rPr>
        <sz val="11"/>
        <color theme="1"/>
        <rFont val="Arial"/>
        <family val="2"/>
      </rPr>
      <t xml:space="preserve">De enero de 2022 a diciembre de 2024  se aplicaron 10,713 incidencias.
2022: 3,215
2023: 3,262
2024: 4,236
</t>
    </r>
    <r>
      <rPr>
        <b/>
        <sz val="11"/>
        <color theme="1"/>
        <rFont val="Arial"/>
        <family val="2"/>
      </rPr>
      <t xml:space="preserve">Total: </t>
    </r>
    <r>
      <rPr>
        <sz val="11"/>
        <color theme="1"/>
        <rFont val="Arial"/>
        <family val="2"/>
      </rPr>
      <t>10,713</t>
    </r>
  </si>
  <si>
    <r>
      <rPr>
        <b/>
        <sz val="11"/>
        <color theme="1"/>
        <rFont val="Arial"/>
        <family val="2"/>
      </rPr>
      <t xml:space="preserve">PCAE: </t>
    </r>
    <r>
      <rPr>
        <sz val="11"/>
        <color theme="1"/>
        <rFont val="Arial"/>
        <family val="2"/>
      </rPr>
      <t xml:space="preserve"> De enero de 2022 a diciembre de 2024 dió cumplimiento a 182 acuerdos durante ese periodo. 
2022: 43
2023: 63
2024: 76
</t>
    </r>
    <r>
      <rPr>
        <b/>
        <sz val="11"/>
        <color theme="1"/>
        <rFont val="Arial"/>
        <family val="2"/>
      </rPr>
      <t xml:space="preserve">Total: </t>
    </r>
    <r>
      <rPr>
        <sz val="11"/>
        <color theme="1"/>
        <rFont val="Arial"/>
        <family val="2"/>
      </rPr>
      <t>182</t>
    </r>
  </si>
  <si>
    <r>
      <rPr>
        <b/>
        <sz val="11"/>
        <color theme="1"/>
        <rFont val="Arial"/>
        <family val="2"/>
      </rPr>
      <t xml:space="preserve">PCAE:  </t>
    </r>
    <r>
      <rPr>
        <sz val="11"/>
        <color theme="1"/>
        <rFont val="Arial"/>
        <family val="2"/>
      </rPr>
      <t xml:space="preserve">Del 1 de enero de 2025 al 31 de diciembre de 2027 se dará cumplimiento a 170 acuerdos.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-12
</t>
    </r>
    <r>
      <rPr>
        <b/>
        <sz val="11"/>
        <color theme="1"/>
        <rFont val="Arial"/>
        <family val="2"/>
      </rPr>
      <t>Meta Relativa:</t>
    </r>
    <r>
      <rPr>
        <sz val="11"/>
        <color theme="1"/>
        <rFont val="Arial"/>
        <family val="2"/>
      </rPr>
      <t xml:space="preserve"> -6.59% inferior a la línea base</t>
    </r>
  </si>
  <si>
    <r>
      <rPr>
        <b/>
        <sz val="11"/>
        <color theme="1"/>
        <rFont val="Arial"/>
        <family val="2"/>
      </rPr>
      <t xml:space="preserve">PACRIM: </t>
    </r>
    <r>
      <rPr>
        <sz val="11"/>
        <color theme="1"/>
        <rFont val="Arial"/>
        <family val="2"/>
      </rPr>
      <t xml:space="preserve">Del 1 de enero de 2025 al 31 de diciembre de 2027, se llevará a cabo la generación de claves y la elaboración de 7,140 resguardos e inventarios de bienes muebles adquiridos por el Ayuntamiento, conforme a la disponibilidad operativa y normativa.
</t>
    </r>
    <r>
      <rPr>
        <b/>
        <sz val="11"/>
        <color theme="1"/>
        <rFont val="Arial"/>
        <family val="2"/>
      </rPr>
      <t xml:space="preserve">VARIACIÓN DE LA META EN RELACIÓN A LA LÍNEA BASE
Meta Absoluta: </t>
    </r>
    <r>
      <rPr>
        <sz val="11"/>
        <color theme="1"/>
        <rFont val="Arial"/>
        <family val="2"/>
      </rPr>
      <t xml:space="preserve"> NA
</t>
    </r>
    <r>
      <rPr>
        <b/>
        <sz val="11"/>
        <color theme="1"/>
        <rFont val="Arial"/>
        <family val="2"/>
      </rPr>
      <t xml:space="preserve">Meta Relativa: </t>
    </r>
    <r>
      <rPr>
        <sz val="11"/>
        <color theme="1"/>
        <rFont val="Arial"/>
        <family val="2"/>
      </rPr>
      <t xml:space="preserve"> NA</t>
    </r>
  </si>
  <si>
    <r>
      <rPr>
        <b/>
        <sz val="11"/>
        <color theme="1"/>
        <rFont val="Arial"/>
        <family val="2"/>
      </rPr>
      <t>PAEBA:</t>
    </r>
    <r>
      <rPr>
        <sz val="11"/>
        <color theme="1"/>
        <rFont val="Arial"/>
        <family val="2"/>
      </rPr>
      <t xml:space="preserve">Del 1 de enero de 2025 al 31 de diciembre de 2027, se realizarán 377 revisiones físicas de bienes muebles.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7 evaluaciones.
</t>
    </r>
    <r>
      <rPr>
        <b/>
        <sz val="11"/>
        <color theme="1"/>
        <rFont val="Arial"/>
        <family val="2"/>
      </rPr>
      <t>Meta Relativa:</t>
    </r>
    <r>
      <rPr>
        <sz val="11"/>
        <color theme="1"/>
        <rFont val="Arial"/>
        <family val="2"/>
      </rPr>
      <t xml:space="preserve">  1.89 % superior respecto a la línea base.</t>
    </r>
  </si>
  <si>
    <r>
      <rPr>
        <b/>
        <sz val="11"/>
        <rFont val="Arial"/>
        <family val="2"/>
      </rPr>
      <t>PPCI:</t>
    </r>
    <r>
      <rPr>
        <sz val="11"/>
        <rFont val="Arial"/>
        <family val="2"/>
      </rPr>
      <t xml:space="preserve"> Del 1 de enero de 2025 al 31 de diciembre de 2027, se impartirán  530 Cursos de Capacitación Integral Institucional. 
</t>
    </r>
    <r>
      <rPr>
        <b/>
        <sz val="11"/>
        <rFont val="Arial"/>
        <family val="2"/>
      </rPr>
      <t xml:space="preserve">VARIACIÓN DE LA META EN RELACIÓN A LA LÍNEA BASE
Meta Absoluta: </t>
    </r>
    <r>
      <rPr>
        <sz val="11"/>
        <rFont val="Arial"/>
        <family val="2"/>
      </rPr>
      <t>12 Cursos de Capacitación Integral Institucional.</t>
    </r>
    <r>
      <rPr>
        <b/>
        <sz val="11"/>
        <rFont val="Arial"/>
        <family val="2"/>
      </rPr>
      <t xml:space="preserve">
Meta Relativa: </t>
    </r>
    <r>
      <rPr>
        <sz val="11"/>
        <rFont val="Arial"/>
        <family val="2"/>
      </rPr>
      <t xml:space="preserve">2.32% superior respecto a la línea base.
</t>
    </r>
  </si>
  <si>
    <r>
      <rPr>
        <b/>
        <sz val="11"/>
        <rFont val="Arial"/>
        <family val="2"/>
      </rPr>
      <t xml:space="preserve">PCC: </t>
    </r>
    <r>
      <rPr>
        <sz val="11"/>
        <rFont val="Arial"/>
        <family val="2"/>
      </rPr>
      <t xml:space="preserve">Del 1 de enero de 2025 al 31 de diciembre de 2027, se celebrarán 30 convenios de colaboración para la capacitación.
</t>
    </r>
    <r>
      <rPr>
        <b/>
        <sz val="11"/>
        <rFont val="Arial"/>
        <family val="2"/>
      </rPr>
      <t xml:space="preserve">VARIACIÓN DE LA META EN RELACIÓN A LA LÍNEA BASE
Meta Absoluta: </t>
    </r>
    <r>
      <rPr>
        <sz val="11"/>
        <rFont val="Arial"/>
        <family val="2"/>
      </rPr>
      <t xml:space="preserve">3 convenios de colaboración. </t>
    </r>
    <r>
      <rPr>
        <b/>
        <sz val="11"/>
        <rFont val="Arial"/>
        <family val="2"/>
      </rPr>
      <t xml:space="preserve">
Meta Relativa:</t>
    </r>
    <r>
      <rPr>
        <sz val="11"/>
        <rFont val="Arial"/>
        <family val="2"/>
      </rPr>
      <t xml:space="preserve"> 3.45% superior respecto a la línea base.</t>
    </r>
    <r>
      <rPr>
        <b/>
        <sz val="11"/>
        <rFont val="Arial"/>
        <family val="2"/>
      </rPr>
      <t xml:space="preserve">
</t>
    </r>
  </si>
  <si>
    <r>
      <rPr>
        <b/>
        <sz val="11"/>
        <color theme="1"/>
        <rFont val="Arial"/>
        <family val="2"/>
      </rPr>
      <t xml:space="preserve">PSMR: </t>
    </r>
    <r>
      <rPr>
        <sz val="11"/>
        <color theme="1"/>
        <rFont val="Arial"/>
        <family val="2"/>
      </rPr>
      <t xml:space="preserve">Del 1 de enero de 2025 al 31 de diciembre de 2027, se realizarán 6,000  servicios de mantenimiento.
</t>
    </r>
    <r>
      <rPr>
        <b/>
        <sz val="11"/>
        <color theme="1"/>
        <rFont val="Arial"/>
        <family val="2"/>
      </rPr>
      <t>VARIACIÓN DE LA META EN RELACIÓN A LA LÍNEA BASE
Meta Absoluta:</t>
    </r>
    <r>
      <rPr>
        <sz val="11"/>
        <color theme="1"/>
        <rFont val="Arial"/>
        <family val="2"/>
      </rPr>
      <t xml:space="preserve">  416 servicios de mantenimiento.
</t>
    </r>
    <r>
      <rPr>
        <b/>
        <sz val="11"/>
        <color theme="1"/>
        <rFont val="Arial"/>
        <family val="2"/>
      </rPr>
      <t>Meta Relativa</t>
    </r>
    <r>
      <rPr>
        <sz val="11"/>
        <color theme="1"/>
        <rFont val="Arial"/>
        <family val="2"/>
      </rPr>
      <t xml:space="preserve">: 7.45% superior respecto a la línea base. </t>
    </r>
  </si>
  <si>
    <r>
      <rPr>
        <b/>
        <sz val="11"/>
        <color theme="1"/>
        <rFont val="Arial"/>
        <family val="2"/>
      </rPr>
      <t>PEPIA:</t>
    </r>
    <r>
      <rPr>
        <sz val="11"/>
        <color theme="1"/>
        <rFont val="Arial"/>
        <family val="2"/>
      </rPr>
      <t xml:space="preserve"> Del 1 de enero de 2025 al 31 de diciembre de 2027, se establece actualizar 10,800 expedientes de personal.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224 expedientes de personal.
</t>
    </r>
    <r>
      <rPr>
        <b/>
        <sz val="11"/>
        <color theme="1"/>
        <rFont val="Arial"/>
        <family val="2"/>
      </rPr>
      <t xml:space="preserve">
Meta Relativa:</t>
    </r>
    <r>
      <rPr>
        <sz val="11"/>
        <color theme="1"/>
        <rFont val="Arial"/>
        <family val="2"/>
      </rPr>
      <t xml:space="preserve"> 2.12% inferior respecto a la línea base.     
 </t>
    </r>
  </si>
  <si>
    <t xml:space="preserve"> PECR: Se establecerá en el primer periodo de medición (2026), debido a que no se cuenta con información histórica homologada que permita determinar el porcentaje de cumplimiento del indicador.</t>
  </si>
  <si>
    <t>MIR 2025 - 2027
OFICIALÍA MAYOR</t>
  </si>
  <si>
    <r>
      <rPr>
        <b/>
        <sz val="11"/>
        <color theme="0"/>
        <rFont val="Arial"/>
        <family val="2"/>
      </rPr>
      <t>PSIP=</t>
    </r>
    <r>
      <rPr>
        <sz val="11"/>
        <color theme="0"/>
        <rFont val="Arial"/>
        <family val="2"/>
      </rPr>
      <t xml:space="preserve"> Porcentaje de servicios institucionales proporcionados.</t>
    </r>
  </si>
  <si>
    <r>
      <t xml:space="preserve">
</t>
    </r>
    <r>
      <rPr>
        <sz val="11"/>
        <color theme="0"/>
        <rFont val="Arial"/>
        <family val="2"/>
      </rPr>
      <t>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</si>
  <si>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Servicios institucionales
</t>
    </r>
  </si>
  <si>
    <r>
      <t xml:space="preserve">MÉTODO DE CÁLCULO
PSIP = </t>
    </r>
    <r>
      <rPr>
        <sz val="11"/>
        <color theme="0"/>
        <rFont val="Arial"/>
        <family val="2"/>
      </rPr>
      <t>(NSIP / NSIS) * 100</t>
    </r>
    <r>
      <rPr>
        <b/>
        <sz val="11"/>
        <color theme="0"/>
        <rFont val="Arial"/>
        <family val="2"/>
      </rPr>
      <t xml:space="preserve">
Variables:
PSIP:</t>
    </r>
    <r>
      <rPr>
        <sz val="11"/>
        <color theme="0"/>
        <rFont val="Arial"/>
        <family val="2"/>
      </rPr>
      <t xml:space="preserve"> Porcentaje de servicios institucionales proporcionados.</t>
    </r>
    <r>
      <rPr>
        <b/>
        <sz val="11"/>
        <color theme="0"/>
        <rFont val="Arial"/>
        <family val="2"/>
      </rPr>
      <t xml:space="preserve">
NSIP:</t>
    </r>
    <r>
      <rPr>
        <sz val="11"/>
        <color theme="0"/>
        <rFont val="Arial"/>
        <family val="2"/>
      </rPr>
      <t xml:space="preserve"> Número de servicios institucionales proporcionados.</t>
    </r>
    <r>
      <rPr>
        <b/>
        <sz val="11"/>
        <color theme="0"/>
        <rFont val="Arial"/>
        <family val="2"/>
      </rPr>
      <t xml:space="preserve">
NSIS: </t>
    </r>
    <r>
      <rPr>
        <sz val="11"/>
        <color theme="0"/>
        <rFont val="Arial"/>
        <family val="2"/>
      </rPr>
      <t xml:space="preserve">Número de servicios institucionales solicitados.
</t>
    </r>
    <r>
      <rPr>
        <b/>
        <sz val="11"/>
        <color theme="0"/>
        <rFont val="Arial"/>
        <family val="2"/>
      </rPr>
      <t>NOTA:</t>
    </r>
    <r>
      <rPr>
        <sz val="11"/>
        <color theme="0"/>
        <rFont val="Arial"/>
        <family val="2"/>
      </rPr>
      <t xml:space="preserve">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t>
    </r>
  </si>
  <si>
    <r>
      <t>Nombre del Documento:</t>
    </r>
    <r>
      <rPr>
        <sz val="11"/>
        <color theme="0"/>
        <rFont val="Arial"/>
        <family val="2"/>
      </rPr>
      <t xml:space="preserve"> 
Reporte Trimestral de Servicios Institucionales
</t>
    </r>
    <r>
      <rPr>
        <b/>
        <sz val="11"/>
        <color theme="0"/>
        <rFont val="Arial"/>
        <family val="2"/>
      </rPr>
      <t>Nombre de quien genera la información:</t>
    </r>
    <r>
      <rPr>
        <sz val="11"/>
        <color theme="0"/>
        <rFont val="Arial"/>
        <family val="2"/>
      </rPr>
      <t xml:space="preserve"> 
Áreas administrativas que integran la Oficialía Mayor.
</t>
    </r>
    <r>
      <rPr>
        <b/>
        <sz val="11"/>
        <color theme="0"/>
        <rFont val="Arial"/>
        <family val="2"/>
      </rPr>
      <t xml:space="preserve">Periodicidad con que se genera la información:
</t>
    </r>
    <r>
      <rPr>
        <sz val="11"/>
        <color theme="0"/>
        <rFont val="Arial"/>
        <family val="2"/>
      </rPr>
      <t>Trimestral</t>
    </r>
    <r>
      <rPr>
        <b/>
        <sz val="11"/>
        <color theme="0"/>
        <rFont val="Arial"/>
        <family val="2"/>
      </rPr>
      <t xml:space="preserve">
</t>
    </r>
    <r>
      <rPr>
        <sz val="11"/>
        <color theme="0"/>
        <rFont val="Arial"/>
        <family val="2"/>
      </rPr>
      <t xml:space="preserve">
</t>
    </r>
    <r>
      <rPr>
        <b/>
        <sz val="11"/>
        <color theme="0"/>
        <rFont val="Arial"/>
        <family val="2"/>
      </rPr>
      <t xml:space="preserve">Liga de la página donde se localiza la información o ubicación:
</t>
    </r>
    <r>
      <rPr>
        <sz val="11"/>
        <color theme="0"/>
        <rFont val="Arial"/>
        <family val="2"/>
      </rPr>
      <t>Archivos administrativos y sistemas de control de solicitudes de las áreas adscritas a la Oficialía Mayor</t>
    </r>
  </si>
  <si>
    <t>Las dependencias de la Administración Pública Municipal solicitan en tiempo y forma los servicios institucionales requeridos.
Existen las condiciones operativas, presupuestales y tecnológicas que permiten su atención conforme a los procedimientos y tiempos establecidos.</t>
  </si>
  <si>
    <r>
      <t xml:space="preserve">PSIP =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homologada que permita medir de manera integral los servicios institucionales proporcionados por la Oficialía Mayor.</t>
    </r>
  </si>
  <si>
    <t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t>
  </si>
  <si>
    <r>
      <t xml:space="preserve">PSIP = </t>
    </r>
    <r>
      <rPr>
        <sz val="11"/>
        <color theme="0"/>
        <rFont val="Arial"/>
        <family val="2"/>
      </rPr>
      <t xml:space="preserve">Del 1 de enero de 2026 al 31 de diciembre de 2027, se alcanzará al menos el 95% de cumplimiento en la provisión de los servicios institucionales solicitados por las dependencias municipales.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 </t>
    </r>
    <r>
      <rPr>
        <sz val="11"/>
        <color theme="0"/>
        <rFont val="Arial"/>
        <family val="2"/>
      </rPr>
      <t>NA</t>
    </r>
  </si>
  <si>
    <r>
      <t xml:space="preserve">PGER: </t>
    </r>
    <r>
      <rPr>
        <sz val="13"/>
        <color theme="0"/>
        <rFont val="Calibri"/>
        <family val="2"/>
      </rPr>
      <t>NA</t>
    </r>
    <r>
      <rPr>
        <b/>
        <sz val="13"/>
        <color theme="0"/>
        <rFont val="Calibri"/>
        <family val="2"/>
      </rPr>
      <t xml:space="preserve">
</t>
    </r>
    <r>
      <rPr>
        <sz val="13"/>
        <color theme="0"/>
        <rFont val="Calibri"/>
        <family val="2"/>
      </rPr>
      <t>Se establecerá en el primer periodo de medición (2026), debido a que no se cuenta con información histórica homologada que permita medir de manera integral los servicios institucionales proporcionados por la Oficialía Mayor.</t>
    </r>
  </si>
  <si>
    <r>
      <t xml:space="preserve">PSIP = </t>
    </r>
    <r>
      <rPr>
        <sz val="13"/>
        <color theme="0"/>
        <rFont val="Calibri"/>
        <family val="2"/>
      </rPr>
      <t>De enero a diciembre de 2026, se alcanzará al menos el 95% de cumplimiento en la provisión de los servicios institucionales solicitados por las dependencias municipales.</t>
    </r>
    <r>
      <rPr>
        <b/>
        <sz val="13"/>
        <color theme="0"/>
        <rFont val="Calibri"/>
        <family val="2"/>
      </rPr>
      <t xml:space="preserve">
VARIACIÓN DE LA META EN RELACIÓN A LA LÍNEA BASE
Meta Absoluta:  </t>
    </r>
    <r>
      <rPr>
        <sz val="13"/>
        <color theme="0"/>
        <rFont val="Calibri"/>
        <family val="2"/>
      </rPr>
      <t>NA</t>
    </r>
    <r>
      <rPr>
        <b/>
        <sz val="13"/>
        <color theme="0"/>
        <rFont val="Calibri"/>
        <family val="2"/>
      </rPr>
      <t xml:space="preserve">
Meta Relativa: </t>
    </r>
    <r>
      <rPr>
        <sz val="13"/>
        <color theme="0"/>
        <rFont val="Calibri"/>
        <family val="2"/>
      </rPr>
      <t>NA</t>
    </r>
  </si>
  <si>
    <t>META PLANEADA A 2026: LOGRAR EL 26.69% DE AVANCE A DICIEMBRE DEL 2026</t>
  </si>
  <si>
    <r>
      <rPr>
        <b/>
        <sz val="12"/>
        <color theme="1"/>
        <rFont val="Aptos Narrow"/>
        <family val="2"/>
        <scheme val="minor"/>
      </rPr>
      <t xml:space="preserve">Justificación Trimestral:  </t>
    </r>
    <r>
      <rPr>
        <sz val="12"/>
        <color theme="1"/>
        <rFont val="Aptos Narrow"/>
        <family val="2"/>
        <scheme val="minor"/>
      </rPr>
      <t xml:space="preserve"> Se aplicaron 223 evaluaciones a las y los servidores públicos de los 250 que se tenian programados, obteniendo así un logro del 89.20%, esto derivado a evaluaciones pendientes por entregar del Instituto de Cultura y las Artes.
</t>
    </r>
    <r>
      <rPr>
        <b/>
        <sz val="12"/>
        <color theme="1"/>
        <rFont val="Aptos Narrow"/>
        <family val="2"/>
        <scheme val="minor"/>
      </rPr>
      <t xml:space="preserve">Justificación Anual:  </t>
    </r>
    <r>
      <rPr>
        <sz val="12"/>
        <color theme="1"/>
        <rFont val="Aptos Narrow"/>
        <family val="2"/>
        <scheme val="minor"/>
      </rPr>
      <t>Se han aplicado 223 evaluaciones a las siguientes áreas: Dirección General de Capacitación en Calidad, Sistema DIF Municipal de los  1,000 que estan programados evaluar  durante el año logrando un avance del 22.30%.</t>
    </r>
    <r>
      <rPr>
        <i/>
        <sz val="12"/>
        <color theme="1"/>
        <rFont val="Aptos Narrow"/>
        <family val="2"/>
        <scheme val="minor"/>
      </rPr>
      <t xml:space="preserve">
</t>
    </r>
  </si>
  <si>
    <r>
      <rPr>
        <b/>
        <sz val="12"/>
        <rFont val="Aptos Narrow"/>
        <family val="2"/>
        <scheme val="minor"/>
      </rPr>
      <t>Justificación Trimestral:</t>
    </r>
    <r>
      <rPr>
        <sz val="12"/>
        <rFont val="Aptos Narrow"/>
        <family val="2"/>
        <scheme val="minor"/>
      </rPr>
      <t xml:space="preserve">  Para el primer trimestre del 2026, no se han firmado convenios de colaboración, teniendo un 0% de avance, ya que se encuentran en proceso de firma las instituciones educativas de IUAF y UEJJA.
</t>
    </r>
    <r>
      <rPr>
        <b/>
        <sz val="12"/>
        <rFont val="Aptos Narrow"/>
        <family val="2"/>
        <scheme val="minor"/>
      </rPr>
      <t xml:space="preserve">Justificación Anual: </t>
    </r>
    <r>
      <rPr>
        <sz val="12"/>
        <rFont val="Aptos Narrow"/>
        <family val="2"/>
        <scheme val="minor"/>
      </rPr>
      <t>No se han firmado convenios de colaboración en 2025, teniendo un avance del 0% respecto a la meta anual que corresponde a 12 convenios programados.</t>
    </r>
  </si>
  <si>
    <t xml:space="preserve">PEEOMA: De enero a diciembre de 2026 se  atenderán 5 eventos especiales oficiales.
VARIACIÓN DE LA META EN RELACIÓN A LA LÍNEA BASE
Meta Absoluta: 1 evento
Meta Relativa: 25.00% </t>
  </si>
  <si>
    <r>
      <t xml:space="preserve">1.4.1.1.2.3 </t>
    </r>
    <r>
      <rPr>
        <sz val="11"/>
        <color theme="1"/>
        <rFont val="Arial"/>
        <family val="2"/>
      </rPr>
      <t>Elaboración de Solicitudes de Pago de los materiales por el área de compras.</t>
    </r>
  </si>
  <si>
    <t>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t>
  </si>
  <si>
    <t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t>
  </si>
  <si>
    <t xml:space="preserve">                                  
Con esta información, se mide los diferentes acuerdos suscritos entre el Ayuntamiento y las asociaciones, lo que contribuye a mejorar la relación del municipio con las dependencias externas para lograr una mayor eficiencia y calidad en los acuerdos establecidos.</t>
  </si>
  <si>
    <r>
      <rPr>
        <b/>
        <sz val="11"/>
        <color theme="1"/>
        <rFont val="Arial"/>
        <family val="2"/>
      </rPr>
      <t xml:space="preserve">PLTRM: </t>
    </r>
    <r>
      <rPr>
        <sz val="11"/>
        <color theme="1"/>
        <rFont val="Arial"/>
        <family val="2"/>
      </rPr>
      <t>Porcentaje de licitaciones tramitadas para el suministro de recursos materiales.</t>
    </r>
  </si>
  <si>
    <r>
      <rPr>
        <b/>
        <sz val="11"/>
        <color rgb="FF000000"/>
        <rFont val="Arial"/>
        <family val="2"/>
      </rPr>
      <t xml:space="preserve">Nombre del Documento: </t>
    </r>
    <r>
      <rPr>
        <sz val="11"/>
        <color rgb="FF000000"/>
        <rFont val="Arial"/>
        <family val="2"/>
      </rPr>
      <t xml:space="preserve">
Reporte de Asistencia de Siniestros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UBICACIÓN:</t>
    </r>
    <r>
      <rPr>
        <sz val="11"/>
        <color rgb="FF000000"/>
        <rFont val="Arial"/>
        <family val="2"/>
      </rPr>
      <t xml:space="preserve">
Archivos de oficialía Mayor, Dirección General de Recursos Materiales. Reporte de Asistencias de Siniestros Reportados. 
</t>
    </r>
    <r>
      <rPr>
        <b/>
        <sz val="11"/>
        <color rgb="FF000000"/>
        <rFont val="Arial"/>
        <family val="2"/>
      </rPr>
      <t>CLAVE DE EXPEDIENTE:</t>
    </r>
    <r>
      <rPr>
        <sz val="11"/>
        <color rgb="FF000000"/>
        <rFont val="Arial"/>
        <family val="2"/>
      </rPr>
      <t xml:space="preserve">
MBJ/PM/OM/DGRM/SEG/0001</t>
    </r>
  </si>
  <si>
    <r>
      <rPr>
        <b/>
        <sz val="11"/>
        <color rgb="FF000000"/>
        <rFont val="Arial"/>
        <family val="2"/>
      </rPr>
      <t xml:space="preserve">PCC: </t>
    </r>
    <r>
      <rPr>
        <sz val="11"/>
        <color rgb="FF000000"/>
        <rFont val="Arial"/>
        <family val="2"/>
      </rPr>
      <t>Porcentaje de convenios de colaboración para la capacitación formalizados.</t>
    </r>
  </si>
  <si>
    <r>
      <rPr>
        <b/>
        <sz val="11"/>
        <color theme="1"/>
        <rFont val="Arial"/>
        <family val="2"/>
      </rPr>
      <t xml:space="preserve">MÉTODO DE CÁLCULO
PSPE= </t>
    </r>
    <r>
      <rPr>
        <sz val="11"/>
        <color theme="1"/>
        <rFont val="Arial"/>
        <family val="2"/>
      </rPr>
      <t>(NSPE/NSPP)*100</t>
    </r>
    <r>
      <rPr>
        <b/>
        <sz val="11"/>
        <color theme="1"/>
        <rFont val="Arial"/>
        <family val="2"/>
      </rPr>
      <t xml:space="preserve">
VARIABLES
PSPE: </t>
    </r>
    <r>
      <rPr>
        <sz val="11"/>
        <color theme="1"/>
        <rFont val="Arial"/>
        <family val="2"/>
      </rPr>
      <t xml:space="preserve">Porcentaje de servidores(as) públicos(as) evaluados(as)
</t>
    </r>
    <r>
      <rPr>
        <b/>
        <sz val="11"/>
        <color theme="1"/>
        <rFont val="Arial"/>
        <family val="2"/>
      </rPr>
      <t xml:space="preserve">NSPE: </t>
    </r>
    <r>
      <rPr>
        <sz val="11"/>
        <color theme="1"/>
        <rFont val="Arial"/>
        <family val="2"/>
      </rPr>
      <t xml:space="preserve">Número de servidores(as) públicos(as) evaluados(as)
</t>
    </r>
    <r>
      <rPr>
        <b/>
        <sz val="11"/>
        <color theme="1"/>
        <rFont val="Arial"/>
        <family val="2"/>
      </rPr>
      <t xml:space="preserve">NSPP: </t>
    </r>
    <r>
      <rPr>
        <sz val="11"/>
        <color theme="1"/>
        <rFont val="Arial"/>
        <family val="2"/>
      </rPr>
      <t xml:space="preserve">Número de servidores(as) públicos(as) programados(as).
</t>
    </r>
    <r>
      <rPr>
        <sz val="11"/>
        <color rgb="FFFF0000"/>
        <rFont val="Arial"/>
        <family val="2"/>
      </rPr>
      <t xml:space="preserve">
</t>
    </r>
  </si>
  <si>
    <r>
      <rPr>
        <b/>
        <sz val="11"/>
        <color rgb="FF000000"/>
        <rFont val="Arial"/>
        <family val="2"/>
      </rPr>
      <t>MÉTODO DE CÁLCULO
PREA=</t>
    </r>
    <r>
      <rPr>
        <sz val="11"/>
        <color rgb="FF000000"/>
        <rFont val="Arial"/>
        <family val="2"/>
      </rPr>
      <t xml:space="preserve"> (NREA/NREE)*100
</t>
    </r>
    <r>
      <rPr>
        <b/>
        <sz val="11"/>
        <color rgb="FF000000"/>
        <rFont val="Arial"/>
        <family val="2"/>
      </rPr>
      <t>VARIABLES</t>
    </r>
    <r>
      <rPr>
        <sz val="11"/>
        <color rgb="FF000000"/>
        <rFont val="Arial"/>
        <family val="2"/>
      </rPr>
      <t xml:space="preserve">
</t>
    </r>
    <r>
      <rPr>
        <b/>
        <sz val="11"/>
        <color rgb="FF000000"/>
        <rFont val="Arial"/>
        <family val="2"/>
      </rPr>
      <t xml:space="preserve">PREA: </t>
    </r>
    <r>
      <rPr>
        <sz val="11"/>
        <color rgb="FF000000"/>
        <rFont val="Arial"/>
        <family val="2"/>
      </rPr>
      <t xml:space="preserve">Porcentaje de Requisiciones para Eventos atendidos                             
</t>
    </r>
    <r>
      <rPr>
        <b/>
        <sz val="11"/>
        <color rgb="FF000000"/>
        <rFont val="Arial"/>
        <family val="2"/>
      </rPr>
      <t>NREA:</t>
    </r>
    <r>
      <rPr>
        <sz val="11"/>
        <color rgb="FF000000"/>
        <rFont val="Arial"/>
        <family val="2"/>
      </rPr>
      <t xml:space="preserve"> Número de Requisiciones para Eventos atendidos
</t>
    </r>
    <r>
      <rPr>
        <b/>
        <sz val="11"/>
        <color rgb="FF000000"/>
        <rFont val="Arial"/>
        <family val="2"/>
      </rPr>
      <t>NREE:</t>
    </r>
    <r>
      <rPr>
        <sz val="11"/>
        <color rgb="FF000000"/>
        <rFont val="Arial"/>
        <family val="2"/>
      </rPr>
      <t xml:space="preserve">Número de Requisiciones para Eventos estimados
</t>
    </r>
  </si>
  <si>
    <r>
      <t xml:space="preserve">PREA: </t>
    </r>
    <r>
      <rPr>
        <sz val="11"/>
        <color rgb="FF000000"/>
        <rFont val="Arial"/>
        <family val="2"/>
      </rPr>
      <t xml:space="preserve">Del 1 de enero de 2025 al 31 de diciembre de 2027 se atendieron 543 requisiciones para eventos.
</t>
    </r>
    <r>
      <rPr>
        <b/>
        <sz val="11"/>
        <color rgb="FF000000"/>
        <rFont val="Arial"/>
        <family val="2"/>
      </rPr>
      <t>VARIACIÓN DE LA META EN RELACIÓN A LA LÍNEA BASE                             
Meta Absoluta:</t>
    </r>
    <r>
      <rPr>
        <sz val="11"/>
        <color rgb="FF000000"/>
        <rFont val="Arial"/>
        <family val="2"/>
      </rPr>
      <t xml:space="preserve"> 202 requisiciones de eventos. 
</t>
    </r>
    <r>
      <rPr>
        <b/>
        <sz val="11"/>
        <color rgb="FF000000"/>
        <rFont val="Arial"/>
        <family val="2"/>
      </rPr>
      <t xml:space="preserve">
Meta Relativa: </t>
    </r>
    <r>
      <rPr>
        <sz val="11"/>
        <color rgb="FF000000"/>
        <rFont val="Arial"/>
        <family val="2"/>
      </rPr>
      <t xml:space="preserve">59.24% superior a la línea base                                          </t>
    </r>
  </si>
  <si>
    <r>
      <t xml:space="preserve">PREA: </t>
    </r>
    <r>
      <rPr>
        <sz val="11"/>
        <color rgb="FF000000"/>
        <rFont val="Arial"/>
        <family val="2"/>
      </rPr>
      <t xml:space="preserve">De enero de 2022 a diciembre de 2024 se realizaron 341  requisiciones para eventos. </t>
    </r>
    <r>
      <rPr>
        <b/>
        <sz val="11"/>
        <color rgb="FF000000"/>
        <rFont val="Arial"/>
        <family val="2"/>
      </rPr>
      <t xml:space="preserve">
</t>
    </r>
    <r>
      <rPr>
        <sz val="11"/>
        <color rgb="FF000000"/>
        <rFont val="Arial"/>
        <family val="2"/>
      </rPr>
      <t xml:space="preserve">2022: 127
2023: 119
2024: 95
</t>
    </r>
    <r>
      <rPr>
        <b/>
        <sz val="11"/>
        <color rgb="FF000000"/>
        <rFont val="Arial"/>
        <family val="2"/>
      </rPr>
      <t xml:space="preserve">Total: </t>
    </r>
    <r>
      <rPr>
        <sz val="11"/>
        <color rgb="FF000000"/>
        <rFont val="Arial"/>
        <family val="2"/>
      </rPr>
      <t>341</t>
    </r>
  </si>
  <si>
    <r>
      <rPr>
        <b/>
        <sz val="11"/>
        <color theme="1"/>
        <rFont val="Arial"/>
        <family val="2"/>
      </rPr>
      <t xml:space="preserve">PREA: </t>
    </r>
    <r>
      <rPr>
        <sz val="11"/>
        <color theme="1"/>
        <rFont val="Arial"/>
        <family val="2"/>
      </rPr>
      <t>Porcentaje de  Requisiciones para Eventos Atendidos.</t>
    </r>
  </si>
  <si>
    <t xml:space="preserve">PREA: De enero a diciembre de 2026 se atenderán 180 requisiciones para eventos.
VARIACIÓN DE LA META EN RELACIÓN A LA LÍNEA BASE                             
Meta Absoluta: 61 requisiciones de eventos. 
Meta Relativa: 51.26% superior a la línea base                                          </t>
  </si>
  <si>
    <t xml:space="preserve">PREA: De enero a diciembre de 2023 se realizaron 119 requisiciones para eventos. </t>
  </si>
  <si>
    <t>PBPG: De enero a diciembre de 2026 se alcanzará al menos el 96% de cumplimiento en la ejecución de las acciones de gestión patrimonial programadas.
VARIACIÓN DE LA META EN RELACIÓN A LA LÍNEA BASE  
Meta Absoluta: NA
Meta Relativa: NA</t>
  </si>
  <si>
    <t>PBPG: 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</si>
  <si>
    <t>PRFBM: De enero a diciembre de 2026, se realizarán 125 revisiones físicas de bienes muebles.
VARIACIÓN DE LA META EN RELACIÓN A LA LÍNEA BASE
Meta Absoluta:  6 evaluaciones.
Meta Relativa:  5.04 % superior respecto a la línea base.</t>
  </si>
  <si>
    <t>PRFBM: De enero a diciembre de 2023 se realizaron  119 revisiones físicas de bienes muebles.</t>
  </si>
  <si>
    <r>
      <rPr>
        <b/>
        <sz val="11"/>
        <color rgb="FF000000"/>
        <rFont val="Arial"/>
        <family val="2"/>
      </rPr>
      <t>PSTA:</t>
    </r>
    <r>
      <rPr>
        <sz val="11"/>
        <color rgb="FF000000"/>
        <rFont val="Arial"/>
        <family val="2"/>
      </rPr>
      <t xml:space="preserve"> Porcentaje de servicios de telecomunicaciones atendidos.</t>
    </r>
  </si>
  <si>
    <r>
      <t xml:space="preserve">PSTA: </t>
    </r>
    <r>
      <rPr>
        <sz val="11"/>
        <color theme="1"/>
        <rFont val="Arial"/>
        <family val="2"/>
      </rPr>
      <t xml:space="preserve">Del 1 de enero de 2025 al 31 de diciembre de 2027, se atenderán 1,800 servicios de telecomunicaciones. 
</t>
    </r>
    <r>
      <rPr>
        <b/>
        <sz val="11"/>
        <color theme="1"/>
        <rFont val="Arial"/>
        <family val="2"/>
      </rPr>
      <t xml:space="preserve">VARIACIÓN DE LA META EN RELACIÓN A LA LÍNEA BASE
Meta Absoluta: </t>
    </r>
    <r>
      <rPr>
        <sz val="11"/>
        <color theme="1"/>
        <rFont val="Arial"/>
        <family val="2"/>
      </rPr>
      <t>35 servicios.</t>
    </r>
    <r>
      <rPr>
        <b/>
        <sz val="11"/>
        <color theme="1"/>
        <rFont val="Arial"/>
        <family val="2"/>
      </rPr>
      <t xml:space="preserve">
Meta Relativa: </t>
    </r>
    <r>
      <rPr>
        <sz val="11"/>
        <color theme="1"/>
        <rFont val="Arial"/>
        <family val="2"/>
      </rPr>
      <t xml:space="preserve">1.94% superior respecto a la línea base. </t>
    </r>
  </si>
  <si>
    <r>
      <rPr>
        <b/>
        <sz val="11"/>
        <color theme="1"/>
        <rFont val="Arial"/>
        <family val="2"/>
      </rPr>
      <t xml:space="preserve">PSTA: </t>
    </r>
    <r>
      <rPr>
        <sz val="11"/>
        <color theme="1"/>
        <rFont val="Arial"/>
        <family val="2"/>
      </rPr>
      <t xml:space="preserve">De enero de 2022 a diciembre de 2024 se atendieron 1,765 servicios de telecomunicaciones.
2022: 624
2023: 529
2024: 612
</t>
    </r>
    <r>
      <rPr>
        <b/>
        <sz val="11"/>
        <color theme="1"/>
        <rFont val="Arial"/>
        <family val="2"/>
      </rPr>
      <t xml:space="preserve">Total: </t>
    </r>
    <r>
      <rPr>
        <sz val="11"/>
        <color theme="1"/>
        <rFont val="Arial"/>
        <family val="2"/>
      </rPr>
      <t>1,765</t>
    </r>
  </si>
  <si>
    <r>
      <rPr>
        <b/>
        <sz val="11"/>
        <color theme="1"/>
        <rFont val="Arial"/>
        <family val="2"/>
      </rPr>
      <t>MÉTODO DE CÁLCULO</t>
    </r>
    <r>
      <rPr>
        <sz val="11"/>
        <color theme="1"/>
        <rFont val="Arial"/>
        <family val="2"/>
      </rPr>
      <t xml:space="preserve">
</t>
    </r>
    <r>
      <rPr>
        <b/>
        <sz val="11"/>
        <color theme="1"/>
        <rFont val="Arial"/>
        <family val="2"/>
      </rPr>
      <t>PSTA=</t>
    </r>
    <r>
      <rPr>
        <sz val="11"/>
        <color theme="1"/>
        <rFont val="Arial"/>
        <family val="2"/>
      </rPr>
      <t xml:space="preserve"> (NSTE/NSTP)*100      
</t>
    </r>
    <r>
      <rPr>
        <b/>
        <sz val="11"/>
        <color theme="1"/>
        <rFont val="Arial"/>
        <family val="2"/>
      </rPr>
      <t xml:space="preserve">VARIABLES   
</t>
    </r>
    <r>
      <rPr>
        <sz val="11"/>
        <color theme="1"/>
        <rFont val="Arial"/>
        <family val="2"/>
      </rPr>
      <t xml:space="preserve">
</t>
    </r>
    <r>
      <rPr>
        <b/>
        <sz val="11"/>
        <color theme="1"/>
        <rFont val="Arial"/>
        <family val="2"/>
      </rPr>
      <t xml:space="preserve">PSTA: </t>
    </r>
    <r>
      <rPr>
        <sz val="11"/>
        <color theme="1"/>
        <rFont val="Arial"/>
        <family val="2"/>
      </rPr>
      <t xml:space="preserve">Porcentaje de servicios de telecomunicaciones atendidos
</t>
    </r>
    <r>
      <rPr>
        <b/>
        <sz val="11"/>
        <color theme="1"/>
        <rFont val="Arial"/>
        <family val="2"/>
      </rPr>
      <t>NSTE=</t>
    </r>
    <r>
      <rPr>
        <sz val="11"/>
        <color theme="1"/>
        <rFont val="Arial"/>
        <family val="2"/>
      </rPr>
      <t xml:space="preserve"> Número de Servicios de Telecomunicaciones ejecutados.
</t>
    </r>
    <r>
      <rPr>
        <b/>
        <sz val="11"/>
        <color theme="1"/>
        <rFont val="Arial"/>
        <family val="2"/>
      </rPr>
      <t>NSTP=</t>
    </r>
    <r>
      <rPr>
        <sz val="11"/>
        <color theme="1"/>
        <rFont val="Arial"/>
        <family val="2"/>
      </rPr>
      <t xml:space="preserve"> Número de Servicios de Telecomunicaciones programados.                                                                       </t>
    </r>
  </si>
  <si>
    <r>
      <rPr>
        <b/>
        <sz val="11"/>
        <color rgb="FF000000"/>
        <rFont val="Arial"/>
        <family val="2"/>
      </rPr>
      <t>PSSTA=</t>
    </r>
    <r>
      <rPr>
        <sz val="11"/>
        <color rgb="FF000000"/>
        <rFont val="Arial"/>
        <family val="2"/>
      </rPr>
      <t xml:space="preserve"> Porcentaje de servicios de soporte técnico atendidos.</t>
    </r>
  </si>
  <si>
    <r>
      <rPr>
        <b/>
        <sz val="11"/>
        <color theme="1"/>
        <rFont val="Arial"/>
        <family val="2"/>
      </rPr>
      <t xml:space="preserve">PSSTA: </t>
    </r>
    <r>
      <rPr>
        <sz val="11"/>
        <color theme="1"/>
        <rFont val="Arial"/>
        <family val="2"/>
      </rPr>
      <t xml:space="preserve"> Del 1 de enero de 2025 al 31 de diciembre de 2027,  se atenderán 9,600 servicios técnicos.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2,250 servicios técnicos
</t>
    </r>
    <r>
      <rPr>
        <b/>
        <sz val="11"/>
        <color theme="1"/>
        <rFont val="Arial"/>
        <family val="2"/>
      </rPr>
      <t xml:space="preserve">
Meta Relativa:</t>
    </r>
    <r>
      <rPr>
        <sz val="11"/>
        <color theme="1"/>
        <rFont val="Arial"/>
        <family val="2"/>
      </rPr>
      <t xml:space="preserve"> 30.61% superior respecto a la línea base. 
</t>
    </r>
  </si>
  <si>
    <r>
      <rPr>
        <b/>
        <sz val="11"/>
        <color theme="1"/>
        <rFont val="Arial"/>
        <family val="2"/>
      </rPr>
      <t>PSSTA:</t>
    </r>
    <r>
      <rPr>
        <sz val="11"/>
        <color theme="1"/>
        <rFont val="Arial"/>
        <family val="2"/>
      </rPr>
      <t xml:space="preserve"> De enero de 2022 a diciembre de 2024  se atendieron 7,350 servicios técnicos.
2022: 2,241
2023: 2,026
2024: 3,083
</t>
    </r>
    <r>
      <rPr>
        <b/>
        <sz val="11"/>
        <color theme="1"/>
        <rFont val="Arial"/>
        <family val="2"/>
      </rPr>
      <t xml:space="preserve">Total: </t>
    </r>
    <r>
      <rPr>
        <sz val="11"/>
        <color theme="1"/>
        <rFont val="Arial"/>
        <family val="2"/>
      </rPr>
      <t>7,350</t>
    </r>
  </si>
  <si>
    <t xml:space="preserve">PSTA: De enero a diciembre de 2026 se atenderán 600 servicios de telecomunicaciones. 
VARIACIÓN DE LA META EN RELACIÓN A LA LÍNEA BASE
Meta Absoluta: 71 servicios.
Meta Relativa: 13.42% superior respecto a la línea base. </t>
  </si>
  <si>
    <t>PSTA: De enero a diciembre de 2023 se atendieron 529 servicios de telecomunicaciones.</t>
  </si>
  <si>
    <t>PSSTA: De enero a diciembre de 2023  se atendieron 2,026 servicios técnicos.</t>
  </si>
  <si>
    <t xml:space="preserve">PSSTA:  De enero a diciembre de 2026  se atenderán 3,200 servicios técnicos. 
VARIACIÓN DE LA META EN RELACIÓN A LA LÍNEA BASE
Meta Absoluta: 1,174 servicios técnicos
Meta Relativa: 57.95% superior respecto a la línea base. 
</t>
  </si>
  <si>
    <r>
      <rPr>
        <b/>
        <sz val="11"/>
        <color theme="1"/>
        <rFont val="Arial"/>
        <family val="2"/>
      </rPr>
      <t>MÉTODO DE CÁLCULO</t>
    </r>
    <r>
      <rPr>
        <sz val="11"/>
        <color theme="1"/>
        <rFont val="Arial"/>
        <family val="2"/>
      </rPr>
      <t xml:space="preserve">
</t>
    </r>
    <r>
      <rPr>
        <b/>
        <sz val="11"/>
        <color theme="1"/>
        <rFont val="Arial"/>
        <family val="2"/>
      </rPr>
      <t>PSSTA=</t>
    </r>
    <r>
      <rPr>
        <sz val="11"/>
        <color theme="1"/>
        <rFont val="Arial"/>
        <family val="2"/>
      </rPr>
      <t xml:space="preserve"> (NSSTE/NSSTP)*100       
</t>
    </r>
    <r>
      <rPr>
        <b/>
        <sz val="11"/>
        <color theme="1"/>
        <rFont val="Arial"/>
        <family val="2"/>
      </rPr>
      <t xml:space="preserve">VARIABLES   </t>
    </r>
    <r>
      <rPr>
        <sz val="11"/>
        <color theme="1"/>
        <rFont val="Arial"/>
        <family val="2"/>
      </rPr>
      <t xml:space="preserve">
</t>
    </r>
    <r>
      <rPr>
        <b/>
        <sz val="11"/>
        <color theme="1"/>
        <rFont val="Arial"/>
        <family val="2"/>
      </rPr>
      <t>PSSTA=</t>
    </r>
    <r>
      <rPr>
        <sz val="11"/>
        <color theme="1"/>
        <rFont val="Arial"/>
        <family val="2"/>
      </rPr>
      <t xml:space="preserve"> Porcentaje de Servicios de Soporte Técnico Atendidos.
</t>
    </r>
    <r>
      <rPr>
        <b/>
        <sz val="11"/>
        <color theme="1"/>
        <rFont val="Arial"/>
        <family val="2"/>
      </rPr>
      <t>NSSTE=</t>
    </r>
    <r>
      <rPr>
        <sz val="11"/>
        <color theme="1"/>
        <rFont val="Arial"/>
        <family val="2"/>
      </rPr>
      <t xml:space="preserve"> Número de Servicios de SoporteTécnico Ejecutados.
</t>
    </r>
    <r>
      <rPr>
        <b/>
        <sz val="11"/>
        <color theme="1"/>
        <rFont val="Arial"/>
        <family val="2"/>
      </rPr>
      <t>NSSTP=</t>
    </r>
    <r>
      <rPr>
        <sz val="11"/>
        <color theme="1"/>
        <rFont val="Arial"/>
        <family val="2"/>
      </rPr>
      <t xml:space="preserve"> Número Servicios de SoporteTécnico Programados.
                                                     </t>
    </r>
  </si>
  <si>
    <r>
      <rPr>
        <b/>
        <sz val="11"/>
        <color theme="1"/>
        <rFont val="Arial"/>
        <family val="2"/>
      </rPr>
      <t xml:space="preserve">Nombre del Documento:  </t>
    </r>
    <r>
      <rPr>
        <sz val="11"/>
        <color theme="1"/>
        <rFont val="Arial"/>
        <family val="2"/>
      </rPr>
      <t xml:space="preserve"> 
Reporte Trimestral de Servicios de Mantenimiento y Logística de Eventos Especiales.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está ubicado en la Dirección General de Servicios Generales con clave de expediente MBJ-OM-DGSG-08-2026 y MBJ-OM-DGSG-09-2026</t>
    </r>
  </si>
  <si>
    <r>
      <rPr>
        <b/>
        <sz val="11"/>
        <color theme="1"/>
        <rFont val="Arial"/>
        <family val="2"/>
      </rPr>
      <t xml:space="preserve">Nombre del Documento: </t>
    </r>
    <r>
      <rPr>
        <sz val="11"/>
        <color theme="1"/>
        <rFont val="Arial"/>
        <family val="2"/>
      </rPr>
      <t xml:space="preserve">   
Reporte Trimestral de Servicios de Mantenimiento y Logística de Eventos Ordinarios.
</t>
    </r>
    <r>
      <rPr>
        <b/>
        <sz val="11"/>
        <color theme="1"/>
        <rFont val="Arial"/>
        <family val="2"/>
      </rPr>
      <t xml:space="preserve">Nombre de quien genera la información: 
</t>
    </r>
    <r>
      <rPr>
        <sz val="11"/>
        <color theme="1"/>
        <rFont val="Arial"/>
        <family val="2"/>
      </rPr>
      <t xml:space="preserve">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El documento está ubicado en la Dirección General de Servicios Generales con clave de expediente MBJ-OM-DGSG-08-2026 y MBJ-OM-DGSG-09-2026</t>
    </r>
  </si>
  <si>
    <r>
      <rPr>
        <b/>
        <sz val="11"/>
        <color rgb="FF000000"/>
        <rFont val="Arial"/>
        <family val="2"/>
      </rPr>
      <t>PSEA:</t>
    </r>
    <r>
      <rPr>
        <sz val="11"/>
        <color rgb="FF000000"/>
        <rFont val="Arial"/>
        <family val="2"/>
      </rPr>
      <t xml:space="preserve"> Del 1 de enero de 2025 al 31 de diciembre de 2027,  se atenderán 66 solicitudes en eventos especiales.
</t>
    </r>
    <r>
      <rPr>
        <b/>
        <sz val="11"/>
        <color rgb="FF000000"/>
        <rFont val="Arial"/>
        <family val="2"/>
      </rPr>
      <t xml:space="preserve">
VARIACIÓN DE LA META EN RELACIÓN A LA LÍNEA BASE                       
Meta Absoluta:</t>
    </r>
    <r>
      <rPr>
        <sz val="11"/>
        <color rgb="FF000000"/>
        <rFont val="Arial"/>
        <family val="2"/>
      </rPr>
      <t xml:space="preserve"> 8 apoyos en eventos especiales
</t>
    </r>
    <r>
      <rPr>
        <b/>
        <sz val="11"/>
        <color rgb="FF000000"/>
        <rFont val="Arial"/>
        <family val="2"/>
      </rPr>
      <t xml:space="preserve">
Meta Relativa:</t>
    </r>
    <r>
      <rPr>
        <sz val="11"/>
        <color rgb="FF000000"/>
        <rFont val="Arial"/>
        <family val="2"/>
      </rPr>
      <t xml:space="preserve">  13.79% superior a la línea base.    </t>
    </r>
  </si>
  <si>
    <r>
      <rPr>
        <b/>
        <sz val="11"/>
        <color rgb="FF000000"/>
        <rFont val="Arial"/>
        <family val="2"/>
      </rPr>
      <t>PSEA:</t>
    </r>
    <r>
      <rPr>
        <sz val="11"/>
        <color rgb="FF000000"/>
        <rFont val="Arial"/>
        <family val="2"/>
      </rPr>
      <t xml:space="preserve">   De enero de 2022 a diciembre de 2024 se atendierón 58 solicitudes en eventos  especiales. 
2022: 21
2023: 14
2024: 23
</t>
    </r>
    <r>
      <rPr>
        <b/>
        <sz val="11"/>
        <color rgb="FF000000"/>
        <rFont val="Arial"/>
        <family val="2"/>
      </rPr>
      <t xml:space="preserve">Total: </t>
    </r>
    <r>
      <rPr>
        <sz val="11"/>
        <color rgb="FF000000"/>
        <rFont val="Arial"/>
        <family val="2"/>
      </rPr>
      <t>58</t>
    </r>
  </si>
  <si>
    <t xml:space="preserve">PSEA: De enero a diciembre de 2026,  se atenderán 22 solicitudes en eventos especiales.
VARIACIÓN DE LA META EN RELACIÓN A LA LÍNEA BASE                       
Meta Absoluta: 8 apoyos en eventos especiales
Meta Relativa:  57.14% superior a la línea base.    </t>
  </si>
  <si>
    <t xml:space="preserve">PSEA: De enero a diciembre de 2023 se atendierón 14 solicitudes en eventos  especiales. </t>
  </si>
  <si>
    <t>M-PPA 1.4 PROGRAMA DE ADMINISTRACIÓN DE BIENES Y SERVICIOS DEL MUNICIPIO</t>
  </si>
  <si>
    <t>OFICIALÍA MAYOR</t>
  </si>
  <si>
    <r>
      <rPr>
        <b/>
        <sz val="12"/>
        <rFont val="Aptos Narrow"/>
        <family val="2"/>
        <scheme val="minor"/>
      </rPr>
      <t xml:space="preserve">Justificación Trimestral:  </t>
    </r>
    <r>
      <rPr>
        <sz val="12"/>
        <rFont val="Aptos Narrow"/>
        <family val="2"/>
        <scheme val="minor"/>
      </rPr>
      <t xml:space="preserve">Se logra el 102.02% en el trimestre al realizarse 1,173 gestiones de apoyos de un total de 1,150 programadas en el período.
</t>
    </r>
    <r>
      <rPr>
        <b/>
        <sz val="12"/>
        <rFont val="Aptos Narrow"/>
        <family val="2"/>
        <scheme val="minor"/>
      </rPr>
      <t xml:space="preserve">Justificación Anual: </t>
    </r>
    <r>
      <rPr>
        <sz val="12"/>
        <rFont val="Aptos Narrow"/>
        <family val="2"/>
        <scheme val="minor"/>
      </rPr>
      <t>Durante el año se han realizado un total de 1,173 gestiones de apoyos  de 4,949 programados; por lo que el avance es del 23.70%.</t>
    </r>
  </si>
  <si>
    <r>
      <rPr>
        <b/>
        <sz val="12"/>
        <rFont val="Aptos Narrow"/>
        <family val="2"/>
        <scheme val="minor"/>
      </rPr>
      <t xml:space="preserve">Justificación Trimestral:   </t>
    </r>
    <r>
      <rPr>
        <sz val="12"/>
        <rFont val="Aptos Narrow"/>
        <family val="2"/>
        <scheme val="minor"/>
      </rPr>
      <t xml:space="preserve">En este trimestre no se programaron eventos especiales.
</t>
    </r>
    <r>
      <rPr>
        <b/>
        <sz val="12"/>
        <rFont val="Aptos Narrow"/>
        <family val="2"/>
        <scheme val="minor"/>
      </rPr>
      <t>Justificación Anual:</t>
    </r>
    <r>
      <rPr>
        <sz val="12"/>
        <rFont val="Aptos Narrow"/>
        <family val="2"/>
        <scheme val="minor"/>
      </rPr>
      <t xml:space="preserve"> Al finalizar el tercer trimestre se ha realizado 0 eventos de los 4 que se tienen programados, por lo que se tiene un avance del 0% respecto a la meta anual.</t>
    </r>
  </si>
  <si>
    <r>
      <rPr>
        <b/>
        <sz val="12"/>
        <rFont val="Aptos Narrow"/>
        <family val="2"/>
        <scheme val="minor"/>
      </rPr>
      <t xml:space="preserve">Justificación Trimestral:  </t>
    </r>
    <r>
      <rPr>
        <sz val="12"/>
        <rFont val="Aptos Narrow"/>
        <family val="2"/>
        <scheme val="minor"/>
      </rPr>
      <t xml:space="preserve"> Se obtiene un 100% de logro en el trimestre al cumplir puntualmente con 12 acuerdos de un total de 12 programados en el período. 
</t>
    </r>
    <r>
      <rPr>
        <b/>
        <sz val="12"/>
        <rFont val="Aptos Narrow"/>
        <family val="2"/>
        <scheme val="minor"/>
      </rPr>
      <t xml:space="preserve">Justificación Anual: </t>
    </r>
    <r>
      <rPr>
        <sz val="12"/>
        <rFont val="Aptos Narrow"/>
        <family val="2"/>
        <scheme val="minor"/>
      </rPr>
      <t xml:space="preserve">Se obtiene un 26.67% de avance anual, al cumplir con el seguimiento de 12 acuerdos de un total de 45 programados en el período. </t>
    </r>
  </si>
  <si>
    <r>
      <rPr>
        <b/>
        <sz val="12"/>
        <rFont val="Aptos Narrow"/>
        <family val="2"/>
        <scheme val="minor"/>
      </rPr>
      <t xml:space="preserve">Justificación Trimestral:  </t>
    </r>
    <r>
      <rPr>
        <sz val="12"/>
        <rFont val="Aptos Narrow"/>
        <family val="2"/>
        <scheme val="minor"/>
      </rPr>
      <t xml:space="preserve">Se alcanza el 103.16%  de eficiencia al lograr la tramitación del 98% de las licitaciones programadas de una meta proyectada de al menos el  95% en el período.
</t>
    </r>
    <r>
      <rPr>
        <b/>
        <sz val="12"/>
        <rFont val="Aptos Narrow"/>
        <family val="2"/>
        <scheme val="minor"/>
      </rPr>
      <t xml:space="preserve">Justificación Anual: </t>
    </r>
    <r>
      <rPr>
        <sz val="12"/>
        <rFont val="Aptos Narrow"/>
        <family val="2"/>
        <scheme val="minor"/>
      </rPr>
      <t>103.16% de una meta anual  constante de al menos el 95%.</t>
    </r>
  </si>
  <si>
    <r>
      <rPr>
        <b/>
        <sz val="12"/>
        <rFont val="Aptos Narrow"/>
        <family val="2"/>
        <scheme val="minor"/>
      </rPr>
      <t xml:space="preserve">Justificación Trimestral:  </t>
    </r>
    <r>
      <rPr>
        <sz val="12"/>
        <rFont val="Aptos Narrow"/>
        <family val="2"/>
        <scheme val="minor"/>
      </rPr>
      <t xml:space="preserve">Se alcanza el 106.67% de la meta al atender 32 requisiciones para eventos de un total de 30 programados.
</t>
    </r>
    <r>
      <rPr>
        <b/>
        <sz val="12"/>
        <rFont val="Aptos Narrow"/>
        <family val="2"/>
        <scheme val="minor"/>
      </rPr>
      <t xml:space="preserve">Justificación Anual: </t>
    </r>
    <r>
      <rPr>
        <sz val="12"/>
        <rFont val="Aptos Narrow"/>
        <family val="2"/>
        <scheme val="minor"/>
      </rPr>
      <t>Se han atendido 32 requisiciones para eventos de  un total de 180 programados durante todo el año, alcanzando así un 17.78% de avance.</t>
    </r>
  </si>
  <si>
    <r>
      <rPr>
        <b/>
        <sz val="12"/>
        <rFont val="Aptos Narrow"/>
        <family val="2"/>
        <scheme val="minor"/>
      </rPr>
      <t xml:space="preserve">Justificación Trimestral:   </t>
    </r>
    <r>
      <rPr>
        <sz val="12"/>
        <rFont val="Aptos Narrow"/>
        <family val="2"/>
        <scheme val="minor"/>
      </rPr>
      <t xml:space="preserve">Se logra el 100% de la meta  al realizar 3 solicitudes de pago de un total  3 programadas en el período. 
</t>
    </r>
    <r>
      <rPr>
        <b/>
        <sz val="12"/>
        <rFont val="Aptos Narrow"/>
        <family val="2"/>
        <scheme val="minor"/>
      </rPr>
      <t>Justificación Anual:</t>
    </r>
    <r>
      <rPr>
        <sz val="12"/>
        <rFont val="Aptos Narrow"/>
        <family val="2"/>
        <scheme val="minor"/>
      </rPr>
      <t xml:space="preserve"> Se tiene un 0.76% de avance en la meta anual al lograr un acumulado de 3 solicitudes de un total de 395 programados.
</t>
    </r>
  </si>
  <si>
    <r>
      <rPr>
        <b/>
        <sz val="12"/>
        <rFont val="Aptos Narrow"/>
        <family val="2"/>
        <scheme val="minor"/>
      </rPr>
      <t xml:space="preserve">Justificación Trimestral:  </t>
    </r>
    <r>
      <rPr>
        <sz val="12"/>
        <rFont val="Aptos Narrow"/>
        <family val="2"/>
        <scheme val="minor"/>
      </rPr>
      <t xml:space="preserve">Se logra el 103.33% de la meta al dar atención a 62 siniestros reportados de un total de 60 proyectados. 
</t>
    </r>
    <r>
      <rPr>
        <b/>
        <sz val="12"/>
        <rFont val="Aptos Narrow"/>
        <family val="2"/>
        <scheme val="minor"/>
      </rPr>
      <t>Justificación Anual:</t>
    </r>
    <r>
      <rPr>
        <sz val="12"/>
        <rFont val="Aptos Narrow"/>
        <family val="2"/>
        <scheme val="minor"/>
      </rPr>
      <t>Se han atendido en lo que va del año 62 siniestros reportados de  un total de 276 programados para un avance anual del 22.46%.</t>
    </r>
  </si>
  <si>
    <r>
      <rPr>
        <b/>
        <sz val="12"/>
        <rFont val="Aptos Narrow"/>
        <family val="2"/>
        <scheme val="minor"/>
      </rPr>
      <t xml:space="preserve">Justificación Trimestral:  </t>
    </r>
    <r>
      <rPr>
        <sz val="12"/>
        <rFont val="Aptos Narrow"/>
        <family val="2"/>
        <scheme val="minor"/>
      </rPr>
      <t xml:space="preserve">Se le dio atención y seguimiento al 96% de las solicitudes de servicios a partir de la meta trimestral proyectada de al menos el 95%, por lo que el logro trimestral es del 101.05%. 
</t>
    </r>
    <r>
      <rPr>
        <b/>
        <sz val="12"/>
        <rFont val="Aptos Narrow"/>
        <family val="2"/>
        <scheme val="minor"/>
      </rPr>
      <t xml:space="preserve">Justificación Anual: </t>
    </r>
    <r>
      <rPr>
        <sz val="12"/>
        <rFont val="Aptos Narrow"/>
        <family val="2"/>
        <scheme val="minor"/>
      </rPr>
      <t>El logro anual igualmente equivale al 101.05% deribado de que la meta anual es también alcanzar al menos el 95% de atención y seguimiento a las solicitudes de servicios.</t>
    </r>
  </si>
  <si>
    <r>
      <rPr>
        <b/>
        <sz val="11"/>
        <color theme="1"/>
        <rFont val="Arial"/>
        <family val="2"/>
      </rPr>
      <t xml:space="preserve">PAER: </t>
    </r>
    <r>
      <rPr>
        <sz val="11"/>
        <color theme="1"/>
        <rFont val="Arial"/>
        <family val="2"/>
      </rPr>
      <t xml:space="preserve">Del 1 de enero de 2025 al 31 de diciembre de 2027, se actualizarán y regularizarán 8,586 expedientes de bienes inmuebles del patrimonio municipal.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219 expedientes  de bienes inmuebles.
</t>
    </r>
    <r>
      <rPr>
        <b/>
        <sz val="11"/>
        <color theme="1"/>
        <rFont val="Arial"/>
        <family val="2"/>
      </rPr>
      <t>Meta Relativa:</t>
    </r>
    <r>
      <rPr>
        <sz val="11"/>
        <color theme="1"/>
        <rFont val="Arial"/>
        <family val="2"/>
      </rPr>
      <t xml:space="preserve">  2.61% superior a la línea base.</t>
    </r>
  </si>
  <si>
    <t>PROGRAMA DE ADMINISTRACIÓN DE BIENES Y/O SERVICIOS QUE ADQUIERE Y OFRECE EL MUNICIPIO DE BENITO JUÁREZ</t>
  </si>
  <si>
    <t>1.4.1.1</t>
  </si>
  <si>
    <t>1.4.1.1.1 ; 1.4.1.1.2</t>
  </si>
  <si>
    <t>1.4.1.1.1.1 ; 1.4.1.1.2.1</t>
  </si>
  <si>
    <t>SI</t>
  </si>
  <si>
    <r>
      <rPr>
        <b/>
        <sz val="12"/>
        <rFont val="Aptos Narrow"/>
        <family val="2"/>
        <scheme val="minor"/>
      </rPr>
      <t xml:space="preserve">Justificación Trimestral:   </t>
    </r>
    <r>
      <rPr>
        <sz val="12"/>
        <rFont val="Aptos Narrow"/>
        <family val="2"/>
        <scheme val="minor"/>
      </rPr>
      <t xml:space="preserve"> En este trimestre se logra el 100% de la meta programada al cumplir en tiempo y forma con la actividad programada en este trimestre.
</t>
    </r>
    <r>
      <rPr>
        <b/>
        <sz val="12"/>
        <rFont val="Aptos Narrow"/>
        <family val="2"/>
        <scheme val="minor"/>
      </rPr>
      <t xml:space="preserve">Justificación Anual: </t>
    </r>
    <r>
      <rPr>
        <sz val="12"/>
        <rFont val="Aptos Narrow"/>
        <family val="2"/>
        <scheme val="minor"/>
      </rPr>
      <t>Se logra el 25.00% de avance en la meta anual al realizarse la primera de las  4 actividades de mantenimiento programadas durante el año.</t>
    </r>
  </si>
  <si>
    <r>
      <rPr>
        <b/>
        <sz val="12"/>
        <rFont val="Aptos Narrow"/>
        <family val="2"/>
        <scheme val="minor"/>
      </rPr>
      <t xml:space="preserve">Justificación Trimestral:  </t>
    </r>
    <r>
      <rPr>
        <sz val="12"/>
        <rFont val="Aptos Narrow"/>
        <family val="2"/>
        <scheme val="minor"/>
      </rPr>
      <t xml:space="preserve">Se logra el 100.00% en el cumplimiento de la meta al realizar la actualización y regularización de 450 expedientes de bienes de un total de 450 programados durante este período.
</t>
    </r>
    <r>
      <rPr>
        <b/>
        <sz val="12"/>
        <rFont val="Aptos Narrow"/>
        <family val="2"/>
        <scheme val="minor"/>
      </rPr>
      <t xml:space="preserve">
Justificación Anual: </t>
    </r>
    <r>
      <rPr>
        <sz val="12"/>
        <rFont val="Aptos Narrow"/>
        <family val="2"/>
        <scheme val="minor"/>
      </rPr>
      <t>Se logra un avance del  15.64% de la meta anual al concluir  la actualización y regularización de 450 expedientes de bienes   de  un total de 2,878 programados durante el año.</t>
    </r>
  </si>
  <si>
    <r>
      <rPr>
        <b/>
        <sz val="12"/>
        <rFont val="Aptos Narrow"/>
        <family val="2"/>
        <scheme val="minor"/>
      </rPr>
      <t xml:space="preserve">Justificación Trimestral:  </t>
    </r>
    <r>
      <rPr>
        <sz val="12"/>
        <rFont val="Aptos Narrow"/>
        <family val="2"/>
        <scheme val="minor"/>
      </rPr>
      <t xml:space="preserve">Se logra el 108.95% de la meta trimestral de alcanzar al menos el 95% de la generación de claves y resguardos a bienes muebles.
</t>
    </r>
    <r>
      <rPr>
        <b/>
        <sz val="12"/>
        <rFont val="Aptos Narrow"/>
        <family val="2"/>
        <scheme val="minor"/>
      </rPr>
      <t>Justificación Anual:</t>
    </r>
    <r>
      <rPr>
        <sz val="12"/>
        <rFont val="Aptos Narrow"/>
        <family val="2"/>
        <scheme val="minor"/>
      </rPr>
      <t xml:space="preserve"> Se tiene un avance anual al término del primer trimestre del 108.95% de una meta constante de lograr al menos el 95% en la generación de claves y resguardos a bienes muebles del H. Ayuntamiento.</t>
    </r>
  </si>
  <si>
    <r>
      <rPr>
        <b/>
        <sz val="12"/>
        <rFont val="Aptos Narrow"/>
        <family val="2"/>
        <scheme val="minor"/>
      </rPr>
      <t xml:space="preserve">Justificación Trimestral:  </t>
    </r>
    <r>
      <rPr>
        <sz val="12"/>
        <rFont val="Aptos Narrow"/>
        <family val="2"/>
        <scheme val="minor"/>
      </rPr>
      <t xml:space="preserve">Se logra el 86.67% de la meta al realizarse 26 auditorias físicas de bienes muebles de 30 programadas durante  el trimestre. 
</t>
    </r>
    <r>
      <rPr>
        <b/>
        <sz val="12"/>
        <rFont val="Aptos Narrow"/>
        <family val="2"/>
        <scheme val="minor"/>
      </rPr>
      <t xml:space="preserve">Justificación Anual: </t>
    </r>
    <r>
      <rPr>
        <sz val="12"/>
        <rFont val="Aptos Narrow"/>
        <family val="2"/>
        <scheme val="minor"/>
      </rPr>
      <t>Se logra un avance del 20.63% de la meta anual al realizarse 26 auditorias físicas de bienes muebles de 126 programadas durante  el año.</t>
    </r>
  </si>
  <si>
    <r>
      <rPr>
        <b/>
        <sz val="12"/>
        <rFont val="Aptos Narrow"/>
        <family val="2"/>
        <scheme val="minor"/>
      </rPr>
      <t xml:space="preserve">Justificación Trimestral:  </t>
    </r>
    <r>
      <rPr>
        <sz val="12"/>
        <rFont val="Aptos Narrow"/>
        <family val="2"/>
        <scheme val="minor"/>
      </rPr>
      <t xml:space="preserve"> Se logra el 110.29% en la meta trimestral de brindar al menos el 95% de los servicios de tecnologias  de la información y comunicación programados en el período.</t>
    </r>
    <r>
      <rPr>
        <b/>
        <sz val="12"/>
        <rFont val="Aptos Narrow"/>
        <family val="2"/>
        <scheme val="minor"/>
      </rPr>
      <t xml:space="preserve">
Justificación Anual: </t>
    </r>
    <r>
      <rPr>
        <sz val="12"/>
        <rFont val="Aptos Narrow"/>
        <family val="2"/>
        <scheme val="minor"/>
      </rPr>
      <t>Se tiene un avance anual al término del primer trimestre del 110.29% de una meta constante de lograr al menos el 95% en los servicios de tecnologias  de la información y comunicación solicitados.</t>
    </r>
  </si>
  <si>
    <r>
      <rPr>
        <b/>
        <sz val="12"/>
        <rFont val="Aptos Narrow"/>
        <family val="2"/>
        <scheme val="minor"/>
      </rPr>
      <t xml:space="preserve">Justificación Trimestral:   </t>
    </r>
    <r>
      <rPr>
        <sz val="12"/>
        <rFont val="Aptos Narrow"/>
        <family val="2"/>
        <scheme val="minor"/>
      </rPr>
      <t xml:space="preserve">Se logra el 83% en la meta trimestral al desarrolar 166 de 200  Sistemas Informáticos proyectados. </t>
    </r>
    <r>
      <rPr>
        <b/>
        <sz val="12"/>
        <rFont val="Aptos Narrow"/>
        <family val="2"/>
        <scheme val="minor"/>
      </rPr>
      <t xml:space="preserve">
Justificación Anual: </t>
    </r>
    <r>
      <rPr>
        <sz val="12"/>
        <rFont val="Aptos Narrow"/>
        <family val="2"/>
        <scheme val="minor"/>
      </rPr>
      <t>Se han desarrollado un total de 166  Sistemas Informáticos de 800 programados durante todo el año; por lo que se obtiene un avance de un 20.75%.</t>
    </r>
  </si>
  <si>
    <r>
      <rPr>
        <b/>
        <sz val="12"/>
        <rFont val="Aptos Narrow"/>
        <family val="2"/>
        <scheme val="minor"/>
      </rPr>
      <t xml:space="preserve">Justificación Trimestral:  </t>
    </r>
    <r>
      <rPr>
        <sz val="12"/>
        <rFont val="Aptos Narrow"/>
        <family val="2"/>
        <scheme val="minor"/>
      </rPr>
      <t xml:space="preserve">  Se proporcionaron 271 servicios de Telecomunicaciones de un total de 150 programados, logrando así el 180.67% respecto a la meta trimestral. </t>
    </r>
    <r>
      <rPr>
        <b/>
        <sz val="12"/>
        <rFont val="Aptos Narrow"/>
        <family val="2"/>
        <scheme val="minor"/>
      </rPr>
      <t xml:space="preserve">
Justificación Anual: </t>
    </r>
    <r>
      <rPr>
        <sz val="12"/>
        <rFont val="Aptos Narrow"/>
        <family val="2"/>
        <scheme val="minor"/>
      </rPr>
      <t>Se han realizado 271  servicios de Telecomunicaciones de un total de 600  programados en el año ; por lo que se obtiene avance anual del 45.17%.</t>
    </r>
  </si>
  <si>
    <r>
      <rPr>
        <b/>
        <sz val="12"/>
        <rFont val="Aptos Narrow"/>
        <family val="2"/>
        <scheme val="minor"/>
      </rPr>
      <t xml:space="preserve">Justificación Trimestral:  </t>
    </r>
    <r>
      <rPr>
        <sz val="12"/>
        <rFont val="Aptos Narrow"/>
        <family val="2"/>
        <scheme val="minor"/>
      </rPr>
      <t>Se logra el 96% en la meta trimestral al proporcionar 768 servicios de soporte técnico de un total de 800 programados en el período.</t>
    </r>
    <r>
      <rPr>
        <b/>
        <sz val="12"/>
        <rFont val="Aptos Narrow"/>
        <family val="2"/>
        <scheme val="minor"/>
      </rPr>
      <t xml:space="preserve">
Justificación Anual: </t>
    </r>
    <r>
      <rPr>
        <sz val="12"/>
        <rFont val="Aptos Narrow"/>
        <family val="2"/>
        <scheme val="minor"/>
      </rPr>
      <t xml:space="preserve">Se han  realizado un total de 768 servicios de soporte técnico de un total de 3,200 programados durante el año; por lo que el avance es del 24%. </t>
    </r>
  </si>
  <si>
    <r>
      <rPr>
        <b/>
        <sz val="12"/>
        <rFont val="Aptos Narrow"/>
        <family val="2"/>
        <scheme val="minor"/>
      </rPr>
      <t xml:space="preserve">Justificación Trimestral: </t>
    </r>
    <r>
      <rPr>
        <sz val="12"/>
        <rFont val="Aptos Narrow"/>
        <family val="2"/>
        <scheme val="minor"/>
      </rPr>
      <t xml:space="preserve">  Se logra el 118.93% en la meta trimestral de alcanzar al menos el 95% de los servicios de mantenimiento y logística programados.
</t>
    </r>
    <r>
      <rPr>
        <b/>
        <sz val="12"/>
        <rFont val="Aptos Narrow"/>
        <family val="2"/>
        <scheme val="minor"/>
      </rPr>
      <t xml:space="preserve">Justificación Anual: </t>
    </r>
    <r>
      <rPr>
        <sz val="12"/>
        <rFont val="Aptos Narrow"/>
        <family val="2"/>
        <scheme val="minor"/>
      </rPr>
      <t>Se tiene un avance anual al término del primer trimestre del 118.93% de una meta constante de lograr al menos el 95% en los servicios de mantenimiento y logística programados en todo el año.</t>
    </r>
  </si>
  <si>
    <r>
      <rPr>
        <b/>
        <sz val="12"/>
        <rFont val="Aptos Narrow"/>
        <family val="2"/>
        <scheme val="minor"/>
      </rPr>
      <t>Justificación Trimestral:</t>
    </r>
    <r>
      <rPr>
        <sz val="12"/>
        <rFont val="Aptos Narrow"/>
        <family val="2"/>
        <scheme val="minor"/>
      </rPr>
      <t xml:space="preserve">  Se logra el 117.33% en la meta trimestral al realizarse 704 servicios de mantenimiento de un total de 600 programados.</t>
    </r>
    <r>
      <rPr>
        <b/>
        <sz val="12"/>
        <rFont val="Aptos Narrow"/>
        <family val="2"/>
        <scheme val="minor"/>
      </rPr>
      <t xml:space="preserve">
Justificación Anual:  </t>
    </r>
    <r>
      <rPr>
        <sz val="12"/>
        <rFont val="Aptos Narrow"/>
        <family val="2"/>
        <scheme val="minor"/>
      </rPr>
      <t>Se han realizado al término de este trimestre un total de 704 servicios de mantenimiento de 2,400 programados; por lo que se obtiene un logro del 29.33% de avance respecto a la meta anual.</t>
    </r>
  </si>
  <si>
    <r>
      <rPr>
        <b/>
        <sz val="12"/>
        <rFont val="Aptos Narrow"/>
        <family val="2"/>
        <scheme val="minor"/>
      </rPr>
      <t xml:space="preserve">Justificación Trimestral:  </t>
    </r>
    <r>
      <rPr>
        <sz val="12"/>
        <rFont val="Aptos Narrow"/>
        <family val="2"/>
        <scheme val="minor"/>
      </rPr>
      <t xml:space="preserve">Se logra el 100% de la meta programada al cumplir en tiempo y forma con la logística de el único evento que se tenia programado.
</t>
    </r>
    <r>
      <rPr>
        <b/>
        <sz val="12"/>
        <rFont val="Aptos Narrow"/>
        <family val="2"/>
        <scheme val="minor"/>
      </rPr>
      <t xml:space="preserve">Justificación Anual: </t>
    </r>
    <r>
      <rPr>
        <sz val="12"/>
        <rFont val="Aptos Narrow"/>
        <family val="2"/>
        <scheme val="minor"/>
      </rPr>
      <t>Al término del trimestre se tiene un avance del 16.67% de la meta anual al cumplir con la realización de 1  de 6  eventos oficiales programados en el año.</t>
    </r>
  </si>
  <si>
    <r>
      <rPr>
        <b/>
        <sz val="12"/>
        <rFont val="Aptos Narrow"/>
        <family val="2"/>
        <scheme val="minor"/>
      </rPr>
      <t xml:space="preserve">Justificación Trimestral:  </t>
    </r>
    <r>
      <rPr>
        <sz val="12"/>
        <rFont val="Aptos Narrow"/>
        <family val="2"/>
        <scheme val="minor"/>
      </rPr>
      <t xml:space="preserve">Se logra el 107.80% en la meta trimestral al proporcionar 539 servicios de logística de eventos de un total de 500 programados en este trimestre. 
 </t>
    </r>
    <r>
      <rPr>
        <b/>
        <sz val="12"/>
        <rFont val="Aptos Narrow"/>
        <family val="2"/>
        <scheme val="minor"/>
      </rPr>
      <t xml:space="preserve">
Justificación Anual: </t>
    </r>
    <r>
      <rPr>
        <sz val="12"/>
        <rFont val="Aptos Narrow"/>
        <family val="2"/>
        <scheme val="minor"/>
      </rPr>
      <t>Se logra el 26.95% de avance acumulado anual, al proporcionar 539 servicios de logística de eventos de un total de 2,000 programados.</t>
    </r>
  </si>
  <si>
    <r>
      <rPr>
        <b/>
        <sz val="12"/>
        <rFont val="Aptos Narrow"/>
        <family val="2"/>
        <scheme val="minor"/>
      </rPr>
      <t xml:space="preserve">Justificación Trimestral: </t>
    </r>
    <r>
      <rPr>
        <sz val="12"/>
        <rFont val="Aptos Narrow"/>
        <family val="2"/>
        <scheme val="minor"/>
      </rPr>
      <t xml:space="preserve">Se logra el 147.37% en la realización de eventos civico-culturales programados y apoyos para este período, de una meta constante programada de alcanzar al menos el 95% de cumplimiento en la meta trimestral. 
</t>
    </r>
    <r>
      <rPr>
        <b/>
        <sz val="12"/>
        <rFont val="Aptos Narrow"/>
        <family val="2"/>
        <scheme val="minor"/>
      </rPr>
      <t>Justificación Anual:</t>
    </r>
    <r>
      <rPr>
        <sz val="12"/>
        <rFont val="Aptos Narrow"/>
        <family val="2"/>
        <scheme val="minor"/>
      </rPr>
      <t xml:space="preserve"> Se tiene un avance anual al término del primer trimestre del 147.37% de una meta constante de lograr al menos el 95% en  la realización de eventos civico-culturales y apoyos programados en todo el año.</t>
    </r>
  </si>
  <si>
    <r>
      <rPr>
        <b/>
        <sz val="12"/>
        <rFont val="Aptos Narrow"/>
        <family val="2"/>
        <scheme val="minor"/>
      </rPr>
      <t xml:space="preserve">Justificación Trimestral:  </t>
    </r>
    <r>
      <rPr>
        <sz val="12"/>
        <rFont val="Aptos Narrow"/>
        <family val="2"/>
        <scheme val="minor"/>
      </rPr>
      <t xml:space="preserve">   Se realizaron 25 eventos civicos para así obtener un logro del 138.89% de la meta trimestral de un total de 18 eventos programados.
</t>
    </r>
    <r>
      <rPr>
        <b/>
        <sz val="12"/>
        <rFont val="Aptos Narrow"/>
        <family val="2"/>
        <scheme val="minor"/>
      </rPr>
      <t>Justificación Anual:</t>
    </r>
    <r>
      <rPr>
        <sz val="12"/>
        <rFont val="Aptos Narrow"/>
        <family val="2"/>
        <scheme val="minor"/>
      </rPr>
      <t xml:space="preserve"> Se han realizado 25 eventos civicos durante este trimestre, obteniendo un avance acumulado del 31.25%  respecto a los 80 eventos cívicos programados durante el año.</t>
    </r>
  </si>
  <si>
    <r>
      <rPr>
        <b/>
        <sz val="12"/>
        <rFont val="Aptos Narrow"/>
        <family val="2"/>
        <scheme val="minor"/>
      </rPr>
      <t xml:space="preserve">Justificación Trimestral:  </t>
    </r>
    <r>
      <rPr>
        <sz val="12"/>
        <rFont val="Aptos Narrow"/>
        <family val="2"/>
        <scheme val="minor"/>
      </rPr>
      <t xml:space="preserve"> Se realizaron  38 participaciones musicales de un total de 27  programadas, logrando así un 140.74% con respecto a lo programado. 
</t>
    </r>
    <r>
      <rPr>
        <b/>
        <sz val="12"/>
        <rFont val="Aptos Narrow"/>
        <family val="2"/>
        <scheme val="minor"/>
      </rPr>
      <t>Justificación Anual:</t>
    </r>
    <r>
      <rPr>
        <sz val="12"/>
        <rFont val="Aptos Narrow"/>
        <family val="2"/>
        <scheme val="minor"/>
      </rPr>
      <t xml:space="preserve"> Se han realizado 38 participaciones de 114 programadas, obteniendo un avance acumulado anual del 33.33% de acuerdo a lo programado para este año.</t>
    </r>
  </si>
  <si>
    <r>
      <rPr>
        <b/>
        <sz val="12"/>
        <rFont val="Aptos Narrow"/>
        <family val="2"/>
        <scheme val="minor"/>
      </rPr>
      <t xml:space="preserve">Justificación Trimestral:  </t>
    </r>
    <r>
      <rPr>
        <sz val="12"/>
        <rFont val="Aptos Narrow"/>
        <family val="2"/>
        <scheme val="minor"/>
      </rPr>
      <t xml:space="preserve">  Se atendieron 7 solicitudes de apoyo a eventos oficiales de instituciones externas de un total de 5  programados, logrando así el 140% respecto a lo programado.                                                                         
</t>
    </r>
    <r>
      <rPr>
        <b/>
        <sz val="12"/>
        <rFont val="Aptos Narrow"/>
        <family val="2"/>
        <scheme val="minor"/>
      </rPr>
      <t xml:space="preserve">Justificación Anual: </t>
    </r>
    <r>
      <rPr>
        <sz val="12"/>
        <rFont val="Aptos Narrow"/>
        <family val="2"/>
        <scheme val="minor"/>
      </rPr>
      <t>Se han atendido 7 solicitudes de apoyo a eventos oficiales de 22 programados  obteniendo un 31.82% de avance acumulado anual.</t>
    </r>
  </si>
  <si>
    <r>
      <rPr>
        <b/>
        <sz val="12"/>
        <color theme="1"/>
        <rFont val="Aptos Narrow"/>
        <family val="2"/>
        <scheme val="minor"/>
      </rPr>
      <t xml:space="preserve">Justificación Trimestral: </t>
    </r>
    <r>
      <rPr>
        <sz val="12"/>
        <color theme="1"/>
        <rFont val="Aptos Narrow"/>
        <family val="2"/>
        <scheme val="minor"/>
      </rPr>
      <t xml:space="preserve">Se alcanza el  110.06% en la meta trimestral al entregarse 350 plantillas de personal de un total de 318 contempladas para este trimestre. 
</t>
    </r>
    <r>
      <rPr>
        <b/>
        <sz val="12"/>
        <color theme="1"/>
        <rFont val="Aptos Narrow"/>
        <family val="2"/>
        <scheme val="minor"/>
      </rPr>
      <t xml:space="preserve">Justificación Anual: </t>
    </r>
    <r>
      <rPr>
        <sz val="12"/>
        <color theme="1"/>
        <rFont val="Aptos Narrow"/>
        <family val="2"/>
        <scheme val="minor"/>
      </rPr>
      <t>Se han entregado un total de 350 plantillas de 1,272 programadas; por lo que se obtiene un logro acumulado anual del 27.52%.</t>
    </r>
  </si>
  <si>
    <r>
      <rPr>
        <b/>
        <sz val="12"/>
        <color theme="1"/>
        <rFont val="Aptos Narrow"/>
        <family val="2"/>
        <scheme val="minor"/>
      </rPr>
      <t>Justificación Trimestral:</t>
    </r>
    <r>
      <rPr>
        <sz val="12"/>
        <color theme="1"/>
        <rFont val="Aptos Narrow"/>
        <family val="2"/>
        <scheme val="minor"/>
      </rPr>
      <t xml:space="preserve"> Se logra el  118.67% en la meta trimestral al atenderse 890 incidencias  de de personal de un total de 750 programadas. 
</t>
    </r>
    <r>
      <rPr>
        <b/>
        <sz val="12"/>
        <color theme="1"/>
        <rFont val="Aptos Narrow"/>
        <family val="2"/>
        <scheme val="minor"/>
      </rPr>
      <t xml:space="preserve">Justificación Anual: </t>
    </r>
    <r>
      <rPr>
        <sz val="12"/>
        <color theme="1"/>
        <rFont val="Aptos Narrow"/>
        <family val="2"/>
        <scheme val="minor"/>
      </rPr>
      <t>Se han atendido un total de 890 incidencias de personal de 3,576 programadas; por lo que se obtiene un logro anual del 24.89%.</t>
    </r>
  </si>
  <si>
    <r>
      <rPr>
        <b/>
        <sz val="12"/>
        <color theme="1"/>
        <rFont val="Aptos Narrow"/>
        <family val="2"/>
        <scheme val="minor"/>
      </rPr>
      <t xml:space="preserve">Justificación Trimestral: </t>
    </r>
    <r>
      <rPr>
        <sz val="12"/>
        <color theme="1"/>
        <rFont val="Aptos Narrow"/>
        <family val="2"/>
        <scheme val="minor"/>
      </rPr>
      <t xml:space="preserve">En este trimestre se elaboró y gestionó el pago de 89 finiquitos y/o liquidación de un total de 80 programados,  por lo que se logra el 111.25% en la meta trimestral.
</t>
    </r>
    <r>
      <rPr>
        <b/>
        <sz val="12"/>
        <color theme="1"/>
        <rFont val="Aptos Narrow"/>
        <family val="2"/>
        <scheme val="minor"/>
      </rPr>
      <t xml:space="preserve">Justificación Anual: </t>
    </r>
    <r>
      <rPr>
        <sz val="12"/>
        <color theme="1"/>
        <rFont val="Aptos Narrow"/>
        <family val="2"/>
        <scheme val="minor"/>
      </rPr>
      <t>Al término del primer trimestre se han elaborado y gestionado 89  solicitudes de finiquitos y/o liquidación de un total de 600 programados, por lo que se obtiene un logro de avance anual del 14.83%.</t>
    </r>
  </si>
  <si>
    <r>
      <rPr>
        <b/>
        <sz val="12"/>
        <color theme="1"/>
        <rFont val="Aptos Narrow"/>
        <family val="2"/>
        <scheme val="minor"/>
      </rPr>
      <t xml:space="preserve">Justificación Trimestral: </t>
    </r>
    <r>
      <rPr>
        <sz val="12"/>
        <color theme="1"/>
        <rFont val="Aptos Narrow"/>
        <family val="2"/>
        <scheme val="minor"/>
      </rPr>
      <t xml:space="preserve">  Se realizó la actualización de 925 incidencias de un total de  750 que se tenían contempladas, lográndose el 123.33% de avance respecto a la meta programada en este período.
</t>
    </r>
    <r>
      <rPr>
        <b/>
        <sz val="12"/>
        <color theme="1"/>
        <rFont val="Aptos Narrow"/>
        <family val="2"/>
        <scheme val="minor"/>
      </rPr>
      <t xml:space="preserve">Justificación Anual: </t>
    </r>
    <r>
      <rPr>
        <sz val="12"/>
        <color theme="1"/>
        <rFont val="Aptos Narrow"/>
        <family val="2"/>
        <scheme val="minor"/>
      </rPr>
      <t>En el acumulado anual se han actualizado un total de 750 incidencias de personal de 3,600 contempladas para todo el año; por lo que se obtiene un avance del 25.69%.</t>
    </r>
  </si>
  <si>
    <r>
      <t xml:space="preserve">Justificación Trimestral:
</t>
    </r>
    <r>
      <rPr>
        <sz val="11"/>
        <color theme="2" tint="-0.74999237037263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1"/>
        <color theme="2" tint="-0.749992370372631"/>
        <rFont val="Calibri"/>
        <family val="2"/>
      </rPr>
      <t xml:space="preserve">
</t>
    </r>
    <r>
      <rPr>
        <sz val="11"/>
        <color theme="2" tint="-0.749992370372631"/>
        <rFont val="Calibri"/>
        <family val="2"/>
      </rPr>
      <t>En este sentido, la meta realizada se reporta igual a la programada, en tanto no se cuenta con nueva información que permita recalcular el valor del indicador en el periodo.</t>
    </r>
  </si>
  <si>
    <r>
      <rPr>
        <b/>
        <sz val="11"/>
        <rFont val="Calibri"/>
        <family val="2"/>
      </rPr>
      <t xml:space="preserve">Justificación Trimestral:   </t>
    </r>
    <r>
      <rPr>
        <sz val="11"/>
        <rFont val="Calibri"/>
        <family val="2"/>
      </rPr>
      <t xml:space="preserve">En este trimestre no se programaron eventos especiales.
</t>
    </r>
  </si>
  <si>
    <r>
      <rPr>
        <b/>
        <sz val="11"/>
        <rFont val="Calibri"/>
        <family val="2"/>
      </rPr>
      <t xml:space="preserve">Justificación Trimestral:  </t>
    </r>
    <r>
      <rPr>
        <sz val="11"/>
        <rFont val="Calibri"/>
        <family val="2"/>
      </rPr>
      <t xml:space="preserve">Se alcanza el 106.67% de la meta al atender 32 requisiciones para eventos de un total de 30 programados.
</t>
    </r>
  </si>
  <si>
    <r>
      <rPr>
        <b/>
        <sz val="11"/>
        <rFont val="Calibri"/>
        <family val="2"/>
      </rPr>
      <t xml:space="preserve">Justificación Trimestral:  </t>
    </r>
    <r>
      <rPr>
        <sz val="11"/>
        <rFont val="Calibri"/>
        <family val="2"/>
      </rPr>
      <t xml:space="preserve">Se logra el 103.33% de la meta al dar atención a 62 siniestros reportados de un total de 60 proyectados. 
</t>
    </r>
  </si>
  <si>
    <r>
      <rPr>
        <b/>
        <sz val="11"/>
        <rFont val="Calibri"/>
        <family val="2"/>
      </rPr>
      <t xml:space="preserve">Justificación Trimestral:  </t>
    </r>
    <r>
      <rPr>
        <sz val="11"/>
        <rFont val="Calibri"/>
        <family val="2"/>
      </rPr>
      <t xml:space="preserve">Se logra el 100.00% en el cumplimiento de la meta al realizar la actualización y regularización de 450 expedientes de bienes de un total de 450 programados durante este período.
</t>
    </r>
    <r>
      <rPr>
        <b/>
        <sz val="11"/>
        <rFont val="Calibri"/>
        <family val="2"/>
      </rPr>
      <t xml:space="preserve">
</t>
    </r>
  </si>
  <si>
    <r>
      <rPr>
        <b/>
        <sz val="11"/>
        <rFont val="Calibri"/>
        <family val="2"/>
      </rPr>
      <t xml:space="preserve">Justificación Trimestral:  </t>
    </r>
    <r>
      <rPr>
        <sz val="11"/>
        <rFont val="Calibri"/>
        <family val="2"/>
      </rPr>
      <t xml:space="preserve">Se logra el 86.67% de la meta al realizarse 26 auditorias físicas de bienes muebles de 30 programadas durante  el trimestre. 
</t>
    </r>
  </si>
  <si>
    <r>
      <rPr>
        <b/>
        <sz val="11"/>
        <color theme="1"/>
        <rFont val="Calibri"/>
        <family val="2"/>
      </rPr>
      <t xml:space="preserve">Justificación Trimestral:   </t>
    </r>
    <r>
      <rPr>
        <sz val="11"/>
        <color theme="1"/>
        <rFont val="Calibri"/>
        <family val="2"/>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</si>
  <si>
    <r>
      <rPr>
        <b/>
        <sz val="11"/>
        <color theme="1"/>
        <rFont val="Calibri"/>
        <family val="2"/>
      </rPr>
      <t xml:space="preserve">Justificación Trimestral:  </t>
    </r>
    <r>
      <rPr>
        <sz val="11"/>
        <color theme="1"/>
        <rFont val="Calibri"/>
        <family val="2"/>
      </rPr>
      <t xml:space="preserve">Se impartieron 62 cursos de capacitación a los servidores públicos de los 40 que estaban programados, obteniendo un porcentaje de cumplimiento de 155%.
</t>
    </r>
  </si>
  <si>
    <r>
      <rPr>
        <b/>
        <sz val="11"/>
        <color theme="1"/>
        <rFont val="Calibri"/>
        <family val="2"/>
      </rPr>
      <t xml:space="preserve">Justificación Trimestral:  </t>
    </r>
    <r>
      <rPr>
        <sz val="11"/>
        <color theme="1"/>
        <rFont val="Calibri"/>
        <family val="2"/>
      </rPr>
      <t xml:space="preserve"> Se aplicaron 223 evaluaciones a las y los servidores públicos de los 250 que se tenian programados, obteniendo así un logro del 89.20%, esto derivado a evaluaciones pendientes por entregar del Instituto de Cultura y las Artes.
</t>
    </r>
    <r>
      <rPr>
        <i/>
        <sz val="11"/>
        <color theme="1"/>
        <rFont val="Calibri"/>
        <family val="2"/>
      </rPr>
      <t xml:space="preserve">
</t>
    </r>
  </si>
  <si>
    <r>
      <rPr>
        <b/>
        <sz val="11"/>
        <rFont val="Calibri"/>
        <family val="2"/>
      </rPr>
      <t xml:space="preserve">Justificación Trimestral:  </t>
    </r>
    <r>
      <rPr>
        <sz val="11"/>
        <rFont val="Calibri"/>
        <family val="2"/>
      </rPr>
      <t xml:space="preserve">  Se proporcionaron 271 servicios de Telecomunicaciones de un total de 150 programados, logrando así el 180.67% respecto a la meta trimestral. </t>
    </r>
    <r>
      <rPr>
        <b/>
        <sz val="11"/>
        <rFont val="Calibri"/>
        <family val="2"/>
      </rPr>
      <t xml:space="preserve">
</t>
    </r>
  </si>
  <si>
    <r>
      <rPr>
        <b/>
        <sz val="11"/>
        <rFont val="Calibri"/>
        <family val="2"/>
      </rPr>
      <t xml:space="preserve">Justificación Trimestral: </t>
    </r>
    <r>
      <rPr>
        <sz val="11"/>
        <rFont val="Calibri"/>
        <family val="2"/>
      </rPr>
      <t xml:space="preserve">  Se logra el 118.93% en la meta trimestral de alcanzar al menos el 95% de los servicios de mantenimiento y logística programados.
</t>
    </r>
  </si>
  <si>
    <r>
      <rPr>
        <b/>
        <sz val="11"/>
        <rFont val="Calibri"/>
        <family val="2"/>
      </rPr>
      <t xml:space="preserve">Justificación Trimestral:  </t>
    </r>
    <r>
      <rPr>
        <sz val="11"/>
        <rFont val="Calibri"/>
        <family val="2"/>
      </rPr>
      <t xml:space="preserve">Se logra el 100% de la meta programada al cumplir en tiempo y forma con la logística de el único evento que se tenia programado.
</t>
    </r>
  </si>
  <si>
    <r>
      <rPr>
        <b/>
        <sz val="11"/>
        <rFont val="Calibri"/>
        <family val="2"/>
      </rPr>
      <t xml:space="preserve">Justificación Trimestral: </t>
    </r>
    <r>
      <rPr>
        <sz val="11"/>
        <rFont val="Calibri"/>
        <family val="2"/>
      </rPr>
      <t xml:space="preserve">Se logra el 147.37% en la realización de eventos civico-culturales programados y apoyos para este período, de una meta constante programada de alcanzar al menos el 95% de cumplimiento en la meta trimestral. 
</t>
    </r>
  </si>
  <si>
    <r>
      <rPr>
        <b/>
        <sz val="11"/>
        <rFont val="Calibri"/>
        <family val="2"/>
      </rPr>
      <t xml:space="preserve">Justificación Trimestral:  </t>
    </r>
    <r>
      <rPr>
        <sz val="11"/>
        <rFont val="Calibri"/>
        <family val="2"/>
      </rPr>
      <t xml:space="preserve"> Se realizaron  38 participaciones musicales de un total de 27  programadas, logrando así un 140.74% con respecto a lo programado. 
</t>
    </r>
  </si>
  <si>
    <r>
      <rPr>
        <b/>
        <sz val="11"/>
        <rFont val="Calibri"/>
        <family val="2"/>
      </rPr>
      <t xml:space="preserve">Justificación Trimestral:  </t>
    </r>
    <r>
      <rPr>
        <sz val="11"/>
        <rFont val="Calibri"/>
        <family val="2"/>
      </rPr>
      <t xml:space="preserve">  Se atendieron 7 solicitudes de apoyo a eventos oficiales de instituciones externas de un total de 5  programados, logrando así el 140% respecto a lo programado.                                                                         
</t>
    </r>
  </si>
  <si>
    <r>
      <rPr>
        <b/>
        <sz val="11"/>
        <color theme="1"/>
        <rFont val="Calibri"/>
        <family val="2"/>
      </rPr>
      <t xml:space="preserve">Justificación Trimestral: </t>
    </r>
    <r>
      <rPr>
        <sz val="11"/>
        <color theme="1"/>
        <rFont val="Calibri"/>
        <family val="2"/>
      </rPr>
      <t xml:space="preserve">Se alcanza el  110.06% en la meta trimestral al entregarse 350 plantillas de personal de un total de 318 contempladas para este trimestre. 
</t>
    </r>
  </si>
  <si>
    <r>
      <rPr>
        <b/>
        <sz val="11"/>
        <color theme="1"/>
        <rFont val="Calibri"/>
        <family val="2"/>
      </rPr>
      <t xml:space="preserve">Justificación Trimestral: </t>
    </r>
    <r>
      <rPr>
        <sz val="11"/>
        <color theme="1"/>
        <rFont val="Calibri"/>
        <family val="2"/>
      </rPr>
      <t xml:space="preserve">En este trimestre se elaboró y gestionó el pago de 89 finiquitos y/o liquidación de un total de 80 programados,  por lo que se logra el 111.25% en la meta trimestral.
</t>
    </r>
  </si>
  <si>
    <r>
      <rPr>
        <b/>
        <sz val="11"/>
        <color theme="1"/>
        <rFont val="Calibri"/>
        <family val="2"/>
      </rPr>
      <t xml:space="preserve">Justificación Trimestral: </t>
    </r>
    <r>
      <rPr>
        <sz val="11"/>
        <color theme="1"/>
        <rFont val="Calibri"/>
        <family val="2"/>
      </rPr>
      <t xml:space="preserve">  Se realizó la actualización de 925 incidencias de un total de  750 que se tenían contempladas, lográndose el 123.33% de avance respecto a la meta programada en este período.
</t>
    </r>
  </si>
  <si>
    <r>
      <rPr>
        <b/>
        <sz val="11"/>
        <rFont val="Calibri"/>
        <family val="2"/>
      </rPr>
      <t xml:space="preserve">Justificación Trimestral:  </t>
    </r>
    <r>
      <rPr>
        <sz val="11"/>
        <rFont val="Calibri"/>
        <family val="2"/>
      </rPr>
      <t xml:space="preserve"> Se obtiene un 100% de logro en el trimestre al cumplir puntualmente con 12 acuerdos de un total de 12 programados en el período. 
</t>
    </r>
  </si>
  <si>
    <r>
      <rPr>
        <b/>
        <sz val="11"/>
        <rFont val="Calibri"/>
        <family val="2"/>
      </rPr>
      <t xml:space="preserve">Justificación Trimestral:  </t>
    </r>
    <r>
      <rPr>
        <sz val="11"/>
        <rFont val="Calibri"/>
        <family val="2"/>
      </rPr>
      <t>Se alcanza el 103.16%  de eficiencia al lograr la tramitación del 98% de las licitaciones programadas de una meta proyectada de al menos el  95% en el período.
.</t>
    </r>
  </si>
  <si>
    <r>
      <rPr>
        <b/>
        <sz val="11"/>
        <rFont val="Calibri"/>
        <family val="2"/>
      </rPr>
      <t xml:space="preserve">Justificación Trimestral:   </t>
    </r>
    <r>
      <rPr>
        <sz val="11"/>
        <rFont val="Calibri"/>
        <family val="2"/>
      </rPr>
      <t xml:space="preserve">Se logra el 100% de la meta  al realizar 3 solicitudes de pago de un total  3 programadas en el período. 
</t>
    </r>
  </si>
  <si>
    <r>
      <rPr>
        <b/>
        <sz val="11"/>
        <rFont val="Calibri"/>
        <family val="2"/>
      </rPr>
      <t xml:space="preserve">Justificación Trimestral:  </t>
    </r>
    <r>
      <rPr>
        <sz val="11"/>
        <rFont val="Calibri"/>
        <family val="2"/>
      </rPr>
      <t xml:space="preserve">Se le dio atención y seguimiento al 96% de las solicitudes de servicios a partir de la meta trimestral proyectada de al menos el 95%, por lo que el logro trimestral es del 101.05%. 
</t>
    </r>
  </si>
  <si>
    <r>
      <rPr>
        <b/>
        <sz val="11"/>
        <rFont val="Calibri"/>
        <family val="2"/>
      </rPr>
      <t xml:space="preserve">Justificación Trimestral:   </t>
    </r>
    <r>
      <rPr>
        <sz val="11"/>
        <rFont val="Calibri"/>
        <family val="2"/>
      </rPr>
      <t xml:space="preserve"> En este trimestre se logra el 100% de la meta programada al cumplir en tiempo y forma con la actividad programada en este trimestre.
</t>
    </r>
  </si>
  <si>
    <r>
      <rPr>
        <b/>
        <sz val="11"/>
        <rFont val="Calibri"/>
        <family val="2"/>
      </rPr>
      <t xml:space="preserve">Justificación Trimestral:  </t>
    </r>
    <r>
      <rPr>
        <sz val="11"/>
        <rFont val="Calibri"/>
        <family val="2"/>
      </rPr>
      <t xml:space="preserve">Se logra el 108.95% de la meta trimestral de alcanzar al menos el 95% de la generación de claves y resguardos a bienes muebles.
</t>
    </r>
  </si>
  <si>
    <r>
      <rPr>
        <b/>
        <sz val="11"/>
        <rFont val="Calibri"/>
        <family val="2"/>
      </rPr>
      <t>Justificación Trimestral:</t>
    </r>
    <r>
      <rPr>
        <sz val="11"/>
        <rFont val="Calibri"/>
        <family val="2"/>
      </rPr>
      <t xml:space="preserve">  Para el primer trimestre del 2026, no se han firmado convenios de colaboración, teniendo un 0% de avance, ya que se encuentran en proceso de firma las instituciones educativas de IUAF y UEJJA.
</t>
    </r>
  </si>
  <si>
    <r>
      <rPr>
        <b/>
        <sz val="11"/>
        <rFont val="Calibri"/>
        <family val="2"/>
      </rPr>
      <t xml:space="preserve">Justificación Trimestral:  </t>
    </r>
    <r>
      <rPr>
        <sz val="11"/>
        <rFont val="Calibri"/>
        <family val="2"/>
      </rPr>
      <t xml:space="preserve"> Se logra el 110.29% en la meta trimestral de brindar al menos el 95% de los servicios de tecnologias  de la información y comunicación programados en el período.</t>
    </r>
    <r>
      <rPr>
        <b/>
        <sz val="11"/>
        <rFont val="Calibri"/>
        <family val="2"/>
      </rPr>
      <t xml:space="preserve">
</t>
    </r>
  </si>
  <si>
    <r>
      <rPr>
        <b/>
        <sz val="11"/>
        <rFont val="Calibri"/>
        <family val="2"/>
      </rPr>
      <t xml:space="preserve">Justificación Trimestral:   </t>
    </r>
    <r>
      <rPr>
        <sz val="11"/>
        <rFont val="Calibri"/>
        <family val="2"/>
      </rPr>
      <t xml:space="preserve">Se logra el 83% en la meta trimestral al desarrolar 166 de 200  Sistemas Informáticos proyectados. </t>
    </r>
    <r>
      <rPr>
        <b/>
        <sz val="11"/>
        <rFont val="Calibri"/>
        <family val="2"/>
      </rPr>
      <t xml:space="preserve">
</t>
    </r>
  </si>
  <si>
    <r>
      <rPr>
        <b/>
        <sz val="11"/>
        <rFont val="Calibri"/>
        <family val="2"/>
      </rPr>
      <t xml:space="preserve">Justificación Trimestral:  </t>
    </r>
    <r>
      <rPr>
        <sz val="11"/>
        <rFont val="Calibri"/>
        <family val="2"/>
      </rPr>
      <t>Se logra el 96% en la meta trimestral al proporcionar 768 servicios de soporte técnico de un total de 800 programados en el período.</t>
    </r>
    <r>
      <rPr>
        <b/>
        <sz val="11"/>
        <rFont val="Calibri"/>
        <family val="2"/>
      </rPr>
      <t xml:space="preserve">
</t>
    </r>
  </si>
  <si>
    <r>
      <rPr>
        <b/>
        <sz val="11"/>
        <rFont val="Calibri"/>
        <family val="2"/>
      </rPr>
      <t>Justificación Trimestral:</t>
    </r>
    <r>
      <rPr>
        <sz val="11"/>
        <rFont val="Calibri"/>
        <family val="2"/>
      </rPr>
      <t xml:space="preserve">  Se logra el 117.33% en la meta trimestral al realizarse 704 servicios de mantenimiento de un total de 600 programados.</t>
    </r>
    <r>
      <rPr>
        <b/>
        <sz val="11"/>
        <rFont val="Calibri"/>
        <family val="2"/>
      </rPr>
      <t xml:space="preserve">
</t>
    </r>
  </si>
  <si>
    <r>
      <rPr>
        <b/>
        <sz val="11"/>
        <rFont val="Calibri"/>
        <family val="2"/>
      </rPr>
      <t xml:space="preserve">Justificación Trimestral:  </t>
    </r>
    <r>
      <rPr>
        <sz val="11"/>
        <rFont val="Calibri"/>
        <family val="2"/>
      </rPr>
      <t xml:space="preserve">Se logra el 107.80% en la meta trimestral al proporcionar 539 servicios de logística de eventos de un total de 500 programados en este trimestre. 
 </t>
    </r>
    <r>
      <rPr>
        <b/>
        <sz val="11"/>
        <rFont val="Calibri"/>
        <family val="2"/>
      </rPr>
      <t xml:space="preserve">
</t>
    </r>
  </si>
  <si>
    <r>
      <rPr>
        <b/>
        <sz val="11"/>
        <rFont val="Calibri"/>
        <family val="2"/>
      </rPr>
      <t xml:space="preserve">Justificación Trimestral:  </t>
    </r>
    <r>
      <rPr>
        <sz val="11"/>
        <rFont val="Calibri"/>
        <family val="2"/>
      </rPr>
      <t xml:space="preserve">   Se realizaron 25 eventos civicos para así obtener un logro del 138.89% de la meta trimestral de un total de 18 eventos programados.
</t>
    </r>
  </si>
  <si>
    <r>
      <rPr>
        <b/>
        <sz val="11"/>
        <color theme="1"/>
        <rFont val="Calibri"/>
        <family val="2"/>
      </rPr>
      <t>Justificación Trimestral:</t>
    </r>
    <r>
      <rPr>
        <sz val="11"/>
        <color theme="1"/>
        <rFont val="Calibri"/>
        <family val="2"/>
      </rPr>
      <t xml:space="preserve"> Se logra el  118.67% en la meta trimestral al atenderse 890 incidencias  de de personal de un total de 750 programadas. 
</t>
    </r>
  </si>
  <si>
    <r>
      <rPr>
        <b/>
        <sz val="12"/>
        <color theme="1"/>
        <rFont val="Aptos Narrow"/>
        <family val="2"/>
        <scheme val="minor"/>
      </rPr>
      <t xml:space="preserve">Justificación Trimestral:   </t>
    </r>
    <r>
      <rPr>
        <sz val="12"/>
        <color theme="1"/>
        <rFont val="Aptos Narrow"/>
        <family val="2"/>
        <scheme val="minor"/>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r>
      <rPr>
        <b/>
        <sz val="12"/>
        <color theme="1"/>
        <rFont val="Aptos Narrow"/>
        <family val="2"/>
        <scheme val="minor"/>
      </rPr>
      <t xml:space="preserve">Justificación Anual:  </t>
    </r>
    <r>
      <rPr>
        <sz val="12"/>
        <color theme="1"/>
        <rFont val="Aptos Narrow"/>
        <family val="2"/>
        <scheme val="minor"/>
      </rPr>
      <t>Al término del primer trimestre se tiene un avance del 43.02% respecto a la meta anual, esto mediante la cpacitación de de 400 servidores públicos de un total de 2580 programados.</t>
    </r>
  </si>
  <si>
    <r>
      <rPr>
        <b/>
        <sz val="12"/>
        <color theme="1"/>
        <rFont val="Aptos Narrow"/>
        <family val="2"/>
        <scheme val="minor"/>
      </rPr>
      <t xml:space="preserve">Justificación Trimestral:  </t>
    </r>
    <r>
      <rPr>
        <sz val="12"/>
        <color theme="1"/>
        <rFont val="Aptos Narrow"/>
        <family val="2"/>
        <scheme val="minor"/>
      </rPr>
      <t xml:space="preserve">Se impartieron 62 cursos de capacitación a los servidores públicos de los 40 que estaban programados, obteniendo un porcentaje de cumplimiento de 155%.
</t>
    </r>
    <r>
      <rPr>
        <b/>
        <sz val="12"/>
        <color theme="1"/>
        <rFont val="Aptos Narrow"/>
        <family val="2"/>
        <scheme val="minor"/>
      </rPr>
      <t>Justificación Anual:</t>
    </r>
    <r>
      <rPr>
        <sz val="12"/>
        <color theme="1"/>
        <rFont val="Aptos Narrow"/>
        <family val="2"/>
        <scheme val="minor"/>
      </rPr>
      <t xml:space="preserve"> Al término del primer trimestre se han impartido 62 cursos de un total de 200 programados durante el año, logrando así un avance de la meta anual del 31%</t>
    </r>
  </si>
  <si>
    <r>
      <rPr>
        <b/>
        <sz val="11"/>
        <rFont val="Calibri"/>
        <family val="2"/>
      </rPr>
      <t xml:space="preserve">Justificación Trimestral:  </t>
    </r>
    <r>
      <rPr>
        <sz val="11"/>
        <rFont val="Calibri"/>
        <family val="2"/>
      </rPr>
      <t xml:space="preserve">Se logra el 102.00% en el trimestre al realizarse 1,173 gestiones de apoyos de un total de 1,150 programadas en el período.
</t>
    </r>
  </si>
  <si>
    <r>
      <rPr>
        <b/>
        <sz val="11"/>
        <rFont val="Calibri"/>
        <family val="2"/>
      </rPr>
      <t xml:space="preserve">Justificación Trimestral:   </t>
    </r>
    <r>
      <rPr>
        <sz val="11"/>
        <rFont val="Calibri"/>
        <family val="2"/>
      </rPr>
      <t xml:space="preserve">Se logra el cumplimiento del 100% en el indicador, superando la meta establecida del 95% en la gestión de los bienes patrimoniales del H. Ayuntamiento.
Este resultado representa un nivel de cumplimiento del 105.26% respecto a la meta trimestral programada.
</t>
    </r>
  </si>
  <si>
    <r>
      <rPr>
        <b/>
        <sz val="11"/>
        <rFont val="Calibri"/>
        <family val="2"/>
      </rPr>
      <t xml:space="preserve">Justificación Trimestral: </t>
    </r>
    <r>
      <rPr>
        <sz val="11"/>
        <rFont val="Calibri"/>
        <family val="2"/>
      </rPr>
      <t>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t>
    </r>
  </si>
  <si>
    <r>
      <rPr>
        <b/>
        <sz val="12"/>
        <rFont val="Aptos Narrow"/>
        <family val="2"/>
        <scheme val="minor"/>
      </rPr>
      <t xml:space="preserve">Justificación Trimestral: </t>
    </r>
    <r>
      <rPr>
        <sz val="12"/>
        <rFont val="Aptos Narrow"/>
        <family val="2"/>
        <scheme val="minor"/>
      </rPr>
      <t xml:space="preserve">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
</t>
    </r>
    <r>
      <rPr>
        <b/>
        <sz val="12"/>
        <rFont val="Aptos Narrow"/>
        <family val="2"/>
        <scheme val="minor"/>
      </rPr>
      <t xml:space="preserve">Justificación Anual: </t>
    </r>
    <r>
      <rPr>
        <sz val="12"/>
        <rFont val="Aptos Narrow"/>
        <family val="2"/>
        <scheme val="minor"/>
      </rPr>
      <t>101.05% de la meta anual , la cual es una meta constante de alcanzar al menos el 95% de el suministro de los servicios institucionales solicitados  por las dependencias municipales.</t>
    </r>
  </si>
  <si>
    <r>
      <rPr>
        <b/>
        <sz val="12"/>
        <rFont val="Aptos Narrow"/>
        <family val="2"/>
        <scheme val="minor"/>
      </rPr>
      <t xml:space="preserve">Justificación Trimestral:   </t>
    </r>
    <r>
      <rPr>
        <sz val="12"/>
        <rFont val="Aptos Narrow"/>
        <family val="2"/>
        <scheme val="minor"/>
      </rPr>
      <t xml:space="preserve"> 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
</t>
    </r>
    <r>
      <rPr>
        <b/>
        <sz val="12"/>
        <rFont val="Aptos Narrow"/>
        <family val="2"/>
        <scheme val="minor"/>
      </rPr>
      <t>Justificación Anual:</t>
    </r>
    <r>
      <rPr>
        <sz val="12"/>
        <rFont val="Aptos Narrow"/>
        <family val="2"/>
        <scheme val="minor"/>
      </rPr>
      <t xml:space="preserve"> Se logra el 109.79% de la meta anual, la cual es una meta constante de alcanzar al menos el 95% de el suministro oportuno de bienes materiales y/o servicios solicitados por las dependencias municipales.</t>
    </r>
  </si>
  <si>
    <r>
      <rPr>
        <b/>
        <sz val="11"/>
        <rFont val="Calibri"/>
        <family val="2"/>
      </rPr>
      <t xml:space="preserve">Justificación Trimestral: </t>
    </r>
    <r>
      <rPr>
        <sz val="11"/>
        <rFont val="Calibri"/>
        <family val="2"/>
      </rPr>
      <t>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t>
    </r>
  </si>
  <si>
    <t>AVANCE DE LA META PROGRAMADA</t>
  </si>
  <si>
    <r>
      <rPr>
        <b/>
        <sz val="12"/>
        <rFont val="Aptos Narrow"/>
        <family val="2"/>
        <scheme val="minor"/>
      </rPr>
      <t xml:space="preserve">Justificación Trimestral:   </t>
    </r>
    <r>
      <rPr>
        <sz val="12"/>
        <rFont val="Aptos Narrow"/>
        <family val="2"/>
        <scheme val="minor"/>
      </rPr>
      <t xml:space="preserve">Se logra el cumplimiento del 100% en el indicador, superando la meta establecida del 95% en la gestión de los bienes patrimoniales del H. Ayuntamiento.
Este resultado representa un nivel de cumplimiento del 105.26% respecto a la meta trimestral programada.
</t>
    </r>
    <r>
      <rPr>
        <b/>
        <sz val="12"/>
        <rFont val="Aptos Narrow"/>
        <family val="2"/>
        <scheme val="minor"/>
      </rPr>
      <t xml:space="preserve">Justificación Anual: </t>
    </r>
    <r>
      <rPr>
        <sz val="12"/>
        <rFont val="Aptos Narrow"/>
        <family val="2"/>
        <scheme val="minor"/>
      </rPr>
      <t>Se tiene un avance anual al término del primer trimestre del 105.26% de una meta constante de lograr al menos el 95% en la gestión de los bienes patrimoniales del H. Ayuntamiento.</t>
    </r>
  </si>
  <si>
    <r>
      <t xml:space="preserve">1.4.1.1.1 </t>
    </r>
    <r>
      <rPr>
        <sz val="11"/>
        <color theme="0"/>
        <rFont val="Arial"/>
        <family val="2"/>
      </rPr>
      <t xml:space="preserve"> Gestiones de apoyo institucional a dependencias municipales realizadas para contribuir al cumplimiento de sus funciones.</t>
    </r>
  </si>
  <si>
    <r>
      <rPr>
        <b/>
        <sz val="11"/>
        <color theme="0"/>
        <rFont val="Arial"/>
        <family val="2"/>
      </rPr>
      <t xml:space="preserve">PGER= </t>
    </r>
    <r>
      <rPr>
        <sz val="11"/>
        <color theme="0"/>
        <rFont val="Arial"/>
        <family val="2"/>
      </rPr>
      <t>Porcentaje de gestiones realizadas.</t>
    </r>
  </si>
  <si>
    <r>
      <t xml:space="preserve">MÉTODO DE CÁLCULO 
PGER= </t>
    </r>
    <r>
      <rPr>
        <sz val="11"/>
        <color theme="0"/>
        <rFont val="Arial"/>
        <family val="2"/>
      </rPr>
      <t xml:space="preserve">(NGAA/NGAS)*100
</t>
    </r>
    <r>
      <rPr>
        <b/>
        <sz val="11"/>
        <color theme="0"/>
        <rFont val="Arial"/>
        <family val="2"/>
      </rPr>
      <t xml:space="preserve">
VARIABLES                                                                                                 
PGER=</t>
    </r>
    <r>
      <rPr>
        <sz val="11"/>
        <color theme="0"/>
        <rFont val="Arial"/>
        <family val="2"/>
      </rPr>
      <t xml:space="preserve"> Porcentaje de Gestiones Realizadas</t>
    </r>
    <r>
      <rPr>
        <b/>
        <sz val="11"/>
        <color theme="0"/>
        <rFont val="Arial"/>
        <family val="2"/>
      </rPr>
      <t xml:space="preserve">
NGAA= </t>
    </r>
    <r>
      <rPr>
        <sz val="11"/>
        <color theme="0"/>
        <rFont val="Arial"/>
        <family val="2"/>
      </rPr>
      <t>Número de Gestiones de Apoyos Atendidos</t>
    </r>
    <r>
      <rPr>
        <b/>
        <sz val="11"/>
        <color theme="0"/>
        <rFont val="Arial"/>
        <family val="2"/>
      </rPr>
      <t xml:space="preserve">
NGAS= </t>
    </r>
    <r>
      <rPr>
        <sz val="11"/>
        <color theme="0"/>
        <rFont val="Arial"/>
        <family val="2"/>
      </rPr>
      <t>Número de Gestiones de Apoyos Solicitados</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</si>
  <si>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Gestiones de apoyos </t>
    </r>
  </si>
  <si>
    <r>
      <rPr>
        <b/>
        <sz val="11"/>
        <color theme="0"/>
        <rFont val="Arial"/>
        <family val="2"/>
      </rPr>
      <t xml:space="preserve">PGER: </t>
    </r>
    <r>
      <rPr>
        <sz val="11"/>
        <color theme="0"/>
        <rFont val="Arial"/>
        <family val="2"/>
      </rPr>
      <t xml:space="preserve">Del 1 de enero de 2025 al 31 de diciembre de 2027 se realizarán 14,924 gestiones de apoyos.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 xml:space="preserve">Meta Absoluta: </t>
    </r>
    <r>
      <rPr>
        <sz val="11"/>
        <color theme="0"/>
        <rFont val="Arial"/>
        <family val="2"/>
      </rPr>
      <t xml:space="preserve">691 gestiones de apoyos 
</t>
    </r>
    <r>
      <rPr>
        <b/>
        <sz val="11"/>
        <color theme="0"/>
        <rFont val="Arial"/>
        <family val="2"/>
      </rPr>
      <t>Meta Relativa:</t>
    </r>
    <r>
      <rPr>
        <sz val="11"/>
        <color theme="0"/>
        <rFont val="Arial"/>
        <family val="2"/>
      </rPr>
      <t xml:space="preserve"> 4.85% superior a la línea base.</t>
    </r>
  </si>
  <si>
    <r>
      <rPr>
        <b/>
        <sz val="11"/>
        <color theme="0"/>
        <rFont val="Arial"/>
        <family val="2"/>
      </rPr>
      <t xml:space="preserve">PGER: </t>
    </r>
    <r>
      <rPr>
        <sz val="11"/>
        <color theme="0"/>
        <rFont val="Arial"/>
        <family val="2"/>
      </rPr>
      <t xml:space="preserve"> De enero de 2022 a diciembre de 2024 se lograron realizar 14,233 gestiones de apoyos durante ese periodo. 
2022: 5,036
2023: 4,786
2024: 4,411
</t>
    </r>
    <r>
      <rPr>
        <b/>
        <sz val="11"/>
        <color theme="0"/>
        <rFont val="Arial"/>
        <family val="2"/>
      </rPr>
      <t>Total:</t>
    </r>
    <r>
      <rPr>
        <sz val="11"/>
        <color theme="0"/>
        <rFont val="Arial"/>
        <family val="2"/>
      </rPr>
      <t xml:space="preserve"> 14,233</t>
    </r>
  </si>
  <si>
    <r>
      <t>Nombre del Documento:</t>
    </r>
    <r>
      <rPr>
        <sz val="11"/>
        <color theme="0"/>
        <rFont val="Arial"/>
        <family val="2"/>
      </rPr>
      <t xml:space="preserve"> 
Expediente de apoyo informativo de las gestiones de apoyos en eventos municipales.
</t>
    </r>
    <r>
      <rPr>
        <b/>
        <sz val="11"/>
        <color theme="0"/>
        <rFont val="Arial"/>
        <family val="2"/>
      </rPr>
      <t>Nombre de quien genera la información:</t>
    </r>
    <r>
      <rPr>
        <sz val="11"/>
        <color theme="0"/>
        <rFont val="Arial"/>
        <family val="2"/>
      </rPr>
      <t xml:space="preserve"> 
Oficialía Mayor
</t>
    </r>
    <r>
      <rPr>
        <b/>
        <sz val="11"/>
        <color theme="0"/>
        <rFont val="Arial"/>
        <family val="2"/>
      </rPr>
      <t xml:space="preserve">Periodicidad con que se genera la información:
</t>
    </r>
    <r>
      <rPr>
        <sz val="11"/>
        <color theme="0"/>
        <rFont val="Arial"/>
        <family val="2"/>
      </rPr>
      <t xml:space="preserve">Trimestral
</t>
    </r>
    <r>
      <rPr>
        <b/>
        <sz val="11"/>
        <color theme="0"/>
        <rFont val="Arial"/>
        <family val="2"/>
      </rPr>
      <t xml:space="preserve">Liga de la página donde se localiza la información o ubicación:
</t>
    </r>
    <r>
      <rPr>
        <sz val="11"/>
        <color theme="0"/>
        <rFont val="Arial"/>
        <family val="2"/>
      </rPr>
      <t>Archivos de Oficialía Mayor  Lefort Tomo 1</t>
    </r>
  </si>
  <si>
    <r>
      <t xml:space="preserve">1.4.1.1.2 </t>
    </r>
    <r>
      <rPr>
        <sz val="11"/>
        <color theme="0"/>
        <rFont val="Arial"/>
        <family val="2"/>
      </rPr>
      <t>Servicios de suministro de recursos materiales y atención de requisiciones gestionados oportunamente a las dependencias municipales conforme a la normatividad aplicable.</t>
    </r>
  </si>
  <si>
    <r>
      <rPr>
        <b/>
        <sz val="11"/>
        <color theme="0"/>
        <rFont val="Arial"/>
        <family val="2"/>
      </rPr>
      <t xml:space="preserve">PSGRM: </t>
    </r>
    <r>
      <rPr>
        <sz val="11"/>
        <color theme="0"/>
        <rFont val="Arial"/>
        <family val="2"/>
      </rPr>
      <t>Porcentaje de servicios de recursos materiales gestionados oportunamente</t>
    </r>
  </si>
  <si>
    <r>
      <t>MÉTODO DE CÁLCULO
PSGRM =</t>
    </r>
    <r>
      <rPr>
        <sz val="11"/>
        <color theme="0"/>
        <rFont val="Arial"/>
        <family val="2"/>
      </rPr>
      <t xml:space="preserve"> (ASGE / ASGP) × 100
</t>
    </r>
    <r>
      <rPr>
        <b/>
        <sz val="11"/>
        <color theme="0"/>
        <rFont val="Arial"/>
        <family val="2"/>
      </rPr>
      <t>VARIABLES:</t>
    </r>
    <r>
      <rPr>
        <sz val="11"/>
        <color theme="0"/>
        <rFont val="Arial"/>
        <family val="2"/>
      </rPr>
      <t xml:space="preserve">
</t>
    </r>
    <r>
      <rPr>
        <b/>
        <sz val="11"/>
        <color theme="0"/>
        <rFont val="Arial"/>
        <family val="2"/>
      </rPr>
      <t>PSGRM:</t>
    </r>
    <r>
      <rPr>
        <sz val="11"/>
        <color theme="0"/>
        <rFont val="Arial"/>
        <family val="2"/>
      </rPr>
      <t xml:space="preserve"> Porcentaje de servicios de recursos materiales gestionados oportunamente.
</t>
    </r>
    <r>
      <rPr>
        <b/>
        <sz val="11"/>
        <color theme="0"/>
        <rFont val="Arial"/>
        <family val="2"/>
      </rPr>
      <t>ASGE:</t>
    </r>
    <r>
      <rPr>
        <sz val="11"/>
        <color theme="0"/>
        <rFont val="Arial"/>
        <family val="2"/>
      </rPr>
      <t xml:space="preserve"> Número total de acciones de servicios de recursos materiales gestionadas oportunamente en el periodo.
</t>
    </r>
    <r>
      <rPr>
        <b/>
        <sz val="11"/>
        <color theme="0"/>
        <rFont val="Arial"/>
        <family val="2"/>
      </rPr>
      <t xml:space="preserve">ASGP: </t>
    </r>
    <r>
      <rPr>
        <sz val="11"/>
        <color theme="0"/>
        <rFont val="Arial"/>
        <family val="2"/>
      </rPr>
      <t>Número total de acciones de servicios de recursos materiales programadas en el periodo.</t>
    </r>
    <r>
      <rPr>
        <b/>
        <sz val="11"/>
        <color theme="0"/>
        <rFont val="Arial"/>
        <family val="2"/>
      </rPr>
      <t xml:space="preserve">
Observacion Metodológica: </t>
    </r>
    <r>
      <rPr>
        <sz val="11"/>
        <color theme="0"/>
        <rFont val="Arial"/>
        <family val="2"/>
      </rPr>
      <t>Para efectos del indicador, las distintas unidades de medida de las actividades (expedientes, licitaciones, requisiciones, solicitudes, siniestros y servicios) se homologan como acciones de gestión de recursos materiales, a fin de permitir su agregación y medición integral.</t>
    </r>
  </si>
  <si>
    <r>
      <t xml:space="preserve">UNIDAD DE MEDIDA DEL INDICADOR:
</t>
    </r>
    <r>
      <rPr>
        <sz val="11"/>
        <color theme="0"/>
        <rFont val="Arial"/>
        <family val="2"/>
      </rPr>
      <t xml:space="preserve">Porcentaje
</t>
    </r>
    <r>
      <rPr>
        <b/>
        <sz val="11"/>
        <color theme="0"/>
        <rFont val="Arial"/>
        <family val="2"/>
      </rPr>
      <t xml:space="preserve">
UNIDAD DE MEDIDA DE LAS VARIABLES:
</t>
    </r>
    <r>
      <rPr>
        <sz val="11"/>
        <color theme="0"/>
        <rFont val="Arial"/>
        <family val="2"/>
      </rPr>
      <t>Acciones de</t>
    </r>
    <r>
      <rPr>
        <b/>
        <sz val="11"/>
        <color theme="0"/>
        <rFont val="Arial"/>
        <family val="2"/>
      </rPr>
      <t xml:space="preserve"> </t>
    </r>
    <r>
      <rPr>
        <sz val="11"/>
        <color theme="0"/>
        <rFont val="Arial"/>
        <family val="2"/>
      </rPr>
      <t>servicios de recursos materiales.</t>
    </r>
  </si>
  <si>
    <r>
      <rPr>
        <b/>
        <sz val="11"/>
        <color theme="0"/>
        <rFont val="Arial"/>
        <family val="2"/>
      </rPr>
      <t xml:space="preserve">PSGRM: </t>
    </r>
    <r>
      <rPr>
        <sz val="11"/>
        <color theme="0"/>
        <rFont val="Arial"/>
        <family val="2"/>
      </rPr>
      <t xml:space="preserve">Del 1 de enero de 2026 al 31 de diciembre de 2027, se alcanzará al menos el 95% de cumplimiento en la gestión oportuna de los servicios de recursos materiales programados.
</t>
    </r>
    <r>
      <rPr>
        <b/>
        <sz val="11"/>
        <color theme="0"/>
        <rFont val="Arial"/>
        <family val="2"/>
      </rPr>
      <t xml:space="preserve">
VARIACIÓN DE LA META EN RELACIÓN A LA LÍNEA BASE
Meta Absoluta: </t>
    </r>
    <r>
      <rPr>
        <sz val="11"/>
        <color theme="0"/>
        <rFont val="Arial"/>
        <family val="2"/>
      </rPr>
      <t>NA</t>
    </r>
    <r>
      <rPr>
        <b/>
        <sz val="11"/>
        <color theme="0"/>
        <rFont val="Arial"/>
        <family val="2"/>
      </rPr>
      <t xml:space="preserve">
Meta Relativa:</t>
    </r>
    <r>
      <rPr>
        <sz val="11"/>
        <color theme="0"/>
        <rFont val="Arial"/>
        <family val="2"/>
      </rPr>
      <t xml:space="preserve"> NA</t>
    </r>
  </si>
  <si>
    <r>
      <rPr>
        <b/>
        <sz val="11"/>
        <color theme="0"/>
        <rFont val="Arial"/>
        <family val="2"/>
      </rPr>
      <t xml:space="preserve">PSGRM: </t>
    </r>
    <r>
      <rPr>
        <sz val="11"/>
        <color theme="0"/>
        <rFont val="Arial"/>
        <family val="2"/>
      </rPr>
      <t>NA
Se establecerá en el primer periodo de medición (2026), debido a que el indicador es de nueva creación y no existe información histórica homogénea que permita su comparabilidad.</t>
    </r>
    <r>
      <rPr>
        <b/>
        <sz val="11"/>
        <color theme="0"/>
        <rFont val="Arial"/>
        <family val="2"/>
      </rPr>
      <t xml:space="preserve">
</t>
    </r>
    <r>
      <rPr>
        <sz val="11"/>
        <color theme="0"/>
        <rFont val="Arial"/>
        <family val="2"/>
      </rPr>
      <t xml:space="preserve">
</t>
    </r>
  </si>
  <si>
    <r>
      <t xml:space="preserve">Nombre del Documento: 
</t>
    </r>
    <r>
      <rPr>
        <sz val="11"/>
        <color theme="0"/>
        <rFont val="Arial"/>
        <family val="2"/>
      </rPr>
      <t>Reporte Trimestral de Gestión de Servicios de Recursos Materiales (El reporte integra información de expedientes, licitaciones, requisiciones, pagos y servicios operativos).</t>
    </r>
    <r>
      <rPr>
        <b/>
        <sz val="11"/>
        <color theme="0"/>
        <rFont val="Arial"/>
        <family val="2"/>
      </rPr>
      <t xml:space="preserve">
Nombre de quien genera la información:  
</t>
    </r>
    <r>
      <rPr>
        <sz val="11"/>
        <color theme="0"/>
        <rFont val="Arial"/>
        <family val="2"/>
      </rPr>
      <t>Dirección General de Recursos Materiales</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Archivos de oficialía Mayor, Dirección General de Recursos Materiales.  Oficios Recibidos.</t>
    </r>
    <r>
      <rPr>
        <b/>
        <sz val="11"/>
        <color theme="0"/>
        <rFont val="Arial"/>
        <family val="2"/>
      </rPr>
      <t xml:space="preserve">
CLAVE DE EXPEDIENTE:
</t>
    </r>
    <r>
      <rPr>
        <sz val="11"/>
        <color theme="0"/>
        <rFont val="Arial"/>
        <family val="2"/>
      </rPr>
      <t>MBJ/PM/OM/DGRM/0001</t>
    </r>
  </si>
  <si>
    <r>
      <t xml:space="preserve">1.4.1.1.3 </t>
    </r>
    <r>
      <rPr>
        <sz val="11"/>
        <color theme="0"/>
        <rFont val="Arial"/>
        <family val="2"/>
      </rPr>
      <t>Bienes patrimoniales del municipio gestionados mediante su registro, actualización, resguardo, verificación y conservación conforme a la normatividad aplicable.</t>
    </r>
  </si>
  <si>
    <r>
      <rPr>
        <b/>
        <sz val="11"/>
        <color theme="0"/>
        <rFont val="Arial"/>
        <family val="2"/>
      </rPr>
      <t xml:space="preserve">PBPG: </t>
    </r>
    <r>
      <rPr>
        <sz val="11"/>
        <color theme="0"/>
        <rFont val="Arial"/>
        <family val="2"/>
      </rPr>
      <t>Porcentaje de bienes patrimoniales gestionados conforme a la normatividad.</t>
    </r>
  </si>
  <si>
    <r>
      <t>MÉTODO DE CÁLCULO:</t>
    </r>
    <r>
      <rPr>
        <sz val="11"/>
        <color theme="0"/>
        <rFont val="Arial"/>
        <family val="2"/>
      </rPr>
      <t xml:space="preserve">
</t>
    </r>
    <r>
      <rPr>
        <b/>
        <sz val="11"/>
        <color theme="0"/>
        <rFont val="Arial"/>
        <family val="2"/>
      </rPr>
      <t>PBPG=</t>
    </r>
    <r>
      <rPr>
        <sz val="11"/>
        <color theme="0"/>
        <rFont val="Arial"/>
        <family val="2"/>
      </rPr>
      <t xml:space="preserve"> (AGPE/AGPP)*100
</t>
    </r>
    <r>
      <rPr>
        <b/>
        <sz val="11"/>
        <color theme="0"/>
        <rFont val="Arial"/>
        <family val="2"/>
      </rPr>
      <t>VARIABLES
PBPG:</t>
    </r>
    <r>
      <rPr>
        <sz val="11"/>
        <color theme="0"/>
        <rFont val="Arial"/>
        <family val="2"/>
      </rPr>
      <t xml:space="preserve"> Porcentaje de bienes patrimoniales gestionados conforme a la normatividad.
</t>
    </r>
    <r>
      <rPr>
        <b/>
        <sz val="11"/>
        <color theme="0"/>
        <rFont val="Arial"/>
        <family val="2"/>
      </rPr>
      <t>AGPE:</t>
    </r>
    <r>
      <rPr>
        <sz val="11"/>
        <color theme="0"/>
        <rFont val="Arial"/>
        <family val="2"/>
      </rPr>
      <t xml:space="preserve"> Número total de acciones de gestión patrimonial ejecutadas en el periodo, integradas por acciones de mantenimiento, expedientes actualizados, bienes registrados y resguardados, y revisiones físicas realizadas.
</t>
    </r>
    <r>
      <rPr>
        <b/>
        <sz val="11"/>
        <color theme="0"/>
        <rFont val="Arial"/>
        <family val="2"/>
      </rPr>
      <t xml:space="preserve">AGPP: </t>
    </r>
    <r>
      <rPr>
        <sz val="11"/>
        <color theme="0"/>
        <rFont val="Arial"/>
        <family val="2"/>
      </rPr>
      <t xml:space="preserve">Número de acciones de gestión patrimonial programadas.
</t>
    </r>
    <r>
      <rPr>
        <b/>
        <sz val="11"/>
        <color theme="0"/>
        <rFont val="Arial"/>
        <family val="2"/>
      </rPr>
      <t xml:space="preserve">Nota metodológica: </t>
    </r>
    <r>
      <rPr>
        <sz val="11"/>
        <color theme="0"/>
        <rFont val="Arial"/>
        <family val="2"/>
      </rPr>
      <t>Para efectos del indicador, las distintas unidades de medida de las actividades se homologan como acciones de gestión patrimonial.</t>
    </r>
  </si>
  <si>
    <r>
      <t>UNIDAD DE MEDIDA DEL INDICADOR:</t>
    </r>
    <r>
      <rPr>
        <sz val="11"/>
        <color theme="0"/>
        <rFont val="Arial"/>
        <family val="2"/>
      </rPr>
      <t xml:space="preserve">
Porcentaje
</t>
    </r>
    <r>
      <rPr>
        <b/>
        <sz val="11"/>
        <color theme="0"/>
        <rFont val="Arial"/>
        <family val="2"/>
      </rPr>
      <t xml:space="preserve">
UNIDAD DE MEDIDA DE LAS VARIABLES:
</t>
    </r>
    <r>
      <rPr>
        <sz val="11"/>
        <color theme="0"/>
        <rFont val="Arial"/>
        <family val="2"/>
      </rPr>
      <t xml:space="preserve">Acciones de gestión patrimonial </t>
    </r>
  </si>
  <si>
    <r>
      <rPr>
        <b/>
        <sz val="11"/>
        <color theme="0"/>
        <rFont val="Arial"/>
        <family val="2"/>
      </rPr>
      <t>PAORC:</t>
    </r>
    <r>
      <rPr>
        <sz val="11"/>
        <color theme="0"/>
        <rFont val="Arial"/>
        <family val="2"/>
      </rPr>
      <t xml:space="preserve"> Del 1 de enero de 2026 al 31 de diciembre de 2027 se alcanzará al menos el 95% de cumplimiento en la ejecución de las acciones de gestión patrimonial programadas.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
Meta Relativa:</t>
    </r>
    <r>
      <rPr>
        <sz val="11"/>
        <color theme="0"/>
        <rFont val="Arial"/>
        <family val="2"/>
      </rPr>
      <t xml:space="preserve"> NA</t>
    </r>
  </si>
  <si>
    <r>
      <rPr>
        <b/>
        <sz val="11"/>
        <color theme="0"/>
        <rFont val="Arial"/>
        <family val="2"/>
      </rPr>
      <t xml:space="preserve">PAORC: </t>
    </r>
    <r>
      <rPr>
        <sz val="11"/>
        <color theme="0"/>
        <rFont val="Arial"/>
        <family val="2"/>
      </rPr>
      <t>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r>
  </si>
  <si>
    <r>
      <t>Nombre del Documento:</t>
    </r>
    <r>
      <rPr>
        <sz val="11"/>
        <color theme="0"/>
        <rFont val="Arial"/>
        <family val="2"/>
      </rPr>
      <t xml:space="preserve"> Reportes de Avance en las operaciones de resguardo, control y actualización de bienes patrimoniales.
</t>
    </r>
    <r>
      <rPr>
        <b/>
        <sz val="11"/>
        <color theme="0"/>
        <rFont val="Arial"/>
        <family val="2"/>
      </rPr>
      <t xml:space="preserve">
Nombre de quien genera la información: </t>
    </r>
    <r>
      <rPr>
        <sz val="11"/>
        <color theme="0"/>
        <rFont val="Arial"/>
        <family val="2"/>
      </rPr>
      <t xml:space="preserve"> Direccion General de Patrimonio Municipal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 xml:space="preserve">
Liga de la página donde se localiza la información o ubicación:</t>
    </r>
    <r>
      <rPr>
        <sz val="11"/>
        <color theme="0"/>
        <rFont val="Arial"/>
        <family val="2"/>
      </rPr>
      <t xml:space="preserve"> Lefort Reportes Trimestrales MIR</t>
    </r>
  </si>
  <si>
    <r>
      <t xml:space="preserve">1.4.1.1.4 </t>
    </r>
    <r>
      <rPr>
        <sz val="11"/>
        <color theme="0"/>
        <rFont val="Arial"/>
        <family val="2"/>
      </rPr>
      <t>Personal municipal con competencias fortalecidas a través de procesos de capacitación.</t>
    </r>
    <r>
      <rPr>
        <b/>
        <sz val="11"/>
        <color theme="0"/>
        <rFont val="Arial"/>
        <family val="2"/>
      </rPr>
      <t xml:space="preserve">
</t>
    </r>
  </si>
  <si>
    <r>
      <rPr>
        <b/>
        <sz val="11"/>
        <color theme="0"/>
        <rFont val="Arial"/>
        <family val="2"/>
      </rPr>
      <t>PPMP</t>
    </r>
    <r>
      <rPr>
        <sz val="11"/>
        <color theme="0"/>
        <rFont val="Arial"/>
        <family val="2"/>
      </rPr>
      <t xml:space="preserve">: Porcentaje de integrantes del personal municipal profesionalizado. </t>
    </r>
  </si>
  <si>
    <r>
      <t xml:space="preserve">MÉTODO DE CÁLCULO:
PPMP= </t>
    </r>
    <r>
      <rPr>
        <sz val="11"/>
        <color theme="0"/>
        <rFont val="Arial"/>
        <family val="2"/>
      </rPr>
      <t>(NPPFC/NPPG)*100</t>
    </r>
    <r>
      <rPr>
        <b/>
        <sz val="11"/>
        <color theme="0"/>
        <rFont val="Arial"/>
        <family val="2"/>
      </rPr>
      <t xml:space="preserve">
VARIABLES
PPMP:</t>
    </r>
    <r>
      <rPr>
        <sz val="11"/>
        <color theme="0"/>
        <rFont val="Arial"/>
        <family val="2"/>
      </rPr>
      <t xml:space="preserve">Porcentaje de integrantes del personal municipal profesionalizado. </t>
    </r>
    <r>
      <rPr>
        <b/>
        <sz val="11"/>
        <color theme="0"/>
        <rFont val="Arial"/>
        <family val="2"/>
      </rPr>
      <t xml:space="preserve">
NPPF:</t>
    </r>
    <r>
      <rPr>
        <sz val="11"/>
        <color theme="0"/>
        <rFont val="Arial"/>
        <family val="2"/>
      </rPr>
      <t xml:space="preserve"> Número de personal municipal profesionalizadas.</t>
    </r>
    <r>
      <rPr>
        <b/>
        <sz val="11"/>
        <color theme="0"/>
        <rFont val="Arial"/>
        <family val="2"/>
      </rPr>
      <t xml:space="preserve">
NPPG: </t>
    </r>
    <r>
      <rPr>
        <sz val="11"/>
        <color theme="0"/>
        <rFont val="Arial"/>
        <family val="2"/>
      </rPr>
      <t xml:space="preserve">Número de personal municipal programado. </t>
    </r>
    <r>
      <rPr>
        <b/>
        <sz val="11"/>
        <color theme="0"/>
        <rFont val="Arial"/>
        <family val="2"/>
      </rPr>
      <t xml:space="preserve">
</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</si>
  <si>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Integrantes del personal municipal</t>
    </r>
  </si>
  <si>
    <r>
      <t xml:space="preserve">
</t>
    </r>
    <r>
      <rPr>
        <b/>
        <sz val="11"/>
        <color theme="0"/>
        <rFont val="Arial"/>
        <family val="2"/>
      </rPr>
      <t>PPMP:</t>
    </r>
    <r>
      <rPr>
        <sz val="11"/>
        <color theme="0"/>
        <rFont val="Arial"/>
        <family val="2"/>
      </rPr>
      <t xml:space="preserve"> Del 1 de enero de 2025 al 31 de diciembre de 2027, se </t>
    </r>
    <r>
      <rPr>
        <b/>
        <sz val="11"/>
        <color theme="0"/>
        <rFont val="Arial"/>
        <family val="2"/>
      </rPr>
      <t xml:space="preserve"> </t>
    </r>
    <r>
      <rPr>
        <sz val="11"/>
        <color theme="0"/>
        <rFont val="Arial"/>
        <family val="2"/>
      </rPr>
      <t xml:space="preserve">profesionalizarán a 6,580 integrantes del  personal municipal.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697  integrantes del personal municipal profesionalizados.
</t>
    </r>
    <r>
      <rPr>
        <b/>
        <sz val="11"/>
        <color theme="0"/>
        <rFont val="Arial"/>
        <family val="2"/>
      </rPr>
      <t xml:space="preserve">
Meta Relativa:</t>
    </r>
    <r>
      <rPr>
        <sz val="11"/>
        <color theme="0"/>
        <rFont val="Arial"/>
        <family val="2"/>
      </rPr>
      <t xml:space="preserve"> 11.85% superior respecto a la línea base.
</t>
    </r>
  </si>
  <si>
    <r>
      <rPr>
        <b/>
        <sz val="11"/>
        <color theme="0"/>
        <rFont val="Arial"/>
        <family val="2"/>
      </rPr>
      <t>PPMP:</t>
    </r>
    <r>
      <rPr>
        <sz val="11"/>
        <color theme="0"/>
        <rFont val="Arial"/>
        <family val="2"/>
      </rPr>
      <t xml:space="preserve"> De enero de 2022 a diciembre de 2024 se profesionalizarán a  5,883 integrantes del personal municipal.
2022:1,492 
2023: 2,428
2024: 1,963
</t>
    </r>
    <r>
      <rPr>
        <b/>
        <sz val="11"/>
        <color theme="0"/>
        <rFont val="Arial"/>
        <family val="2"/>
      </rPr>
      <t>Total:</t>
    </r>
    <r>
      <rPr>
        <sz val="11"/>
        <color theme="0"/>
        <rFont val="Arial"/>
        <family val="2"/>
      </rPr>
      <t xml:space="preserve"> 5,883</t>
    </r>
  </si>
  <si>
    <r>
      <t xml:space="preserve">Nombre del documento: </t>
    </r>
    <r>
      <rPr>
        <sz val="11"/>
        <color theme="0"/>
        <rFont val="Arial"/>
        <family val="2"/>
      </rPr>
      <t xml:space="preserve"> 
Carpeta de  Drive con el Informe de Cursos Impartidos y Personal Capacitado.
</t>
    </r>
    <r>
      <rPr>
        <b/>
        <sz val="11"/>
        <color theme="0"/>
        <rFont val="Arial"/>
        <family val="2"/>
      </rPr>
      <t xml:space="preserve">Nombre de quien genera la información:  
</t>
    </r>
    <r>
      <rPr>
        <sz val="11"/>
        <color theme="0"/>
        <rFont val="Arial"/>
        <family val="2"/>
      </rPr>
      <t xml:space="preserve">Dirección General de Capacitación en Calidad, Departamento de Capacitación
</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https://drive.google.com/drive/folders/1p8ik4KpBoXDqoW1aGF7JJknU3OUXng_J?usp=drive_link</t>
    </r>
  </si>
  <si>
    <r>
      <t xml:space="preserve">1.4.1.1.5 </t>
    </r>
    <r>
      <rPr>
        <sz val="11"/>
        <color theme="0"/>
        <rFont val="Arial"/>
        <family val="2"/>
      </rPr>
      <t>Servicios de tecnologías de la información y telecomunicaciones gestionados y proporcionados oportunamente a las dependencias municipales conforme a la normatividad aplicable.</t>
    </r>
  </si>
  <si>
    <r>
      <rPr>
        <b/>
        <sz val="11"/>
        <color theme="0"/>
        <rFont val="Arial"/>
        <family val="2"/>
      </rPr>
      <t xml:space="preserve">PSTIC: </t>
    </r>
    <r>
      <rPr>
        <sz val="11"/>
        <color theme="0"/>
        <rFont val="Arial"/>
        <family val="2"/>
      </rPr>
      <t>Porcentaje de servicios de tecnologías de la información y comunicación proporcionados.</t>
    </r>
  </si>
  <si>
    <r>
      <t>MÉTODO DE CÁLCULO:</t>
    </r>
    <r>
      <rPr>
        <sz val="11"/>
        <color theme="0"/>
        <rFont val="Arial"/>
        <family val="2"/>
      </rPr>
      <t xml:space="preserve">
</t>
    </r>
    <r>
      <rPr>
        <b/>
        <sz val="11"/>
        <color theme="0"/>
        <rFont val="Arial"/>
        <family val="2"/>
      </rPr>
      <t xml:space="preserve">PSTIC = </t>
    </r>
    <r>
      <rPr>
        <sz val="11"/>
        <color theme="0"/>
        <rFont val="Arial"/>
        <family val="2"/>
      </rPr>
      <t>(ASTE / ASTP) × 100</t>
    </r>
    <r>
      <rPr>
        <b/>
        <sz val="11"/>
        <color theme="0"/>
        <rFont val="Arial"/>
        <family val="2"/>
      </rPr>
      <t xml:space="preserve">
VARIABLES
PSTIC:  </t>
    </r>
    <r>
      <rPr>
        <sz val="11"/>
        <color theme="0"/>
        <rFont val="Arial"/>
        <family val="2"/>
      </rPr>
      <t>Porcentaje de servicios de tecnologías de la información gestionados oportunamente.</t>
    </r>
    <r>
      <rPr>
        <b/>
        <sz val="11"/>
        <color theme="0"/>
        <rFont val="Arial"/>
        <family val="2"/>
      </rPr>
      <t xml:space="preserve">
ASTE: </t>
    </r>
    <r>
      <rPr>
        <sz val="11"/>
        <color theme="0"/>
        <rFont val="Arial"/>
        <family val="2"/>
      </rPr>
      <t>Número total de acciones de servicios TIC ejecutadas en el periodo.</t>
    </r>
    <r>
      <rPr>
        <b/>
        <sz val="11"/>
        <color theme="0"/>
        <rFont val="Arial"/>
        <family val="2"/>
      </rPr>
      <t xml:space="preserve">
ASTP: </t>
    </r>
    <r>
      <rPr>
        <sz val="11"/>
        <color theme="0"/>
        <rFont val="Arial"/>
        <family val="2"/>
      </rPr>
      <t xml:space="preserve">Número total de acciones de servicios TIC programadas en el periodo .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</si>
  <si>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Acciones de servicios TIC</t>
    </r>
  </si>
  <si>
    <r>
      <rPr>
        <b/>
        <sz val="11"/>
        <color theme="0"/>
        <rFont val="Arial"/>
        <family val="2"/>
      </rPr>
      <t>PSTIC:</t>
    </r>
    <r>
      <rPr>
        <sz val="11"/>
        <color theme="0"/>
        <rFont val="Arial"/>
        <family val="2"/>
      </rPr>
      <t xml:space="preserve"> Del 1 de enero de 2026 al 31 de diciembre de 2027, se alcanzará al menos el 95% de cumplimiento en la atención de los servicios de tecnologías de la información programados.
</t>
    </r>
    <r>
      <rPr>
        <b/>
        <sz val="11"/>
        <color theme="0"/>
        <rFont val="Arial"/>
        <family val="2"/>
      </rPr>
      <t>VARIACIÓN DE LA META EN RELACIÓN A LA LÍNEA BASE
Meta Absoluta:</t>
    </r>
    <r>
      <rPr>
        <sz val="11"/>
        <color theme="0"/>
        <rFont val="Arial"/>
        <family val="2"/>
      </rPr>
      <t xml:space="preserve"> NA 
</t>
    </r>
    <r>
      <rPr>
        <b/>
        <sz val="11"/>
        <color theme="0"/>
        <rFont val="Arial"/>
        <family val="2"/>
      </rPr>
      <t>Meta Relativa:</t>
    </r>
    <r>
      <rPr>
        <sz val="11"/>
        <color theme="0"/>
        <rFont val="Arial"/>
        <family val="2"/>
      </rPr>
      <t xml:space="preserve">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r>
  </si>
  <si>
    <r>
      <rPr>
        <b/>
        <sz val="11"/>
        <color theme="0"/>
        <rFont val="Arial"/>
        <family val="2"/>
      </rPr>
      <t xml:space="preserve">PSTIC: </t>
    </r>
    <r>
      <rPr>
        <sz val="11"/>
        <color theme="0"/>
        <rFont val="Arial"/>
        <family val="2"/>
      </rPr>
      <t xml:space="preserve">NA 
Se establecerá en el primer periodo de medición (2026), debido a que el indicador es de nueva creación y no se cuenta con información histórica homogénea que permita su comparabilidad.
</t>
    </r>
  </si>
  <si>
    <r>
      <t xml:space="preserve">Nombre completo del Documento que sustenta la información: 
</t>
    </r>
    <r>
      <rPr>
        <sz val="11"/>
        <color theme="0"/>
        <rFont val="Arial"/>
        <family val="2"/>
      </rPr>
      <t xml:space="preserve">Reporte Trimestral de Servicios de Tecnologías de la Información y Comunicación (Desarrollo, Telecomunicaciones y Soporte Técnico).
</t>
    </r>
    <r>
      <rPr>
        <b/>
        <sz val="11"/>
        <color theme="0"/>
        <rFont val="Arial"/>
        <family val="2"/>
      </rPr>
      <t xml:space="preserve">Nombre del área que genera o publica la información: </t>
    </r>
    <r>
      <rPr>
        <sz val="11"/>
        <color theme="0"/>
        <rFont val="Arial"/>
        <family val="2"/>
      </rPr>
      <t xml:space="preserve">
Dirección General de Tecnologías de Infomación y comunicación.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Liga de la página de la que se obtiene la información:</t>
    </r>
    <r>
      <rPr>
        <sz val="11"/>
        <color theme="0"/>
        <rFont val="Arial"/>
        <family val="2"/>
      </rPr>
      <t xml:space="preserve">
Ubicado en el archivero de madera  repisa 2, lefort con clave MBJ-PM-OM-DGTIC-006-2026</t>
    </r>
  </si>
  <si>
    <r>
      <t xml:space="preserve">1.4.1.1.6 </t>
    </r>
    <r>
      <rPr>
        <sz val="11"/>
        <color theme="0"/>
        <rFont val="Arial"/>
        <family val="2"/>
      </rPr>
      <t>Servicios de mantenimiento y logística brindados a las dependencias municipales conforme a la normatividad aplicable</t>
    </r>
  </si>
  <si>
    <r>
      <rPr>
        <b/>
        <sz val="11"/>
        <color theme="0"/>
        <rFont val="Arial"/>
        <family val="2"/>
      </rPr>
      <t>PSML=</t>
    </r>
    <r>
      <rPr>
        <sz val="11"/>
        <color theme="0"/>
        <rFont val="Arial"/>
        <family val="2"/>
      </rPr>
      <t xml:space="preserve">Porcentaje de Servicios de mantenimiento y logística proporcionados. </t>
    </r>
  </si>
  <si>
    <r>
      <t xml:space="preserve">MÉTODO DE CÁLCULO:
PSML= </t>
    </r>
    <r>
      <rPr>
        <sz val="11"/>
        <color theme="0"/>
        <rFont val="Arial"/>
        <family val="2"/>
      </rPr>
      <t>(NSME/NSMP)*100</t>
    </r>
    <r>
      <rPr>
        <b/>
        <sz val="11"/>
        <color theme="0"/>
        <rFont val="Arial"/>
        <family val="2"/>
      </rPr>
      <t xml:space="preserve">
VARIABLES
PSML:</t>
    </r>
    <r>
      <rPr>
        <sz val="11"/>
        <color theme="0"/>
        <rFont val="Arial"/>
        <family val="2"/>
      </rPr>
      <t xml:space="preserve"> Porcentaje de servicios de mantenimiento y logística proporcionados.</t>
    </r>
    <r>
      <rPr>
        <b/>
        <sz val="11"/>
        <color theme="0"/>
        <rFont val="Arial"/>
        <family val="2"/>
      </rPr>
      <t xml:space="preserve">                                                               
NSME: </t>
    </r>
    <r>
      <rPr>
        <sz val="11"/>
        <color theme="0"/>
        <rFont val="Arial"/>
        <family val="2"/>
      </rPr>
      <t xml:space="preserve">Número de servicios de mantenimiento y logística ejecutados.
</t>
    </r>
    <r>
      <rPr>
        <b/>
        <sz val="11"/>
        <color theme="0"/>
        <rFont val="Arial"/>
        <family val="2"/>
      </rPr>
      <t xml:space="preserve">NSMP: </t>
    </r>
    <r>
      <rPr>
        <sz val="11"/>
        <color theme="0"/>
        <rFont val="Arial"/>
        <family val="2"/>
      </rPr>
      <t xml:space="preserve">Número de servicios de mantenimiento y logística programados.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</si>
  <si>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Servicios de Mantenimiento y Logística </t>
    </r>
  </si>
  <si>
    <r>
      <rPr>
        <b/>
        <sz val="11"/>
        <color theme="0"/>
        <rFont val="Arial"/>
        <family val="2"/>
      </rPr>
      <t>PSML:</t>
    </r>
    <r>
      <rPr>
        <sz val="11"/>
        <color theme="0"/>
        <rFont val="Arial"/>
        <family val="2"/>
      </rPr>
      <t xml:space="preserve"> Del 1 de enero de 2026 al 31 de diciembre de 2027, se alcanzará al menos el 95% de cumplimiento en la ejecución de los servicios de mantenimiento y logística programados en el período.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t>
    </r>
    <r>
      <rPr>
        <sz val="11"/>
        <color theme="0"/>
        <rFont val="Arial"/>
        <family val="2"/>
      </rPr>
      <t xml:space="preserve"> NA. 
   </t>
    </r>
  </si>
  <si>
    <r>
      <rPr>
        <b/>
        <sz val="11"/>
        <color theme="0"/>
        <rFont val="Arial"/>
        <family val="2"/>
      </rPr>
      <t xml:space="preserve">PSML: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homogénea que permita determinar el porcentaje de cumplimiento.</t>
    </r>
    <r>
      <rPr>
        <b/>
        <sz val="11"/>
        <color theme="0"/>
        <rFont val="Arial"/>
        <family val="2"/>
      </rPr>
      <t xml:space="preserve">
</t>
    </r>
  </si>
  <si>
    <r>
      <t xml:space="preserve">Nombre del Documento:  
</t>
    </r>
    <r>
      <rPr>
        <sz val="11"/>
        <color theme="0"/>
        <rFont val="Arial"/>
        <family val="2"/>
      </rPr>
      <t xml:space="preserve">Reporte Trimestral de Servicios de Mantenimiento y Logística.
</t>
    </r>
    <r>
      <rPr>
        <b/>
        <sz val="11"/>
        <color theme="0"/>
        <rFont val="Arial"/>
        <family val="2"/>
      </rPr>
      <t xml:space="preserve">
Nombre de quien genera la información: 
</t>
    </r>
    <r>
      <rPr>
        <sz val="11"/>
        <color theme="0"/>
        <rFont val="Arial"/>
        <family val="2"/>
      </rPr>
      <t>Dirección General de Servicios Generales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de la que se obtiene la información: 
</t>
    </r>
    <r>
      <rPr>
        <sz val="11"/>
        <color theme="0"/>
        <rFont val="Arial"/>
        <family val="2"/>
      </rPr>
      <t>El documento está ubicado en la dirección de Servicios Generales con clave de expediente MBJ-OM-DGSG-08-2026 y MBJ-OM-DGSG-09-2026</t>
    </r>
  </si>
  <si>
    <r>
      <t xml:space="preserve">1.4.1.1.7 </t>
    </r>
    <r>
      <rPr>
        <sz val="11"/>
        <color theme="0"/>
        <rFont val="Arial"/>
        <family val="2"/>
      </rPr>
      <t xml:space="preserve">Eventos cívicos y culturales realizados y apoyos proporcionados a instituciones externas.
</t>
    </r>
  </si>
  <si>
    <r>
      <rPr>
        <b/>
        <sz val="11"/>
        <color theme="0"/>
        <rFont val="Arial"/>
        <family val="2"/>
      </rPr>
      <t>PECR=</t>
    </r>
    <r>
      <rPr>
        <sz val="11"/>
        <color theme="0"/>
        <rFont val="Arial"/>
        <family val="2"/>
      </rPr>
      <t xml:space="preserve"> Porcentaje de Eventos Cívicos y Culturales realizados   </t>
    </r>
  </si>
  <si>
    <r>
      <t>MÉTODO DE CÁLCULO 
PECR= (NECR/NECP)*100                                                                                                              
VARIABLES     
PECR:</t>
    </r>
    <r>
      <rPr>
        <sz val="11"/>
        <color theme="0"/>
        <rFont val="Arial"/>
        <family val="2"/>
      </rPr>
      <t xml:space="preserve"> Porcentaje de Eventos Cívicos y Culturales realizados   </t>
    </r>
    <r>
      <rPr>
        <b/>
        <sz val="11"/>
        <color theme="0"/>
        <rFont val="Arial"/>
        <family val="2"/>
      </rPr>
      <t xml:space="preserve">                                                    
NECR:  </t>
    </r>
    <r>
      <rPr>
        <sz val="11"/>
        <color theme="0"/>
        <rFont val="Arial"/>
        <family val="2"/>
      </rPr>
      <t xml:space="preserve">Número de Eventos Cívicos y Culturales realizados      </t>
    </r>
    <r>
      <rPr>
        <b/>
        <sz val="11"/>
        <color theme="0"/>
        <rFont val="Arial"/>
        <family val="2"/>
      </rPr>
      <t xml:space="preserve">                                                  
NECP: </t>
    </r>
    <r>
      <rPr>
        <sz val="11"/>
        <color theme="0"/>
        <rFont val="Arial"/>
        <family val="2"/>
      </rPr>
      <t xml:space="preserve">Número de Eventos Cívicos y Culturales programados    
</t>
    </r>
    <r>
      <rPr>
        <b/>
        <sz val="11"/>
        <color theme="0"/>
        <rFont val="Arial"/>
        <family val="2"/>
      </rPr>
      <t xml:space="preserve">NOTA METODOLÓGICA
</t>
    </r>
    <r>
      <rPr>
        <sz val="11"/>
        <color theme="0"/>
        <rFont val="Arial"/>
        <family val="2"/>
      </rPr>
      <t>Para efectos del indicador, las distintas unidades de medida de las actividades (eventos cívicos, participaciones musicales y solicitudes de apoyo) se homologan como acciones de fomento cívico y cultural, a fin de permitir su agregación y medición integral en el componente.</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</si>
  <si>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Eventos Cívicos y Culturales realizados  </t>
    </r>
  </si>
  <si>
    <r>
      <rPr>
        <b/>
        <sz val="11"/>
        <color theme="0"/>
        <rFont val="Arial"/>
        <family val="2"/>
      </rPr>
      <t xml:space="preserve">PECR: </t>
    </r>
    <r>
      <rPr>
        <sz val="11"/>
        <color theme="0"/>
        <rFont val="Arial"/>
        <family val="2"/>
      </rPr>
      <t xml:space="preserve">Del 1 de enero de 2026 al 31 de diciembre de 2027,  se alcanzará al menos un 95% de cumplimiento en la realización de eventos cívicos, culturales y apoyos programados.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Meta Relativa: </t>
    </r>
    <r>
      <rPr>
        <sz val="11"/>
        <color theme="0"/>
        <rFont val="Arial"/>
        <family val="2"/>
      </rPr>
      <t xml:space="preserve"> NA </t>
    </r>
  </si>
  <si>
    <r>
      <rPr>
        <b/>
        <sz val="11"/>
        <color theme="0"/>
        <rFont val="Arial"/>
        <family val="2"/>
      </rPr>
      <t xml:space="preserve"> PECR: </t>
    </r>
    <r>
      <rPr>
        <sz val="11"/>
        <color theme="0"/>
        <rFont val="Arial"/>
        <family val="2"/>
      </rPr>
      <t>NA
Se establecerá en el primer periodo de medición (2026), debido a que no se cuenta con información histórica homologada que permita determinar el porcentaje de cumplimiento del indicador.</t>
    </r>
  </si>
  <si>
    <r>
      <t xml:space="preserve">Nombre del Documento:  
</t>
    </r>
    <r>
      <rPr>
        <sz val="11"/>
        <color theme="0"/>
        <rFont val="Arial"/>
        <family val="2"/>
      </rPr>
      <t>Reporte Trimestral de Eventos Cívicos, Culturales y Apoyos Institucionales.</t>
    </r>
    <r>
      <rPr>
        <b/>
        <sz val="11"/>
        <color theme="0"/>
        <rFont val="Arial"/>
        <family val="2"/>
      </rPr>
      <t xml:space="preserve">
Nombre de quien genera la información:                         
</t>
    </r>
    <r>
      <rPr>
        <sz val="11"/>
        <color theme="0"/>
        <rFont val="Arial"/>
        <family val="2"/>
      </rPr>
      <t>Direccion General de Eventos Civicos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Físico, Carpeta Informe Ejecutivo 2026 (Administracion Publica 2024-2027) Contenido: Informe Tomo 1  con Clave MBJ-O.M.-UEC-2026</t>
    </r>
  </si>
  <si>
    <r>
      <t xml:space="preserve">1.4.1.1.8 </t>
    </r>
    <r>
      <rPr>
        <sz val="11"/>
        <color theme="0"/>
        <rFont val="Arial"/>
        <family val="2"/>
      </rPr>
      <t>Reportes de plantilla de personal municipal actualizados y emitidos, derivados de la gestión de incidencias, finiquitos y actualización de expedientes del personal.</t>
    </r>
  </si>
  <si>
    <r>
      <rPr>
        <b/>
        <sz val="11"/>
        <color theme="0"/>
        <rFont val="Arial Nova Cond"/>
        <family val="2"/>
      </rPr>
      <t>PPPME=</t>
    </r>
    <r>
      <rPr>
        <sz val="11"/>
        <color theme="0"/>
        <rFont val="Arial Nova Cond"/>
        <family val="2"/>
      </rPr>
      <t xml:space="preserve"> </t>
    </r>
    <r>
      <rPr>
        <sz val="11"/>
        <color theme="0"/>
        <rFont val="Arial"/>
        <family val="2"/>
      </rPr>
      <t>Porcentaje de plantillas de personal municipal entregadas.</t>
    </r>
  </si>
  <si>
    <r>
      <t xml:space="preserve">MÉTODO DE CÁLCULO
PPPME= </t>
    </r>
    <r>
      <rPr>
        <sz val="11"/>
        <color theme="0"/>
        <rFont val="Arial"/>
        <family val="2"/>
      </rPr>
      <t>(NPPE/NPPS)*100</t>
    </r>
    <r>
      <rPr>
        <b/>
        <sz val="11"/>
        <color theme="0"/>
        <rFont val="Arial"/>
        <family val="2"/>
      </rPr>
      <t xml:space="preserve">
VARIABLES
PPPME=</t>
    </r>
    <r>
      <rPr>
        <sz val="11"/>
        <color theme="0"/>
        <rFont val="Arial"/>
        <family val="2"/>
      </rPr>
      <t xml:space="preserve"> Porcentaje de plantillas de personal municipal entregadas.
</t>
    </r>
    <r>
      <rPr>
        <b/>
        <sz val="11"/>
        <color theme="0"/>
        <rFont val="Arial"/>
        <family val="2"/>
      </rPr>
      <t>NPPE=</t>
    </r>
    <r>
      <rPr>
        <sz val="11"/>
        <color theme="0"/>
        <rFont val="Arial"/>
        <family val="2"/>
      </rPr>
      <t xml:space="preserve"> Número de plantillas de personal emitidas.
</t>
    </r>
    <r>
      <rPr>
        <b/>
        <sz val="11"/>
        <color theme="0"/>
        <rFont val="Arial"/>
        <family val="2"/>
      </rPr>
      <t>NPPS=</t>
    </r>
    <r>
      <rPr>
        <sz val="11"/>
        <color theme="0"/>
        <rFont val="Arial"/>
        <family val="2"/>
      </rPr>
      <t xml:space="preserve"> Número de plantillas de personal solicitadas.
</t>
    </r>
    <r>
      <rPr>
        <b/>
        <sz val="11"/>
        <color theme="0"/>
        <rFont val="Arial"/>
        <family val="2"/>
      </rPr>
      <t xml:space="preserve">
</t>
    </r>
  </si>
  <si>
    <r>
      <t xml:space="preserve">UNIDAD DE MEDIDA DEL INDICADOR
</t>
    </r>
    <r>
      <rPr>
        <sz val="11"/>
        <color theme="0"/>
        <rFont val="Arial"/>
        <family val="2"/>
      </rPr>
      <t xml:space="preserve">Porcentaje </t>
    </r>
    <r>
      <rPr>
        <b/>
        <sz val="11"/>
        <color theme="0"/>
        <rFont val="Arial"/>
        <family val="2"/>
      </rPr>
      <t xml:space="preserve">
                                             UNIDAD DE MEDIDA DE LA VARIABLE
</t>
    </r>
    <r>
      <rPr>
        <sz val="11"/>
        <color theme="0"/>
        <rFont val="Arial"/>
        <family val="2"/>
      </rPr>
      <t>Plantillas de personal municipal</t>
    </r>
  </si>
  <si>
    <r>
      <t xml:space="preserve">PPPME: Del 1 de enero de 2025 al 31 de diciembre de 2027, se establece entregar 3,816 plantillas de personal.
</t>
    </r>
    <r>
      <rPr>
        <b/>
        <sz val="11"/>
        <color theme="0"/>
        <rFont val="Arial"/>
        <family val="2"/>
      </rPr>
      <t xml:space="preserve">
VARIACIÓN DE LA META EN RELACIÓN A LA LÍNEA BASE   
Meta Absoluta:</t>
    </r>
    <r>
      <rPr>
        <sz val="11"/>
        <color theme="0"/>
        <rFont val="Arial"/>
        <family val="2"/>
      </rPr>
      <t xml:space="preserve">  152 plantillas de personal.
</t>
    </r>
    <r>
      <rPr>
        <b/>
        <sz val="11"/>
        <color theme="0"/>
        <rFont val="Arial"/>
        <family val="2"/>
      </rPr>
      <t xml:space="preserve">Meta Relativa: </t>
    </r>
    <r>
      <rPr>
        <sz val="11"/>
        <color theme="0"/>
        <rFont val="Arial"/>
        <family val="2"/>
      </rPr>
      <t xml:space="preserve">4.15%  superior a la línea base.               </t>
    </r>
  </si>
  <si>
    <r>
      <rPr>
        <b/>
        <sz val="11"/>
        <color theme="0"/>
        <rFont val="Arial Nova Cond"/>
        <family val="2"/>
      </rPr>
      <t>PPPME</t>
    </r>
    <r>
      <rPr>
        <sz val="11"/>
        <color theme="0"/>
        <rFont val="Arial Nova Cond"/>
        <family val="2"/>
      </rPr>
      <t xml:space="preserve">: </t>
    </r>
    <r>
      <rPr>
        <sz val="11"/>
        <color theme="0"/>
        <rFont val="Arial"/>
        <family val="2"/>
      </rPr>
      <t>De enero de 2022 a diciembre de 2024  se entregaron 3,664 plantillas.</t>
    </r>
    <r>
      <rPr>
        <b/>
        <sz val="11"/>
        <color theme="0"/>
        <rFont val="Arial"/>
        <family val="2"/>
      </rPr>
      <t xml:space="preserve">
</t>
    </r>
    <r>
      <rPr>
        <sz val="11"/>
        <color theme="0"/>
        <rFont val="Arial"/>
        <family val="2"/>
      </rPr>
      <t>2022: 1,120
2023: 1,235
2024: 1,309</t>
    </r>
    <r>
      <rPr>
        <b/>
        <sz val="11"/>
        <color theme="0"/>
        <rFont val="Arial"/>
        <family val="2"/>
      </rPr>
      <t xml:space="preserve">
Total: </t>
    </r>
    <r>
      <rPr>
        <sz val="11"/>
        <color theme="0"/>
        <rFont val="Arial"/>
        <family val="2"/>
      </rPr>
      <t>3,664</t>
    </r>
  </si>
  <si>
    <r>
      <t xml:space="preserve">Nombre del Documento: </t>
    </r>
    <r>
      <rPr>
        <sz val="11"/>
        <color theme="0"/>
        <rFont val="Arial"/>
        <family val="2"/>
      </rPr>
      <t xml:space="preserve">Informe dirigido a la Oficialía Mayor del Municipio de Benito Juárez. Oficios e incidencias solicitadas por las Unidades Administrativas. Control de Ventanilla Única de la Dirección General de Recursos Humanos.                                            
</t>
    </r>
    <r>
      <rPr>
        <b/>
        <sz val="11"/>
        <color theme="0"/>
        <rFont val="Arial"/>
        <family val="2"/>
      </rPr>
      <t xml:space="preserve">Nombre de quien genera la información:  
</t>
    </r>
    <r>
      <rPr>
        <sz val="11"/>
        <color theme="0"/>
        <rFont val="Arial"/>
        <family val="2"/>
      </rPr>
      <t xml:space="preserve">Dirección General de Recursos Humanos
</t>
    </r>
    <r>
      <rPr>
        <b/>
        <sz val="11"/>
        <color theme="0"/>
        <rFont val="Arial"/>
        <family val="2"/>
      </rPr>
      <t>Periodicidad con que se genera la información:</t>
    </r>
    <r>
      <rPr>
        <sz val="11"/>
        <color theme="0"/>
        <rFont val="Arial"/>
        <family val="2"/>
      </rPr>
      <t xml:space="preserve">
Trimestral
</t>
    </r>
    <r>
      <rPr>
        <b/>
        <sz val="11"/>
        <color theme="0"/>
        <rFont val="Arial"/>
        <family val="2"/>
      </rPr>
      <t xml:space="preserve">Liga de la página donde se localiza la información o ubicación: </t>
    </r>
    <r>
      <rPr>
        <sz val="11"/>
        <color theme="0"/>
        <rFont val="Arial"/>
        <family val="2"/>
      </rPr>
      <t xml:space="preserve">
Repisa 6C, leffort 1A  en la oficina de la Direccion General de Recursos Humanos </t>
    </r>
  </si>
  <si>
    <r>
      <rPr>
        <b/>
        <sz val="11"/>
        <color theme="1"/>
        <rFont val="Arial"/>
        <family val="2"/>
      </rPr>
      <t xml:space="preserve">Nombre del Documento:  </t>
    </r>
    <r>
      <rPr>
        <sz val="11"/>
        <color theme="1"/>
        <rFont val="Arial"/>
        <family val="2"/>
      </rPr>
      <t xml:space="preserve"> Reporte de la Jefatura del Departamento de Prestaciones, Seguridad e Higiene.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</si>
  <si>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t>
  </si>
  <si>
    <t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t>
  </si>
  <si>
    <r>
      <rPr>
        <b/>
        <sz val="12"/>
        <rFont val="Aptos Narrow"/>
        <family val="2"/>
        <scheme val="minor"/>
      </rPr>
      <t xml:space="preserve">Justificación Trimestral:  </t>
    </r>
    <r>
      <rPr>
        <sz val="12"/>
        <rFont val="Aptos Narrow"/>
        <family val="2"/>
        <scheme val="minor"/>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2"/>
        <rFont val="Aptos Narrow"/>
        <family val="2"/>
        <scheme val="minor"/>
      </rPr>
      <t>Justificación Anual:</t>
    </r>
    <r>
      <rPr>
        <sz val="12"/>
        <rFont val="Aptos Narrow"/>
        <family val="2"/>
        <scheme val="minor"/>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</si>
  <si>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3"/>
        <color theme="1"/>
        <rFont val="Calibri"/>
        <family val="2"/>
      </rPr>
      <t xml:space="preserve">1.4.1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</si>
  <si>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t xml:space="preserve">PSSA : </t>
    </r>
    <r>
      <rPr>
        <sz val="11"/>
        <color rgb="FF000000"/>
        <rFont val="Arial"/>
        <family val="2"/>
      </rPr>
      <t>Del 1 de enero de 2026 al 31 de diciembre de 2027  Se garantizará la atención, seguimiento y control oportuno de las solicitudes de servicios de suministro de combustible y mantenimiento vehicular, alcanzando al menos un 95% de cumplimiento respecto al total de solicitudes recibidas.</t>
    </r>
    <r>
      <rPr>
        <b/>
        <sz val="11"/>
        <color rgb="FF000000"/>
        <rFont val="Arial"/>
        <family val="2"/>
      </rPr>
      <t xml:space="preserve">
VARIACIÓN DE LA META EN RELACIÓN A LA LÍNEA BASE   
Meta Absoluta: </t>
    </r>
    <r>
      <rPr>
        <sz val="11"/>
        <color rgb="FF000000"/>
        <rFont val="Arial"/>
        <family val="2"/>
      </rPr>
      <t>NA</t>
    </r>
    <r>
      <rPr>
        <b/>
        <sz val="11"/>
        <color rgb="FF000000"/>
        <rFont val="Arial"/>
        <family val="2"/>
      </rPr>
      <t xml:space="preserve">
Meta Relativa: </t>
    </r>
    <r>
      <rPr>
        <sz val="11"/>
        <color rgb="FF000000"/>
        <rFont val="Arial"/>
        <family val="2"/>
      </rPr>
      <t xml:space="preserve">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</si>
</sst>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b/>
      <sz val="11"/>
      <color theme="0"/>
      <name val="Arial"/>
      <family val="2"/>
    </font>
    <font>
      <sz val="11"/>
      <color theme="0"/>
      <name val="Arial"/>
      <family val="2"/>
    </font>
    <font>
      <b/>
      <sz val="11"/>
      <name val="Arial"/>
      <family val="2"/>
    </font>
    <font>
      <sz val="11"/>
      <name val="Arial"/>
      <family val="2"/>
    </font>
    <font>
      <sz val="11"/>
      <color theme="1"/>
      <name val="Arial"/>
      <family val="2"/>
    </font>
    <font>
      <b/>
      <sz val="11"/>
      <color theme="1"/>
      <name val="Arial"/>
      <family val="2"/>
    </font>
    <font>
      <sz val="11"/>
      <color rgb="FF000000"/>
      <name val="Arial"/>
      <family val="2"/>
    </font>
    <font>
      <b/>
      <sz val="11"/>
      <color rgb="FF000000"/>
      <name val="Arial"/>
      <family val="2"/>
    </font>
    <font>
      <sz val="11"/>
      <color rgb="FFFF0000"/>
      <name val="Arial"/>
      <family val="2"/>
    </font>
    <font>
      <sz val="14"/>
      <color rgb="FF000000"/>
      <name val="Arial"/>
      <family val="2"/>
    </font>
    <font>
      <sz val="13"/>
      <color theme="0"/>
      <name val="Calibri"/>
      <family val="2"/>
    </font>
    <font>
      <sz val="9"/>
      <color indexed="81"/>
      <name val="Tahoma"/>
      <family val="2"/>
    </font>
    <font>
      <b/>
      <sz val="9"/>
      <color indexed="81"/>
      <name val="Tahoma"/>
      <family val="2"/>
    </font>
    <font>
      <b/>
      <sz val="12"/>
      <color theme="1"/>
      <name val="Aptos Narrow"/>
      <family val="2"/>
      <scheme val="minor"/>
    </font>
    <font>
      <i/>
      <sz val="12"/>
      <color theme="1"/>
      <name val="Aptos Narrow"/>
      <family val="2"/>
      <scheme val="minor"/>
    </font>
    <font>
      <sz val="12"/>
      <name val="Aptos Narrow"/>
      <family val="2"/>
      <scheme val="minor"/>
    </font>
    <font>
      <b/>
      <sz val="12"/>
      <name val="Aptos Narrow"/>
      <family val="2"/>
      <scheme val="minor"/>
    </font>
    <font>
      <sz val="11"/>
      <name val="Calibri"/>
      <family val="2"/>
    </font>
    <font>
      <sz val="11"/>
      <color theme="2" tint="-0.749992370372631"/>
      <name val="Calibri"/>
      <family val="2"/>
    </font>
    <font>
      <b/>
      <sz val="16"/>
      <color theme="2" tint="-0.749992370372631"/>
      <name val="Calibri"/>
      <family val="2"/>
    </font>
    <font>
      <b/>
      <sz val="11"/>
      <color theme="2" tint="-0.749992370372631"/>
      <name val="Calibri"/>
      <family val="2"/>
    </font>
    <font>
      <i/>
      <sz val="11"/>
      <color theme="1"/>
      <name val="Calibri"/>
      <family val="2"/>
    </font>
    <font>
      <sz val="11"/>
      <color theme="0"/>
      <name val="Calibri"/>
      <family val="2"/>
    </font>
    <font>
      <b/>
      <sz val="14"/>
      <name val="Arial"/>
      <family val="2"/>
    </font>
    <font>
      <b/>
      <sz val="14"/>
      <color theme="1"/>
      <name val="Arial"/>
      <family val="2"/>
    </font>
    <font>
      <sz val="11"/>
      <color theme="0"/>
      <name val="Arial Nova Cond"/>
      <family val="2"/>
    </font>
    <font>
      <b/>
      <sz val="11"/>
      <color theme="0"/>
      <name val="Arial Nova Cond"/>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B52259"/>
        <bgColor rgb="FF000000"/>
      </patternFill>
    </fill>
    <fill>
      <patternFill patternType="solid">
        <fgColor theme="0"/>
        <bgColor rgb="FFBFBFBF"/>
      </patternFill>
    </fill>
    <fill>
      <patternFill patternType="solid">
        <fgColor theme="0"/>
        <bgColor rgb="FFD8D8D8"/>
      </patternFill>
    </fill>
    <fill>
      <patternFill patternType="solid">
        <fgColor theme="0"/>
        <bgColor rgb="FFF2F2F2"/>
      </patternFill>
    </fill>
    <fill>
      <patternFill patternType="solid">
        <fgColor theme="0" tint="-4.9989318521683403E-2"/>
        <bgColor rgb="FFBFBFBF"/>
      </patternFill>
    </fill>
    <fill>
      <patternFill patternType="solid">
        <fgColor theme="0" tint="-4.9989318521683403E-2"/>
        <bgColor rgb="FFD8D8D8"/>
      </patternFill>
    </fill>
    <fill>
      <patternFill patternType="solid">
        <fgColor theme="0" tint="-4.9989318521683403E-2"/>
        <bgColor rgb="FFF2F2F2"/>
      </patternFill>
    </fill>
  </fills>
  <borders count="30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style="dotted">
        <color indexed="64"/>
      </right>
      <top/>
      <bottom style="dotted">
        <color indexed="64"/>
      </bottom>
      <diagonal/>
    </border>
    <border>
      <left/>
      <right style="thick">
        <color theme="1"/>
      </right>
      <top style="medium">
        <color indexed="64"/>
      </top>
      <bottom style="dotted">
        <color indexed="64"/>
      </bottom>
      <diagonal/>
    </border>
    <border>
      <left style="dotted">
        <color indexed="64"/>
      </left>
      <right style="dotted">
        <color indexed="64"/>
      </right>
      <top style="medium">
        <color indexed="64"/>
      </top>
      <bottom/>
      <diagonal/>
    </border>
    <border>
      <left style="dashed">
        <color theme="1"/>
      </left>
      <right/>
      <top style="dashed">
        <color theme="1"/>
      </top>
      <bottom/>
      <diagonal/>
    </border>
    <border>
      <left style="thick">
        <color indexed="64"/>
      </left>
      <right style="dashed">
        <color theme="1"/>
      </right>
      <top style="dashed">
        <color theme="1"/>
      </top>
      <bottom style="dashed">
        <color theme="1"/>
      </bottom>
      <diagonal/>
    </border>
    <border>
      <left style="dashed">
        <color theme="1"/>
      </left>
      <right style="thick">
        <color indexed="64"/>
      </right>
      <top style="dashed">
        <color theme="1"/>
      </top>
      <bottom style="dashed">
        <color theme="1"/>
      </bottom>
      <diagonal/>
    </border>
    <border>
      <left/>
      <right style="dashed">
        <color theme="1"/>
      </right>
      <top style="dashed">
        <color theme="1"/>
      </top>
      <bottom style="dashed">
        <color theme="1"/>
      </bottom>
      <diagonal/>
    </border>
    <border>
      <left style="dashed">
        <color theme="1"/>
      </left>
      <right/>
      <top/>
      <bottom style="dashed">
        <color theme="1"/>
      </bottom>
      <diagonal/>
    </border>
    <border>
      <left style="thick">
        <color theme="1"/>
      </left>
      <right style="thick">
        <color indexed="64"/>
      </right>
      <top/>
      <bottom style="dashed">
        <color theme="1"/>
      </bottom>
      <diagonal/>
    </border>
    <border>
      <left/>
      <right/>
      <top/>
      <bottom style="dashed">
        <color theme="1"/>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bottom style="dotted">
        <color indexed="64"/>
      </bottom>
      <diagonal/>
    </border>
    <border>
      <left style="thick">
        <color theme="1"/>
      </left>
      <right style="thick">
        <color indexed="64"/>
      </right>
      <top/>
      <bottom style="dotted">
        <color indexed="64"/>
      </bottom>
      <diagonal/>
    </border>
    <border>
      <left style="dotted">
        <color theme="1"/>
      </left>
      <right/>
      <top style="dotted">
        <color theme="1"/>
      </top>
      <bottom style="dotted">
        <color theme="1"/>
      </bottom>
      <diagonal/>
    </border>
    <border>
      <left style="thick">
        <color indexed="64"/>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thick">
        <color indexed="64"/>
      </right>
      <top style="dotted">
        <color theme="1"/>
      </top>
      <bottom style="dotted">
        <color theme="1"/>
      </bottom>
      <diagonal/>
    </border>
    <border>
      <left/>
      <right style="dotted">
        <color theme="1"/>
      </right>
      <top style="dotted">
        <color theme="1"/>
      </top>
      <bottom style="dotted">
        <color theme="1"/>
      </bottom>
      <diagonal/>
    </border>
    <border>
      <left style="thick">
        <color theme="1"/>
      </left>
      <right style="thick">
        <color indexed="64"/>
      </right>
      <top style="dotted">
        <color theme="1"/>
      </top>
      <bottom style="dotted">
        <color theme="1"/>
      </bottom>
      <diagonal/>
    </border>
    <border>
      <left style="thick">
        <color theme="1"/>
      </left>
      <right style="thick">
        <color indexed="64"/>
      </right>
      <top/>
      <bottom/>
      <diagonal/>
    </border>
    <border>
      <left style="dotted">
        <color theme="1"/>
      </left>
      <right style="dotted">
        <color theme="1"/>
      </right>
      <top style="dotted">
        <color theme="1"/>
      </top>
      <bottom style="thick">
        <color indexed="64"/>
      </bottom>
      <diagonal/>
    </border>
    <border>
      <left/>
      <right style="dotted">
        <color theme="1"/>
      </right>
      <top style="dotted">
        <color theme="1"/>
      </top>
      <bottom style="thick">
        <color indexed="64"/>
      </bottom>
      <diagonal/>
    </border>
    <border>
      <left style="dotted">
        <color theme="1"/>
      </left>
      <right/>
      <top style="dotted">
        <color theme="1"/>
      </top>
      <bottom style="thick">
        <color indexed="64"/>
      </bottom>
      <diagonal/>
    </border>
    <border>
      <left style="thick">
        <color theme="1"/>
      </left>
      <right style="thick">
        <color indexed="64"/>
      </right>
      <top style="dotted">
        <color theme="1"/>
      </top>
      <bottom style="thick">
        <color indexed="64"/>
      </bottom>
      <diagonal/>
    </border>
    <border>
      <left style="thick">
        <color theme="1"/>
      </left>
      <right style="dotted">
        <color theme="1"/>
      </right>
      <top style="dotted">
        <color theme="1"/>
      </top>
      <bottom style="dotted">
        <color theme="1"/>
      </bottom>
      <diagonal/>
    </border>
    <border>
      <left style="thick">
        <color indexed="64"/>
      </left>
      <right style="dotted">
        <color theme="1"/>
      </right>
      <top style="dotted">
        <color theme="1"/>
      </top>
      <bottom style="thick">
        <color indexed="64"/>
      </bottom>
      <diagonal/>
    </border>
    <border>
      <left style="dotted">
        <color theme="1"/>
      </left>
      <right style="thick">
        <color indexed="64"/>
      </right>
      <top style="dotted">
        <color theme="1"/>
      </top>
      <bottom style="thick">
        <color indexed="64"/>
      </bottom>
      <diagonal/>
    </border>
    <border>
      <left style="medium">
        <color indexed="64"/>
      </left>
      <right/>
      <top style="dashed">
        <color theme="1"/>
      </top>
      <bottom style="medium">
        <color indexed="64"/>
      </bottom>
      <diagonal/>
    </border>
    <border>
      <left style="thick">
        <color indexed="64"/>
      </left>
      <right/>
      <top style="dotted">
        <color indexed="64"/>
      </top>
      <bottom/>
      <diagonal/>
    </border>
    <border>
      <left style="dotted">
        <color theme="1"/>
      </left>
      <right/>
      <top style="dotted">
        <color theme="1"/>
      </top>
      <bottom/>
      <diagonal/>
    </border>
    <border>
      <left style="thick">
        <color indexed="64"/>
      </left>
      <right style="dotted">
        <color theme="1"/>
      </right>
      <top style="dotted">
        <color theme="1"/>
      </top>
      <bottom/>
      <diagonal/>
    </border>
    <border>
      <left style="dotted">
        <color theme="1"/>
      </left>
      <right style="dotted">
        <color theme="1"/>
      </right>
      <top style="dotted">
        <color theme="1"/>
      </top>
      <bottom/>
      <diagonal/>
    </border>
    <border>
      <left style="dotted">
        <color theme="1"/>
      </left>
      <right style="thick">
        <color indexed="64"/>
      </right>
      <top style="dotted">
        <color theme="1"/>
      </top>
      <bottom/>
      <diagonal/>
    </border>
    <border>
      <left/>
      <right style="dotted">
        <color theme="1"/>
      </right>
      <top style="dotted">
        <color theme="1"/>
      </top>
      <bottom/>
      <diagonal/>
    </border>
    <border>
      <left style="thick">
        <color theme="1"/>
      </left>
      <right style="thick">
        <color indexed="64"/>
      </right>
      <top style="dotted">
        <color theme="1"/>
      </top>
      <bottom/>
      <diagonal/>
    </border>
    <border>
      <left style="dotted">
        <color theme="1"/>
      </left>
      <right/>
      <top/>
      <bottom style="dotted">
        <color theme="1"/>
      </bottom>
      <diagonal/>
    </border>
    <border>
      <left style="thick">
        <color theme="1"/>
      </left>
      <right style="thick">
        <color indexed="64"/>
      </right>
      <top/>
      <bottom style="dotted">
        <color theme="1"/>
      </bottom>
      <diagonal/>
    </border>
    <border>
      <left/>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theme="1"/>
      </left>
      <right style="thick">
        <color indexed="64"/>
      </right>
      <top style="dotted">
        <color indexed="64"/>
      </top>
      <bottom style="dotted">
        <color indexed="64"/>
      </bottom>
      <diagonal/>
    </border>
    <border>
      <left/>
      <right style="dotted">
        <color theme="1"/>
      </right>
      <top style="dotted">
        <color indexed="64"/>
      </top>
      <bottom style="dotted">
        <color indexed="64"/>
      </bottom>
      <diagonal/>
    </border>
    <border>
      <left style="dotted">
        <color theme="1"/>
      </left>
      <right/>
      <top style="dotted">
        <color indexed="64"/>
      </top>
      <bottom style="dotted">
        <color indexed="64"/>
      </bottom>
      <diagonal/>
    </border>
    <border>
      <left style="thick">
        <color theme="1"/>
      </left>
      <right style="thick">
        <color indexed="64"/>
      </right>
      <top style="dotted">
        <color indexed="64"/>
      </top>
      <bottom style="dotted">
        <color indexed="64"/>
      </bottom>
      <diagonal/>
    </border>
    <border>
      <left style="thick">
        <color indexed="64"/>
      </left>
      <right style="dotted">
        <color theme="1"/>
      </right>
      <top/>
      <bottom style="dotted">
        <color theme="1"/>
      </bottom>
      <diagonal/>
    </border>
    <border>
      <left style="dotted">
        <color theme="1"/>
      </left>
      <right style="dotted">
        <color theme="1"/>
      </right>
      <top/>
      <bottom style="dotted">
        <color theme="1"/>
      </bottom>
      <diagonal/>
    </border>
    <border>
      <left style="dotted">
        <color theme="1"/>
      </left>
      <right style="thick">
        <color indexed="64"/>
      </right>
      <top/>
      <bottom style="dotted">
        <color theme="1"/>
      </bottom>
      <diagonal/>
    </border>
    <border>
      <left/>
      <right style="dotted">
        <color theme="1"/>
      </right>
      <top/>
      <bottom style="dotted">
        <color theme="1"/>
      </bottom>
      <diagonal/>
    </border>
    <border>
      <left style="thick">
        <color indexed="64"/>
      </left>
      <right style="dotted">
        <color theme="1"/>
      </right>
      <top style="dotted">
        <color indexed="64"/>
      </top>
      <bottom style="dotted">
        <color indexed="64"/>
      </bottom>
      <diagonal/>
    </border>
    <border>
      <left style="dotted">
        <color theme="1"/>
      </left>
      <right style="thick">
        <color theme="1"/>
      </right>
      <top style="dotted">
        <color indexed="64"/>
      </top>
      <bottom style="dotted">
        <color indexed="64"/>
      </bottom>
      <diagonal/>
    </border>
    <border>
      <left style="thin">
        <color indexed="64"/>
      </left>
      <right style="thick">
        <color indexed="64"/>
      </right>
      <top/>
      <bottom style="dashed">
        <color indexed="64"/>
      </bottom>
      <diagonal/>
    </border>
    <border>
      <left style="thin">
        <color indexed="64"/>
      </left>
      <right style="thick">
        <color indexed="64"/>
      </right>
      <top style="dashed">
        <color indexed="64"/>
      </top>
      <bottom/>
      <diagonal/>
    </border>
    <border>
      <left style="medium">
        <color indexed="64"/>
      </left>
      <right style="medium">
        <color indexed="64"/>
      </right>
      <top style="dashed">
        <color indexed="64"/>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medium">
        <color indexed="64"/>
      </right>
      <top style="thick">
        <color auto="1"/>
      </top>
      <bottom/>
      <diagonal/>
    </border>
    <border>
      <left style="medium">
        <color auto="1"/>
      </left>
      <right style="medium">
        <color indexed="64"/>
      </right>
      <top/>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thin">
        <color indexed="64"/>
      </left>
      <right style="thick">
        <color indexed="64"/>
      </right>
      <top/>
      <bottom style="dotted">
        <color rgb="FF000000"/>
      </bottom>
      <diagonal/>
    </border>
    <border>
      <left style="thin">
        <color indexed="64"/>
      </left>
      <right style="thick">
        <color indexed="64"/>
      </right>
      <top style="dotted">
        <color rgb="FF000000"/>
      </top>
      <bottom/>
      <diagonal/>
    </border>
    <border>
      <left style="thin">
        <color indexed="64"/>
      </left>
      <right style="thick">
        <color indexed="64"/>
      </right>
      <top/>
      <bottom style="hair">
        <color rgb="FF000000"/>
      </bottom>
      <diagonal/>
    </border>
    <border>
      <left style="thin">
        <color indexed="64"/>
      </left>
      <right style="thick">
        <color indexed="64"/>
      </right>
      <top style="hair">
        <color rgb="FF000000"/>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thin">
        <color theme="1"/>
      </left>
      <right/>
      <top/>
      <bottom style="thick">
        <color theme="1"/>
      </bottom>
      <diagonal/>
    </border>
    <border>
      <left/>
      <right style="thin">
        <color theme="1"/>
      </right>
      <top/>
      <bottom style="thick">
        <color theme="1"/>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4" fillId="0" borderId="0"/>
    <xf numFmtId="0" fontId="65" fillId="0" borderId="0" applyNumberFormat="0" applyFill="0" applyBorder="0" applyAlignment="0" applyProtection="0"/>
    <xf numFmtId="9" fontId="2" fillId="0" borderId="0" applyFont="0" applyFill="0" applyBorder="0" applyAlignment="0" applyProtection="0"/>
    <xf numFmtId="0" fontId="2" fillId="0" borderId="0"/>
  </cellStyleXfs>
  <cellXfs count="95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6"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6"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9" xfId="0" applyFont="1" applyFill="1" applyBorder="1" applyAlignment="1">
      <alignment horizontal="center" vertical="center" wrapText="1"/>
    </xf>
    <xf numFmtId="0" fontId="21" fillId="4" borderId="19"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4" fillId="0" borderId="30" xfId="0" applyFont="1" applyBorder="1" applyAlignment="1">
      <alignment vertical="center" wrapText="1"/>
    </xf>
    <xf numFmtId="0" fontId="26" fillId="9" borderId="9" xfId="0" applyFont="1" applyFill="1" applyBorder="1" applyAlignment="1">
      <alignment horizontal="center" vertical="center" wrapText="1"/>
    </xf>
    <xf numFmtId="10" fontId="26" fillId="9" borderId="67" xfId="2" applyNumberFormat="1" applyFont="1" applyFill="1" applyBorder="1" applyAlignment="1">
      <alignment horizontal="center" vertical="center" wrapText="1"/>
    </xf>
    <xf numFmtId="0" fontId="26" fillId="9" borderId="66" xfId="0" applyFont="1" applyFill="1" applyBorder="1" applyAlignment="1">
      <alignment horizontal="center" vertical="center" wrapText="1"/>
    </xf>
    <xf numFmtId="0" fontId="26" fillId="9" borderId="37" xfId="0" applyFont="1" applyFill="1" applyBorder="1" applyAlignment="1">
      <alignment horizontal="center" vertical="center" wrapText="1"/>
    </xf>
    <xf numFmtId="10" fontId="26" fillId="9" borderId="38" xfId="2"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20" fillId="9" borderId="31" xfId="0" applyFont="1" applyFill="1" applyBorder="1" applyAlignment="1">
      <alignment horizontal="center" vertical="center" wrapText="1"/>
    </xf>
    <xf numFmtId="0" fontId="26" fillId="9" borderId="36" xfId="0" applyFont="1" applyFill="1" applyBorder="1" applyAlignment="1">
      <alignment horizontal="center" vertical="center" wrapText="1"/>
    </xf>
    <xf numFmtId="0" fontId="21" fillId="9" borderId="67"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21" fillId="9" borderId="38" xfId="0" applyFont="1" applyFill="1" applyBorder="1" applyAlignment="1">
      <alignment horizontal="center" vertical="center" wrapText="1"/>
    </xf>
    <xf numFmtId="0" fontId="4" fillId="0" borderId="29" xfId="0" applyFont="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1" fillId="4" borderId="37"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24" fillId="9"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2" xfId="0" applyFont="1" applyFill="1" applyBorder="1" applyAlignment="1">
      <alignment vertical="center" wrapText="1"/>
    </xf>
    <xf numFmtId="0" fontId="22" fillId="4" borderId="84" xfId="0" applyFont="1" applyFill="1" applyBorder="1" applyAlignment="1">
      <alignment vertical="center" wrapText="1"/>
    </xf>
    <xf numFmtId="0" fontId="4" fillId="0" borderId="24" xfId="0" applyFont="1" applyBorder="1" applyAlignment="1">
      <alignment horizontal="center" vertical="center" wrapText="1"/>
    </xf>
    <xf numFmtId="0" fontId="30" fillId="0" borderId="28" xfId="0" applyFont="1" applyBorder="1" applyAlignment="1">
      <alignment vertical="center" wrapText="1"/>
    </xf>
    <xf numFmtId="0" fontId="30" fillId="0" borderId="29" xfId="0" applyFont="1" applyBorder="1" applyAlignment="1">
      <alignment vertical="center" wrapText="1"/>
    </xf>
    <xf numFmtId="10" fontId="4" fillId="13" borderId="97" xfId="0" applyNumberFormat="1" applyFont="1" applyFill="1" applyBorder="1" applyAlignment="1">
      <alignment horizontal="center" vertical="center" wrapText="1"/>
    </xf>
    <xf numFmtId="10" fontId="4" fillId="13" borderId="100" xfId="0" applyNumberFormat="1" applyFont="1" applyFill="1" applyBorder="1" applyAlignment="1">
      <alignment horizontal="center" vertical="center" wrapText="1"/>
    </xf>
    <xf numFmtId="0" fontId="30" fillId="0" borderId="29" xfId="0" applyFont="1" applyBorder="1" applyAlignment="1">
      <alignment horizontal="center" vertical="center" wrapText="1"/>
    </xf>
    <xf numFmtId="0" fontId="34" fillId="0" borderId="0" xfId="0" applyFont="1" applyAlignment="1">
      <alignment vertical="center" wrapText="1"/>
    </xf>
    <xf numFmtId="0" fontId="5" fillId="9" borderId="102" xfId="0"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4" fillId="13" borderId="88" xfId="0" applyNumberFormat="1" applyFont="1" applyFill="1" applyBorder="1" applyAlignment="1">
      <alignment horizontal="center" vertical="center" wrapText="1"/>
    </xf>
    <xf numFmtId="10" fontId="4" fillId="13" borderId="109"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7" xfId="0" applyNumberFormat="1" applyFont="1" applyFill="1" applyBorder="1" applyAlignment="1">
      <alignment horizontal="center" vertical="center" wrapText="1"/>
    </xf>
    <xf numFmtId="0" fontId="22" fillId="4" borderId="128" xfId="0" applyFont="1" applyFill="1" applyBorder="1" applyAlignment="1">
      <alignment horizontal="center" vertical="center" wrapText="1"/>
    </xf>
    <xf numFmtId="0" fontId="22" fillId="4" borderId="129" xfId="0" applyFont="1" applyFill="1" applyBorder="1" applyAlignment="1">
      <alignment horizontal="center" vertical="center" wrapText="1"/>
    </xf>
    <xf numFmtId="0" fontId="21" fillId="4" borderId="129" xfId="0" applyFont="1" applyFill="1" applyBorder="1" applyAlignment="1">
      <alignment horizontal="left" vertical="center" wrapText="1"/>
    </xf>
    <xf numFmtId="0" fontId="21" fillId="4" borderId="129" xfId="0" applyFont="1" applyFill="1" applyBorder="1" applyAlignment="1">
      <alignment horizontal="center" vertical="center" wrapText="1"/>
    </xf>
    <xf numFmtId="0" fontId="21" fillId="4" borderId="130"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0"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6"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6" xfId="0" applyFont="1" applyFill="1" applyBorder="1" applyAlignment="1">
      <alignment horizontal="center" vertical="center" wrapText="1"/>
    </xf>
    <xf numFmtId="0" fontId="24" fillId="9" borderId="37" xfId="0" applyFont="1" applyFill="1" applyBorder="1" applyAlignment="1">
      <alignment horizontal="left" vertical="center" wrapText="1"/>
    </xf>
    <xf numFmtId="0" fontId="20" fillId="9" borderId="90"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36" fillId="0" borderId="0" xfId="0" applyFont="1" applyAlignment="1">
      <alignment vertical="center" wrapText="1"/>
    </xf>
    <xf numFmtId="0" fontId="36" fillId="0" borderId="27" xfId="0" applyFont="1" applyBorder="1" applyAlignment="1">
      <alignment vertical="center" wrapText="1"/>
    </xf>
    <xf numFmtId="0" fontId="34" fillId="9" borderId="22" xfId="0" applyFont="1" applyFill="1" applyBorder="1" applyAlignment="1">
      <alignment horizontal="left" vertical="center" wrapText="1"/>
    </xf>
    <xf numFmtId="0" fontId="34" fillId="9" borderId="131" xfId="0" applyFont="1" applyFill="1" applyBorder="1" applyAlignment="1">
      <alignment horizontal="left" vertical="center" wrapText="1"/>
    </xf>
    <xf numFmtId="0" fontId="20" fillId="9" borderId="91" xfId="0" applyFont="1" applyFill="1" applyBorder="1" applyAlignment="1">
      <alignment horizontal="center" vertical="center" wrapText="1"/>
    </xf>
    <xf numFmtId="0" fontId="24" fillId="9" borderId="37" xfId="0" applyFont="1" applyFill="1" applyBorder="1" applyAlignment="1">
      <alignment horizontal="center" vertical="center" wrapText="1"/>
    </xf>
    <xf numFmtId="0" fontId="5" fillId="0" borderId="92" xfId="0" applyFont="1" applyBorder="1" applyAlignment="1">
      <alignment horizontal="center" vertical="center" wrapText="1"/>
    </xf>
    <xf numFmtId="0" fontId="4" fillId="0" borderId="21" xfId="0" applyFont="1" applyBorder="1" applyAlignment="1">
      <alignment vertical="center" wrapText="1"/>
    </xf>
    <xf numFmtId="0" fontId="4" fillId="0" borderId="154" xfId="0" applyFont="1" applyBorder="1" applyAlignment="1">
      <alignment horizontal="center" vertical="center" wrapText="1"/>
    </xf>
    <xf numFmtId="0" fontId="17" fillId="0" borderId="155" xfId="0" applyFont="1" applyBorder="1" applyAlignment="1">
      <alignment vertical="center" wrapText="1"/>
    </xf>
    <xf numFmtId="0" fontId="4" fillId="0" borderId="156" xfId="0" applyFont="1" applyBorder="1" applyAlignment="1">
      <alignment vertical="center" wrapText="1"/>
    </xf>
    <xf numFmtId="0" fontId="4" fillId="0" borderId="157" xfId="0"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169"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14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183"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2" fillId="0" borderId="0" xfId="4" applyFont="1" applyAlignment="1">
      <alignment horizontal="center" vertical="center" wrapText="1"/>
    </xf>
    <xf numFmtId="0" fontId="54" fillId="0" borderId="194" xfId="4" applyFont="1" applyBorder="1" applyAlignment="1">
      <alignment horizontal="left" vertical="center" wrapText="1"/>
    </xf>
    <xf numFmtId="0" fontId="54" fillId="0" borderId="195" xfId="4" applyFont="1" applyBorder="1" applyAlignment="1">
      <alignment horizontal="left" vertical="center" wrapText="1"/>
    </xf>
    <xf numFmtId="0" fontId="54" fillId="0" borderId="189" xfId="4" applyFont="1" applyBorder="1" applyAlignment="1">
      <alignment horizontal="justify" vertical="center" wrapText="1"/>
    </xf>
    <xf numFmtId="0" fontId="54" fillId="0" borderId="190" xfId="4" applyFont="1" applyBorder="1" applyAlignment="1">
      <alignment horizontal="justify" vertical="center" wrapText="1"/>
    </xf>
    <xf numFmtId="0" fontId="54" fillId="0" borderId="194" xfId="4" applyFont="1" applyBorder="1" applyAlignment="1">
      <alignment horizontal="justify" vertical="center" wrapText="1"/>
    </xf>
    <xf numFmtId="0" fontId="54" fillId="0" borderId="195" xfId="4" applyFont="1" applyBorder="1" applyAlignment="1">
      <alignment horizontal="justify" vertical="center" wrapText="1"/>
    </xf>
    <xf numFmtId="0" fontId="61" fillId="0" borderId="194" xfId="4" applyFont="1" applyBorder="1" applyAlignment="1">
      <alignment horizontal="left" vertical="center" wrapText="1"/>
    </xf>
    <xf numFmtId="0" fontId="61" fillId="0" borderId="195" xfId="4" applyFont="1" applyBorder="1" applyAlignment="1">
      <alignment horizontal="left" vertical="center" wrapText="1"/>
    </xf>
    <xf numFmtId="0" fontId="54" fillId="0" borderId="197" xfId="4" applyFont="1" applyBorder="1" applyAlignment="1">
      <alignment horizontal="center" vertical="center" wrapText="1"/>
    </xf>
    <xf numFmtId="0" fontId="54" fillId="0" borderId="199" xfId="4" applyFont="1" applyBorder="1" applyAlignment="1">
      <alignment horizontal="center" vertical="center" wrapText="1"/>
    </xf>
    <xf numFmtId="0" fontId="54" fillId="0" borderId="201" xfId="4" applyFont="1" applyBorder="1" applyAlignment="1">
      <alignment horizontal="center" vertical="center" wrapText="1"/>
    </xf>
    <xf numFmtId="0" fontId="54" fillId="0" borderId="206" xfId="4" applyFont="1" applyBorder="1" applyAlignment="1">
      <alignment vertical="center" wrapText="1"/>
    </xf>
    <xf numFmtId="0" fontId="61" fillId="0" borderId="209" xfId="4" applyFont="1" applyBorder="1" applyAlignment="1">
      <alignment horizontal="left" vertical="center" wrapText="1"/>
    </xf>
    <xf numFmtId="0" fontId="54" fillId="0" borderId="209" xfId="4" applyFont="1" applyBorder="1" applyAlignment="1">
      <alignment horizontal="left" vertical="center" wrapText="1"/>
    </xf>
    <xf numFmtId="9" fontId="54" fillId="0" borderId="209" xfId="4" applyNumberFormat="1" applyFont="1" applyBorder="1" applyAlignment="1">
      <alignment horizontal="left" vertical="center" wrapText="1"/>
    </xf>
    <xf numFmtId="0" fontId="54" fillId="0" borderId="210" xfId="4" applyFont="1" applyBorder="1" applyAlignment="1">
      <alignment horizontal="left" vertical="center" wrapText="1"/>
    </xf>
    <xf numFmtId="9" fontId="54" fillId="0" borderId="211" xfId="4" applyNumberFormat="1" applyFont="1" applyBorder="1" applyAlignment="1">
      <alignment horizontal="left" vertical="center" wrapText="1"/>
    </xf>
    <xf numFmtId="9" fontId="54" fillId="0" borderId="213" xfId="4" applyNumberFormat="1" applyFont="1" applyBorder="1" applyAlignment="1">
      <alignment horizontal="left" vertical="center" wrapText="1"/>
    </xf>
    <xf numFmtId="9" fontId="54" fillId="0" borderId="215" xfId="4" applyNumberFormat="1" applyFont="1" applyBorder="1" applyAlignment="1">
      <alignment horizontal="left" vertical="center" wrapText="1"/>
    </xf>
    <xf numFmtId="0" fontId="54" fillId="0" borderId="217" xfId="4" applyFont="1" applyBorder="1" applyAlignment="1">
      <alignment horizontal="justify" vertical="center" wrapText="1"/>
    </xf>
    <xf numFmtId="0" fontId="54" fillId="0" borderId="219" xfId="4" applyFont="1" applyBorder="1" applyAlignment="1">
      <alignment horizontal="justify" vertical="center" wrapText="1"/>
    </xf>
    <xf numFmtId="9" fontId="54" fillId="0" borderId="220" xfId="4" applyNumberFormat="1" applyFont="1" applyBorder="1" applyAlignment="1">
      <alignment horizontal="left" vertical="center" wrapText="1"/>
    </xf>
    <xf numFmtId="0" fontId="37" fillId="4" borderId="69" xfId="0" applyFont="1" applyFill="1" applyBorder="1" applyAlignment="1">
      <alignment horizontal="center" vertical="center" wrapText="1"/>
    </xf>
    <xf numFmtId="0" fontId="37" fillId="4" borderId="70"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7"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9"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26" fillId="0" borderId="66" xfId="4" applyFont="1" applyBorder="1" applyAlignment="1">
      <alignment vertical="center" wrapText="1"/>
    </xf>
    <xf numFmtId="0" fontId="26" fillId="0" borderId="9" xfId="4" applyFont="1" applyBorder="1" applyAlignment="1">
      <alignment vertical="center" wrapText="1"/>
    </xf>
    <xf numFmtId="0" fontId="29" fillId="0" borderId="9" xfId="4" applyFont="1" applyBorder="1" applyAlignment="1">
      <alignment horizontal="center" vertical="center" wrapText="1"/>
    </xf>
    <xf numFmtId="0" fontId="26" fillId="0" borderId="67" xfId="4" applyFont="1" applyBorder="1" applyAlignment="1">
      <alignment horizontal="left" vertical="center" wrapText="1"/>
    </xf>
    <xf numFmtId="0" fontId="29" fillId="0" borderId="67" xfId="4" applyFont="1" applyBorder="1" applyAlignment="1">
      <alignment horizontal="left" vertical="center" wrapText="1"/>
    </xf>
    <xf numFmtId="0" fontId="26" fillId="0" borderId="36" xfId="4" applyFont="1" applyBorder="1" applyAlignment="1">
      <alignment vertical="center" wrapText="1"/>
    </xf>
    <xf numFmtId="0" fontId="26" fillId="0" borderId="37" xfId="4" applyFont="1" applyBorder="1" applyAlignment="1">
      <alignment vertical="center" wrapText="1"/>
    </xf>
    <xf numFmtId="0" fontId="26" fillId="0" borderId="37" xfId="4" applyFont="1" applyBorder="1" applyAlignment="1">
      <alignment horizontal="justify" vertical="center" wrapText="1"/>
    </xf>
    <xf numFmtId="0" fontId="26" fillId="0" borderId="38" xfId="4" applyFont="1" applyBorder="1" applyAlignment="1">
      <alignment horizontal="justify" vertical="center" wrapText="1"/>
    </xf>
    <xf numFmtId="49" fontId="66" fillId="0" borderId="105" xfId="9" applyNumberFormat="1" applyFont="1" applyBorder="1" applyAlignment="1">
      <alignment horizontal="center" vertical="center" wrapText="1"/>
    </xf>
    <xf numFmtId="49" fontId="66" fillId="0" borderId="106" xfId="9" applyNumberFormat="1" applyFont="1" applyBorder="1" applyAlignment="1">
      <alignment horizontal="center" vertical="center" wrapText="1"/>
    </xf>
    <xf numFmtId="49" fontId="66" fillId="0" borderId="107" xfId="9" applyNumberFormat="1" applyFont="1" applyBorder="1" applyAlignment="1">
      <alignment horizontal="center" vertical="center" wrapText="1"/>
    </xf>
    <xf numFmtId="49" fontId="66" fillId="0" borderId="31" xfId="9" applyNumberFormat="1" applyFont="1" applyBorder="1" applyAlignment="1">
      <alignment vertical="center" wrapText="1"/>
    </xf>
    <xf numFmtId="49" fontId="66" fillId="0" borderId="8" xfId="9" applyNumberFormat="1" applyFont="1" applyBorder="1" applyAlignment="1">
      <alignment vertical="center" wrapText="1"/>
    </xf>
    <xf numFmtId="49" fontId="66" fillId="0" borderId="32" xfId="9" applyNumberFormat="1" applyFont="1" applyBorder="1" applyAlignment="1">
      <alignment vertical="center" wrapText="1"/>
    </xf>
    <xf numFmtId="49" fontId="66" fillId="0" borderId="66" xfId="9" applyNumberFormat="1" applyFont="1" applyBorder="1" applyAlignment="1">
      <alignment vertical="center" wrapText="1"/>
    </xf>
    <xf numFmtId="49" fontId="66" fillId="0" borderId="9" xfId="9" applyNumberFormat="1" applyFont="1" applyBorder="1" applyAlignment="1">
      <alignment vertical="center" wrapText="1"/>
    </xf>
    <xf numFmtId="49" fontId="66" fillId="0" borderId="67" xfId="9" applyNumberFormat="1" applyFont="1" applyBorder="1" applyAlignment="1">
      <alignment vertical="center" wrapText="1"/>
    </xf>
    <xf numFmtId="49" fontId="66" fillId="0" borderId="36" xfId="9" applyNumberFormat="1" applyFont="1" applyBorder="1" applyAlignment="1">
      <alignment vertical="center" wrapText="1"/>
    </xf>
    <xf numFmtId="49" fontId="66" fillId="0" borderId="37" xfId="9" applyNumberFormat="1" applyFont="1" applyBorder="1" applyAlignment="1">
      <alignment vertical="center" wrapText="1"/>
    </xf>
    <xf numFmtId="49" fontId="66" fillId="0" borderId="38" xfId="9" applyNumberFormat="1" applyFont="1" applyBorder="1" applyAlignment="1">
      <alignment vertical="center" wrapText="1"/>
    </xf>
    <xf numFmtId="49" fontId="66" fillId="0" borderId="62" xfId="9" applyNumberFormat="1" applyFont="1" applyBorder="1" applyAlignment="1">
      <alignment vertical="center" wrapText="1"/>
    </xf>
    <xf numFmtId="49" fontId="66" fillId="0" borderId="22" xfId="9" applyNumberFormat="1" applyFont="1" applyBorder="1" applyAlignment="1">
      <alignment vertical="center" wrapText="1"/>
    </xf>
    <xf numFmtId="49" fontId="66" fillId="0" borderId="131" xfId="9" applyNumberFormat="1" applyFont="1" applyBorder="1" applyAlignment="1">
      <alignment vertical="center" wrapText="1"/>
    </xf>
    <xf numFmtId="0" fontId="12" fillId="7" borderId="0" xfId="0" applyFont="1" applyFill="1" applyAlignment="1">
      <alignmen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67" xfId="0" applyFont="1" applyFill="1" applyBorder="1" applyAlignment="1">
      <alignment horizontal="left" vertical="center" wrapText="1"/>
    </xf>
    <xf numFmtId="0" fontId="5" fillId="9" borderId="110" xfId="0" applyFont="1" applyFill="1" applyBorder="1" applyAlignment="1">
      <alignment horizontal="left" vertical="center" wrapText="1"/>
    </xf>
    <xf numFmtId="0" fontId="5" fillId="9" borderId="111" xfId="0" applyFont="1" applyFill="1" applyBorder="1" applyAlignment="1">
      <alignment horizontal="left" vertical="center" wrapText="1"/>
    </xf>
    <xf numFmtId="0" fontId="12" fillId="7" borderId="0" xfId="0" applyFont="1" applyFill="1" applyAlignment="1">
      <alignment horizontal="center" vertical="center" wrapText="1"/>
    </xf>
    <xf numFmtId="0" fontId="19" fillId="9" borderId="8" xfId="5" applyFont="1" applyFill="1" applyBorder="1" applyAlignment="1">
      <alignment horizontal="center" vertical="center" wrapText="1"/>
    </xf>
    <xf numFmtId="0" fontId="21" fillId="9" borderId="31" xfId="0" applyFont="1" applyFill="1" applyBorder="1" applyAlignment="1">
      <alignment horizontal="left" vertical="center" wrapText="1"/>
    </xf>
    <xf numFmtId="0" fontId="21" fillId="9" borderId="8" xfId="0"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2" xfId="0" applyFont="1" applyFill="1" applyBorder="1" applyAlignment="1">
      <alignment vertical="center" wrapText="1"/>
    </xf>
    <xf numFmtId="0" fontId="19" fillId="4" borderId="31" xfId="0" applyFont="1" applyFill="1" applyBorder="1" applyAlignment="1">
      <alignment vertical="center" wrapText="1"/>
    </xf>
    <xf numFmtId="0" fontId="70" fillId="0" borderId="0" xfId="0" applyFont="1" applyAlignment="1">
      <alignment horizontal="left" vertical="center" wrapText="1"/>
    </xf>
    <xf numFmtId="0" fontId="34" fillId="0" borderId="0" xfId="0" applyFont="1" applyAlignment="1">
      <alignment horizontal="center" vertical="center" wrapText="1"/>
    </xf>
    <xf numFmtId="0" fontId="19" fillId="4" borderId="125" xfId="5" applyFont="1" applyFill="1" applyBorder="1" applyAlignment="1">
      <alignment horizontal="center" vertical="center" wrapText="1"/>
    </xf>
    <xf numFmtId="0" fontId="21" fillId="4" borderId="229" xfId="5" applyFont="1" applyFill="1" applyBorder="1" applyAlignment="1">
      <alignment horizontal="justify" vertical="center" wrapText="1"/>
    </xf>
    <xf numFmtId="0" fontId="21" fillId="9" borderId="32" xfId="0" applyFont="1" applyFill="1" applyBorder="1" applyAlignment="1">
      <alignment vertical="center" wrapText="1"/>
    </xf>
    <xf numFmtId="0" fontId="36" fillId="15" borderId="224" xfId="0" applyFont="1" applyFill="1" applyBorder="1" applyAlignment="1">
      <alignment horizontal="center" vertical="center" wrapText="1"/>
    </xf>
    <xf numFmtId="0" fontId="63" fillId="3" borderId="97" xfId="4" applyFont="1" applyFill="1" applyBorder="1" applyAlignment="1">
      <alignment horizontal="center" vertical="center" wrapText="1"/>
    </xf>
    <xf numFmtId="0" fontId="63" fillId="3" borderId="70" xfId="4" applyFont="1" applyFill="1" applyBorder="1" applyAlignment="1">
      <alignment horizontal="center" vertical="center" wrapText="1"/>
    </xf>
    <xf numFmtId="0" fontId="54" fillId="3" borderId="196" xfId="4" applyFont="1" applyFill="1" applyBorder="1" applyAlignment="1">
      <alignment horizontal="center" vertical="center" wrapText="1"/>
    </xf>
    <xf numFmtId="0" fontId="54" fillId="3" borderId="209" xfId="4" applyFont="1" applyFill="1" applyBorder="1" applyAlignment="1">
      <alignment horizontal="left" vertical="center" wrapText="1"/>
    </xf>
    <xf numFmtId="0" fontId="54" fillId="3" borderId="195" xfId="4" applyFont="1" applyFill="1" applyBorder="1" applyAlignment="1">
      <alignment horizontal="center" vertical="center" wrapText="1"/>
    </xf>
    <xf numFmtId="0" fontId="54" fillId="3" borderId="194" xfId="4" applyFont="1" applyFill="1" applyBorder="1" applyAlignment="1">
      <alignment horizontal="left" vertical="center" wrapText="1"/>
    </xf>
    <xf numFmtId="0" fontId="54" fillId="3" borderId="195" xfId="4" applyFont="1" applyFill="1" applyBorder="1" applyAlignment="1">
      <alignment horizontal="left" vertical="center" wrapText="1"/>
    </xf>
    <xf numFmtId="9" fontId="54" fillId="3" borderId="209" xfId="4" applyNumberFormat="1" applyFont="1" applyFill="1" applyBorder="1" applyAlignment="1">
      <alignment horizontal="left" vertical="center" wrapText="1"/>
    </xf>
    <xf numFmtId="0" fontId="8" fillId="3" borderId="92" xfId="4" applyFont="1" applyFill="1" applyBorder="1" applyAlignment="1">
      <alignment horizontal="center" vertical="center" wrapText="1"/>
    </xf>
    <xf numFmtId="0" fontId="26" fillId="5" borderId="31" xfId="4" applyFont="1" applyFill="1" applyBorder="1" applyAlignment="1">
      <alignment horizontal="center" vertical="center" wrapText="1"/>
    </xf>
    <xf numFmtId="0" fontId="39" fillId="5" borderId="8" xfId="4" applyFont="1" applyFill="1" applyBorder="1" applyAlignment="1">
      <alignment horizontal="center" vertical="center" wrapText="1"/>
    </xf>
    <xf numFmtId="0" fontId="26" fillId="5" borderId="32" xfId="4" applyFont="1" applyFill="1" applyBorder="1" applyAlignment="1">
      <alignment horizontal="center" vertical="center" wrapText="1"/>
    </xf>
    <xf numFmtId="0" fontId="39" fillId="3" borderId="66" xfId="4" applyFont="1" applyFill="1" applyBorder="1" applyAlignment="1">
      <alignment vertical="center" wrapText="1"/>
    </xf>
    <xf numFmtId="0" fontId="39" fillId="3" borderId="9" xfId="4" applyFont="1" applyFill="1" applyBorder="1" applyAlignment="1">
      <alignment vertical="center" wrapText="1"/>
    </xf>
    <xf numFmtId="0" fontId="39" fillId="3" borderId="9" xfId="4" applyFont="1" applyFill="1" applyBorder="1" applyAlignment="1">
      <alignment horizontal="center" vertical="center" wrapText="1"/>
    </xf>
    <xf numFmtId="0" fontId="39" fillId="3" borderId="67" xfId="4" applyFont="1" applyFill="1" applyBorder="1" applyAlignment="1">
      <alignment vertical="center" wrapText="1"/>
    </xf>
    <xf numFmtId="0" fontId="26" fillId="5" borderId="66" xfId="4" applyFont="1" applyFill="1" applyBorder="1" applyAlignment="1">
      <alignment vertical="center" wrapText="1"/>
    </xf>
    <xf numFmtId="0" fontId="39" fillId="5" borderId="9" xfId="4" applyFont="1" applyFill="1" applyBorder="1" applyAlignment="1">
      <alignment vertical="center" wrapText="1"/>
    </xf>
    <xf numFmtId="0" fontId="39" fillId="5" borderId="9" xfId="4" applyFont="1" applyFill="1" applyBorder="1" applyAlignment="1">
      <alignment horizontal="center" vertical="center" wrapText="1"/>
    </xf>
    <xf numFmtId="0" fontId="26" fillId="5" borderId="67" xfId="4" applyFont="1" applyFill="1" applyBorder="1" applyAlignment="1">
      <alignment horizontal="center" vertical="center" wrapText="1"/>
    </xf>
    <xf numFmtId="0" fontId="28" fillId="5" borderId="66" xfId="4" applyFont="1" applyFill="1" applyBorder="1" applyAlignment="1">
      <alignment vertical="center" wrapText="1"/>
    </xf>
    <xf numFmtId="0" fontId="28" fillId="5" borderId="67" xfId="4"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5" fillId="3" borderId="114" xfId="0" applyFont="1" applyFill="1" applyBorder="1" applyAlignment="1">
      <alignment horizontal="center" vertical="center" wrapText="1"/>
    </xf>
    <xf numFmtId="0" fontId="16" fillId="3" borderId="114"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3" fillId="3" borderId="66" xfId="0" applyFont="1" applyFill="1" applyBorder="1" applyAlignment="1">
      <alignment horizontal="center" vertical="center" wrapText="1"/>
    </xf>
    <xf numFmtId="10" fontId="39" fillId="3" borderId="67"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4" fillId="9" borderId="0" xfId="0" applyFont="1" applyFill="1" applyAlignment="1">
      <alignment horizontal="center" vertical="center" wrapText="1"/>
    </xf>
    <xf numFmtId="0" fontId="4" fillId="9" borderId="0" xfId="0" applyFont="1" applyFill="1" applyAlignment="1">
      <alignment vertical="center" wrapText="1"/>
    </xf>
    <xf numFmtId="0" fontId="34" fillId="3" borderId="93" xfId="0" applyFont="1" applyFill="1" applyBorder="1" applyAlignment="1">
      <alignment horizontal="center" vertical="center" wrapText="1"/>
    </xf>
    <xf numFmtId="0" fontId="34" fillId="3" borderId="94" xfId="0" applyFont="1" applyFill="1" applyBorder="1" applyAlignment="1">
      <alignment horizontal="center" vertical="center" wrapText="1"/>
    </xf>
    <xf numFmtId="0" fontId="34" fillId="3" borderId="95" xfId="0" applyFont="1" applyFill="1" applyBorder="1" applyAlignment="1">
      <alignment horizontal="center" vertical="center" wrapText="1"/>
    </xf>
    <xf numFmtId="0" fontId="36" fillId="16" borderId="165" xfId="0" applyFont="1" applyFill="1" applyBorder="1" applyAlignment="1">
      <alignment horizontal="center" vertical="center" wrapText="1"/>
    </xf>
    <xf numFmtId="0" fontId="23" fillId="3" borderId="90" xfId="0" applyFont="1" applyFill="1" applyBorder="1" applyAlignment="1">
      <alignment horizontal="center" vertical="center" wrapText="1"/>
    </xf>
    <xf numFmtId="0" fontId="23" fillId="3" borderId="67" xfId="0" applyFont="1" applyFill="1" applyBorder="1" applyAlignment="1">
      <alignment horizontal="center" vertical="center" wrapText="1"/>
    </xf>
    <xf numFmtId="0" fontId="21" fillId="9" borderId="230" xfId="0" applyFont="1" applyFill="1" applyBorder="1" applyAlignment="1">
      <alignment horizontal="center" vertical="center" wrapText="1"/>
    </xf>
    <xf numFmtId="0" fontId="20" fillId="5" borderId="90"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7" xfId="0" applyFont="1" applyFill="1" applyBorder="1" applyAlignment="1">
      <alignment horizontal="center" vertical="center" wrapText="1"/>
    </xf>
    <xf numFmtId="0" fontId="21" fillId="9" borderId="37" xfId="0" applyFont="1" applyFill="1" applyBorder="1" applyAlignment="1">
      <alignment horizontal="center" vertical="center" wrapText="1"/>
    </xf>
    <xf numFmtId="0" fontId="27" fillId="11" borderId="63" xfId="0" applyFont="1" applyFill="1" applyBorder="1" applyAlignment="1">
      <alignment horizontal="center" vertical="center" wrapText="1"/>
    </xf>
    <xf numFmtId="0" fontId="27" fillId="12" borderId="64" xfId="0" applyFont="1" applyFill="1" applyBorder="1" applyAlignment="1">
      <alignment horizontal="center" vertical="center" wrapText="1"/>
    </xf>
    <xf numFmtId="0" fontId="27" fillId="11" borderId="65" xfId="0" applyFont="1" applyFill="1" applyBorder="1" applyAlignment="1">
      <alignment horizontal="center" vertical="center" wrapText="1"/>
    </xf>
    <xf numFmtId="0" fontId="27" fillId="11" borderId="64" xfId="0" applyFont="1" applyFill="1" applyBorder="1" applyAlignment="1">
      <alignment horizontal="center" vertical="center" wrapText="1"/>
    </xf>
    <xf numFmtId="0" fontId="27" fillId="11" borderId="69" xfId="0" applyFont="1" applyFill="1" applyBorder="1" applyAlignment="1">
      <alignment horizontal="center" vertical="center" wrapText="1"/>
    </xf>
    <xf numFmtId="0" fontId="27" fillId="12" borderId="70" xfId="0" applyFont="1" applyFill="1" applyBorder="1" applyAlignment="1">
      <alignment horizontal="center" vertical="center" wrapText="1"/>
    </xf>
    <xf numFmtId="0" fontId="27" fillId="11" borderId="71"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34" fillId="3" borderId="70" xfId="0" applyFont="1" applyFill="1" applyBorder="1" applyAlignment="1">
      <alignment horizontal="center" vertical="center" wrapText="1"/>
    </xf>
    <xf numFmtId="0" fontId="34" fillId="3" borderId="71" xfId="0" applyFont="1" applyFill="1" applyBorder="1" applyAlignment="1">
      <alignment horizontal="center" vertical="center" wrapText="1"/>
    </xf>
    <xf numFmtId="0" fontId="34" fillId="3" borderId="222" xfId="0" applyFont="1" applyFill="1" applyBorder="1" applyAlignment="1">
      <alignment horizontal="center" vertical="center" wrapText="1"/>
    </xf>
    <xf numFmtId="3" fontId="4" fillId="9" borderId="10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8" xfId="0" applyNumberFormat="1" applyFont="1" applyFill="1" applyBorder="1" applyAlignment="1">
      <alignment horizontal="center" vertical="center" wrapText="1"/>
    </xf>
    <xf numFmtId="3" fontId="34" fillId="9" borderId="78" xfId="0" applyNumberFormat="1" applyFont="1" applyFill="1" applyBorder="1" applyAlignment="1">
      <alignment horizontal="center" vertical="center" wrapText="1"/>
    </xf>
    <xf numFmtId="3" fontId="34" fillId="9" borderId="98" xfId="0" applyNumberFormat="1" applyFont="1" applyFill="1" applyBorder="1" applyAlignment="1">
      <alignment horizontal="center" vertical="center" wrapText="1"/>
    </xf>
    <xf numFmtId="10" fontId="34" fillId="13" borderId="96" xfId="0" applyNumberFormat="1" applyFont="1" applyFill="1" applyBorder="1" applyAlignment="1">
      <alignment horizontal="center" vertical="center" wrapText="1"/>
    </xf>
    <xf numFmtId="10" fontId="34" fillId="13" borderId="97" xfId="0" applyNumberFormat="1" applyFont="1" applyFill="1" applyBorder="1" applyAlignment="1">
      <alignment horizontal="center" vertical="center" wrapText="1"/>
    </xf>
    <xf numFmtId="10" fontId="34" fillId="13" borderId="99" xfId="0" applyNumberFormat="1" applyFont="1" applyFill="1" applyBorder="1" applyAlignment="1">
      <alignment horizontal="center" vertical="center" wrapText="1"/>
    </xf>
    <xf numFmtId="3" fontId="4" fillId="9" borderId="104"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101" xfId="0" applyNumberFormat="1" applyFont="1" applyFill="1" applyBorder="1" applyAlignment="1">
      <alignment horizontal="center" vertical="center" wrapText="1"/>
    </xf>
    <xf numFmtId="2" fontId="4" fillId="0" borderId="0" xfId="0" applyNumberFormat="1" applyFont="1" applyAlignment="1">
      <alignment vertical="center" wrapText="1"/>
    </xf>
    <xf numFmtId="0" fontId="71" fillId="3" borderId="16" xfId="0" applyFont="1" applyFill="1" applyBorder="1" applyAlignment="1">
      <alignment horizontal="center" vertical="center" wrapText="1"/>
    </xf>
    <xf numFmtId="0" fontId="71" fillId="3" borderId="9" xfId="0" applyFont="1" applyFill="1" applyBorder="1" applyAlignment="1">
      <alignment horizontal="center" vertical="center" wrapText="1"/>
    </xf>
    <xf numFmtId="0" fontId="72" fillId="2" borderId="231" xfId="0" applyFont="1" applyFill="1" applyBorder="1" applyAlignment="1">
      <alignment horizontal="justify" vertical="center" wrapText="1"/>
    </xf>
    <xf numFmtId="0" fontId="72" fillId="3" borderId="232" xfId="0" applyFont="1" applyFill="1" applyBorder="1" applyAlignment="1">
      <alignment horizontal="justify" vertical="center" wrapText="1"/>
    </xf>
    <xf numFmtId="0" fontId="71" fillId="3" borderId="9" xfId="0" applyFont="1" applyFill="1" applyBorder="1" applyAlignment="1">
      <alignment horizontal="justify" vertical="center" wrapText="1"/>
    </xf>
    <xf numFmtId="0" fontId="72" fillId="3" borderId="9" xfId="0" applyFont="1" applyFill="1" applyBorder="1" applyAlignment="1">
      <alignment horizontal="center" vertical="center" wrapText="1"/>
    </xf>
    <xf numFmtId="0" fontId="71" fillId="3" borderId="78" xfId="0" applyFont="1" applyFill="1" applyBorder="1" applyAlignment="1">
      <alignment horizontal="left" vertical="center" wrapText="1"/>
    </xf>
    <xf numFmtId="0" fontId="71" fillId="3" borderId="233" xfId="0" applyFont="1" applyFill="1" applyBorder="1" applyAlignment="1">
      <alignment horizontal="left" vertical="center" wrapText="1"/>
    </xf>
    <xf numFmtId="0" fontId="72" fillId="3" borderId="235" xfId="0" applyFont="1" applyFill="1" applyBorder="1" applyAlignment="1">
      <alignment horizontal="justify" vertical="center" wrapText="1"/>
    </xf>
    <xf numFmtId="0" fontId="72" fillId="3" borderId="236" xfId="0" applyFont="1" applyFill="1" applyBorder="1" applyAlignment="1">
      <alignment horizontal="justify" vertical="center" wrapText="1"/>
    </xf>
    <xf numFmtId="0" fontId="76" fillId="4" borderId="16" xfId="0" applyFont="1" applyFill="1" applyBorder="1" applyAlignment="1">
      <alignment horizontal="center" vertical="center" wrapText="1"/>
    </xf>
    <xf numFmtId="0" fontId="76" fillId="4" borderId="9" xfId="0" applyFont="1" applyFill="1" applyBorder="1" applyAlignment="1">
      <alignment horizontal="center" vertical="center" wrapText="1"/>
    </xf>
    <xf numFmtId="0" fontId="75" fillId="4" borderId="241" xfId="0" applyFont="1" applyFill="1" applyBorder="1" applyAlignment="1">
      <alignment horizontal="justify" vertical="center" wrapText="1"/>
    </xf>
    <xf numFmtId="0" fontId="75" fillId="4" borderId="242" xfId="0" applyFont="1" applyFill="1" applyBorder="1" applyAlignment="1">
      <alignment horizontal="justify" vertical="center" wrapText="1"/>
    </xf>
    <xf numFmtId="0" fontId="75" fillId="9" borderId="9" xfId="0" applyFont="1" applyFill="1" applyBorder="1" applyAlignment="1">
      <alignment horizontal="justify" vertical="center" wrapText="1"/>
    </xf>
    <xf numFmtId="0" fontId="75" fillId="4" borderId="9" xfId="0" applyFont="1" applyFill="1" applyBorder="1" applyAlignment="1">
      <alignment horizontal="center" vertical="center" wrapText="1"/>
    </xf>
    <xf numFmtId="0" fontId="75" fillId="4" borderId="243" xfId="0" applyFont="1" applyFill="1" applyBorder="1" applyAlignment="1">
      <alignment horizontal="justify" vertical="center" wrapText="1"/>
    </xf>
    <xf numFmtId="0" fontId="76" fillId="4" borderId="243" xfId="0" applyFont="1" applyFill="1" applyBorder="1" applyAlignment="1">
      <alignment horizontal="left" vertical="center" wrapText="1"/>
    </xf>
    <xf numFmtId="3" fontId="75" fillId="4" borderId="243" xfId="0" applyNumberFormat="1" applyFont="1" applyFill="1" applyBorder="1" applyAlignment="1">
      <alignment horizontal="justify" vertical="center" wrapText="1"/>
    </xf>
    <xf numFmtId="3" fontId="75" fillId="4" borderId="244" xfId="0" applyNumberFormat="1" applyFont="1" applyFill="1" applyBorder="1" applyAlignment="1">
      <alignment horizontal="justify" vertical="center" wrapText="1"/>
    </xf>
    <xf numFmtId="0" fontId="75" fillId="4" borderId="245" xfId="0" applyFont="1" applyFill="1" applyBorder="1" applyAlignment="1">
      <alignment horizontal="justify" vertical="center" wrapText="1"/>
    </xf>
    <xf numFmtId="0" fontId="75" fillId="4" borderId="246" xfId="0" applyFont="1" applyFill="1" applyBorder="1" applyAlignment="1">
      <alignment horizontal="justify" vertical="center" wrapText="1"/>
    </xf>
    <xf numFmtId="0" fontId="74" fillId="4" borderId="241" xfId="0" applyFont="1" applyFill="1" applyBorder="1" applyAlignment="1">
      <alignment horizontal="left" vertical="center" wrapText="1"/>
    </xf>
    <xf numFmtId="0" fontId="75" fillId="4" borderId="242" xfId="0" applyFont="1" applyFill="1" applyBorder="1" applyAlignment="1">
      <alignment horizontal="left" vertical="center" wrapText="1"/>
    </xf>
    <xf numFmtId="0" fontId="77" fillId="4" borderId="243" xfId="0" applyFont="1" applyFill="1" applyBorder="1" applyAlignment="1">
      <alignment horizontal="left" vertical="center" wrapText="1"/>
    </xf>
    <xf numFmtId="3" fontId="78" fillId="4" borderId="243" xfId="0" applyNumberFormat="1" applyFont="1" applyFill="1" applyBorder="1" applyAlignment="1">
      <alignment horizontal="justify" vertical="center" wrapText="1"/>
    </xf>
    <xf numFmtId="3" fontId="78" fillId="4" borderId="244" xfId="0" applyNumberFormat="1" applyFont="1" applyFill="1" applyBorder="1" applyAlignment="1">
      <alignment horizontal="justify" vertical="center" wrapText="1"/>
    </xf>
    <xf numFmtId="0" fontId="77" fillId="4" borderId="245" xfId="0" applyFont="1" applyFill="1" applyBorder="1" applyAlignment="1">
      <alignment horizontal="left" vertical="center" wrapText="1"/>
    </xf>
    <xf numFmtId="0" fontId="75" fillId="4" borderId="241" xfId="0" applyFont="1" applyFill="1" applyBorder="1" applyAlignment="1">
      <alignment horizontal="left" vertical="center" wrapText="1"/>
    </xf>
    <xf numFmtId="0" fontId="75" fillId="4" borderId="246" xfId="0" applyFont="1" applyFill="1" applyBorder="1" applyAlignment="1">
      <alignment horizontal="left" vertical="center" wrapText="1"/>
    </xf>
    <xf numFmtId="0" fontId="73" fillId="4" borderId="241" xfId="0" applyFont="1" applyFill="1" applyBorder="1" applyAlignment="1">
      <alignment horizontal="left" vertical="center" wrapText="1"/>
    </xf>
    <xf numFmtId="0" fontId="75" fillId="4" borderId="9" xfId="0" applyFont="1" applyFill="1" applyBorder="1" applyAlignment="1">
      <alignment horizontal="justify" vertical="center" wrapText="1"/>
    </xf>
    <xf numFmtId="0" fontId="74" fillId="9" borderId="9" xfId="0" applyFont="1" applyFill="1" applyBorder="1" applyAlignment="1">
      <alignment horizontal="justify" vertical="center" wrapText="1"/>
    </xf>
    <xf numFmtId="0" fontId="75" fillId="4" borderId="243" xfId="0" applyFont="1" applyFill="1" applyBorder="1" applyAlignment="1">
      <alignment horizontal="left" vertical="center" wrapText="1"/>
    </xf>
    <xf numFmtId="0" fontId="75" fillId="4" borderId="245" xfId="0" applyFont="1" applyFill="1" applyBorder="1" applyAlignment="1">
      <alignment horizontal="left" vertical="center" wrapText="1"/>
    </xf>
    <xf numFmtId="0" fontId="75" fillId="4" borderId="0" xfId="0" applyFont="1" applyFill="1" applyAlignment="1">
      <alignment horizontal="left" vertical="center" wrapText="1"/>
    </xf>
    <xf numFmtId="0" fontId="75" fillId="4" borderId="247" xfId="0" applyFont="1" applyFill="1" applyBorder="1" applyAlignment="1">
      <alignment horizontal="left" vertical="center" wrapText="1"/>
    </xf>
    <xf numFmtId="0" fontId="75" fillId="4" borderId="19" xfId="0" applyFont="1" applyFill="1" applyBorder="1" applyAlignment="1">
      <alignment horizontal="center" vertical="center" wrapText="1"/>
    </xf>
    <xf numFmtId="0" fontId="75" fillId="4" borderId="248" xfId="0" applyFont="1" applyFill="1" applyBorder="1" applyAlignment="1">
      <alignment horizontal="left" vertical="center" wrapText="1"/>
    </xf>
    <xf numFmtId="0" fontId="75" fillId="4" borderId="250" xfId="0" applyFont="1" applyFill="1" applyBorder="1" applyAlignment="1">
      <alignment horizontal="justify" vertical="center" wrapText="1"/>
    </xf>
    <xf numFmtId="0" fontId="75" fillId="4" borderId="251" xfId="0" applyFont="1" applyFill="1" applyBorder="1" applyAlignment="1">
      <alignment horizontal="justify" vertical="center" wrapText="1"/>
    </xf>
    <xf numFmtId="0" fontId="78" fillId="4" borderId="241" xfId="0" applyFont="1" applyFill="1" applyBorder="1" applyAlignment="1">
      <alignment horizontal="justify" vertical="center" wrapText="1"/>
    </xf>
    <xf numFmtId="0" fontId="77" fillId="4" borderId="242" xfId="0" applyFont="1" applyFill="1" applyBorder="1" applyAlignment="1">
      <alignment horizontal="justify" vertical="center" wrapText="1"/>
    </xf>
    <xf numFmtId="0" fontId="74" fillId="4" borderId="243" xfId="0" applyFont="1" applyFill="1" applyBorder="1" applyAlignment="1">
      <alignment horizontal="justify" vertical="center" wrapText="1"/>
    </xf>
    <xf numFmtId="0" fontId="74" fillId="4" borderId="243" xfId="0" applyFont="1" applyFill="1" applyBorder="1" applyAlignment="1">
      <alignment horizontal="center" vertical="center" wrapText="1"/>
    </xf>
    <xf numFmtId="3" fontId="74" fillId="4" borderId="243" xfId="0" applyNumberFormat="1" applyFont="1" applyFill="1" applyBorder="1" applyAlignment="1">
      <alignment horizontal="justify" vertical="center" wrapText="1"/>
    </xf>
    <xf numFmtId="3" fontId="74" fillId="4" borderId="241" xfId="0" applyNumberFormat="1" applyFont="1" applyFill="1" applyBorder="1" applyAlignment="1">
      <alignment horizontal="justify" vertical="center" wrapText="1"/>
    </xf>
    <xf numFmtId="0" fontId="74" fillId="4" borderId="252" xfId="0" applyFont="1" applyFill="1" applyBorder="1" applyAlignment="1">
      <alignment horizontal="justify" vertical="center" wrapText="1"/>
    </xf>
    <xf numFmtId="0" fontId="75" fillId="4" borderId="243" xfId="0" applyFont="1" applyFill="1" applyBorder="1" applyAlignment="1">
      <alignment horizontal="center" vertical="center" wrapText="1"/>
    </xf>
    <xf numFmtId="0" fontId="75" fillId="4" borderId="81" xfId="0" applyFont="1" applyFill="1" applyBorder="1" applyAlignment="1">
      <alignment horizontal="justify" vertical="center" wrapText="1"/>
    </xf>
    <xf numFmtId="0" fontId="77" fillId="4" borderId="241" xfId="0" applyFont="1" applyFill="1" applyBorder="1" applyAlignment="1">
      <alignment horizontal="justify" vertical="center" wrapText="1"/>
    </xf>
    <xf numFmtId="0" fontId="75" fillId="4" borderId="243" xfId="0" applyFont="1" applyFill="1" applyBorder="1" applyAlignment="1">
      <alignment vertical="center" wrapText="1"/>
    </xf>
    <xf numFmtId="0" fontId="76" fillId="4" borderId="245" xfId="0" applyFont="1" applyFill="1" applyBorder="1" applyAlignment="1">
      <alignment horizontal="justify" vertical="center" wrapText="1"/>
    </xf>
    <xf numFmtId="3" fontId="76" fillId="4" borderId="243" xfId="0" applyNumberFormat="1" applyFont="1" applyFill="1" applyBorder="1" applyAlignment="1">
      <alignment horizontal="justify" vertical="center" wrapText="1"/>
    </xf>
    <xf numFmtId="0" fontId="78" fillId="4" borderId="243" xfId="0" applyFont="1" applyFill="1" applyBorder="1" applyAlignment="1">
      <alignment horizontal="left" vertical="center" wrapText="1"/>
    </xf>
    <xf numFmtId="0" fontId="74" fillId="4" borderId="241" xfId="0" applyFont="1" applyFill="1" applyBorder="1" applyAlignment="1">
      <alignment horizontal="justify" vertical="center" wrapText="1"/>
    </xf>
    <xf numFmtId="3" fontId="77" fillId="4" borderId="243" xfId="0" applyNumberFormat="1" applyFont="1" applyFill="1" applyBorder="1" applyAlignment="1">
      <alignment horizontal="justify" vertical="center" wrapText="1"/>
    </xf>
    <xf numFmtId="3" fontId="77" fillId="4" borderId="244" xfId="0" applyNumberFormat="1" applyFont="1" applyFill="1" applyBorder="1" applyAlignment="1">
      <alignment horizontal="justify" vertical="center" wrapText="1"/>
    </xf>
    <xf numFmtId="0" fontId="76" fillId="4" borderId="11" xfId="0" applyFont="1" applyFill="1" applyBorder="1" applyAlignment="1">
      <alignment horizontal="justify" vertical="center" wrapText="1"/>
    </xf>
    <xf numFmtId="0" fontId="77" fillId="4" borderId="246" xfId="0" applyFont="1" applyFill="1" applyBorder="1" applyAlignment="1">
      <alignment horizontal="justify" vertical="center" wrapText="1"/>
    </xf>
    <xf numFmtId="0" fontId="73" fillId="4" borderId="241" xfId="0" applyFont="1" applyFill="1" applyBorder="1" applyAlignment="1">
      <alignment horizontal="justify" vertical="center" wrapText="1"/>
    </xf>
    <xf numFmtId="0" fontId="73" fillId="4" borderId="243" xfId="0" applyFont="1" applyFill="1" applyBorder="1" applyAlignment="1">
      <alignment horizontal="left" vertical="center" wrapText="1"/>
    </xf>
    <xf numFmtId="0" fontId="78" fillId="4" borderId="242" xfId="0" applyFont="1" applyFill="1" applyBorder="1" applyAlignment="1">
      <alignment horizontal="justify" vertical="center" wrapText="1"/>
    </xf>
    <xf numFmtId="0" fontId="74" fillId="4" borderId="243" xfId="0" applyFont="1" applyFill="1" applyBorder="1" applyAlignment="1">
      <alignment horizontal="left" vertical="center" wrapText="1"/>
    </xf>
    <xf numFmtId="0" fontId="76" fillId="4" borderId="241" xfId="0" applyFont="1" applyFill="1" applyBorder="1" applyAlignment="1">
      <alignment horizontal="justify" vertical="center" wrapText="1"/>
    </xf>
    <xf numFmtId="0" fontId="76" fillId="4" borderId="242" xfId="0" applyFont="1" applyFill="1" applyBorder="1" applyAlignment="1">
      <alignment horizontal="left" vertical="center" wrapText="1"/>
    </xf>
    <xf numFmtId="0" fontId="22" fillId="4" borderId="18" xfId="0" applyFont="1" applyFill="1" applyBorder="1" applyAlignment="1">
      <alignment horizontal="center" vertical="center" wrapText="1"/>
    </xf>
    <xf numFmtId="0" fontId="76" fillId="4" borderId="250" xfId="0" applyFont="1" applyFill="1" applyBorder="1" applyAlignment="1">
      <alignment horizontal="justify" vertical="center" wrapText="1"/>
    </xf>
    <xf numFmtId="0" fontId="75" fillId="4" borderId="253" xfId="0" applyFont="1" applyFill="1" applyBorder="1" applyAlignment="1">
      <alignment horizontal="left" vertical="center" wrapText="1"/>
    </xf>
    <xf numFmtId="0" fontId="75" fillId="9" borderId="19" xfId="0" applyFont="1" applyFill="1" applyBorder="1" applyAlignment="1">
      <alignment horizontal="justify" vertical="center" wrapText="1"/>
    </xf>
    <xf numFmtId="3" fontId="75" fillId="4" borderId="248" xfId="0" applyNumberFormat="1" applyFont="1" applyFill="1" applyBorder="1" applyAlignment="1">
      <alignment horizontal="justify" vertical="center" wrapText="1"/>
    </xf>
    <xf numFmtId="3" fontId="75" fillId="4" borderId="254" xfId="0" applyNumberFormat="1" applyFont="1" applyFill="1" applyBorder="1" applyAlignment="1">
      <alignment horizontal="justify" vertical="center" wrapText="1"/>
    </xf>
    <xf numFmtId="0" fontId="75" fillId="4" borderId="249" xfId="0" applyFont="1" applyFill="1" applyBorder="1" applyAlignment="1">
      <alignment horizontal="justify" vertical="center" wrapText="1"/>
    </xf>
    <xf numFmtId="0" fontId="20" fillId="4" borderId="66" xfId="0" applyFont="1" applyFill="1" applyBorder="1" applyAlignment="1">
      <alignment horizontal="center" vertical="center" wrapText="1"/>
    </xf>
    <xf numFmtId="0" fontId="24" fillId="4" borderId="9" xfId="0" applyFont="1" applyFill="1" applyBorder="1" applyAlignment="1">
      <alignment horizontal="left" vertical="center" wrapText="1"/>
    </xf>
    <xf numFmtId="0" fontId="26" fillId="4" borderId="66" xfId="0" applyFont="1" applyFill="1" applyBorder="1" applyAlignment="1">
      <alignment horizontal="center" vertical="center" wrapText="1"/>
    </xf>
    <xf numFmtId="0" fontId="26" fillId="4" borderId="9" xfId="0" applyFont="1" applyFill="1" applyBorder="1" applyAlignment="1">
      <alignment horizontal="center" vertical="center" wrapText="1"/>
    </xf>
    <xf numFmtId="10" fontId="26" fillId="4" borderId="67" xfId="2" applyNumberFormat="1" applyFont="1" applyFill="1" applyBorder="1" applyAlignment="1">
      <alignment horizontal="center" vertical="center" wrapText="1"/>
    </xf>
    <xf numFmtId="9" fontId="21" fillId="4" borderId="9" xfId="0" applyNumberFormat="1" applyFont="1" applyFill="1" applyBorder="1" applyAlignment="1">
      <alignment horizontal="left" vertical="center"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3" fillId="0" borderId="0" xfId="0" applyFont="1" applyAlignment="1">
      <alignment horizontal="justify" vertical="center" wrapText="1"/>
    </xf>
    <xf numFmtId="0" fontId="80" fillId="7" borderId="0" xfId="0" applyFont="1" applyFill="1" applyAlignment="1">
      <alignment horizontal="justify" vertical="center" wrapText="1"/>
    </xf>
    <xf numFmtId="0" fontId="80" fillId="7" borderId="0" xfId="0" applyFont="1" applyFill="1" applyAlignment="1">
      <alignment horizontal="left" vertical="center" wrapText="1"/>
    </xf>
    <xf numFmtId="0" fontId="12" fillId="7" borderId="0" xfId="0" applyFont="1" applyFill="1" applyAlignment="1">
      <alignment horizontal="justify" vertical="center" wrapText="1"/>
    </xf>
    <xf numFmtId="0" fontId="12" fillId="0" borderId="0" xfId="0" applyFont="1" applyAlignment="1">
      <alignment horizontal="justify" vertical="center" wrapText="1"/>
    </xf>
    <xf numFmtId="0" fontId="5" fillId="9" borderId="255" xfId="0" applyFont="1" applyFill="1" applyBorder="1" applyAlignment="1">
      <alignment horizontal="center" vertical="center" wrapText="1"/>
    </xf>
    <xf numFmtId="0" fontId="71" fillId="3" borderId="234"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76" fillId="4" borderId="256" xfId="0" applyFont="1" applyFill="1" applyBorder="1" applyAlignment="1">
      <alignment horizontal="center" vertical="center" wrapText="1"/>
    </xf>
    <xf numFmtId="0" fontId="76" fillId="4" borderId="110" xfId="0" applyFont="1" applyFill="1" applyBorder="1" applyAlignment="1">
      <alignment horizontal="center" vertical="center" wrapText="1"/>
    </xf>
    <xf numFmtId="0" fontId="75" fillId="4" borderId="257" xfId="0" applyFont="1" applyFill="1" applyBorder="1" applyAlignment="1">
      <alignment horizontal="justify" vertical="center" wrapText="1"/>
    </xf>
    <xf numFmtId="0" fontId="75" fillId="4" borderId="258" xfId="0" applyFont="1" applyFill="1" applyBorder="1" applyAlignment="1">
      <alignment horizontal="justify" vertical="center" wrapText="1"/>
    </xf>
    <xf numFmtId="0" fontId="74" fillId="9" borderId="110" xfId="0" applyFont="1" applyFill="1" applyBorder="1" applyAlignment="1">
      <alignment horizontal="justify" vertical="center" wrapText="1"/>
    </xf>
    <xf numFmtId="0" fontId="75" fillId="4" borderId="110" xfId="0" applyFont="1" applyFill="1" applyBorder="1" applyAlignment="1">
      <alignment horizontal="center" vertical="center" wrapText="1"/>
    </xf>
    <xf numFmtId="0" fontId="75" fillId="4" borderId="259" xfId="0" applyFont="1" applyFill="1" applyBorder="1" applyAlignment="1">
      <alignment horizontal="left" vertical="center" wrapText="1"/>
    </xf>
    <xf numFmtId="3" fontId="75" fillId="4" borderId="259" xfId="0" applyNumberFormat="1" applyFont="1" applyFill="1" applyBorder="1" applyAlignment="1">
      <alignment horizontal="justify" vertical="center" wrapText="1"/>
    </xf>
    <xf numFmtId="3" fontId="75" fillId="4" borderId="260" xfId="0" applyNumberFormat="1" applyFont="1" applyFill="1" applyBorder="1" applyAlignment="1">
      <alignment horizontal="justify" vertical="center" wrapText="1"/>
    </xf>
    <xf numFmtId="0" fontId="75" fillId="4" borderId="261" xfId="0" applyFont="1" applyFill="1" applyBorder="1" applyAlignment="1">
      <alignment horizontal="left" vertical="center" wrapText="1"/>
    </xf>
    <xf numFmtId="0" fontId="75" fillId="4" borderId="262" xfId="0" applyFont="1" applyFill="1" applyBorder="1" applyAlignment="1">
      <alignment horizontal="justify" vertical="center" wrapText="1"/>
    </xf>
    <xf numFmtId="0" fontId="75" fillId="4" borderId="265" xfId="0" applyFont="1" applyFill="1" applyBorder="1" applyAlignment="1">
      <alignment horizontal="justify" vertical="center" wrapText="1"/>
    </xf>
    <xf numFmtId="0" fontId="75" fillId="4" borderId="16" xfId="0" applyFont="1" applyFill="1" applyBorder="1" applyAlignment="1">
      <alignment horizontal="justify" vertical="center" wrapText="1"/>
    </xf>
    <xf numFmtId="0" fontId="74" fillId="4" borderId="9" xfId="0" applyFont="1" applyFill="1" applyBorder="1" applyAlignment="1">
      <alignment horizontal="justify" vertical="center" wrapText="1"/>
    </xf>
    <xf numFmtId="0" fontId="75" fillId="4" borderId="265" xfId="0" applyFont="1" applyFill="1" applyBorder="1" applyAlignment="1">
      <alignment horizontal="left" vertical="center" wrapText="1"/>
    </xf>
    <xf numFmtId="0" fontId="75" fillId="4" borderId="266" xfId="0" applyFont="1" applyFill="1" applyBorder="1" applyAlignment="1">
      <alignment horizontal="left" vertical="center" wrapText="1"/>
    </xf>
    <xf numFmtId="3" fontId="75" fillId="4" borderId="266" xfId="0" applyNumberFormat="1" applyFont="1" applyFill="1" applyBorder="1" applyAlignment="1">
      <alignment horizontal="justify" vertical="center" wrapText="1"/>
    </xf>
    <xf numFmtId="3" fontId="75" fillId="4" borderId="267" xfId="0" applyNumberFormat="1" applyFont="1" applyFill="1" applyBorder="1" applyAlignment="1">
      <alignment horizontal="justify" vertical="center" wrapText="1"/>
    </xf>
    <xf numFmtId="0" fontId="75" fillId="4" borderId="268" xfId="0" applyFont="1" applyFill="1" applyBorder="1" applyAlignment="1">
      <alignment horizontal="left" vertical="center" wrapText="1"/>
    </xf>
    <xf numFmtId="0" fontId="75" fillId="4" borderId="269" xfId="0" applyFont="1" applyFill="1" applyBorder="1" applyAlignment="1">
      <alignment horizontal="justify" vertical="center" wrapText="1"/>
    </xf>
    <xf numFmtId="0" fontId="75" fillId="4" borderId="270" xfId="0" applyFont="1" applyFill="1" applyBorder="1" applyAlignment="1">
      <alignment horizontal="justify" vertical="center" wrapText="1"/>
    </xf>
    <xf numFmtId="0" fontId="76" fillId="4" borderId="257" xfId="0" applyFont="1" applyFill="1" applyBorder="1" applyAlignment="1">
      <alignment horizontal="left" vertical="center" wrapText="1"/>
    </xf>
    <xf numFmtId="0" fontId="75" fillId="4" borderId="258" xfId="0" applyFont="1" applyFill="1" applyBorder="1" applyAlignment="1">
      <alignment horizontal="left" vertical="center" wrapText="1"/>
    </xf>
    <xf numFmtId="0" fontId="75" fillId="9" borderId="110" xfId="0" applyFont="1" applyFill="1" applyBorder="1" applyAlignment="1">
      <alignment horizontal="justify" vertical="center" wrapText="1"/>
    </xf>
    <xf numFmtId="0" fontId="77" fillId="4" borderId="259" xfId="0" applyFont="1" applyFill="1" applyBorder="1" applyAlignment="1">
      <alignment horizontal="left" vertical="center" wrapText="1"/>
    </xf>
    <xf numFmtId="3" fontId="78" fillId="4" borderId="259" xfId="0" applyNumberFormat="1" applyFont="1" applyFill="1" applyBorder="1" applyAlignment="1">
      <alignment horizontal="justify" vertical="center" wrapText="1"/>
    </xf>
    <xf numFmtId="3" fontId="78" fillId="4" borderId="260" xfId="0" applyNumberFormat="1" applyFont="1" applyFill="1" applyBorder="1" applyAlignment="1">
      <alignment horizontal="justify" vertical="center" wrapText="1"/>
    </xf>
    <xf numFmtId="0" fontId="77" fillId="4" borderId="261" xfId="0" applyFont="1" applyFill="1" applyBorder="1" applyAlignment="1">
      <alignment horizontal="left" vertical="center" wrapText="1"/>
    </xf>
    <xf numFmtId="0" fontId="75" fillId="4" borderId="257" xfId="0" applyFont="1" applyFill="1" applyBorder="1" applyAlignment="1">
      <alignment horizontal="left" vertical="center" wrapText="1"/>
    </xf>
    <xf numFmtId="0" fontId="75" fillId="4" borderId="262" xfId="0" applyFont="1" applyFill="1" applyBorder="1" applyAlignment="1">
      <alignment horizontal="left" vertical="center" wrapText="1"/>
    </xf>
    <xf numFmtId="0" fontId="76" fillId="4" borderId="80" xfId="0" applyFont="1" applyFill="1" applyBorder="1" applyAlignment="1">
      <alignment horizontal="center" vertical="center" wrapText="1"/>
    </xf>
    <xf numFmtId="0" fontId="76" fillId="4" borderId="22" xfId="0" applyFont="1" applyFill="1" applyBorder="1" applyAlignment="1">
      <alignment horizontal="center" vertical="center" wrapText="1"/>
    </xf>
    <xf numFmtId="0" fontId="75" fillId="4" borderId="263" xfId="0" applyFont="1" applyFill="1" applyBorder="1" applyAlignment="1">
      <alignment horizontal="justify" vertical="center" wrapText="1"/>
    </xf>
    <xf numFmtId="0" fontId="75" fillId="4" borderId="271" xfId="0" applyFont="1" applyFill="1" applyBorder="1" applyAlignment="1">
      <alignment horizontal="justify" vertical="center" wrapText="1"/>
    </xf>
    <xf numFmtId="0" fontId="74" fillId="9" borderId="22" xfId="0" applyFont="1" applyFill="1" applyBorder="1" applyAlignment="1">
      <alignment horizontal="justify" vertical="center" wrapText="1"/>
    </xf>
    <xf numFmtId="0" fontId="75" fillId="4" borderId="22" xfId="0" applyFont="1" applyFill="1" applyBorder="1" applyAlignment="1">
      <alignment horizontal="center" vertical="center" wrapText="1"/>
    </xf>
    <xf numFmtId="0" fontId="75" fillId="4" borderId="272" xfId="0" applyFont="1" applyFill="1" applyBorder="1" applyAlignment="1">
      <alignment horizontal="left" vertical="center" wrapText="1"/>
    </xf>
    <xf numFmtId="3" fontId="75" fillId="4" borderId="272" xfId="0" applyNumberFormat="1" applyFont="1" applyFill="1" applyBorder="1" applyAlignment="1">
      <alignment horizontal="justify" vertical="center" wrapText="1"/>
    </xf>
    <xf numFmtId="3" fontId="75" fillId="4" borderId="273" xfId="0" applyNumberFormat="1" applyFont="1" applyFill="1" applyBorder="1" applyAlignment="1">
      <alignment horizontal="justify" vertical="center" wrapText="1"/>
    </xf>
    <xf numFmtId="0" fontId="75" fillId="4" borderId="274" xfId="0" applyFont="1" applyFill="1" applyBorder="1" applyAlignment="1">
      <alignment horizontal="left" vertical="center" wrapText="1"/>
    </xf>
    <xf numFmtId="0" fontId="76" fillId="4" borderId="269" xfId="0" applyFont="1" applyFill="1" applyBorder="1" applyAlignment="1">
      <alignment horizontal="left" vertical="center" wrapText="1"/>
    </xf>
    <xf numFmtId="0" fontId="75" fillId="4" borderId="275" xfId="0" applyFont="1" applyFill="1" applyBorder="1" applyAlignment="1">
      <alignment horizontal="left" vertical="center" wrapText="1"/>
    </xf>
    <xf numFmtId="0" fontId="77" fillId="4" borderId="266" xfId="0" applyFont="1" applyFill="1" applyBorder="1" applyAlignment="1">
      <alignment horizontal="left" vertical="center" wrapText="1"/>
    </xf>
    <xf numFmtId="3" fontId="78" fillId="4" borderId="266" xfId="0" applyNumberFormat="1" applyFont="1" applyFill="1" applyBorder="1" applyAlignment="1">
      <alignment horizontal="justify" vertical="center" wrapText="1"/>
    </xf>
    <xf numFmtId="3" fontId="78" fillId="4" borderId="267" xfId="0" applyNumberFormat="1" applyFont="1" applyFill="1" applyBorder="1" applyAlignment="1">
      <alignment horizontal="justify" vertical="center" wrapText="1"/>
    </xf>
    <xf numFmtId="0" fontId="77" fillId="4" borderId="268" xfId="0" applyFont="1" applyFill="1" applyBorder="1" applyAlignment="1">
      <alignment horizontal="left" vertical="center" wrapText="1"/>
    </xf>
    <xf numFmtId="0" fontId="75" fillId="4" borderId="269" xfId="0" applyFont="1" applyFill="1" applyBorder="1" applyAlignment="1">
      <alignment horizontal="left" vertical="center" wrapText="1"/>
    </xf>
    <xf numFmtId="0" fontId="75" fillId="4" borderId="270" xfId="0" applyFont="1" applyFill="1" applyBorder="1" applyAlignment="1">
      <alignment horizontal="left" vertical="center" wrapText="1"/>
    </xf>
    <xf numFmtId="0" fontId="75" fillId="4" borderId="16" xfId="0" applyFont="1" applyFill="1" applyBorder="1" applyAlignment="1">
      <alignment horizontal="left" vertical="center" wrapText="1"/>
    </xf>
    <xf numFmtId="0" fontId="77" fillId="4" borderId="265" xfId="0" applyFont="1" applyFill="1" applyBorder="1" applyAlignment="1">
      <alignment horizontal="left" vertical="center" wrapText="1"/>
    </xf>
    <xf numFmtId="0" fontId="75" fillId="4" borderId="276" xfId="0" applyFont="1" applyFill="1" applyBorder="1" applyAlignment="1">
      <alignment horizontal="left" vertical="center" wrapText="1"/>
    </xf>
    <xf numFmtId="10" fontId="27" fillId="4" borderId="62" xfId="2" applyNumberFormat="1" applyFont="1" applyFill="1" applyBorder="1" applyAlignment="1">
      <alignment horizontal="center" vertical="center" wrapText="1"/>
    </xf>
    <xf numFmtId="10" fontId="27" fillId="4" borderId="22" xfId="2" applyNumberFormat="1" applyFont="1" applyFill="1" applyBorder="1" applyAlignment="1">
      <alignment horizontal="center" vertical="center" wrapText="1"/>
    </xf>
    <xf numFmtId="10" fontId="27" fillId="11" borderId="63" xfId="2" applyNumberFormat="1" applyFont="1" applyFill="1" applyBorder="1" applyAlignment="1">
      <alignment horizontal="center" vertical="center" wrapText="1"/>
    </xf>
    <xf numFmtId="10" fontId="27" fillId="12" borderId="64" xfId="2" applyNumberFormat="1" applyFont="1" applyFill="1" applyBorder="1" applyAlignment="1">
      <alignment horizontal="center" vertical="center" wrapText="1"/>
    </xf>
    <xf numFmtId="10" fontId="27" fillId="11" borderId="65" xfId="2" applyNumberFormat="1" applyFont="1" applyFill="1" applyBorder="1" applyAlignment="1">
      <alignment horizontal="center" vertical="center" wrapText="1"/>
    </xf>
    <xf numFmtId="10" fontId="27" fillId="11" borderId="64" xfId="2" applyNumberFormat="1" applyFont="1" applyFill="1" applyBorder="1" applyAlignment="1">
      <alignment horizontal="center" vertical="center" wrapText="1"/>
    </xf>
    <xf numFmtId="10" fontId="5" fillId="9" borderId="102" xfId="2" applyNumberFormat="1" applyFont="1" applyFill="1" applyBorder="1" applyAlignment="1">
      <alignment horizontal="center" vertical="center" wrapText="1"/>
    </xf>
    <xf numFmtId="10" fontId="4" fillId="9" borderId="103" xfId="2" applyNumberFormat="1" applyFont="1" applyFill="1" applyBorder="1" applyAlignment="1">
      <alignment horizontal="center" vertical="center" wrapText="1"/>
    </xf>
    <xf numFmtId="10" fontId="4" fillId="9" borderId="78" xfId="2" applyNumberFormat="1" applyFont="1" applyFill="1" applyBorder="1" applyAlignment="1">
      <alignment horizontal="center" vertical="center" wrapText="1"/>
    </xf>
    <xf numFmtId="10" fontId="4" fillId="9" borderId="98" xfId="2" applyNumberFormat="1" applyFont="1" applyFill="1" applyBorder="1" applyAlignment="1">
      <alignment horizontal="center" vertical="center" wrapText="1"/>
    </xf>
    <xf numFmtId="10" fontId="4" fillId="0" borderId="66" xfId="2" applyNumberFormat="1" applyFont="1" applyBorder="1" applyAlignment="1">
      <alignment horizontal="center" vertical="center" wrapText="1"/>
    </xf>
    <xf numFmtId="10" fontId="4" fillId="0" borderId="31" xfId="2" applyNumberFormat="1" applyFont="1" applyBorder="1" applyAlignment="1">
      <alignment horizontal="center" vertical="center" wrapText="1"/>
    </xf>
    <xf numFmtId="10" fontId="88" fillId="9" borderId="103" xfId="2" applyNumberFormat="1" applyFont="1" applyFill="1" applyBorder="1" applyAlignment="1">
      <alignment horizontal="center" vertical="center" wrapText="1"/>
    </xf>
    <xf numFmtId="10" fontId="4" fillId="0" borderId="9" xfId="2" applyNumberFormat="1" applyFont="1" applyBorder="1" applyAlignment="1">
      <alignment horizontal="center" vertical="center" wrapText="1"/>
    </xf>
    <xf numFmtId="10" fontId="39" fillId="3" borderId="66" xfId="2" applyNumberFormat="1" applyFont="1" applyFill="1" applyBorder="1" applyAlignment="1">
      <alignment horizontal="center" vertical="center" wrapText="1"/>
    </xf>
    <xf numFmtId="10" fontId="39" fillId="3" borderId="9" xfId="2" applyNumberFormat="1" applyFont="1" applyFill="1" applyBorder="1" applyAlignment="1">
      <alignment horizontal="center" vertical="center" wrapText="1"/>
    </xf>
    <xf numFmtId="10" fontId="26" fillId="9" borderId="66" xfId="2" applyNumberFormat="1" applyFont="1" applyFill="1" applyBorder="1" applyAlignment="1">
      <alignment horizontal="center" vertical="center" wrapText="1"/>
    </xf>
    <xf numFmtId="10" fontId="26" fillId="9" borderId="9" xfId="2" applyNumberFormat="1" applyFont="1" applyFill="1" applyBorder="1" applyAlignment="1">
      <alignment horizontal="center" vertical="center" wrapText="1"/>
    </xf>
    <xf numFmtId="0" fontId="89" fillId="0" borderId="0" xfId="0" applyFont="1" applyAlignment="1">
      <alignment vertical="center" wrapText="1"/>
    </xf>
    <xf numFmtId="0" fontId="34" fillId="9" borderId="83" xfId="0" applyFont="1" applyFill="1" applyBorder="1" applyAlignment="1">
      <alignment horizontal="left" vertical="center" wrapText="1"/>
    </xf>
    <xf numFmtId="0" fontId="36" fillId="15" borderId="297" xfId="0" applyFont="1" applyFill="1" applyBorder="1" applyAlignment="1">
      <alignment horizontal="center" vertical="center" wrapText="1"/>
    </xf>
    <xf numFmtId="0" fontId="89" fillId="0" borderId="25" xfId="0" applyFont="1" applyBorder="1" applyAlignment="1">
      <alignment vertical="center" wrapText="1"/>
    </xf>
    <xf numFmtId="0" fontId="89" fillId="0" borderId="27" xfId="0" applyFont="1" applyBorder="1" applyAlignment="1">
      <alignment vertical="center" wrapText="1"/>
    </xf>
    <xf numFmtId="0" fontId="89" fillId="0" borderId="284" xfId="0" applyFont="1" applyBorder="1" applyAlignment="1">
      <alignment vertical="center" wrapText="1"/>
    </xf>
    <xf numFmtId="0" fontId="90" fillId="0" borderId="284" xfId="0" applyFont="1" applyBorder="1" applyAlignment="1">
      <alignment vertical="center" wrapText="1"/>
    </xf>
    <xf numFmtId="10" fontId="4" fillId="13" borderId="60" xfId="0" applyNumberFormat="1" applyFont="1" applyFill="1" applyBorder="1" applyAlignment="1">
      <alignment horizontal="center" vertical="center" wrapText="1"/>
    </xf>
    <xf numFmtId="0" fontId="5" fillId="9" borderId="11" xfId="0" applyFont="1" applyFill="1" applyBorder="1" applyAlignment="1">
      <alignment horizontal="left" vertical="center" wrapText="1"/>
    </xf>
    <xf numFmtId="0" fontId="5" fillId="9" borderId="298" xfId="0" applyFont="1" applyFill="1" applyBorder="1" applyAlignment="1">
      <alignment horizontal="left" vertical="center" wrapText="1"/>
    </xf>
    <xf numFmtId="10" fontId="27" fillId="9" borderId="11" xfId="0" applyNumberFormat="1"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0" fillId="6" borderId="0" xfId="0" applyFont="1" applyFill="1" applyAlignment="1">
      <alignment horizontal="center" vertical="center" wrapText="1"/>
    </xf>
    <xf numFmtId="0" fontId="6" fillId="3" borderId="0" xfId="0" applyFont="1" applyFill="1" applyAlignment="1">
      <alignment vertical="center" wrapText="1"/>
    </xf>
    <xf numFmtId="0" fontId="6" fillId="6" borderId="0" xfId="0" applyFont="1" applyFill="1" applyAlignment="1">
      <alignment vertical="center" wrapText="1"/>
    </xf>
    <xf numFmtId="0" fontId="37" fillId="3" borderId="69" xfId="0" applyFont="1" applyFill="1" applyBorder="1" applyAlignment="1">
      <alignment horizontal="center" vertical="center" wrapText="1"/>
    </xf>
    <xf numFmtId="0" fontId="5" fillId="3" borderId="70" xfId="0" applyFont="1" applyFill="1" applyBorder="1" applyAlignment="1">
      <alignment horizontal="center" vertical="center" wrapText="1"/>
    </xf>
    <xf numFmtId="0" fontId="37" fillId="3" borderId="70" xfId="0" applyFont="1" applyFill="1" applyBorder="1" applyAlignment="1">
      <alignment horizontal="center" vertical="center" wrapText="1"/>
    </xf>
    <xf numFmtId="0" fontId="5" fillId="3" borderId="71" xfId="0" applyFont="1" applyFill="1" applyBorder="1" applyAlignment="1">
      <alignment horizontal="center" vertical="center" wrapText="1"/>
    </xf>
    <xf numFmtId="0" fontId="36" fillId="3" borderId="225" xfId="0" applyFont="1" applyFill="1" applyBorder="1" applyAlignment="1">
      <alignment horizontal="center" vertical="center" wrapText="1"/>
    </xf>
    <xf numFmtId="10" fontId="34" fillId="13" borderId="108" xfId="0" applyNumberFormat="1" applyFont="1" applyFill="1" applyBorder="1" applyAlignment="1">
      <alignment horizontal="center" vertical="center" wrapText="1"/>
    </xf>
    <xf numFmtId="10" fontId="34" fillId="13" borderId="59" xfId="0" applyNumberFormat="1" applyFont="1" applyFill="1" applyBorder="1" applyAlignment="1">
      <alignment horizontal="center" vertical="center" wrapText="1"/>
    </xf>
    <xf numFmtId="10" fontId="34" fillId="13" borderId="61" xfId="0" applyNumberFormat="1" applyFont="1" applyFill="1" applyBorder="1" applyAlignment="1">
      <alignment horizontal="center" vertical="center" wrapText="1"/>
    </xf>
    <xf numFmtId="0" fontId="91" fillId="9" borderId="299" xfId="0" applyFont="1" applyFill="1" applyBorder="1" applyAlignment="1">
      <alignment horizontal="justify" vertical="center" wrapText="1"/>
    </xf>
    <xf numFmtId="0" fontId="88" fillId="20" borderId="300" xfId="0" applyFont="1" applyFill="1" applyBorder="1" applyAlignment="1">
      <alignment horizontal="justify" vertical="center" wrapText="1"/>
    </xf>
    <xf numFmtId="0" fontId="88" fillId="21" borderId="300" xfId="0" applyFont="1" applyFill="1" applyBorder="1" applyAlignment="1">
      <alignment horizontal="justify" vertical="center" wrapText="1"/>
    </xf>
    <xf numFmtId="0" fontId="88" fillId="22" borderId="300" xfId="0" applyFont="1" applyFill="1" applyBorder="1" applyAlignment="1">
      <alignment horizontal="justify" vertical="center" wrapText="1"/>
    </xf>
    <xf numFmtId="0" fontId="4" fillId="4" borderId="300" xfId="0" applyFont="1" applyFill="1" applyBorder="1" applyAlignment="1">
      <alignment horizontal="justify" vertical="center" wrapText="1"/>
    </xf>
    <xf numFmtId="0" fontId="88" fillId="4" borderId="300" xfId="0" applyFont="1" applyFill="1" applyBorder="1" applyAlignment="1">
      <alignment horizontal="justify" vertical="center" wrapText="1"/>
    </xf>
    <xf numFmtId="9" fontId="4" fillId="4" borderId="300" xfId="2" applyFont="1" applyFill="1" applyBorder="1" applyAlignment="1">
      <alignment horizontal="justify" vertical="center" wrapText="1"/>
    </xf>
    <xf numFmtId="9" fontId="4" fillId="4" borderId="301" xfId="2" applyFont="1" applyFill="1" applyBorder="1" applyAlignment="1">
      <alignment horizontal="justify" vertical="center" wrapText="1"/>
    </xf>
    <xf numFmtId="0" fontId="0" fillId="4" borderId="0" xfId="0" applyFill="1"/>
    <xf numFmtId="0" fontId="78" fillId="4" borderId="241" xfId="0" applyFont="1" applyFill="1" applyBorder="1" applyAlignment="1">
      <alignment horizontal="left" vertical="center" wrapText="1"/>
    </xf>
    <xf numFmtId="0" fontId="71" fillId="5" borderId="16" xfId="0" applyFont="1" applyFill="1" applyBorder="1" applyAlignment="1">
      <alignment horizontal="center" vertical="center" wrapText="1"/>
    </xf>
    <xf numFmtId="0" fontId="71" fillId="5" borderId="9" xfId="0" applyFont="1" applyFill="1" applyBorder="1" applyAlignment="1">
      <alignment horizontal="center" vertical="center" wrapText="1"/>
    </xf>
    <xf numFmtId="0" fontId="71" fillId="5" borderId="237" xfId="0" applyFont="1" applyFill="1" applyBorder="1" applyAlignment="1">
      <alignment horizontal="justify" vertical="center" wrapText="1"/>
    </xf>
    <xf numFmtId="0" fontId="72" fillId="5" borderId="238" xfId="0" applyFont="1" applyFill="1" applyBorder="1" applyAlignment="1">
      <alignment horizontal="justify" vertical="center" wrapText="1"/>
    </xf>
    <xf numFmtId="0" fontId="72" fillId="5" borderId="9" xfId="0" applyFont="1" applyFill="1" applyBorder="1" applyAlignment="1">
      <alignment horizontal="justify" vertical="center" wrapText="1"/>
    </xf>
    <xf numFmtId="0" fontId="72" fillId="5" borderId="9" xfId="0" applyFont="1" applyFill="1" applyBorder="1" applyAlignment="1">
      <alignment horizontal="center" vertical="center" wrapText="1"/>
    </xf>
    <xf numFmtId="0" fontId="71" fillId="5" borderId="22" xfId="0" applyFont="1" applyFill="1" applyBorder="1" applyAlignment="1">
      <alignment horizontal="left" vertical="center" wrapText="1"/>
    </xf>
    <xf numFmtId="0" fontId="71" fillId="5" borderId="22" xfId="0" applyFont="1" applyFill="1" applyBorder="1" applyAlignment="1">
      <alignment horizontal="justify" vertical="center" wrapText="1"/>
    </xf>
    <xf numFmtId="9" fontId="72" fillId="5" borderId="22" xfId="1" applyNumberFormat="1" applyFont="1" applyFill="1" applyBorder="1" applyAlignment="1">
      <alignment horizontal="left" vertical="center" wrapText="1"/>
    </xf>
    <xf numFmtId="0" fontId="72" fillId="5" borderId="239" xfId="0" applyFont="1" applyFill="1" applyBorder="1" applyAlignment="1">
      <alignment horizontal="left" vertical="center" wrapText="1"/>
    </xf>
    <xf numFmtId="0" fontId="71" fillId="5" borderId="83" xfId="0" applyFont="1" applyFill="1" applyBorder="1" applyAlignment="1">
      <alignment horizontal="justify" vertical="center" wrapText="1"/>
    </xf>
    <xf numFmtId="0" fontId="72" fillId="5" borderId="81" xfId="0" applyFont="1" applyFill="1" applyBorder="1" applyAlignment="1">
      <alignment horizontal="justify" vertical="center" wrapText="1"/>
    </xf>
    <xf numFmtId="0" fontId="72" fillId="5" borderId="240" xfId="0" applyFont="1" applyFill="1" applyBorder="1" applyAlignment="1">
      <alignment horizontal="justify" vertical="center" wrapText="1"/>
    </xf>
    <xf numFmtId="0" fontId="71" fillId="5" borderId="237" xfId="0" applyFont="1" applyFill="1" applyBorder="1" applyAlignment="1">
      <alignment horizontal="left" vertical="center" wrapText="1"/>
    </xf>
    <xf numFmtId="0" fontId="72" fillId="5" borderId="68" xfId="0" applyFont="1" applyFill="1" applyBorder="1" applyAlignment="1">
      <alignment horizontal="left" vertical="center" wrapText="1"/>
    </xf>
    <xf numFmtId="0" fontId="71" fillId="5" borderId="83" xfId="0" applyFont="1" applyFill="1" applyBorder="1" applyAlignment="1">
      <alignment vertical="center" wrapText="1"/>
    </xf>
    <xf numFmtId="0" fontId="15" fillId="3" borderId="302" xfId="0" applyFont="1" applyFill="1" applyBorder="1" applyAlignment="1">
      <alignment horizontal="center" vertical="center" wrapText="1"/>
    </xf>
    <xf numFmtId="0" fontId="21" fillId="9" borderId="31" xfId="0" applyFont="1" applyFill="1" applyBorder="1" applyAlignment="1">
      <alignment horizontal="justify" vertical="center" wrapText="1"/>
    </xf>
    <xf numFmtId="0" fontId="21" fillId="9" borderId="8" xfId="0" applyFont="1" applyFill="1" applyBorder="1" applyAlignment="1">
      <alignment horizontal="justify" vertical="center" wrapText="1"/>
    </xf>
    <xf numFmtId="0" fontId="71" fillId="5" borderId="265" xfId="0" applyFont="1" applyFill="1" applyBorder="1" applyAlignment="1">
      <alignment horizontal="left" vertical="center" wrapText="1"/>
    </xf>
    <xf numFmtId="0" fontId="72" fillId="5" borderId="238" xfId="0" applyFont="1" applyFill="1" applyBorder="1" applyAlignment="1">
      <alignment horizontal="left" vertical="center" wrapText="1"/>
    </xf>
    <xf numFmtId="0" fontId="71" fillId="5" borderId="9" xfId="0" applyFont="1" applyFill="1" applyBorder="1" applyAlignment="1">
      <alignment horizontal="left" vertical="center" wrapText="1"/>
    </xf>
    <xf numFmtId="0" fontId="71" fillId="5" borderId="9" xfId="0" applyFont="1" applyFill="1" applyBorder="1" applyAlignment="1">
      <alignment horizontal="justify" vertical="center" wrapText="1"/>
    </xf>
    <xf numFmtId="9" fontId="72" fillId="5" borderId="9" xfId="1" applyNumberFormat="1" applyFont="1" applyFill="1" applyBorder="1" applyAlignment="1">
      <alignment horizontal="left" vertical="center" wrapText="1"/>
    </xf>
    <xf numFmtId="0" fontId="72" fillId="5" borderId="17" xfId="0" applyFont="1" applyFill="1" applyBorder="1" applyAlignment="1">
      <alignment horizontal="left" vertical="center" wrapText="1"/>
    </xf>
    <xf numFmtId="0" fontId="71" fillId="5" borderId="11" xfId="0" applyFont="1" applyFill="1" applyBorder="1" applyAlignment="1">
      <alignment vertical="center" wrapText="1"/>
    </xf>
    <xf numFmtId="0" fontId="72" fillId="5" borderId="269" xfId="0" applyFont="1" applyFill="1" applyBorder="1" applyAlignment="1">
      <alignment horizontal="left" vertical="center" wrapText="1"/>
    </xf>
    <xf numFmtId="0" fontId="72" fillId="5" borderId="270" xfId="0" applyFont="1" applyFill="1" applyBorder="1" applyAlignment="1">
      <alignment horizontal="left" vertical="center" wrapText="1"/>
    </xf>
    <xf numFmtId="0" fontId="71" fillId="5" borderId="80" xfId="0" applyFont="1" applyFill="1" applyBorder="1" applyAlignment="1">
      <alignment horizontal="center" vertical="center" wrapText="1"/>
    </xf>
    <xf numFmtId="0" fontId="71" fillId="5" borderId="22" xfId="0" applyFont="1" applyFill="1" applyBorder="1" applyAlignment="1">
      <alignment horizontal="center" vertical="center" wrapText="1"/>
    </xf>
    <xf numFmtId="0" fontId="72" fillId="5" borderId="68" xfId="0" applyFont="1" applyFill="1" applyBorder="1" applyAlignment="1">
      <alignment horizontal="justify" vertical="center" wrapText="1"/>
    </xf>
    <xf numFmtId="0" fontId="72" fillId="5" borderId="22" xfId="0" applyFont="1" applyFill="1" applyBorder="1" applyAlignment="1">
      <alignment horizontal="justify" vertical="center" wrapText="1"/>
    </xf>
    <xf numFmtId="0" fontId="72" fillId="5" borderId="22" xfId="0" applyFont="1" applyFill="1" applyBorder="1" applyAlignment="1">
      <alignment horizontal="center" vertical="center" wrapText="1"/>
    </xf>
    <xf numFmtId="0" fontId="72" fillId="5" borderId="81" xfId="0" applyFont="1" applyFill="1" applyBorder="1" applyAlignment="1">
      <alignment horizontal="left" vertical="center" wrapText="1"/>
    </xf>
    <xf numFmtId="0" fontId="71" fillId="5" borderId="228" xfId="0" applyFont="1" applyFill="1" applyBorder="1" applyAlignment="1">
      <alignment horizontal="justify" vertical="center" wrapText="1"/>
    </xf>
    <xf numFmtId="0" fontId="72" fillId="5" borderId="263" xfId="0" applyFont="1" applyFill="1" applyBorder="1" applyAlignment="1">
      <alignment horizontal="justify" vertical="center" wrapText="1"/>
    </xf>
    <xf numFmtId="0" fontId="72" fillId="5" borderId="264" xfId="0" applyFont="1" applyFill="1" applyBorder="1" applyAlignment="1">
      <alignment horizontal="justify" vertical="center" wrapText="1"/>
    </xf>
    <xf numFmtId="9" fontId="72" fillId="5" borderId="22" xfId="1" applyNumberFormat="1" applyFont="1" applyFill="1" applyBorder="1" applyAlignment="1">
      <alignment horizontal="justify" vertical="center" wrapText="1"/>
    </xf>
    <xf numFmtId="0" fontId="23" fillId="5" borderId="16"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96" fillId="5" borderId="68" xfId="0" applyFont="1" applyFill="1" applyBorder="1" applyAlignment="1">
      <alignment horizontal="left" vertical="center" wrapText="1"/>
    </xf>
    <xf numFmtId="0" fontId="97" fillId="5" borderId="22" xfId="0" applyFont="1" applyFill="1" applyBorder="1" applyAlignment="1">
      <alignment horizontal="left" vertical="center" wrapText="1"/>
    </xf>
    <xf numFmtId="0" fontId="97" fillId="5" borderId="22" xfId="0" applyFont="1" applyFill="1" applyBorder="1" applyAlignment="1">
      <alignment horizontal="justify" vertical="center" wrapText="1"/>
    </xf>
    <xf numFmtId="0" fontId="81" fillId="5" borderId="9" xfId="0" applyFont="1" applyFill="1" applyBorder="1" applyAlignment="1">
      <alignment horizontal="center" vertical="center" wrapText="1"/>
    </xf>
    <xf numFmtId="0" fontId="96" fillId="5" borderId="239" xfId="0" applyFont="1" applyFill="1" applyBorder="1" applyAlignment="1">
      <alignment horizontal="left" vertical="center" wrapText="1"/>
    </xf>
    <xf numFmtId="0" fontId="4" fillId="0" borderId="303" xfId="0" applyFont="1" applyBorder="1" applyAlignment="1">
      <alignment horizontal="center" vertical="center" wrapText="1"/>
    </xf>
    <xf numFmtId="0" fontId="6" fillId="6" borderId="304" xfId="0" applyFont="1" applyFill="1" applyBorder="1" applyAlignment="1">
      <alignment vertical="center" wrapText="1"/>
    </xf>
    <xf numFmtId="0" fontId="6" fillId="3" borderId="304" xfId="0" applyFont="1" applyFill="1" applyBorder="1" applyAlignment="1">
      <alignment vertical="center" wrapText="1"/>
    </xf>
    <xf numFmtId="0" fontId="6" fillId="0" borderId="304" xfId="0" applyFont="1" applyBorder="1" applyAlignment="1">
      <alignment horizontal="justify" vertical="center" wrapText="1"/>
    </xf>
    <xf numFmtId="0" fontId="6" fillId="0" borderId="305" xfId="0" applyFont="1" applyBorder="1" applyAlignment="1">
      <alignment horizontal="justify" vertical="center" wrapText="1"/>
    </xf>
    <xf numFmtId="0" fontId="4" fillId="0" borderId="120" xfId="0" applyFont="1" applyBorder="1" applyAlignment="1">
      <alignment horizontal="center" vertical="center" wrapText="1"/>
    </xf>
    <xf numFmtId="0" fontId="6" fillId="0" borderId="306" xfId="0" applyFont="1" applyBorder="1" applyAlignment="1">
      <alignment horizontal="justify" vertical="center" wrapText="1"/>
    </xf>
    <xf numFmtId="0" fontId="6" fillId="6" borderId="306" xfId="0" applyFont="1" applyFill="1" applyBorder="1" applyAlignment="1">
      <alignment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0" fillId="0" borderId="306" xfId="0" applyFont="1" applyBorder="1" applyAlignment="1">
      <alignment horizontal="center" vertical="center" wrapText="1"/>
    </xf>
    <xf numFmtId="0" fontId="12" fillId="7" borderId="306" xfId="0" applyFont="1" applyFill="1" applyBorder="1" applyAlignment="1">
      <alignment vertical="center" wrapText="1"/>
    </xf>
    <xf numFmtId="0" fontId="12" fillId="0" borderId="120" xfId="0" applyFont="1" applyBorder="1" applyAlignment="1">
      <alignment horizontal="center" vertical="center" wrapText="1"/>
    </xf>
    <xf numFmtId="0" fontId="13" fillId="0" borderId="0" xfId="0" applyFont="1" applyAlignment="1">
      <alignment horizontal="left" vertical="center" wrapText="1"/>
    </xf>
    <xf numFmtId="0" fontId="10" fillId="0" borderId="306" xfId="0" applyFont="1" applyBorder="1" applyAlignment="1">
      <alignment horizontal="justify" vertical="center" wrapText="1"/>
    </xf>
    <xf numFmtId="0" fontId="9" fillId="0" borderId="306" xfId="0" applyFont="1" applyBorder="1" applyAlignment="1">
      <alignment horizontal="justify" vertical="center" wrapText="1"/>
    </xf>
    <xf numFmtId="0" fontId="80" fillId="7" borderId="306" xfId="0" applyFont="1" applyFill="1" applyBorder="1" applyAlignment="1">
      <alignment horizontal="justify" vertical="center" wrapText="1"/>
    </xf>
    <xf numFmtId="0" fontId="9" fillId="0" borderId="120" xfId="0" applyFont="1" applyBorder="1" applyAlignment="1">
      <alignment horizontal="center" vertical="center" wrapText="1"/>
    </xf>
    <xf numFmtId="0" fontId="32" fillId="0" borderId="120" xfId="0" applyFont="1" applyBorder="1" applyAlignment="1">
      <alignment horizontal="center" vertical="center" wrapText="1"/>
    </xf>
    <xf numFmtId="0" fontId="12" fillId="7" borderId="306" xfId="0" applyFont="1" applyFill="1" applyBorder="1" applyAlignment="1">
      <alignment horizontal="justify" vertical="center" wrapText="1"/>
    </xf>
    <xf numFmtId="0" fontId="12" fillId="0" borderId="306" xfId="0" applyFont="1" applyBorder="1" applyAlignment="1">
      <alignment horizontal="justify" vertical="center" wrapText="1"/>
    </xf>
    <xf numFmtId="0" fontId="11" fillId="0" borderId="120" xfId="0" applyFont="1" applyBorder="1" applyAlignment="1">
      <alignment horizontal="center" vertical="center" wrapText="1"/>
    </xf>
    <xf numFmtId="0" fontId="12" fillId="0" borderId="306" xfId="0" applyFont="1" applyBorder="1" applyAlignment="1">
      <alignment vertical="center" wrapText="1"/>
    </xf>
    <xf numFmtId="0" fontId="5" fillId="0" borderId="307" xfId="0" applyFont="1" applyBorder="1" applyAlignment="1">
      <alignment horizontal="center" vertical="center" wrapText="1"/>
    </xf>
    <xf numFmtId="0" fontId="13" fillId="0" borderId="308" xfId="0" applyFont="1" applyBorder="1" applyAlignment="1">
      <alignment vertical="center" wrapText="1"/>
    </xf>
    <xf numFmtId="0" fontId="81" fillId="5" borderId="16" xfId="0" applyFont="1" applyFill="1" applyBorder="1" applyAlignment="1">
      <alignment horizontal="center" vertical="center" wrapText="1"/>
    </xf>
    <xf numFmtId="0" fontId="81" fillId="5" borderId="9" xfId="0" applyFont="1" applyFill="1" applyBorder="1" applyAlignment="1">
      <alignment horizontal="left" vertical="center" wrapText="1"/>
    </xf>
    <xf numFmtId="0" fontId="81" fillId="5" borderId="17" xfId="0" applyFont="1" applyFill="1" applyBorder="1" applyAlignment="1">
      <alignment horizontal="left" vertical="center" wrapText="1"/>
    </xf>
    <xf numFmtId="9" fontId="81" fillId="5" borderId="9" xfId="0" applyNumberFormat="1" applyFont="1" applyFill="1" applyBorder="1" applyAlignment="1">
      <alignment horizontal="left" vertical="center" wrapText="1"/>
    </xf>
    <xf numFmtId="0" fontId="81" fillId="5" borderId="66" xfId="0" applyFont="1" applyFill="1" applyBorder="1" applyAlignment="1">
      <alignment horizontal="center" vertical="center" wrapText="1"/>
    </xf>
    <xf numFmtId="0" fontId="5" fillId="11" borderId="58" xfId="0" applyFont="1" applyFill="1" applyBorder="1" applyAlignment="1">
      <alignment horizontal="center" vertical="center" wrapText="1"/>
    </xf>
    <xf numFmtId="0" fontId="5" fillId="11" borderId="59" xfId="0" applyFont="1" applyFill="1" applyBorder="1" applyAlignment="1">
      <alignment horizontal="center" vertical="center" wrapText="1"/>
    </xf>
    <xf numFmtId="0" fontId="5" fillId="11" borderId="61" xfId="0" applyFont="1" applyFill="1" applyBorder="1" applyAlignment="1">
      <alignment horizontal="center" vertical="center" wrapText="1"/>
    </xf>
    <xf numFmtId="0" fontId="5" fillId="12" borderId="59"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93" fillId="0" borderId="0" xfId="0" applyFont="1" applyAlignment="1">
      <alignment vertical="center" wrapText="1"/>
    </xf>
    <xf numFmtId="0" fontId="28" fillId="5" borderId="66" xfId="0" applyFont="1" applyFill="1" applyBorder="1" applyAlignment="1">
      <alignment horizontal="center" vertical="center" wrapText="1"/>
    </xf>
    <xf numFmtId="0" fontId="28" fillId="5" borderId="9" xfId="0" applyFont="1" applyFill="1" applyBorder="1" applyAlignment="1">
      <alignment horizontal="center" vertical="center" wrapText="1"/>
    </xf>
    <xf numFmtId="10" fontId="28" fillId="5" borderId="67" xfId="2" applyNumberFormat="1" applyFont="1" applyFill="1" applyBorder="1" applyAlignment="1">
      <alignment horizontal="center" vertical="center" wrapText="1"/>
    </xf>
    <xf numFmtId="0" fontId="23" fillId="5" borderId="66" xfId="0" applyFont="1" applyFill="1" applyBorder="1" applyAlignment="1">
      <alignment horizontal="center" vertical="center" wrapText="1"/>
    </xf>
    <xf numFmtId="10" fontId="28" fillId="5" borderId="66" xfId="2" applyNumberFormat="1" applyFont="1" applyFill="1" applyBorder="1" applyAlignment="1">
      <alignment horizontal="center" vertical="center" wrapText="1"/>
    </xf>
    <xf numFmtId="10" fontId="28" fillId="5" borderId="9" xfId="2" applyNumberFormat="1" applyFont="1" applyFill="1" applyBorder="1" applyAlignment="1">
      <alignment horizontal="center" vertical="center" wrapText="1"/>
    </xf>
    <xf numFmtId="0" fontId="21" fillId="9" borderId="129" xfId="0" applyFont="1" applyFill="1" applyBorder="1" applyAlignment="1">
      <alignment horizontal="justify"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72" xfId="3" applyFont="1" applyBorder="1" applyAlignment="1">
      <alignment horizontal="left" vertical="top" wrapText="1"/>
    </xf>
    <xf numFmtId="0" fontId="48" fillId="3" borderId="146" xfId="3" applyFont="1" applyFill="1" applyBorder="1" applyAlignment="1">
      <alignment horizontal="center" vertical="center"/>
    </xf>
    <xf numFmtId="0" fontId="48" fillId="3" borderId="173" xfId="3" applyFont="1" applyFill="1" applyBorder="1" applyAlignment="1">
      <alignment horizontal="center" vertical="center"/>
    </xf>
    <xf numFmtId="0" fontId="48" fillId="3" borderId="64" xfId="3" applyFont="1" applyFill="1" applyBorder="1" applyAlignment="1">
      <alignment horizontal="center" vertical="center"/>
    </xf>
    <xf numFmtId="0" fontId="45" fillId="0" borderId="174" xfId="3" applyFont="1" applyBorder="1" applyAlignment="1">
      <alignment horizontal="left" vertical="top" wrapText="1"/>
    </xf>
    <xf numFmtId="0" fontId="48" fillId="3" borderId="146" xfId="3" applyFont="1" applyFill="1" applyBorder="1" applyAlignment="1">
      <alignment horizontal="center" vertical="center" wrapText="1"/>
    </xf>
    <xf numFmtId="0" fontId="48" fillId="3" borderId="173" xfId="3" applyFont="1" applyFill="1" applyBorder="1" applyAlignment="1">
      <alignment horizontal="center" vertical="center" wrapText="1"/>
    </xf>
    <xf numFmtId="0" fontId="48" fillId="3" borderId="64" xfId="3" applyFont="1" applyFill="1" applyBorder="1" applyAlignment="1">
      <alignment horizontal="center" vertical="center" wrapText="1"/>
    </xf>
    <xf numFmtId="0" fontId="52" fillId="0" borderId="175" xfId="3" applyFont="1" applyBorder="1" applyAlignment="1">
      <alignment horizontal="center" vertical="center" wrapText="1"/>
    </xf>
    <xf numFmtId="0" fontId="52" fillId="0" borderId="176" xfId="3" applyFont="1" applyBorder="1" applyAlignment="1">
      <alignment horizontal="center" vertical="center" wrapText="1"/>
    </xf>
    <xf numFmtId="0" fontId="52" fillId="0" borderId="177" xfId="3" applyFont="1" applyBorder="1" applyAlignment="1">
      <alignment horizontal="center" vertical="center" wrapText="1"/>
    </xf>
    <xf numFmtId="0" fontId="52" fillId="0" borderId="178" xfId="3" applyFont="1" applyBorder="1" applyAlignment="1">
      <alignment horizontal="center" vertical="center" wrapText="1"/>
    </xf>
    <xf numFmtId="0" fontId="52" fillId="0" borderId="0" xfId="3" applyFont="1" applyAlignment="1">
      <alignment horizontal="center" vertical="center" wrapText="1"/>
    </xf>
    <xf numFmtId="0" fontId="52" fillId="0" borderId="179" xfId="3" applyFont="1" applyBorder="1" applyAlignment="1">
      <alignment horizontal="center" vertical="center" wrapText="1"/>
    </xf>
    <xf numFmtId="0" fontId="52" fillId="0" borderId="180" xfId="3" applyFont="1" applyBorder="1" applyAlignment="1">
      <alignment horizontal="center" vertical="center" wrapText="1"/>
    </xf>
    <xf numFmtId="0" fontId="52" fillId="0" borderId="181" xfId="3" applyFont="1" applyBorder="1" applyAlignment="1">
      <alignment horizontal="center" vertical="center" wrapText="1"/>
    </xf>
    <xf numFmtId="0" fontId="52" fillId="0" borderId="182" xfId="3" applyFont="1" applyBorder="1" applyAlignment="1">
      <alignment horizontal="center" vertical="center" wrapText="1"/>
    </xf>
    <xf numFmtId="0" fontId="48" fillId="3" borderId="184" xfId="3" applyFont="1" applyFill="1" applyBorder="1" applyAlignment="1">
      <alignment horizontal="center" vertical="center" wrapText="1"/>
    </xf>
    <xf numFmtId="0" fontId="48" fillId="3" borderId="0" xfId="3" applyFont="1" applyFill="1" applyAlignment="1">
      <alignment horizontal="center" vertical="center" wrapText="1"/>
    </xf>
    <xf numFmtId="0" fontId="45" fillId="0" borderId="174" xfId="3" applyFont="1" applyBorder="1" applyAlignment="1">
      <alignment vertical="top" wrapText="1"/>
    </xf>
    <xf numFmtId="0" fontId="45" fillId="0" borderId="0" xfId="3" applyFont="1" applyAlignment="1">
      <alignment vertical="top" wrapText="1"/>
    </xf>
    <xf numFmtId="0" fontId="48" fillId="3" borderId="97" xfId="3" applyFont="1" applyFill="1" applyBorder="1" applyAlignment="1">
      <alignment horizontal="center" vertical="center" wrapText="1"/>
    </xf>
    <xf numFmtId="0" fontId="55" fillId="0" borderId="0" xfId="3" applyFont="1" applyAlignment="1">
      <alignment horizontal="center" vertical="top" wrapText="1"/>
    </xf>
    <xf numFmtId="0" fontId="54" fillId="0" borderId="193" xfId="4" applyFont="1" applyBorder="1" applyAlignment="1">
      <alignment horizontal="center" vertical="center" wrapText="1"/>
    </xf>
    <xf numFmtId="0" fontId="54" fillId="0" borderId="188" xfId="4" applyFont="1" applyBorder="1" applyAlignment="1">
      <alignment horizontal="center" vertical="center" wrapText="1"/>
    </xf>
    <xf numFmtId="0" fontId="54" fillId="0" borderId="191" xfId="4" applyFont="1" applyBorder="1" applyAlignment="1">
      <alignment horizontal="center" vertical="center" wrapText="1"/>
    </xf>
    <xf numFmtId="0" fontId="54" fillId="3" borderId="193" xfId="4" applyFont="1" applyFill="1" applyBorder="1" applyAlignment="1">
      <alignment horizontal="center" vertical="center" wrapText="1"/>
    </xf>
    <xf numFmtId="0" fontId="54" fillId="3" borderId="188" xfId="4" applyFont="1" applyFill="1" applyBorder="1" applyAlignment="1">
      <alignment horizontal="center" vertical="center" wrapText="1"/>
    </xf>
    <xf numFmtId="0" fontId="54" fillId="3" borderId="191" xfId="4" applyFont="1" applyFill="1" applyBorder="1" applyAlignment="1">
      <alignment horizontal="center" vertical="center" wrapText="1"/>
    </xf>
    <xf numFmtId="0" fontId="60" fillId="0" borderId="0" xfId="4" applyFont="1" applyAlignment="1">
      <alignment horizontal="center" vertical="center"/>
    </xf>
    <xf numFmtId="0" fontId="54" fillId="0" borderId="218" xfId="4" applyFont="1" applyBorder="1" applyAlignment="1">
      <alignment horizontal="center" vertical="center" wrapText="1"/>
    </xf>
    <xf numFmtId="0" fontId="54" fillId="0" borderId="192" xfId="4" applyFont="1" applyBorder="1" applyAlignment="1">
      <alignment horizontal="center" vertical="center" wrapText="1"/>
    </xf>
    <xf numFmtId="0" fontId="54" fillId="0" borderId="187" xfId="4" applyFont="1" applyBorder="1" applyAlignment="1">
      <alignment horizontal="center" vertical="center" wrapText="1"/>
    </xf>
    <xf numFmtId="0" fontId="54" fillId="0" borderId="189" xfId="4" applyFont="1" applyBorder="1" applyAlignment="1">
      <alignment horizontal="center" vertical="center" wrapText="1"/>
    </xf>
    <xf numFmtId="0" fontId="54" fillId="0" borderId="198" xfId="4" applyFont="1" applyBorder="1" applyAlignment="1">
      <alignment horizontal="center" vertical="center" wrapText="1"/>
    </xf>
    <xf numFmtId="0" fontId="54" fillId="0" borderId="200" xfId="4" applyFont="1" applyBorder="1" applyAlignment="1">
      <alignment horizontal="center" vertical="center" wrapText="1"/>
    </xf>
    <xf numFmtId="0" fontId="54" fillId="0" borderId="217" xfId="4" applyFont="1" applyBorder="1" applyAlignment="1">
      <alignment horizontal="center" vertical="center" wrapText="1"/>
    </xf>
    <xf numFmtId="0" fontId="61" fillId="3" borderId="192" xfId="4" applyFont="1" applyFill="1" applyBorder="1" applyAlignment="1">
      <alignment horizontal="center" vertical="center" wrapText="1"/>
    </xf>
    <xf numFmtId="0" fontId="61" fillId="3" borderId="187" xfId="4" applyFont="1" applyFill="1" applyBorder="1" applyAlignment="1">
      <alignment horizontal="center" vertical="center" wrapText="1"/>
    </xf>
    <xf numFmtId="0" fontId="61" fillId="3" borderId="189" xfId="4" applyFont="1" applyFill="1" applyBorder="1" applyAlignment="1">
      <alignment horizontal="center" vertical="center" wrapText="1"/>
    </xf>
    <xf numFmtId="0" fontId="54" fillId="0" borderId="208" xfId="4" applyFont="1" applyBorder="1" applyAlignment="1">
      <alignment horizontal="center" vertical="center" wrapText="1"/>
    </xf>
    <xf numFmtId="0" fontId="54" fillId="0" borderId="152"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14" xfId="4" applyFont="1" applyBorder="1" applyAlignment="1">
      <alignment horizontal="center" vertical="center" wrapText="1"/>
    </xf>
    <xf numFmtId="0" fontId="54" fillId="0" borderId="216" xfId="4" applyFont="1" applyBorder="1" applyAlignment="1">
      <alignment horizontal="center" vertical="center" wrapText="1"/>
    </xf>
    <xf numFmtId="0" fontId="54" fillId="3" borderId="208" xfId="4" applyFont="1" applyFill="1" applyBorder="1" applyAlignment="1">
      <alignment horizontal="center" vertical="center" wrapText="1"/>
    </xf>
    <xf numFmtId="0" fontId="54" fillId="3" borderId="152" xfId="4" applyFont="1" applyFill="1" applyBorder="1" applyAlignment="1">
      <alignment horizontal="center" vertical="center" wrapText="1"/>
    </xf>
    <xf numFmtId="0" fontId="54" fillId="3" borderId="207" xfId="4" applyFont="1" applyFill="1" applyBorder="1" applyAlignment="1">
      <alignment horizontal="center" vertical="center" wrapText="1"/>
    </xf>
    <xf numFmtId="0" fontId="61" fillId="0" borderId="187" xfId="4" applyFont="1" applyBorder="1" applyAlignment="1">
      <alignment horizontal="center" vertical="center" wrapText="1"/>
    </xf>
    <xf numFmtId="0" fontId="61" fillId="0" borderId="189" xfId="4" applyFont="1" applyBorder="1" applyAlignment="1">
      <alignment horizontal="center" vertical="center" wrapText="1"/>
    </xf>
    <xf numFmtId="0" fontId="61" fillId="0" borderId="192" xfId="4" applyFont="1" applyBorder="1" applyAlignment="1">
      <alignment horizontal="center" vertical="center" wrapText="1"/>
    </xf>
    <xf numFmtId="0" fontId="63" fillId="3" borderId="227" xfId="4" applyFont="1" applyFill="1" applyBorder="1" applyAlignment="1">
      <alignment horizontal="center" vertical="center" wrapText="1"/>
    </xf>
    <xf numFmtId="0" fontId="63" fillId="3" borderId="24" xfId="4" applyFont="1" applyFill="1" applyBorder="1" applyAlignment="1">
      <alignment horizontal="center" vertical="center" wrapText="1"/>
    </xf>
    <xf numFmtId="0" fontId="63" fillId="3" borderId="109" xfId="4" applyFont="1" applyFill="1" applyBorder="1" applyAlignment="1">
      <alignment horizontal="center" vertical="center" wrapText="1"/>
    </xf>
    <xf numFmtId="0" fontId="63" fillId="3" borderId="226" xfId="4" applyFont="1" applyFill="1" applyBorder="1" applyAlignment="1">
      <alignment horizontal="center" vertical="center" wrapText="1"/>
    </xf>
    <xf numFmtId="0" fontId="63" fillId="3" borderId="186" xfId="4" applyFont="1" applyFill="1" applyBorder="1" applyAlignment="1">
      <alignment horizontal="center" vertical="center" wrapText="1"/>
    </xf>
    <xf numFmtId="0" fontId="58" fillId="0" borderId="0" xfId="4" applyFont="1" applyAlignment="1">
      <alignment horizontal="left" vertical="center" wrapText="1"/>
    </xf>
    <xf numFmtId="0" fontId="58" fillId="0" borderId="0" xfId="4" applyFont="1" applyAlignment="1">
      <alignment vertical="top" wrapText="1"/>
    </xf>
    <xf numFmtId="0" fontId="63" fillId="3" borderId="202" xfId="4" applyFont="1" applyFill="1" applyBorder="1" applyAlignment="1">
      <alignment horizontal="center" vertical="center" wrapText="1"/>
    </xf>
    <xf numFmtId="0" fontId="63" fillId="3" borderId="152" xfId="4" applyFont="1" applyFill="1" applyBorder="1" applyAlignment="1">
      <alignment horizontal="center" vertical="center" wrapText="1"/>
    </xf>
    <xf numFmtId="0" fontId="63" fillId="3" borderId="153" xfId="4" applyFont="1" applyFill="1" applyBorder="1" applyAlignment="1">
      <alignment horizontal="center" vertical="center" wrapText="1"/>
    </xf>
    <xf numFmtId="0" fontId="63" fillId="3" borderId="45" xfId="4" applyFont="1" applyFill="1" applyBorder="1" applyAlignment="1">
      <alignment horizontal="center" vertical="center" wrapText="1"/>
    </xf>
    <xf numFmtId="0" fontId="63" fillId="3" borderId="204" xfId="4" applyFont="1" applyFill="1" applyBorder="1" applyAlignment="1">
      <alignment horizontal="center" vertical="center" wrapText="1"/>
    </xf>
    <xf numFmtId="0" fontId="63" fillId="3" borderId="57" xfId="4" applyFont="1" applyFill="1" applyBorder="1" applyAlignment="1">
      <alignment horizontal="center" vertical="center" wrapText="1"/>
    </xf>
    <xf numFmtId="0" fontId="6" fillId="3" borderId="0" xfId="0" applyFont="1" applyFill="1" applyAlignment="1">
      <alignment horizontal="center" vertical="center" wrapText="1"/>
    </xf>
    <xf numFmtId="0" fontId="63" fillId="3" borderId="203" xfId="4" applyFont="1" applyFill="1" applyBorder="1" applyAlignment="1">
      <alignment horizontal="center" vertical="center" wrapText="1"/>
    </xf>
    <xf numFmtId="0" fontId="63" fillId="3" borderId="185" xfId="4" applyFont="1" applyFill="1" applyBorder="1" applyAlignment="1">
      <alignment horizontal="center" vertical="center" wrapText="1"/>
    </xf>
    <xf numFmtId="0" fontId="63" fillId="3" borderId="205" xfId="4" applyFont="1" applyFill="1" applyBorder="1" applyAlignment="1">
      <alignment horizontal="center" vertical="center" wrapText="1"/>
    </xf>
    <xf numFmtId="0" fontId="63" fillId="3" borderId="147" xfId="4" applyFont="1" applyFill="1" applyBorder="1" applyAlignment="1">
      <alignment horizontal="center" vertical="center" wrapText="1"/>
    </xf>
    <xf numFmtId="0" fontId="63" fillId="3" borderId="149" xfId="4" applyFont="1" applyFill="1" applyBorder="1" applyAlignment="1">
      <alignment horizontal="center" vertical="center" wrapText="1"/>
    </xf>
    <xf numFmtId="0" fontId="63" fillId="3" borderId="166" xfId="4" applyFont="1" applyFill="1" applyBorder="1" applyAlignment="1">
      <alignment horizontal="center" vertical="center" wrapText="1"/>
    </xf>
    <xf numFmtId="0" fontId="61" fillId="0" borderId="152" xfId="4" applyFont="1" applyBorder="1" applyAlignment="1">
      <alignment horizontal="center" vertical="center" wrapText="1"/>
    </xf>
    <xf numFmtId="0" fontId="61" fillId="0" borderId="207" xfId="4" applyFont="1" applyBorder="1" applyAlignment="1">
      <alignment horizontal="center" vertical="center" wrapText="1"/>
    </xf>
    <xf numFmtId="0" fontId="8" fillId="3" borderId="135" xfId="4" applyFont="1" applyFill="1" applyBorder="1" applyAlignment="1">
      <alignment horizontal="center" vertical="center" wrapText="1"/>
    </xf>
    <xf numFmtId="0" fontId="8" fillId="3" borderId="165" xfId="4" applyFont="1" applyFill="1" applyBorder="1" applyAlignment="1">
      <alignment horizontal="center" vertical="center" wrapText="1"/>
    </xf>
    <xf numFmtId="0" fontId="4" fillId="0" borderId="0" xfId="4" applyFont="1" applyAlignment="1">
      <alignment horizontal="center" vertical="center" wrapText="1"/>
    </xf>
    <xf numFmtId="0" fontId="8" fillId="3" borderId="23" xfId="4" applyFont="1" applyFill="1" applyBorder="1" applyAlignment="1">
      <alignment horizontal="center" vertical="center" wrapText="1"/>
    </xf>
    <xf numFmtId="0" fontId="8" fillId="3" borderId="25" xfId="4" applyFont="1" applyFill="1" applyBorder="1" applyAlignment="1">
      <alignment horizontal="center" vertical="center" wrapText="1"/>
    </xf>
    <xf numFmtId="0" fontId="8" fillId="3" borderId="135" xfId="4" applyFont="1" applyFill="1" applyBorder="1" applyAlignment="1">
      <alignment horizontal="center" vertical="center"/>
    </xf>
    <xf numFmtId="0" fontId="8" fillId="3" borderId="165" xfId="4" applyFont="1" applyFill="1" applyBorder="1" applyAlignment="1">
      <alignment horizontal="center" vertical="center"/>
    </xf>
    <xf numFmtId="0" fontId="68" fillId="0" borderId="0" xfId="4" applyFont="1" applyAlignment="1">
      <alignment horizontal="left" vertical="top" wrapText="1"/>
    </xf>
    <xf numFmtId="49" fontId="36" fillId="3" borderId="23" xfId="9" applyNumberFormat="1" applyFont="1" applyFill="1" applyBorder="1" applyAlignment="1">
      <alignment horizontal="center" vertical="center" wrapText="1"/>
    </xf>
    <xf numFmtId="49" fontId="36" fillId="3" borderId="24" xfId="9" applyNumberFormat="1" applyFont="1" applyFill="1" applyBorder="1" applyAlignment="1">
      <alignment horizontal="center" vertical="center" wrapText="1"/>
    </xf>
    <xf numFmtId="49" fontId="36" fillId="3" borderId="2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1" xfId="0" applyFont="1" applyBorder="1" applyAlignment="1">
      <alignment horizontal="center" vertical="center" wrapText="1"/>
    </xf>
    <xf numFmtId="0" fontId="4" fillId="0" borderId="0" xfId="0" applyFont="1" applyAlignment="1">
      <alignment horizontal="center" vertical="center" wrapText="1"/>
    </xf>
    <xf numFmtId="0" fontId="4" fillId="0" borderId="2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5"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3" borderId="86"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67" fillId="2" borderId="87" xfId="0" applyFont="1" applyFill="1" applyBorder="1" applyAlignment="1">
      <alignment horizontal="center" vertical="center" wrapText="1"/>
    </xf>
    <xf numFmtId="0" fontId="67" fillId="2" borderId="61" xfId="0" applyFont="1" applyFill="1" applyBorder="1" applyAlignment="1">
      <alignment horizontal="center" vertical="center" wrapText="1"/>
    </xf>
    <xf numFmtId="0" fontId="8" fillId="2" borderId="89"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 fillId="3" borderId="0" xfId="0" applyFont="1" applyFill="1" applyAlignment="1">
      <alignment horizontal="center" vertical="center" wrapText="1"/>
    </xf>
    <xf numFmtId="0" fontId="11" fillId="8" borderId="0" xfId="0" applyFont="1" applyFill="1" applyAlignment="1">
      <alignment horizontal="left" vertical="center" wrapText="1"/>
    </xf>
    <xf numFmtId="0" fontId="9" fillId="0" borderId="0" xfId="0" applyFont="1" applyAlignment="1">
      <alignment horizontal="lef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2" fillId="7" borderId="0" xfId="0" applyFont="1" applyFill="1" applyAlignment="1">
      <alignment vertical="center" wrapText="1"/>
    </xf>
    <xf numFmtId="0" fontId="15" fillId="3" borderId="126"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2" xfId="0" applyFont="1" applyFill="1" applyBorder="1" applyAlignment="1">
      <alignment horizontal="center" vertical="center" wrapText="1"/>
    </xf>
    <xf numFmtId="0" fontId="15"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6" fillId="3" borderId="126" xfId="0" applyFont="1" applyFill="1" applyBorder="1" applyAlignment="1">
      <alignment horizontal="center" vertical="center" wrapText="1"/>
    </xf>
    <xf numFmtId="0" fontId="16" fillId="3" borderId="127"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6" borderId="0" xfId="0" applyFont="1" applyFill="1" applyAlignment="1">
      <alignment horizontal="center" vertical="center" wrapText="1"/>
    </xf>
    <xf numFmtId="0" fontId="12" fillId="7" borderId="0" xfId="0" applyFont="1" applyFill="1" applyAlignment="1">
      <alignment horizontal="center" vertical="center" wrapText="1"/>
    </xf>
    <xf numFmtId="0" fontId="80" fillId="7" borderId="0" xfId="0" applyFont="1" applyFill="1" applyAlignment="1">
      <alignment horizontal="justify" vertical="center" wrapText="1"/>
    </xf>
    <xf numFmtId="0" fontId="11" fillId="8" borderId="120"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306" xfId="0" applyFont="1" applyFill="1" applyBorder="1" applyAlignment="1">
      <alignment vertical="center" wrapText="1"/>
    </xf>
    <xf numFmtId="0" fontId="8" fillId="3" borderId="120" xfId="0" applyFont="1" applyFill="1" applyBorder="1" applyAlignment="1">
      <alignment horizontal="center" vertical="center" wrapText="1"/>
    </xf>
    <xf numFmtId="0" fontId="8" fillId="16" borderId="120" xfId="0" applyFont="1" applyFill="1" applyBorder="1" applyAlignment="1">
      <alignment horizontal="center" vertical="center" wrapText="1"/>
    </xf>
    <xf numFmtId="0" fontId="6" fillId="3" borderId="304" xfId="0" applyFont="1" applyFill="1" applyBorder="1" applyAlignment="1">
      <alignment horizontal="center"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4" fillId="3" borderId="120" xfId="0" applyFont="1" applyFill="1" applyBorder="1" applyAlignment="1">
      <alignment horizontal="center" vertical="center" wrapText="1"/>
    </xf>
    <xf numFmtId="0" fontId="14" fillId="3" borderId="30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2" xfId="0" applyFont="1" applyFill="1" applyBorder="1" applyAlignment="1">
      <alignment horizontal="center" vertical="center" wrapText="1"/>
    </xf>
    <xf numFmtId="0" fontId="15" fillId="3" borderId="113"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2"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5" xfId="0" applyFont="1" applyFill="1" applyBorder="1" applyAlignment="1">
      <alignment horizontal="center" vertical="center" wrapText="1"/>
    </xf>
    <xf numFmtId="0" fontId="16"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30" fillId="3" borderId="0" xfId="0" applyFont="1" applyFill="1" applyAlignment="1">
      <alignment horizontal="center" vertical="center" wrapText="1"/>
    </xf>
    <xf numFmtId="0" fontId="30" fillId="3" borderId="24" xfId="0" applyFont="1" applyFill="1" applyBorder="1" applyAlignment="1">
      <alignment horizontal="center" vertical="center" wrapText="1"/>
    </xf>
    <xf numFmtId="0" fontId="5" fillId="11" borderId="46"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30" fillId="3" borderId="2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0" fillId="3" borderId="30" xfId="0" applyFont="1" applyFill="1" applyBorder="1" applyAlignment="1">
      <alignment horizontal="center" vertical="center" wrapText="1"/>
    </xf>
    <xf numFmtId="0" fontId="8" fillId="16" borderId="33" xfId="0" applyFont="1" applyFill="1" applyBorder="1" applyAlignment="1">
      <alignment horizontal="center" vertical="center" wrapText="1"/>
    </xf>
    <xf numFmtId="0" fontId="8" fillId="16" borderId="34" xfId="0" applyFont="1" applyFill="1" applyBorder="1" applyAlignment="1">
      <alignment horizontal="center" vertical="center" wrapText="1"/>
    </xf>
    <xf numFmtId="0" fontId="8" fillId="16" borderId="35" xfId="0"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11" fillId="10" borderId="34"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1" borderId="45" xfId="0" applyFont="1" applyFill="1" applyBorder="1" applyAlignment="1">
      <alignment horizontal="center" vertical="center" wrapText="1"/>
    </xf>
    <xf numFmtId="0" fontId="5" fillId="11" borderId="57"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5" fillId="11" borderId="43"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16" borderId="224" xfId="0" applyFont="1" applyFill="1" applyBorder="1" applyAlignment="1">
      <alignment horizontal="center" vertical="center" wrapText="1"/>
    </xf>
    <xf numFmtId="0" fontId="8" fillId="3" borderId="224" xfId="0" applyFont="1" applyFill="1" applyBorder="1" applyAlignment="1">
      <alignment horizontal="center" vertical="center" wrapText="1"/>
    </xf>
    <xf numFmtId="0" fontId="8" fillId="3" borderId="225" xfId="0" applyFont="1" applyFill="1" applyBorder="1" applyAlignment="1">
      <alignment horizontal="center" vertical="center" wrapText="1"/>
    </xf>
    <xf numFmtId="2" fontId="8" fillId="3" borderId="223" xfId="0" applyNumberFormat="1" applyFont="1" applyFill="1" applyBorder="1" applyAlignment="1">
      <alignment horizontal="center" vertical="center" wrapText="1"/>
    </xf>
    <xf numFmtId="2" fontId="8" fillId="3" borderId="221" xfId="0" applyNumberFormat="1" applyFont="1" applyFill="1" applyBorder="1" applyAlignment="1">
      <alignment horizontal="center" vertical="center" wrapText="1"/>
    </xf>
    <xf numFmtId="0" fontId="17" fillId="0" borderId="154" xfId="0" applyFont="1" applyBorder="1" applyAlignment="1">
      <alignment horizontal="center" vertical="center" wrapText="1"/>
    </xf>
    <xf numFmtId="0" fontId="17" fillId="0" borderId="155" xfId="0" applyFont="1" applyBorder="1" applyAlignment="1">
      <alignment horizontal="center" vertical="center" wrapText="1"/>
    </xf>
    <xf numFmtId="0" fontId="17" fillId="0" borderId="156" xfId="0" applyFont="1" applyBorder="1" applyAlignment="1">
      <alignment horizontal="center" vertical="center" wrapText="1"/>
    </xf>
    <xf numFmtId="0" fontId="17" fillId="0" borderId="157" xfId="0" applyFont="1" applyBorder="1" applyAlignment="1">
      <alignment horizontal="center" vertical="center" wrapText="1"/>
    </xf>
    <xf numFmtId="0" fontId="17" fillId="0" borderId="21" xfId="0" applyFont="1" applyBorder="1" applyAlignment="1">
      <alignment horizontal="center" vertical="center" wrapText="1"/>
    </xf>
    <xf numFmtId="0" fontId="5" fillId="0" borderId="285" xfId="0" applyFont="1" applyBorder="1" applyAlignment="1">
      <alignment horizontal="center" vertical="center" wrapText="1"/>
    </xf>
    <xf numFmtId="0" fontId="5" fillId="0" borderId="286" xfId="0" applyFont="1" applyBorder="1" applyAlignment="1">
      <alignment horizontal="center" vertical="center" wrapText="1"/>
    </xf>
    <xf numFmtId="0" fontId="5" fillId="0" borderId="287"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284" xfId="0" applyFont="1" applyBorder="1" applyAlignment="1">
      <alignment horizontal="center" vertical="center" wrapText="1"/>
    </xf>
    <xf numFmtId="0" fontId="5" fillId="0" borderId="165" xfId="0" applyFont="1" applyBorder="1" applyAlignment="1">
      <alignment horizontal="center" vertical="center" wrapText="1"/>
    </xf>
    <xf numFmtId="0" fontId="17" fillId="0" borderId="29" xfId="0" applyFont="1" applyBorder="1" applyAlignment="1">
      <alignment horizontal="center" vertical="center" wrapText="1"/>
    </xf>
    <xf numFmtId="0" fontId="95" fillId="6" borderId="158" xfId="0" applyFont="1" applyFill="1" applyBorder="1" applyAlignment="1">
      <alignment horizontal="center" vertical="center"/>
    </xf>
    <xf numFmtId="0" fontId="95" fillId="6" borderId="159" xfId="0" applyFont="1" applyFill="1" applyBorder="1" applyAlignment="1">
      <alignment horizontal="center" vertical="center"/>
    </xf>
    <xf numFmtId="0" fontId="95" fillId="6" borderId="160" xfId="0" applyFont="1" applyFill="1" applyBorder="1" applyAlignment="1">
      <alignment horizontal="center" vertical="center"/>
    </xf>
    <xf numFmtId="0" fontId="94" fillId="6" borderId="161" xfId="0" applyFont="1" applyFill="1" applyBorder="1" applyAlignment="1">
      <alignment horizontal="left" vertical="center"/>
    </xf>
    <xf numFmtId="0" fontId="94" fillId="6" borderId="159" xfId="0" applyFont="1" applyFill="1" applyBorder="1" applyAlignment="1">
      <alignment horizontal="left" vertical="center"/>
    </xf>
    <xf numFmtId="0" fontId="94" fillId="6" borderId="162" xfId="0" applyFont="1" applyFill="1" applyBorder="1" applyAlignment="1">
      <alignment horizontal="left" vertical="center"/>
    </xf>
    <xf numFmtId="0" fontId="29" fillId="6" borderId="151" xfId="0" applyFont="1" applyFill="1" applyBorder="1" applyAlignment="1">
      <alignment horizontal="center" vertical="center" wrapText="1"/>
    </xf>
    <xf numFmtId="0" fontId="29" fillId="6" borderId="152" xfId="0" applyFont="1" applyFill="1" applyBorder="1" applyAlignment="1">
      <alignment horizontal="center" vertical="center" wrapText="1"/>
    </xf>
    <xf numFmtId="0" fontId="29" fillId="6" borderId="153" xfId="0" applyFont="1" applyFill="1" applyBorder="1" applyAlignment="1">
      <alignment horizontal="center" vertical="center" wrapText="1"/>
    </xf>
    <xf numFmtId="0" fontId="5" fillId="0" borderId="135" xfId="0" applyFont="1" applyBorder="1" applyAlignment="1">
      <alignment horizontal="center" vertical="center" wrapText="1"/>
    </xf>
    <xf numFmtId="0" fontId="37" fillId="6" borderId="135" xfId="0" applyFont="1" applyFill="1" applyBorder="1" applyAlignment="1">
      <alignment horizontal="center" vertical="center" wrapText="1"/>
    </xf>
    <xf numFmtId="0" fontId="37" fillId="6" borderId="165"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2" fontId="13" fillId="0" borderId="280" xfId="0" applyNumberFormat="1" applyFont="1" applyBorder="1" applyAlignment="1">
      <alignment horizontal="center" vertical="center" wrapText="1"/>
    </xf>
    <xf numFmtId="2" fontId="13" fillId="0" borderId="281" xfId="0" applyNumberFormat="1" applyFont="1" applyBorder="1" applyAlignment="1">
      <alignment horizontal="center" vertical="center" wrapText="1"/>
    </xf>
    <xf numFmtId="2" fontId="13" fillId="0" borderId="282" xfId="0"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10" fontId="5" fillId="0" borderId="290" xfId="2" applyNumberFormat="1" applyFont="1" applyBorder="1" applyAlignment="1">
      <alignment horizontal="center" vertical="center" wrapText="1"/>
    </xf>
    <xf numFmtId="0" fontId="4" fillId="0" borderId="135" xfId="0" applyFont="1" applyBorder="1" applyAlignment="1">
      <alignment horizontal="center" vertical="center" wrapText="1"/>
    </xf>
    <xf numFmtId="0" fontId="4" fillId="0" borderId="136" xfId="0" applyFont="1" applyBorder="1" applyAlignment="1">
      <alignment horizontal="center" vertical="center" wrapText="1"/>
    </xf>
    <xf numFmtId="10" fontId="4" fillId="0" borderId="93"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10" fontId="4" fillId="0" borderId="94"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0" fontId="86" fillId="17" borderId="150" xfId="0" applyFont="1" applyFill="1" applyBorder="1" applyAlignment="1">
      <alignment horizontal="justify" vertical="center" wrapText="1"/>
    </xf>
    <xf numFmtId="0" fontId="86" fillId="17" borderId="293" xfId="0" applyFont="1" applyFill="1" applyBorder="1" applyAlignment="1">
      <alignment horizontal="justify" vertical="center" wrapText="1"/>
    </xf>
    <xf numFmtId="0" fontId="21" fillId="0" borderId="141" xfId="0" applyFont="1" applyBorder="1" applyAlignment="1">
      <alignment horizontal="center" vertical="center"/>
    </xf>
    <xf numFmtId="0" fontId="21" fillId="0" borderId="68" xfId="0" applyFont="1" applyBorder="1" applyAlignment="1">
      <alignment horizontal="center" vertical="center"/>
    </xf>
    <xf numFmtId="0" fontId="21" fillId="0" borderId="110" xfId="0" applyFont="1" applyBorder="1" applyAlignment="1">
      <alignment horizontal="left" vertical="center" wrapText="1"/>
    </xf>
    <xf numFmtId="0" fontId="21" fillId="0" borderId="22" xfId="0" applyFont="1" applyBorder="1" applyAlignment="1">
      <alignment horizontal="left" vertical="center" wrapText="1"/>
    </xf>
    <xf numFmtId="0" fontId="21" fillId="0" borderId="11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11" xfId="0" applyFont="1" applyBorder="1" applyAlignment="1">
      <alignment horizontal="center" vertical="center" wrapText="1"/>
    </xf>
    <xf numFmtId="0" fontId="21" fillId="0" borderId="131" xfId="0" applyFont="1" applyBorder="1" applyAlignment="1">
      <alignment horizontal="center" vertical="center" wrapText="1"/>
    </xf>
    <xf numFmtId="10" fontId="5" fillId="0" borderId="289" xfId="2" applyNumberFormat="1" applyFont="1" applyBorder="1" applyAlignment="1">
      <alignment horizontal="center" vertical="center" wrapText="1"/>
    </xf>
    <xf numFmtId="0" fontId="4" fillId="0" borderId="139" xfId="0" applyFont="1" applyBorder="1" applyAlignment="1">
      <alignment horizontal="center" vertical="center" wrapText="1"/>
    </xf>
    <xf numFmtId="10" fontId="4" fillId="0" borderId="145" xfId="0" applyNumberFormat="1" applyFont="1" applyBorder="1" applyAlignment="1">
      <alignment horizontal="center" vertical="center" wrapText="1"/>
    </xf>
    <xf numFmtId="10" fontId="4" fillId="0" borderId="146" xfId="0" applyNumberFormat="1" applyFont="1" applyBorder="1" applyAlignment="1">
      <alignment horizontal="center" vertical="center" wrapText="1"/>
    </xf>
    <xf numFmtId="0" fontId="21" fillId="0" borderId="140" xfId="0" applyFont="1" applyBorder="1" applyAlignment="1">
      <alignment horizontal="center" vertical="center"/>
    </xf>
    <xf numFmtId="0" fontId="21" fillId="0" borderId="230" xfId="0" applyFont="1" applyBorder="1" applyAlignment="1">
      <alignment horizontal="justify" vertical="center" wrapText="1"/>
    </xf>
    <xf numFmtId="0" fontId="21" fillId="0" borderId="22" xfId="0" applyFont="1" applyBorder="1" applyAlignment="1">
      <alignment horizontal="justify" vertical="center" wrapText="1"/>
    </xf>
    <xf numFmtId="0" fontId="21" fillId="0" borderId="230" xfId="0" applyFont="1" applyBorder="1" applyAlignment="1">
      <alignment horizontal="left" vertical="center" wrapText="1"/>
    </xf>
    <xf numFmtId="0" fontId="21" fillId="0" borderId="230" xfId="0" applyFont="1" applyBorder="1" applyAlignment="1">
      <alignment horizontal="center" vertical="center" wrapText="1"/>
    </xf>
    <xf numFmtId="0" fontId="21" fillId="0" borderId="288" xfId="0" applyFont="1" applyBorder="1" applyAlignment="1">
      <alignment horizontal="center" vertical="center" wrapText="1"/>
    </xf>
    <xf numFmtId="0" fontId="86" fillId="18" borderId="294" xfId="0" applyFont="1" applyFill="1" applyBorder="1" applyAlignment="1">
      <alignment horizontal="justify" vertical="center" wrapText="1"/>
    </xf>
    <xf numFmtId="0" fontId="86" fillId="18" borderId="293" xfId="0" applyFont="1" applyFill="1" applyBorder="1" applyAlignment="1">
      <alignment horizontal="justify" vertical="center" wrapText="1"/>
    </xf>
    <xf numFmtId="0" fontId="5" fillId="0" borderId="289" xfId="0" applyFont="1" applyBorder="1" applyAlignment="1">
      <alignment horizontal="center" vertical="center" wrapText="1"/>
    </xf>
    <xf numFmtId="0" fontId="5" fillId="0" borderId="290" xfId="0" applyFont="1" applyBorder="1" applyAlignment="1">
      <alignment horizontal="center" vertical="center" wrapText="1"/>
    </xf>
    <xf numFmtId="0" fontId="86" fillId="19" borderId="294" xfId="0" applyFont="1" applyFill="1" applyBorder="1" applyAlignment="1">
      <alignment horizontal="justify" vertical="center" wrapText="1"/>
    </xf>
    <xf numFmtId="0" fontId="86" fillId="19" borderId="293" xfId="0" applyFont="1" applyFill="1" applyBorder="1" applyAlignment="1">
      <alignment horizontal="justify" vertical="center" wrapText="1"/>
    </xf>
    <xf numFmtId="0" fontId="86" fillId="18" borderId="148" xfId="0" applyFont="1" applyFill="1" applyBorder="1" applyAlignment="1">
      <alignment horizontal="justify" vertical="center" wrapText="1"/>
    </xf>
    <xf numFmtId="0" fontId="86" fillId="19" borderId="150" xfId="0" applyFont="1" applyFill="1" applyBorder="1" applyAlignment="1">
      <alignment horizontal="justify" vertical="center" wrapText="1"/>
    </xf>
    <xf numFmtId="0" fontId="86" fillId="19" borderId="148" xfId="0" applyFont="1" applyFill="1" applyBorder="1" applyAlignment="1">
      <alignment horizontal="justify" vertical="center" wrapText="1"/>
    </xf>
    <xf numFmtId="0" fontId="86" fillId="18" borderId="150" xfId="0" applyFont="1" applyFill="1" applyBorder="1" applyAlignment="1">
      <alignment horizontal="justify" vertical="center" wrapText="1"/>
    </xf>
    <xf numFmtId="0" fontId="64" fillId="6" borderId="150" xfId="0" applyFont="1" applyFill="1" applyBorder="1" applyAlignment="1">
      <alignment horizontal="justify" vertical="center" wrapText="1"/>
    </xf>
    <xf numFmtId="0" fontId="64" fillId="6" borderId="277" xfId="0" applyFont="1" applyFill="1" applyBorder="1" applyAlignment="1">
      <alignment horizontal="justify" vertical="center" wrapText="1"/>
    </xf>
    <xf numFmtId="0" fontId="64" fillId="6" borderId="278" xfId="0" applyFont="1" applyFill="1" applyBorder="1" applyAlignment="1">
      <alignment horizontal="justify" vertical="center" wrapText="1"/>
    </xf>
    <xf numFmtId="0" fontId="86" fillId="6" borderId="278" xfId="0" applyFont="1" applyFill="1" applyBorder="1" applyAlignment="1">
      <alignment horizontal="justify" vertical="center" wrapText="1"/>
    </xf>
    <xf numFmtId="0" fontId="86" fillId="6" borderId="277" xfId="0" applyFont="1" applyFill="1" applyBorder="1" applyAlignment="1">
      <alignment horizontal="justify" vertical="center" wrapText="1"/>
    </xf>
    <xf numFmtId="0" fontId="86" fillId="18" borderId="278" xfId="0" applyFont="1" applyFill="1" applyBorder="1" applyAlignment="1">
      <alignment horizontal="justify" vertical="center" wrapText="1"/>
    </xf>
    <xf numFmtId="0" fontId="86" fillId="19" borderId="295" xfId="0" applyFont="1" applyFill="1" applyBorder="1" applyAlignment="1">
      <alignment horizontal="justify" vertical="center" wrapText="1"/>
    </xf>
    <xf numFmtId="0" fontId="86" fillId="19" borderId="296" xfId="0" applyFont="1" applyFill="1" applyBorder="1" applyAlignment="1">
      <alignment horizontal="justify" vertical="center" wrapText="1"/>
    </xf>
    <xf numFmtId="0" fontId="86" fillId="18" borderId="296" xfId="0" applyFont="1" applyFill="1" applyBorder="1" applyAlignment="1">
      <alignment horizontal="justify" vertical="center" wrapText="1"/>
    </xf>
    <xf numFmtId="9" fontId="64" fillId="6" borderId="294" xfId="2" applyFont="1" applyFill="1" applyBorder="1" applyAlignment="1">
      <alignment horizontal="justify" vertical="center" wrapText="1"/>
    </xf>
    <xf numFmtId="9" fontId="64" fillId="6" borderId="293" xfId="2" applyFont="1" applyFill="1" applyBorder="1" applyAlignment="1">
      <alignment horizontal="justify" vertical="center" wrapText="1"/>
    </xf>
    <xf numFmtId="9" fontId="64" fillId="6" borderId="163" xfId="2" applyFont="1" applyFill="1" applyBorder="1" applyAlignment="1">
      <alignment horizontal="justify" vertical="center" wrapText="1"/>
    </xf>
    <xf numFmtId="0" fontId="21" fillId="0" borderId="142" xfId="0" applyFont="1" applyBorder="1" applyAlignment="1">
      <alignment horizontal="center" vertical="center"/>
    </xf>
    <xf numFmtId="0" fontId="21" fillId="0" borderId="292" xfId="0" applyFont="1" applyBorder="1" applyAlignment="1">
      <alignment horizontal="left" vertical="center" wrapText="1"/>
    </xf>
    <xf numFmtId="0" fontId="21" fillId="0" borderId="292" xfId="0" applyFont="1" applyBorder="1" applyAlignment="1">
      <alignment horizontal="center" vertical="center" wrapText="1"/>
    </xf>
    <xf numFmtId="0" fontId="21" fillId="0" borderId="291" xfId="0" applyFont="1" applyBorder="1" applyAlignment="1">
      <alignment horizontal="center" vertical="center" wrapText="1"/>
    </xf>
    <xf numFmtId="0" fontId="5" fillId="0" borderId="144" xfId="0" applyFont="1" applyBorder="1" applyAlignment="1">
      <alignment horizontal="center" vertical="center" wrapText="1"/>
    </xf>
    <xf numFmtId="0" fontId="4" fillId="0" borderId="144" xfId="0" applyFont="1" applyBorder="1" applyAlignment="1">
      <alignment horizontal="center" vertical="center" wrapText="1"/>
    </xf>
    <xf numFmtId="10" fontId="4" fillId="0" borderId="1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0" borderId="67"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48"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wrapText="1"/>
    </xf>
    <xf numFmtId="0" fontId="21" fillId="0" borderId="143" xfId="0" applyFont="1" applyBorder="1" applyAlignment="1">
      <alignment horizontal="center" vertical="center" wrapText="1"/>
    </xf>
    <xf numFmtId="0" fontId="5" fillId="0" borderId="279" xfId="0" applyFont="1" applyBorder="1" applyAlignment="1">
      <alignment horizontal="center" vertical="center" wrapText="1"/>
    </xf>
    <xf numFmtId="10" fontId="5" fillId="0" borderId="138" xfId="2" applyNumberFormat="1" applyFont="1" applyBorder="1" applyAlignment="1">
      <alignment horizontal="center" vertical="center" wrapText="1"/>
    </xf>
    <xf numFmtId="10" fontId="4" fillId="0" borderId="139" xfId="2" applyNumberFormat="1" applyFont="1" applyBorder="1" applyAlignment="1">
      <alignment horizontal="center" vertical="center" wrapText="1"/>
    </xf>
    <xf numFmtId="10" fontId="4" fillId="0" borderId="136" xfId="2" applyNumberFormat="1" applyFont="1" applyBorder="1" applyAlignment="1">
      <alignment horizontal="center" vertical="center" wrapText="1"/>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2"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92" xfId="0" applyFont="1" applyBorder="1" applyAlignment="1">
      <alignment horizontal="center" vertical="center" wrapText="1"/>
    </xf>
    <xf numFmtId="0" fontId="40" fillId="6" borderId="158" xfId="0" applyFont="1" applyFill="1" applyBorder="1" applyAlignment="1">
      <alignment horizontal="center" vertical="center"/>
    </xf>
    <xf numFmtId="0" fontId="40" fillId="6" borderId="159" xfId="0" applyFont="1" applyFill="1" applyBorder="1" applyAlignment="1">
      <alignment horizontal="center" vertical="center"/>
    </xf>
    <xf numFmtId="0" fontId="40" fillId="6" borderId="160" xfId="0" applyFont="1" applyFill="1" applyBorder="1" applyAlignment="1">
      <alignment horizontal="center" vertical="center"/>
    </xf>
    <xf numFmtId="0" fontId="40" fillId="14" borderId="161" xfId="0" applyFont="1" applyFill="1" applyBorder="1" applyAlignment="1">
      <alignment horizontal="left" vertical="center"/>
    </xf>
    <xf numFmtId="0" fontId="40" fillId="14" borderId="159" xfId="0" applyFont="1" applyFill="1" applyBorder="1" applyAlignment="1">
      <alignment horizontal="left" vertical="center"/>
    </xf>
    <xf numFmtId="0" fontId="40" fillId="14" borderId="162" xfId="0" applyFont="1" applyFill="1" applyBorder="1" applyAlignment="1">
      <alignment horizontal="left" vertical="center"/>
    </xf>
    <xf numFmtId="0" fontId="5" fillId="0" borderId="147" xfId="0" applyFont="1" applyBorder="1" applyAlignment="1">
      <alignment horizontal="center" vertical="center" wrapText="1"/>
    </xf>
    <xf numFmtId="0" fontId="5" fillId="0" borderId="149" xfId="0" applyFont="1" applyBorder="1" applyAlignment="1">
      <alignment horizontal="center" vertical="center" wrapText="1"/>
    </xf>
    <xf numFmtId="0" fontId="33" fillId="14" borderId="151" xfId="0" applyFont="1" applyFill="1" applyBorder="1" applyAlignment="1">
      <alignment horizontal="center" vertical="center" wrapText="1"/>
    </xf>
    <xf numFmtId="0" fontId="33" fillId="14" borderId="152" xfId="0" applyFont="1" applyFill="1" applyBorder="1" applyAlignment="1">
      <alignment horizontal="center" vertical="center" wrapText="1"/>
    </xf>
    <xf numFmtId="0" fontId="33" fillId="14" borderId="153" xfId="0" applyFont="1" applyFill="1" applyBorder="1" applyAlignment="1">
      <alignment horizontal="center" vertical="center" wrapText="1"/>
    </xf>
    <xf numFmtId="0" fontId="5" fillId="14" borderId="92" xfId="0" applyFont="1" applyFill="1" applyBorder="1" applyAlignment="1">
      <alignment horizontal="center" vertical="center" wrapText="1"/>
    </xf>
    <xf numFmtId="10" fontId="5" fillId="0" borderId="137" xfId="2" applyNumberFormat="1" applyFont="1" applyBorder="1" applyAlignment="1">
      <alignment horizontal="center" vertical="center" wrapText="1"/>
    </xf>
    <xf numFmtId="0" fontId="5" fillId="0" borderId="136" xfId="0" applyFont="1" applyBorder="1" applyAlignment="1">
      <alignment horizontal="center" vertical="center" wrapText="1"/>
    </xf>
    <xf numFmtId="2" fontId="13" fillId="0" borderId="133"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168" xfId="0" applyFont="1" applyBorder="1" applyAlignment="1">
      <alignment horizontal="center" vertical="center" wrapText="1"/>
    </xf>
    <xf numFmtId="0" fontId="5" fillId="0" borderId="164" xfId="0" applyFont="1" applyBorder="1" applyAlignment="1">
      <alignment horizontal="center" vertical="center" wrapText="1"/>
    </xf>
    <xf numFmtId="0" fontId="33" fillId="0" borderId="151" xfId="0" applyFont="1" applyBorder="1" applyAlignment="1">
      <alignment horizontal="center" vertical="center" wrapText="1"/>
    </xf>
    <xf numFmtId="0" fontId="33" fillId="0" borderId="152" xfId="0" applyFont="1" applyBorder="1" applyAlignment="1">
      <alignment horizontal="center" vertical="center" wrapText="1"/>
    </xf>
    <xf numFmtId="0" fontId="33" fillId="0" borderId="153" xfId="0" applyFont="1" applyBorder="1" applyAlignment="1">
      <alignment horizontal="center" vertical="center" wrapText="1"/>
    </xf>
    <xf numFmtId="0" fontId="40" fillId="6" borderId="161" xfId="0" applyFont="1" applyFill="1" applyBorder="1" applyAlignment="1">
      <alignment horizontal="left" vertical="center"/>
    </xf>
    <xf numFmtId="0" fontId="40" fillId="6" borderId="159" xfId="0" applyFont="1" applyFill="1" applyBorder="1" applyAlignment="1">
      <alignment horizontal="left" vertical="center"/>
    </xf>
    <xf numFmtId="0" fontId="40" fillId="6" borderId="162" xfId="0" applyFont="1" applyFill="1" applyBorder="1" applyAlignment="1">
      <alignment horizontal="left" vertical="center"/>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B52259"/>
      <color rgb="FFD990AB"/>
      <color rgb="FFDB457E"/>
      <color rgb="FFF2F2F2"/>
      <color rgb="FFFADD89"/>
      <color rgb="FFFA1800"/>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6342" y="493736"/>
          <a:ext cx="6129110" cy="1373409"/>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632225"/>
          <a:ext cx="11226149" cy="3061517"/>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702006" y="4099193"/>
          <a:ext cx="7030894"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324737" y="5668642"/>
          <a:ext cx="3958092" cy="2827994"/>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2034877" y="4263533"/>
          <a:ext cx="12578456" cy="42581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583140"/>
          <a:ext cx="14654217" cy="509177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81651" y="11583139"/>
          <a:ext cx="14621213" cy="509177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930227" y="11583140"/>
          <a:ext cx="6971576" cy="509177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478934</xdr:colOff>
      <xdr:row>4</xdr:row>
      <xdr:rowOff>109169</xdr:rowOff>
    </xdr:from>
    <xdr:to>
      <xdr:col>3</xdr:col>
      <xdr:colOff>306749</xdr:colOff>
      <xdr:row>9</xdr:row>
      <xdr:rowOff>104553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40105" y="852584"/>
          <a:ext cx="1035864" cy="1370701"/>
        </a:xfrm>
        <a:prstGeom prst="rect">
          <a:avLst/>
        </a:prstGeom>
      </xdr:spPr>
    </xdr:pic>
    <xdr:clientData/>
  </xdr:twoCellAnchor>
  <xdr:twoCellAnchor editAs="oneCell">
    <xdr:from>
      <xdr:col>17</xdr:col>
      <xdr:colOff>463825</xdr:colOff>
      <xdr:row>5</xdr:row>
      <xdr:rowOff>140130</xdr:rowOff>
    </xdr:from>
    <xdr:to>
      <xdr:col>20</xdr:col>
      <xdr:colOff>639362</xdr:colOff>
      <xdr:row>8</xdr:row>
      <xdr:rowOff>73072</xdr:rowOff>
    </xdr:to>
    <xdr:pic>
      <xdr:nvPicPr>
        <xdr:cNvPr id="5" name="Imagen 4">
          <a:extLst>
            <a:ext uri="{FF2B5EF4-FFF2-40B4-BE49-F238E27FC236}">
              <a16:creationId xmlns:a16="http://schemas.microsoft.com/office/drawing/2014/main" id="{5630F857-E504-4200-8EFE-D625D098DDFE}"/>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402260" y="1084347"/>
          <a:ext cx="2792841" cy="794334"/>
        </a:xfrm>
        <a:prstGeom prst="rect">
          <a:avLst/>
        </a:prstGeom>
      </xdr:spPr>
    </xdr:pic>
    <xdr:clientData/>
  </xdr:twoCellAnchor>
  <xdr:twoCellAnchor editAs="oneCell">
    <xdr:from>
      <xdr:col>21</xdr:col>
      <xdr:colOff>644043</xdr:colOff>
      <xdr:row>4</xdr:row>
      <xdr:rowOff>99395</xdr:rowOff>
    </xdr:from>
    <xdr:to>
      <xdr:col>23</xdr:col>
      <xdr:colOff>369579</xdr:colOff>
      <xdr:row>8</xdr:row>
      <xdr:rowOff>261819</xdr:rowOff>
    </xdr:to>
    <xdr:pic>
      <xdr:nvPicPr>
        <xdr:cNvPr id="6" name="Imagen 5">
          <a:extLst>
            <a:ext uri="{FF2B5EF4-FFF2-40B4-BE49-F238E27FC236}">
              <a16:creationId xmlns:a16="http://schemas.microsoft.com/office/drawing/2014/main" id="{02036DD3-AE66-4A75-BF34-1BD71098F343}"/>
            </a:ext>
          </a:extLst>
        </xdr:cNvPr>
        <xdr:cNvPicPr>
          <a:picLocks noChangeAspect="1"/>
        </xdr:cNvPicPr>
      </xdr:nvPicPr>
      <xdr:blipFill rotWithShape="1">
        <a:blip xmlns:r="http://schemas.openxmlformats.org/officeDocument/2006/relationships" r:embed="rId3"/>
        <a:srcRect l="45928"/>
        <a:stretch/>
      </xdr:blipFill>
      <xdr:spPr>
        <a:xfrm>
          <a:off x="25028043" y="844830"/>
          <a:ext cx="1547709" cy="1222598"/>
        </a:xfrm>
        <a:prstGeom prst="rect">
          <a:avLst/>
        </a:prstGeom>
      </xdr:spPr>
    </xdr:pic>
    <xdr:clientData/>
  </xdr:twoCellAnchor>
  <xdr:oneCellAnchor>
    <xdr:from>
      <xdr:col>8</xdr:col>
      <xdr:colOff>662462</xdr:colOff>
      <xdr:row>58</xdr:row>
      <xdr:rowOff>167890</xdr:rowOff>
    </xdr:from>
    <xdr:ext cx="3998528" cy="1328573"/>
    <xdr:sp macro="" textlink="">
      <xdr:nvSpPr>
        <xdr:cNvPr id="42" name="CuadroTexto 41">
          <a:extLst>
            <a:ext uri="{FF2B5EF4-FFF2-40B4-BE49-F238E27FC236}">
              <a16:creationId xmlns:a16="http://schemas.microsoft.com/office/drawing/2014/main" id="{D37A8525-5F24-4C47-89A1-69629A64683F}"/>
            </a:ext>
          </a:extLst>
        </xdr:cNvPr>
        <xdr:cNvSpPr txBox="1"/>
      </xdr:nvSpPr>
      <xdr:spPr>
        <a:xfrm>
          <a:off x="11606079" y="34490316"/>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18</xdr:col>
      <xdr:colOff>548355</xdr:colOff>
      <xdr:row>59</xdr:row>
      <xdr:rowOff>65477</xdr:rowOff>
    </xdr:from>
    <xdr:ext cx="4533900" cy="1125629"/>
    <xdr:sp macro="" textlink="">
      <xdr:nvSpPr>
        <xdr:cNvPr id="43" name="CuadroTexto 42">
          <a:extLst>
            <a:ext uri="{FF2B5EF4-FFF2-40B4-BE49-F238E27FC236}">
              <a16:creationId xmlns:a16="http://schemas.microsoft.com/office/drawing/2014/main" id="{ACAEC2F4-119F-4316-9189-1C97274C9119}"/>
            </a:ext>
          </a:extLst>
        </xdr:cNvPr>
        <xdr:cNvSpPr txBox="1"/>
      </xdr:nvSpPr>
      <xdr:spPr>
        <a:xfrm>
          <a:off x="20198227" y="3456624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226978</xdr:colOff>
      <xdr:row>59</xdr:row>
      <xdr:rowOff>48638</xdr:rowOff>
    </xdr:from>
    <xdr:ext cx="6452681" cy="1236570"/>
    <xdr:sp macro="" textlink="">
      <xdr:nvSpPr>
        <xdr:cNvPr id="44" name="CuadroTexto 43">
          <a:extLst>
            <a:ext uri="{FF2B5EF4-FFF2-40B4-BE49-F238E27FC236}">
              <a16:creationId xmlns:a16="http://schemas.microsoft.com/office/drawing/2014/main" id="{4AE28189-D2B6-4F39-816B-377281250215}"/>
            </a:ext>
          </a:extLst>
        </xdr:cNvPr>
        <xdr:cNvSpPr txBox="1"/>
      </xdr:nvSpPr>
      <xdr:spPr>
        <a:xfrm>
          <a:off x="1783404" y="34549404"/>
          <a:ext cx="6452681" cy="123657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816864</xdr:colOff>
      <xdr:row>4</xdr:row>
      <xdr:rowOff>230020</xdr:rowOff>
    </xdr:from>
    <xdr:to>
      <xdr:col>3</xdr:col>
      <xdr:colOff>85296</xdr:colOff>
      <xdr:row>10</xdr:row>
      <xdr:rowOff>55436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9632" y="967636"/>
          <a:ext cx="1186495" cy="1660312"/>
        </a:xfrm>
        <a:prstGeom prst="rect">
          <a:avLst/>
        </a:prstGeom>
      </xdr:spPr>
    </xdr:pic>
    <xdr:clientData/>
  </xdr:twoCellAnchor>
  <xdr:twoCellAnchor editAs="oneCell">
    <xdr:from>
      <xdr:col>24</xdr:col>
      <xdr:colOff>70178</xdr:colOff>
      <xdr:row>5</xdr:row>
      <xdr:rowOff>190863</xdr:rowOff>
    </xdr:from>
    <xdr:to>
      <xdr:col>25</xdr:col>
      <xdr:colOff>1965240</xdr:colOff>
      <xdr:row>8</xdr:row>
      <xdr:rowOff>144889</xdr:rowOff>
    </xdr:to>
    <xdr:pic>
      <xdr:nvPicPr>
        <xdr:cNvPr id="5" name="Imagen 4">
          <a:extLst>
            <a:ext uri="{FF2B5EF4-FFF2-40B4-BE49-F238E27FC236}">
              <a16:creationId xmlns:a16="http://schemas.microsoft.com/office/drawing/2014/main" id="{7255E577-1753-446F-9E38-BFA988BF0BC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6375743" y="1267602"/>
          <a:ext cx="3021496" cy="947939"/>
        </a:xfrm>
        <a:prstGeom prst="rect">
          <a:avLst/>
        </a:prstGeom>
      </xdr:spPr>
    </xdr:pic>
    <xdr:clientData/>
  </xdr:twoCellAnchor>
  <xdr:twoCellAnchor editAs="oneCell">
    <xdr:from>
      <xdr:col>25</xdr:col>
      <xdr:colOff>2452728</xdr:colOff>
      <xdr:row>4</xdr:row>
      <xdr:rowOff>248376</xdr:rowOff>
    </xdr:from>
    <xdr:to>
      <xdr:col>25</xdr:col>
      <xdr:colOff>4244036</xdr:colOff>
      <xdr:row>9</xdr:row>
      <xdr:rowOff>22310</xdr:rowOff>
    </xdr:to>
    <xdr:pic>
      <xdr:nvPicPr>
        <xdr:cNvPr id="6" name="Imagen 5">
          <a:extLst>
            <a:ext uri="{FF2B5EF4-FFF2-40B4-BE49-F238E27FC236}">
              <a16:creationId xmlns:a16="http://schemas.microsoft.com/office/drawing/2014/main" id="{94CB0BE9-1762-4E77-B735-3989BBD759B7}"/>
            </a:ext>
          </a:extLst>
        </xdr:cNvPr>
        <xdr:cNvPicPr>
          <a:picLocks noChangeAspect="1"/>
        </xdr:cNvPicPr>
      </xdr:nvPicPr>
      <xdr:blipFill rotWithShape="1">
        <a:blip xmlns:r="http://schemas.openxmlformats.org/officeDocument/2006/relationships" r:embed="rId3"/>
        <a:srcRect l="45928"/>
        <a:stretch/>
      </xdr:blipFill>
      <xdr:spPr>
        <a:xfrm>
          <a:off x="29884728" y="993811"/>
          <a:ext cx="1791308" cy="1430456"/>
        </a:xfrm>
        <a:prstGeom prst="rect">
          <a:avLst/>
        </a:prstGeom>
      </xdr:spPr>
    </xdr:pic>
    <xdr:clientData/>
  </xdr:twoCellAnchor>
  <xdr:oneCellAnchor>
    <xdr:from>
      <xdr:col>13</xdr:col>
      <xdr:colOff>119607</xdr:colOff>
      <xdr:row>53</xdr:row>
      <xdr:rowOff>173371</xdr:rowOff>
    </xdr:from>
    <xdr:ext cx="3998528" cy="1328573"/>
    <xdr:sp macro="" textlink="">
      <xdr:nvSpPr>
        <xdr:cNvPr id="2" name="CuadroTexto 1">
          <a:extLst>
            <a:ext uri="{FF2B5EF4-FFF2-40B4-BE49-F238E27FC236}">
              <a16:creationId xmlns:a16="http://schemas.microsoft.com/office/drawing/2014/main" id="{25DCF049-9A3F-4B2D-AEB7-2070C32F98F6}"/>
            </a:ext>
          </a:extLst>
        </xdr:cNvPr>
        <xdr:cNvSpPr txBox="1"/>
      </xdr:nvSpPr>
      <xdr:spPr>
        <a:xfrm>
          <a:off x="14780487" y="6319077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24</xdr:col>
      <xdr:colOff>346678</xdr:colOff>
      <xdr:row>54</xdr:row>
      <xdr:rowOff>114083</xdr:rowOff>
    </xdr:from>
    <xdr:ext cx="4533900" cy="1125629"/>
    <xdr:sp macro="" textlink="">
      <xdr:nvSpPr>
        <xdr:cNvPr id="4" name="CuadroTexto 3">
          <a:extLst>
            <a:ext uri="{FF2B5EF4-FFF2-40B4-BE49-F238E27FC236}">
              <a16:creationId xmlns:a16="http://schemas.microsoft.com/office/drawing/2014/main" id="{17B4EC88-5E62-4663-B93F-E810D981DC77}"/>
            </a:ext>
          </a:extLst>
        </xdr:cNvPr>
        <xdr:cNvSpPr txBox="1"/>
      </xdr:nvSpPr>
      <xdr:spPr>
        <a:xfrm>
          <a:off x="26757598" y="6331436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1295400</xdr:colOff>
      <xdr:row>51</xdr:row>
      <xdr:rowOff>137160</xdr:rowOff>
    </xdr:from>
    <xdr:ext cx="6477000" cy="2144485"/>
    <xdr:sp macro="" textlink="">
      <xdr:nvSpPr>
        <xdr:cNvPr id="7" name="CuadroTexto 6">
          <a:extLst>
            <a:ext uri="{FF2B5EF4-FFF2-40B4-BE49-F238E27FC236}">
              <a16:creationId xmlns:a16="http://schemas.microsoft.com/office/drawing/2014/main" id="{C2EBB68E-6B54-402A-8F9E-473DA5B9B484}"/>
            </a:ext>
          </a:extLst>
        </xdr:cNvPr>
        <xdr:cNvSpPr txBox="1"/>
      </xdr:nvSpPr>
      <xdr:spPr>
        <a:xfrm>
          <a:off x="2880360" y="62788800"/>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2</xdr:col>
      <xdr:colOff>421986</xdr:colOff>
      <xdr:row>4</xdr:row>
      <xdr:rowOff>93307</xdr:rowOff>
    </xdr:from>
    <xdr:to>
      <xdr:col>3</xdr:col>
      <xdr:colOff>27149</xdr:colOff>
      <xdr:row>7</xdr:row>
      <xdr:rowOff>259673</xdr:rowOff>
    </xdr:to>
    <xdr:pic>
      <xdr:nvPicPr>
        <xdr:cNvPr id="5" name="Imagen 4">
          <a:extLst>
            <a:ext uri="{FF2B5EF4-FFF2-40B4-BE49-F238E27FC236}">
              <a16:creationId xmlns:a16="http://schemas.microsoft.com/office/drawing/2014/main" id="{5F00CB0D-7C8D-4E75-9002-8141F4128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97647" y="829476"/>
          <a:ext cx="870858" cy="1199587"/>
        </a:xfrm>
        <a:prstGeom prst="rect">
          <a:avLst/>
        </a:prstGeom>
      </xdr:spPr>
    </xdr:pic>
    <xdr:clientData/>
  </xdr:twoCellAnchor>
  <xdr:twoCellAnchor editAs="oneCell">
    <xdr:from>
      <xdr:col>15</xdr:col>
      <xdr:colOff>3201969</xdr:colOff>
      <xdr:row>4</xdr:row>
      <xdr:rowOff>366971</xdr:rowOff>
    </xdr:from>
    <xdr:to>
      <xdr:col>15</xdr:col>
      <xdr:colOff>5779136</xdr:colOff>
      <xdr:row>7</xdr:row>
      <xdr:rowOff>44887</xdr:rowOff>
    </xdr:to>
    <xdr:pic>
      <xdr:nvPicPr>
        <xdr:cNvPr id="6" name="Imagen 5">
          <a:extLst>
            <a:ext uri="{FF2B5EF4-FFF2-40B4-BE49-F238E27FC236}">
              <a16:creationId xmlns:a16="http://schemas.microsoft.com/office/drawing/2014/main" id="{48DA3233-FE86-4222-8AD4-BDC92FE704B4}"/>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5318112" y="1110828"/>
          <a:ext cx="2577167" cy="712059"/>
        </a:xfrm>
        <a:prstGeom prst="rect">
          <a:avLst/>
        </a:prstGeom>
      </xdr:spPr>
    </xdr:pic>
    <xdr:clientData/>
  </xdr:twoCellAnchor>
  <xdr:twoCellAnchor editAs="oneCell">
    <xdr:from>
      <xdr:col>15</xdr:col>
      <xdr:colOff>6153138</xdr:colOff>
      <xdr:row>4</xdr:row>
      <xdr:rowOff>137153</xdr:rowOff>
    </xdr:from>
    <xdr:to>
      <xdr:col>15</xdr:col>
      <xdr:colOff>7587868</xdr:colOff>
      <xdr:row>7</xdr:row>
      <xdr:rowOff>225118</xdr:rowOff>
    </xdr:to>
    <xdr:pic>
      <xdr:nvPicPr>
        <xdr:cNvPr id="7" name="Imagen 6">
          <a:extLst>
            <a:ext uri="{FF2B5EF4-FFF2-40B4-BE49-F238E27FC236}">
              <a16:creationId xmlns:a16="http://schemas.microsoft.com/office/drawing/2014/main" id="{47DD85B2-F073-4640-991C-91084E1696FD}"/>
            </a:ext>
          </a:extLst>
        </xdr:cNvPr>
        <xdr:cNvPicPr>
          <a:picLocks noChangeAspect="1"/>
        </xdr:cNvPicPr>
      </xdr:nvPicPr>
      <xdr:blipFill rotWithShape="1">
        <a:blip xmlns:r="http://schemas.openxmlformats.org/officeDocument/2006/relationships" r:embed="rId3"/>
        <a:srcRect l="45928"/>
        <a:stretch/>
      </xdr:blipFill>
      <xdr:spPr>
        <a:xfrm>
          <a:off x="28269281" y="881010"/>
          <a:ext cx="1434730" cy="1122108"/>
        </a:xfrm>
        <a:prstGeom prst="rect">
          <a:avLst/>
        </a:prstGeom>
      </xdr:spPr>
    </xdr:pic>
    <xdr:clientData/>
  </xdr:twoCellAnchor>
  <xdr:oneCellAnchor>
    <xdr:from>
      <xdr:col>6</xdr:col>
      <xdr:colOff>1003410</xdr:colOff>
      <xdr:row>88</xdr:row>
      <xdr:rowOff>173539</xdr:rowOff>
    </xdr:from>
    <xdr:ext cx="3998528" cy="1328573"/>
    <xdr:sp macro="" textlink="">
      <xdr:nvSpPr>
        <xdr:cNvPr id="11" name="CuadroTexto 10">
          <a:extLst>
            <a:ext uri="{FF2B5EF4-FFF2-40B4-BE49-F238E27FC236}">
              <a16:creationId xmlns:a16="http://schemas.microsoft.com/office/drawing/2014/main" id="{06169AEA-E306-4487-8E58-E9B4B7C0A389}"/>
            </a:ext>
          </a:extLst>
        </xdr:cNvPr>
        <xdr:cNvSpPr txBox="1"/>
      </xdr:nvSpPr>
      <xdr:spPr>
        <a:xfrm>
          <a:off x="13320916" y="48000245"/>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15</xdr:col>
      <xdr:colOff>2254869</xdr:colOff>
      <xdr:row>89</xdr:row>
      <xdr:rowOff>61416</xdr:rowOff>
    </xdr:from>
    <xdr:ext cx="4533900" cy="1125629"/>
    <xdr:sp macro="" textlink="">
      <xdr:nvSpPr>
        <xdr:cNvPr id="12" name="CuadroTexto 11">
          <a:extLst>
            <a:ext uri="{FF2B5EF4-FFF2-40B4-BE49-F238E27FC236}">
              <a16:creationId xmlns:a16="http://schemas.microsoft.com/office/drawing/2014/main" id="{940F076B-988E-43D0-B9AE-CB8D993EDA83}"/>
            </a:ext>
          </a:extLst>
        </xdr:cNvPr>
        <xdr:cNvSpPr txBox="1"/>
      </xdr:nvSpPr>
      <xdr:spPr>
        <a:xfrm>
          <a:off x="22174445" y="48067416"/>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1238249</xdr:colOff>
      <xdr:row>86</xdr:row>
      <xdr:rowOff>142875</xdr:rowOff>
    </xdr:from>
    <xdr:ext cx="6477000" cy="2144485"/>
    <xdr:sp macro="" textlink="">
      <xdr:nvSpPr>
        <xdr:cNvPr id="13" name="CuadroTexto 12">
          <a:extLst>
            <a:ext uri="{FF2B5EF4-FFF2-40B4-BE49-F238E27FC236}">
              <a16:creationId xmlns:a16="http://schemas.microsoft.com/office/drawing/2014/main" id="{A7B40A2C-82CC-4E26-B0E0-B9A46516CBAC}"/>
            </a:ext>
          </a:extLst>
        </xdr:cNvPr>
        <xdr:cNvSpPr txBox="1"/>
      </xdr:nvSpPr>
      <xdr:spPr>
        <a:xfrm>
          <a:off x="2809874" y="6081712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405319</xdr:colOff>
      <xdr:row>4</xdr:row>
      <xdr:rowOff>81064</xdr:rowOff>
    </xdr:from>
    <xdr:to>
      <xdr:col>3</xdr:col>
      <xdr:colOff>8326</xdr:colOff>
      <xdr:row>7</xdr:row>
      <xdr:rowOff>251731</xdr:rowOff>
    </xdr:to>
    <xdr:pic>
      <xdr:nvPicPr>
        <xdr:cNvPr id="5" name="Imagen 4">
          <a:extLst>
            <a:ext uri="{FF2B5EF4-FFF2-40B4-BE49-F238E27FC236}">
              <a16:creationId xmlns:a16="http://schemas.microsoft.com/office/drawing/2014/main" id="{FC1A46FB-516C-46B5-97DF-903D96DA3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56298" y="810638"/>
          <a:ext cx="870858" cy="1208284"/>
        </a:xfrm>
        <a:prstGeom prst="rect">
          <a:avLst/>
        </a:prstGeom>
      </xdr:spPr>
    </xdr:pic>
    <xdr:clientData/>
  </xdr:twoCellAnchor>
  <xdr:twoCellAnchor editAs="oneCell">
    <xdr:from>
      <xdr:col>10</xdr:col>
      <xdr:colOff>805133</xdr:colOff>
      <xdr:row>4</xdr:row>
      <xdr:rowOff>355833</xdr:rowOff>
    </xdr:from>
    <xdr:to>
      <xdr:col>15</xdr:col>
      <xdr:colOff>487297</xdr:colOff>
      <xdr:row>6</xdr:row>
      <xdr:rowOff>287547</xdr:rowOff>
    </xdr:to>
    <xdr:pic>
      <xdr:nvPicPr>
        <xdr:cNvPr id="6" name="Imagen 5">
          <a:extLst>
            <a:ext uri="{FF2B5EF4-FFF2-40B4-BE49-F238E27FC236}">
              <a16:creationId xmlns:a16="http://schemas.microsoft.com/office/drawing/2014/main" id="{01620AD0-E111-475A-B3C2-5C28F128CFDC}"/>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17626642" y="1103456"/>
          <a:ext cx="2241334" cy="650582"/>
        </a:xfrm>
        <a:prstGeom prst="rect">
          <a:avLst/>
        </a:prstGeom>
      </xdr:spPr>
    </xdr:pic>
    <xdr:clientData/>
  </xdr:twoCellAnchor>
  <xdr:twoCellAnchor editAs="oneCell">
    <xdr:from>
      <xdr:col>15</xdr:col>
      <xdr:colOff>727767</xdr:colOff>
      <xdr:row>4</xdr:row>
      <xdr:rowOff>153666</xdr:rowOff>
    </xdr:from>
    <xdr:to>
      <xdr:col>15</xdr:col>
      <xdr:colOff>2162497</xdr:colOff>
      <xdr:row>7</xdr:row>
      <xdr:rowOff>186907</xdr:rowOff>
    </xdr:to>
    <xdr:pic>
      <xdr:nvPicPr>
        <xdr:cNvPr id="7" name="Imagen 6">
          <a:extLst>
            <a:ext uri="{FF2B5EF4-FFF2-40B4-BE49-F238E27FC236}">
              <a16:creationId xmlns:a16="http://schemas.microsoft.com/office/drawing/2014/main" id="{30868852-CA2A-4C85-BBE9-D8BE0CB9354E}"/>
            </a:ext>
          </a:extLst>
        </xdr:cNvPr>
        <xdr:cNvPicPr>
          <a:picLocks noChangeAspect="1"/>
        </xdr:cNvPicPr>
      </xdr:nvPicPr>
      <xdr:blipFill rotWithShape="1">
        <a:blip xmlns:r="http://schemas.openxmlformats.org/officeDocument/2006/relationships" r:embed="rId3"/>
        <a:srcRect l="45928"/>
        <a:stretch/>
      </xdr:blipFill>
      <xdr:spPr>
        <a:xfrm>
          <a:off x="20108446" y="901289"/>
          <a:ext cx="1434730" cy="1082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381000</xdr:colOff>
      <xdr:row>4</xdr:row>
      <xdr:rowOff>121920</xdr:rowOff>
    </xdr:from>
    <xdr:to>
      <xdr:col>2</xdr:col>
      <xdr:colOff>1251858</xdr:colOff>
      <xdr:row>7</xdr:row>
      <xdr:rowOff>263404</xdr:rowOff>
    </xdr:to>
    <xdr:pic>
      <xdr:nvPicPr>
        <xdr:cNvPr id="5" name="Imagen 4">
          <a:extLst>
            <a:ext uri="{FF2B5EF4-FFF2-40B4-BE49-F238E27FC236}">
              <a16:creationId xmlns:a16="http://schemas.microsoft.com/office/drawing/2014/main" id="{E4113921-E8E4-4784-87BC-6D045C32B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18360" y="868680"/>
          <a:ext cx="870858" cy="1208284"/>
        </a:xfrm>
        <a:prstGeom prst="rect">
          <a:avLst/>
        </a:prstGeom>
      </xdr:spPr>
    </xdr:pic>
    <xdr:clientData/>
  </xdr:twoCellAnchor>
  <xdr:twoCellAnchor editAs="oneCell">
    <xdr:from>
      <xdr:col>11</xdr:col>
      <xdr:colOff>650417</xdr:colOff>
      <xdr:row>5</xdr:row>
      <xdr:rowOff>449</xdr:rowOff>
    </xdr:from>
    <xdr:to>
      <xdr:col>15</xdr:col>
      <xdr:colOff>367647</xdr:colOff>
      <xdr:row>7</xdr:row>
      <xdr:rowOff>49723</xdr:rowOff>
    </xdr:to>
    <xdr:pic>
      <xdr:nvPicPr>
        <xdr:cNvPr id="6" name="Imagen 5">
          <a:extLst>
            <a:ext uri="{FF2B5EF4-FFF2-40B4-BE49-F238E27FC236}">
              <a16:creationId xmlns:a16="http://schemas.microsoft.com/office/drawing/2014/main" id="{AF4F6528-D0CD-44A7-8157-B11FBABDA9B8}"/>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325257" y="1143449"/>
          <a:ext cx="2582350" cy="719834"/>
        </a:xfrm>
        <a:prstGeom prst="rect">
          <a:avLst/>
        </a:prstGeom>
      </xdr:spPr>
    </xdr:pic>
    <xdr:clientData/>
  </xdr:twoCellAnchor>
  <xdr:twoCellAnchor editAs="oneCell">
    <xdr:from>
      <xdr:col>15</xdr:col>
      <xdr:colOff>766268</xdr:colOff>
      <xdr:row>4</xdr:row>
      <xdr:rowOff>165766</xdr:rowOff>
    </xdr:from>
    <xdr:to>
      <xdr:col>15</xdr:col>
      <xdr:colOff>2200998</xdr:colOff>
      <xdr:row>7</xdr:row>
      <xdr:rowOff>228849</xdr:rowOff>
    </xdr:to>
    <xdr:pic>
      <xdr:nvPicPr>
        <xdr:cNvPr id="7" name="Imagen 6">
          <a:extLst>
            <a:ext uri="{FF2B5EF4-FFF2-40B4-BE49-F238E27FC236}">
              <a16:creationId xmlns:a16="http://schemas.microsoft.com/office/drawing/2014/main" id="{81D2DAB3-1534-45BC-A88E-2DD7840BC7BD}"/>
            </a:ext>
          </a:extLst>
        </xdr:cNvPr>
        <xdr:cNvPicPr>
          <a:picLocks noChangeAspect="1"/>
        </xdr:cNvPicPr>
      </xdr:nvPicPr>
      <xdr:blipFill rotWithShape="1">
        <a:blip xmlns:r="http://schemas.openxmlformats.org/officeDocument/2006/relationships" r:embed="rId3"/>
        <a:srcRect l="45928"/>
        <a:stretch/>
      </xdr:blipFill>
      <xdr:spPr>
        <a:xfrm>
          <a:off x="23306228" y="912526"/>
          <a:ext cx="1434730" cy="11298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343648</xdr:colOff>
      <xdr:row>4</xdr:row>
      <xdr:rowOff>59764</xdr:rowOff>
    </xdr:from>
    <xdr:to>
      <xdr:col>2</xdr:col>
      <xdr:colOff>1214506</xdr:colOff>
      <xdr:row>7</xdr:row>
      <xdr:rowOff>222166</xdr:rowOff>
    </xdr:to>
    <xdr:pic>
      <xdr:nvPicPr>
        <xdr:cNvPr id="5" name="Imagen 4">
          <a:extLst>
            <a:ext uri="{FF2B5EF4-FFF2-40B4-BE49-F238E27FC236}">
              <a16:creationId xmlns:a16="http://schemas.microsoft.com/office/drawing/2014/main" id="{6AAA0153-5223-48D4-9E35-B04BE16975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76824" y="791882"/>
          <a:ext cx="870858" cy="1208284"/>
        </a:xfrm>
        <a:prstGeom prst="rect">
          <a:avLst/>
        </a:prstGeom>
      </xdr:spPr>
    </xdr:pic>
    <xdr:clientData/>
  </xdr:twoCellAnchor>
  <xdr:twoCellAnchor editAs="oneCell">
    <xdr:from>
      <xdr:col>12</xdr:col>
      <xdr:colOff>710775</xdr:colOff>
      <xdr:row>4</xdr:row>
      <xdr:rowOff>334533</xdr:rowOff>
    </xdr:from>
    <xdr:to>
      <xdr:col>15</xdr:col>
      <xdr:colOff>439361</xdr:colOff>
      <xdr:row>7</xdr:row>
      <xdr:rowOff>8485</xdr:rowOff>
    </xdr:to>
    <xdr:pic>
      <xdr:nvPicPr>
        <xdr:cNvPr id="6" name="Imagen 5">
          <a:extLst>
            <a:ext uri="{FF2B5EF4-FFF2-40B4-BE49-F238E27FC236}">
              <a16:creationId xmlns:a16="http://schemas.microsoft.com/office/drawing/2014/main" id="{6BF2EE04-EA1D-4907-AFC0-AB4AF7F13416}"/>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329599" y="1066651"/>
          <a:ext cx="2582350" cy="719834"/>
        </a:xfrm>
        <a:prstGeom prst="rect">
          <a:avLst/>
        </a:prstGeom>
      </xdr:spPr>
    </xdr:pic>
    <xdr:clientData/>
  </xdr:twoCellAnchor>
  <xdr:twoCellAnchor editAs="oneCell">
    <xdr:from>
      <xdr:col>15</xdr:col>
      <xdr:colOff>837982</xdr:colOff>
      <xdr:row>4</xdr:row>
      <xdr:rowOff>103610</xdr:rowOff>
    </xdr:from>
    <xdr:to>
      <xdr:col>15</xdr:col>
      <xdr:colOff>2272712</xdr:colOff>
      <xdr:row>7</xdr:row>
      <xdr:rowOff>187611</xdr:rowOff>
    </xdr:to>
    <xdr:pic>
      <xdr:nvPicPr>
        <xdr:cNvPr id="7" name="Imagen 6">
          <a:extLst>
            <a:ext uri="{FF2B5EF4-FFF2-40B4-BE49-F238E27FC236}">
              <a16:creationId xmlns:a16="http://schemas.microsoft.com/office/drawing/2014/main" id="{8A47024F-DB45-4F1D-8F41-AABA19ABAD19}"/>
            </a:ext>
          </a:extLst>
        </xdr:cNvPr>
        <xdr:cNvPicPr>
          <a:picLocks noChangeAspect="1"/>
        </xdr:cNvPicPr>
      </xdr:nvPicPr>
      <xdr:blipFill rotWithShape="1">
        <a:blip xmlns:r="http://schemas.openxmlformats.org/officeDocument/2006/relationships" r:embed="rId3"/>
        <a:srcRect l="45928"/>
        <a:stretch/>
      </xdr:blipFill>
      <xdr:spPr>
        <a:xfrm>
          <a:off x="24310570" y="835728"/>
          <a:ext cx="1434730" cy="11298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294935</xdr:colOff>
      <xdr:row>3</xdr:row>
      <xdr:rowOff>107367</xdr:rowOff>
    </xdr:from>
    <xdr:to>
      <xdr:col>3</xdr:col>
      <xdr:colOff>158750</xdr:colOff>
      <xdr:row>6</xdr:row>
      <xdr:rowOff>196362</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39810" y="678867"/>
          <a:ext cx="1340190" cy="1771745"/>
        </a:xfrm>
        <a:prstGeom prst="rect">
          <a:avLst/>
        </a:prstGeom>
      </xdr:spPr>
    </xdr:pic>
    <xdr:clientData/>
  </xdr:twoCellAnchor>
  <xdr:twoCellAnchor editAs="oneCell">
    <xdr:from>
      <xdr:col>8</xdr:col>
      <xdr:colOff>92187</xdr:colOff>
      <xdr:row>45</xdr:row>
      <xdr:rowOff>959285</xdr:rowOff>
    </xdr:from>
    <xdr:to>
      <xdr:col>8</xdr:col>
      <xdr:colOff>3409629</xdr:colOff>
      <xdr:row>45</xdr:row>
      <xdr:rowOff>3609718</xdr:rowOff>
    </xdr:to>
    <xdr:pic>
      <xdr:nvPicPr>
        <xdr:cNvPr id="6" name="Imagen 5">
          <a:extLst>
            <a:ext uri="{FF2B5EF4-FFF2-40B4-BE49-F238E27FC236}">
              <a16:creationId xmlns:a16="http://schemas.microsoft.com/office/drawing/2014/main" id="{3BBC5599-038A-4254-BB61-E3B407A4A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27034" y="18059082"/>
          <a:ext cx="3317442"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624574</xdr:colOff>
      <xdr:row>3</xdr:row>
      <xdr:rowOff>453082</xdr:rowOff>
    </xdr:from>
    <xdr:to>
      <xdr:col>15</xdr:col>
      <xdr:colOff>1042018</xdr:colOff>
      <xdr:row>5</xdr:row>
      <xdr:rowOff>257020</xdr:rowOff>
    </xdr:to>
    <xdr:pic>
      <xdr:nvPicPr>
        <xdr:cNvPr id="11" name="Imagen 10">
          <a:extLst>
            <a:ext uri="{FF2B5EF4-FFF2-40B4-BE49-F238E27FC236}">
              <a16:creationId xmlns:a16="http://schemas.microsoft.com/office/drawing/2014/main" id="{710ECFFC-42B7-4A05-B7F0-8A6AB3EF70E4}"/>
            </a:ext>
          </a:extLst>
        </xdr:cNvPr>
        <xdr:cNvPicPr>
          <a:picLocks noChangeAspect="1"/>
        </xdr:cNvPicPr>
      </xdr:nvPicPr>
      <xdr:blipFill rotWithShape="1">
        <a:blip xmlns:r="http://schemas.openxmlformats.org/officeDocument/2006/relationships" r:embed="rId3"/>
        <a:srcRect l="47090" t="49265" r="5717" b="25917"/>
        <a:stretch>
          <a:fillRect/>
        </a:stretch>
      </xdr:blipFill>
      <xdr:spPr>
        <a:xfrm>
          <a:off x="40175305" y="980620"/>
          <a:ext cx="3819884" cy="1078823"/>
        </a:xfrm>
        <a:prstGeom prst="rect">
          <a:avLst/>
        </a:prstGeom>
      </xdr:spPr>
    </xdr:pic>
    <xdr:clientData/>
  </xdr:twoCellAnchor>
  <xdr:twoCellAnchor editAs="oneCell">
    <xdr:from>
      <xdr:col>15</xdr:col>
      <xdr:colOff>912897</xdr:colOff>
      <xdr:row>3</xdr:row>
      <xdr:rowOff>205946</xdr:rowOff>
    </xdr:from>
    <xdr:to>
      <xdr:col>15</xdr:col>
      <xdr:colOff>3029762</xdr:colOff>
      <xdr:row>6</xdr:row>
      <xdr:rowOff>207605</xdr:rowOff>
    </xdr:to>
    <xdr:pic>
      <xdr:nvPicPr>
        <xdr:cNvPr id="12" name="Imagen 11">
          <a:extLst>
            <a:ext uri="{FF2B5EF4-FFF2-40B4-BE49-F238E27FC236}">
              <a16:creationId xmlns:a16="http://schemas.microsoft.com/office/drawing/2014/main" id="{A1C47227-CFE1-4863-8144-9F5D94D915E9}"/>
            </a:ext>
          </a:extLst>
        </xdr:cNvPr>
        <xdr:cNvPicPr>
          <a:picLocks noChangeAspect="1"/>
        </xdr:cNvPicPr>
      </xdr:nvPicPr>
      <xdr:blipFill rotWithShape="1">
        <a:blip xmlns:r="http://schemas.openxmlformats.org/officeDocument/2006/relationships" r:embed="rId4"/>
        <a:srcRect l="45928"/>
        <a:stretch/>
      </xdr:blipFill>
      <xdr:spPr>
        <a:xfrm>
          <a:off x="44258974" y="733484"/>
          <a:ext cx="2116865" cy="1672198"/>
        </a:xfrm>
        <a:prstGeom prst="rect">
          <a:avLst/>
        </a:prstGeom>
      </xdr:spPr>
    </xdr:pic>
    <xdr:clientData/>
  </xdr:twoCellAnchor>
  <xdr:oneCellAnchor>
    <xdr:from>
      <xdr:col>9</xdr:col>
      <xdr:colOff>243158</xdr:colOff>
      <xdr:row>87</xdr:row>
      <xdr:rowOff>65437</xdr:rowOff>
    </xdr:from>
    <xdr:ext cx="3998528" cy="1328573"/>
    <xdr:sp macro="" textlink="">
      <xdr:nvSpPr>
        <xdr:cNvPr id="16" name="CuadroTexto 15">
          <a:extLst>
            <a:ext uri="{FF2B5EF4-FFF2-40B4-BE49-F238E27FC236}">
              <a16:creationId xmlns:a16="http://schemas.microsoft.com/office/drawing/2014/main" id="{6162FF1A-9491-4EEF-A395-15530514FE54}"/>
            </a:ext>
          </a:extLst>
        </xdr:cNvPr>
        <xdr:cNvSpPr txBox="1"/>
      </xdr:nvSpPr>
      <xdr:spPr>
        <a:xfrm>
          <a:off x="22558872" y="10010515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14</xdr:col>
      <xdr:colOff>578630</xdr:colOff>
      <xdr:row>87</xdr:row>
      <xdr:rowOff>173789</xdr:rowOff>
    </xdr:from>
    <xdr:ext cx="4533900" cy="1125629"/>
    <xdr:sp macro="" textlink="">
      <xdr:nvSpPr>
        <xdr:cNvPr id="17" name="CuadroTexto 16">
          <a:extLst>
            <a:ext uri="{FF2B5EF4-FFF2-40B4-BE49-F238E27FC236}">
              <a16:creationId xmlns:a16="http://schemas.microsoft.com/office/drawing/2014/main" id="{1D480ED0-5966-4308-9550-82F27EA4E757}"/>
            </a:ext>
          </a:extLst>
        </xdr:cNvPr>
        <xdr:cNvSpPr txBox="1"/>
      </xdr:nvSpPr>
      <xdr:spPr>
        <a:xfrm>
          <a:off x="40137316" y="10021350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472965</xdr:colOff>
      <xdr:row>85</xdr:row>
      <xdr:rowOff>26276</xdr:rowOff>
    </xdr:from>
    <xdr:ext cx="6477000" cy="2144485"/>
    <xdr:sp macro="" textlink="">
      <xdr:nvSpPr>
        <xdr:cNvPr id="18" name="CuadroTexto 17">
          <a:extLst>
            <a:ext uri="{FF2B5EF4-FFF2-40B4-BE49-F238E27FC236}">
              <a16:creationId xmlns:a16="http://schemas.microsoft.com/office/drawing/2014/main" id="{CE2B3324-7AA4-44F5-B288-A228931B53A3}"/>
            </a:ext>
          </a:extLst>
        </xdr:cNvPr>
        <xdr:cNvSpPr txBox="1"/>
      </xdr:nvSpPr>
      <xdr:spPr>
        <a:xfrm>
          <a:off x="4282965" y="9966434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14</xdr:col>
      <xdr:colOff>180703</xdr:colOff>
      <xdr:row>3</xdr:row>
      <xdr:rowOff>315716</xdr:rowOff>
    </xdr:from>
    <xdr:to>
      <xdr:col>15</xdr:col>
      <xdr:colOff>190587</xdr:colOff>
      <xdr:row>6</xdr:row>
      <xdr:rowOff>205819</xdr:rowOff>
    </xdr:to>
    <xdr:pic>
      <xdr:nvPicPr>
        <xdr:cNvPr id="9" name="Imagen 8">
          <a:extLst>
            <a:ext uri="{FF2B5EF4-FFF2-40B4-BE49-F238E27FC236}">
              <a16:creationId xmlns:a16="http://schemas.microsoft.com/office/drawing/2014/main" id="{C0832F72-BE7D-4BED-8787-B17ABF0C7900}"/>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783623" y="864356"/>
          <a:ext cx="3438884" cy="1078823"/>
        </a:xfrm>
        <a:prstGeom prst="rect">
          <a:avLst/>
        </a:prstGeom>
      </xdr:spPr>
    </xdr:pic>
    <xdr:clientData/>
  </xdr:twoCellAnchor>
  <xdr:twoCellAnchor editAs="oneCell">
    <xdr:from>
      <xdr:col>15</xdr:col>
      <xdr:colOff>609600</xdr:colOff>
      <xdr:row>3</xdr:row>
      <xdr:rowOff>182880</xdr:rowOff>
    </xdr:from>
    <xdr:to>
      <xdr:col>15</xdr:col>
      <xdr:colOff>2436254</xdr:colOff>
      <xdr:row>6</xdr:row>
      <xdr:rowOff>381000</xdr:rowOff>
    </xdr:to>
    <xdr:pic>
      <xdr:nvPicPr>
        <xdr:cNvPr id="10" name="Imagen 9">
          <a:extLst>
            <a:ext uri="{FF2B5EF4-FFF2-40B4-BE49-F238E27FC236}">
              <a16:creationId xmlns:a16="http://schemas.microsoft.com/office/drawing/2014/main" id="{7504B839-FD49-4F8D-B470-279925C171B1}"/>
            </a:ext>
          </a:extLst>
        </xdr:cNvPr>
        <xdr:cNvPicPr>
          <a:picLocks noChangeAspect="1"/>
        </xdr:cNvPicPr>
      </xdr:nvPicPr>
      <xdr:blipFill rotWithShape="1">
        <a:blip xmlns:r="http://schemas.openxmlformats.org/officeDocument/2006/relationships" r:embed="rId2"/>
        <a:srcRect l="45928"/>
        <a:stretch/>
      </xdr:blipFill>
      <xdr:spPr>
        <a:xfrm>
          <a:off x="42641520" y="731520"/>
          <a:ext cx="1826654" cy="1386840"/>
        </a:xfrm>
        <a:prstGeom prst="rect">
          <a:avLst/>
        </a:prstGeom>
      </xdr:spPr>
    </xdr:pic>
    <xdr:clientData/>
  </xdr:twoCellAnchor>
  <xdr:oneCellAnchor>
    <xdr:from>
      <xdr:col>13</xdr:col>
      <xdr:colOff>3532365</xdr:colOff>
      <xdr:row>85</xdr:row>
      <xdr:rowOff>101278</xdr:rowOff>
    </xdr:from>
    <xdr:ext cx="4533900" cy="1000274"/>
    <xdr:sp macro="" textlink="">
      <xdr:nvSpPr>
        <xdr:cNvPr id="15" name="CuadroTexto 14">
          <a:extLst>
            <a:ext uri="{FF2B5EF4-FFF2-40B4-BE49-F238E27FC236}">
              <a16:creationId xmlns:a16="http://schemas.microsoft.com/office/drawing/2014/main" id="{0E97EE4C-38CE-4B99-88D2-FC9260E88E16}"/>
            </a:ext>
          </a:extLst>
        </xdr:cNvPr>
        <xdr:cNvSpPr txBox="1"/>
      </xdr:nvSpPr>
      <xdr:spPr>
        <a:xfrm>
          <a:off x="37745309" y="134350267"/>
          <a:ext cx="4533900" cy="100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600"/>
            <a:t>_________________________</a:t>
          </a:r>
        </a:p>
        <a:p>
          <a:pPr lvl="0" algn="ctr"/>
          <a:r>
            <a:rPr lang="es-MX" sz="1400"/>
            <a:t>Autorizó</a:t>
          </a:r>
        </a:p>
        <a:p>
          <a:pPr lvl="0" algn="ctr"/>
          <a:r>
            <a:rPr lang="es-MX" sz="1400"/>
            <a:t>Lic. Nora Viviana Espinoza Hernández</a:t>
          </a:r>
        </a:p>
        <a:p>
          <a:pPr lvl="0" algn="ctr"/>
          <a:r>
            <a:rPr lang="es-MX" sz="1400"/>
            <a:t> Oficial Mayor</a:t>
          </a:r>
        </a:p>
      </xdr:txBody>
    </xdr:sp>
    <xdr:clientData fLocksWithSheet="0"/>
  </xdr:oneCellAnchor>
  <xdr:oneCellAnchor>
    <xdr:from>
      <xdr:col>2</xdr:col>
      <xdr:colOff>503272</xdr:colOff>
      <xdr:row>83</xdr:row>
      <xdr:rowOff>130428</xdr:rowOff>
    </xdr:from>
    <xdr:ext cx="5600700" cy="2009775"/>
    <xdr:sp macro="" textlink="">
      <xdr:nvSpPr>
        <xdr:cNvPr id="16" name="CuadroTexto 15">
          <a:extLst>
            <a:ext uri="{FF2B5EF4-FFF2-40B4-BE49-F238E27FC236}">
              <a16:creationId xmlns:a16="http://schemas.microsoft.com/office/drawing/2014/main" id="{CD31F993-54CF-4DEE-88D7-613463EF601F}"/>
            </a:ext>
          </a:extLst>
        </xdr:cNvPr>
        <xdr:cNvSpPr txBox="1"/>
      </xdr:nvSpPr>
      <xdr:spPr>
        <a:xfrm>
          <a:off x="3951911" y="134006758"/>
          <a:ext cx="5600700" cy="200977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6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oneCellAnchor>
    <xdr:from>
      <xdr:col>2</xdr:col>
      <xdr:colOff>550749</xdr:colOff>
      <xdr:row>3</xdr:row>
      <xdr:rowOff>127325</xdr:rowOff>
    </xdr:from>
    <xdr:ext cx="1336688" cy="1753596"/>
    <xdr:pic>
      <xdr:nvPicPr>
        <xdr:cNvPr id="8" name="Imagen 7">
          <a:extLst>
            <a:ext uri="{FF2B5EF4-FFF2-40B4-BE49-F238E27FC236}">
              <a16:creationId xmlns:a16="http://schemas.microsoft.com/office/drawing/2014/main" id="{87CCA8B6-1B5E-4D73-B7D8-0B9DAF7A9D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005149" y="660725"/>
          <a:ext cx="1336688" cy="1753596"/>
        </a:xfrm>
        <a:prstGeom prst="rect">
          <a:avLst/>
        </a:prstGeom>
      </xdr:spPr>
    </xdr:pic>
    <xdr:clientData/>
  </xdr:oneCellAnchor>
  <xdr:oneCellAnchor>
    <xdr:from>
      <xdr:col>8</xdr:col>
      <xdr:colOff>3638550</xdr:colOff>
      <xdr:row>85</xdr:row>
      <xdr:rowOff>76200</xdr:rowOff>
    </xdr:from>
    <xdr:ext cx="3998528" cy="1328573"/>
    <xdr:sp macro="" textlink="">
      <xdr:nvSpPr>
        <xdr:cNvPr id="14" name="CuadroTexto 13">
          <a:extLst>
            <a:ext uri="{FF2B5EF4-FFF2-40B4-BE49-F238E27FC236}">
              <a16:creationId xmlns:a16="http://schemas.microsoft.com/office/drawing/2014/main" id="{70C1612A-D954-4B1E-9612-850039F354AA}"/>
            </a:ext>
          </a:extLst>
        </xdr:cNvPr>
        <xdr:cNvSpPr txBox="1"/>
      </xdr:nvSpPr>
      <xdr:spPr>
        <a:xfrm>
          <a:off x="21717000" y="134740650"/>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EACION%202022-2025\2026\FORMATOS%20NUEVOS%202026\EJE1.MIR-PBR.1Tr2026.Oficial&#237;a%20Mayor%2015.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Árbol del problema"/>
      <sheetName val="2.Árbol de objetivos"/>
      <sheetName val="3.Árbol de alternativas"/>
      <sheetName val="4.Matriz de alternativas"/>
      <sheetName val="Estructura Analítica del Pp"/>
      <sheetName val="Matriz de similitudes"/>
      <sheetName val=" Sintaxis MIR (no se llena)"/>
      <sheetName val="5. Pp (3 años)"/>
      <sheetName val=" 7. Pp (2026)"/>
      <sheetName val="9. METAS"/>
      <sheetName val="11. SEGUIMIENTO 2026"/>
      <sheetName val="17. CEDULA0126"/>
      <sheetName val="18. CEDULA0226"/>
      <sheetName val="19. CEDULA0326"/>
      <sheetName val="20. CEDULA0426"/>
      <sheetName val="21. CEDULA0127"/>
      <sheetName val="22. CEDULA0227"/>
      <sheetName val="23. CEDULA0327"/>
      <sheetName val="24. CEDULA0427"/>
    </sheetNames>
    <sheetDataSet>
      <sheetData sheetId="0"/>
      <sheetData sheetId="1"/>
      <sheetData sheetId="2"/>
      <sheetData sheetId="3"/>
      <sheetData sheetId="4"/>
      <sheetData sheetId="5"/>
      <sheetData sheetId="6"/>
      <sheetData sheetId="7"/>
      <sheetData sheetId="8"/>
      <sheetData sheetId="9">
        <row r="20">
          <cell r="Q20">
            <v>6.6699999999999995E-2</v>
          </cell>
        </row>
        <row r="26">
          <cell r="K26">
            <v>0.95</v>
          </cell>
          <cell r="Q26">
            <v>0.95</v>
          </cell>
          <cell r="R26">
            <v>0.95</v>
          </cell>
          <cell r="S26">
            <v>0.95</v>
          </cell>
          <cell r="T26">
            <v>0.95</v>
          </cell>
        </row>
      </sheetData>
      <sheetData sheetId="10">
        <row r="14">
          <cell r="N14">
            <v>6.6699999999999995E-2</v>
          </cell>
        </row>
      </sheetData>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5"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5" ht="103.5" customHeight="1">
      <c r="A2" s="618" t="s">
        <v>136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R2" s="619" t="s">
        <v>137</v>
      </c>
      <c r="AS2" s="619"/>
      <c r="AT2" s="619"/>
      <c r="AU2" s="619"/>
      <c r="AV2" s="619"/>
      <c r="AW2" s="619"/>
      <c r="AX2" s="619"/>
      <c r="AY2" s="619"/>
      <c r="AZ2" s="619"/>
      <c r="BA2" s="619"/>
      <c r="BB2" s="619"/>
      <c r="BC2" s="619"/>
    </row>
    <row r="3" spans="1:55"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R3" s="619"/>
      <c r="AS3" s="619"/>
      <c r="AT3" s="619"/>
      <c r="AU3" s="619"/>
      <c r="AV3" s="619"/>
      <c r="AW3" s="619"/>
      <c r="AX3" s="619"/>
      <c r="AY3" s="619"/>
      <c r="AZ3" s="619"/>
      <c r="BA3" s="619"/>
      <c r="BB3" s="619"/>
      <c r="BC3" s="619"/>
    </row>
    <row r="4" spans="1:55"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R4" s="619"/>
      <c r="AS4" s="619"/>
      <c r="AT4" s="619"/>
      <c r="AU4" s="619"/>
      <c r="AV4" s="619"/>
      <c r="AW4" s="619"/>
      <c r="AX4" s="619"/>
      <c r="AY4" s="619"/>
      <c r="AZ4" s="619"/>
      <c r="BA4" s="619"/>
      <c r="BB4" s="619"/>
      <c r="BC4" s="619"/>
    </row>
    <row r="5" spans="1:55"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R5" s="619"/>
      <c r="AS5" s="619"/>
      <c r="AT5" s="619"/>
      <c r="AU5" s="619"/>
      <c r="AV5" s="619"/>
      <c r="AW5" s="619"/>
      <c r="AX5" s="619"/>
      <c r="AY5" s="619"/>
      <c r="AZ5" s="619"/>
      <c r="BA5" s="619"/>
      <c r="BB5" s="619"/>
      <c r="BC5" s="619"/>
    </row>
    <row r="6" spans="1:55" s="160" customFormat="1" ht="20.25">
      <c r="B6" s="161"/>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R6" s="619"/>
      <c r="AS6" s="619"/>
      <c r="AT6" s="619"/>
      <c r="AU6" s="619"/>
      <c r="AV6" s="619"/>
      <c r="AW6" s="619"/>
      <c r="AX6" s="619"/>
      <c r="AY6" s="619"/>
      <c r="AZ6" s="619"/>
      <c r="BA6" s="619"/>
      <c r="BB6" s="619"/>
      <c r="BC6" s="619"/>
    </row>
    <row r="7" spans="1:55" s="160" customFormat="1" ht="20.25">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R7" s="619"/>
      <c r="AS7" s="619"/>
      <c r="AT7" s="619"/>
      <c r="AU7" s="619"/>
      <c r="AV7" s="619"/>
      <c r="AW7" s="619"/>
      <c r="AX7" s="619"/>
      <c r="AY7" s="619"/>
      <c r="AZ7" s="619"/>
      <c r="BA7" s="619"/>
      <c r="BB7" s="619"/>
      <c r="BC7" s="619"/>
    </row>
    <row r="8" spans="1:55" s="160" customFormat="1" ht="21" thickBot="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R8" s="619"/>
      <c r="AS8" s="619"/>
      <c r="AT8" s="619"/>
      <c r="AU8" s="619"/>
      <c r="AV8" s="619"/>
      <c r="AW8" s="619"/>
      <c r="AX8" s="619"/>
      <c r="AY8" s="619"/>
      <c r="AZ8" s="619"/>
      <c r="BA8" s="619"/>
      <c r="BB8" s="619"/>
      <c r="BC8" s="619"/>
    </row>
    <row r="9" spans="1:55" s="160" customFormat="1" ht="20.25">
      <c r="B9" s="161"/>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620" t="s">
        <v>138</v>
      </c>
      <c r="AS9" s="620"/>
      <c r="AT9" s="620"/>
      <c r="AU9" s="620"/>
      <c r="AV9" s="620"/>
      <c r="AW9" s="620"/>
      <c r="AX9" s="620"/>
      <c r="AY9" s="620"/>
      <c r="AZ9" s="620"/>
      <c r="BA9" s="620"/>
      <c r="BB9" s="620"/>
      <c r="BC9" s="620"/>
    </row>
    <row r="10" spans="1:55" s="160" customFormat="1" ht="20.25">
      <c r="B10" s="161"/>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619"/>
      <c r="AS10" s="619"/>
      <c r="AT10" s="619"/>
      <c r="AU10" s="619"/>
      <c r="AV10" s="619"/>
      <c r="AW10" s="619"/>
      <c r="AX10" s="619"/>
      <c r="AY10" s="619"/>
      <c r="AZ10" s="619"/>
      <c r="BA10" s="619"/>
      <c r="BB10" s="619"/>
      <c r="BC10" s="619"/>
    </row>
    <row r="11" spans="1:55" s="160" customFormat="1" ht="20.25">
      <c r="B11" s="161"/>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619"/>
      <c r="AS11" s="619"/>
      <c r="AT11" s="619"/>
      <c r="AU11" s="619"/>
      <c r="AV11" s="619"/>
      <c r="AW11" s="619"/>
      <c r="AX11" s="619"/>
      <c r="AY11" s="619"/>
      <c r="AZ11" s="619"/>
      <c r="BA11" s="619"/>
      <c r="BB11" s="619"/>
      <c r="BC11" s="619"/>
    </row>
    <row r="12" spans="1:55" s="160" customFormat="1" ht="20.25">
      <c r="B12" s="16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619"/>
      <c r="AS12" s="619"/>
      <c r="AT12" s="619"/>
      <c r="AU12" s="619"/>
      <c r="AV12" s="619"/>
      <c r="AW12" s="619"/>
      <c r="AX12" s="619"/>
      <c r="AY12" s="619"/>
      <c r="AZ12" s="619"/>
      <c r="BA12" s="619"/>
      <c r="BB12" s="619"/>
      <c r="BC12" s="619"/>
    </row>
    <row r="13" spans="1:55" s="160" customFormat="1" ht="21" customHeight="1">
      <c r="B13" s="16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619"/>
      <c r="AS13" s="619"/>
      <c r="AT13" s="619"/>
      <c r="AU13" s="619"/>
      <c r="AV13" s="619"/>
      <c r="AW13" s="619"/>
      <c r="AX13" s="619"/>
      <c r="AY13" s="619"/>
      <c r="AZ13" s="619"/>
      <c r="BA13" s="619"/>
      <c r="BB13" s="619"/>
      <c r="BC13" s="619"/>
    </row>
    <row r="14" spans="1:55" s="160" customFormat="1" ht="20.25">
      <c r="B14" s="16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619"/>
      <c r="AS14" s="619"/>
      <c r="AT14" s="619"/>
      <c r="AU14" s="619"/>
      <c r="AV14" s="619"/>
      <c r="AW14" s="619"/>
      <c r="AX14" s="619"/>
      <c r="AY14" s="619"/>
      <c r="AZ14" s="619"/>
      <c r="BA14" s="619"/>
      <c r="BB14" s="619"/>
      <c r="BC14" s="619"/>
    </row>
    <row r="15" spans="1:55" s="160" customFormat="1" ht="20.25">
      <c r="B15" s="16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619"/>
      <c r="AS15" s="619"/>
      <c r="AT15" s="619"/>
      <c r="AU15" s="619"/>
      <c r="AV15" s="619"/>
      <c r="AW15" s="619"/>
      <c r="AX15" s="619"/>
      <c r="AY15" s="619"/>
      <c r="AZ15" s="619"/>
      <c r="BA15" s="619"/>
      <c r="BB15" s="619"/>
      <c r="BC15" s="619"/>
    </row>
    <row r="16" spans="1:55" s="160" customFormat="1" ht="20.25">
      <c r="B16" s="16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619"/>
      <c r="AS16" s="619"/>
      <c r="AT16" s="619"/>
      <c r="AU16" s="619"/>
      <c r="AV16" s="619"/>
      <c r="AW16" s="619"/>
      <c r="AX16" s="619"/>
      <c r="AY16" s="619"/>
      <c r="AZ16" s="619"/>
      <c r="BA16" s="619"/>
      <c r="BB16" s="619"/>
      <c r="BC16" s="619"/>
    </row>
    <row r="17" spans="2:55" s="160" customFormat="1" ht="20.25">
      <c r="B17" s="16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619"/>
      <c r="AS17" s="619"/>
      <c r="AT17" s="619"/>
      <c r="AU17" s="619"/>
      <c r="AV17" s="619"/>
      <c r="AW17" s="619"/>
      <c r="AX17" s="619"/>
      <c r="AY17" s="619"/>
      <c r="AZ17" s="619"/>
      <c r="BA17" s="619"/>
      <c r="BB17" s="619"/>
      <c r="BC17" s="619"/>
    </row>
    <row r="18" spans="2:55" ht="13.5" customHeight="1">
      <c r="AR18" s="619"/>
      <c r="AS18" s="619"/>
      <c r="AT18" s="619"/>
      <c r="AU18" s="619"/>
      <c r="AV18" s="619"/>
      <c r="AW18" s="619"/>
      <c r="AX18" s="619"/>
      <c r="AY18" s="619"/>
      <c r="AZ18" s="619"/>
      <c r="BA18" s="619"/>
      <c r="BB18" s="619"/>
      <c r="BC18" s="619"/>
    </row>
    <row r="19" spans="2:55" ht="13.5" customHeight="1">
      <c r="B19" s="621" t="s">
        <v>139</v>
      </c>
      <c r="D19" s="164"/>
      <c r="E19" s="165"/>
      <c r="G19" s="164"/>
      <c r="H19" s="165"/>
      <c r="J19" s="164"/>
      <c r="K19" s="165"/>
      <c r="M19" s="164"/>
      <c r="N19" s="165"/>
      <c r="AR19" s="619"/>
      <c r="AS19" s="619"/>
      <c r="AT19" s="619"/>
      <c r="AU19" s="619"/>
      <c r="AV19" s="619"/>
      <c r="AW19" s="619"/>
      <c r="AX19" s="619"/>
      <c r="AY19" s="619"/>
      <c r="AZ19" s="619"/>
      <c r="BA19" s="619"/>
      <c r="BB19" s="619"/>
      <c r="BC19" s="619"/>
    </row>
    <row r="20" spans="2:55" ht="13.5" customHeight="1">
      <c r="B20" s="622"/>
      <c r="D20" s="165"/>
      <c r="E20" s="165"/>
      <c r="G20" s="165"/>
      <c r="H20" s="165"/>
      <c r="J20" s="165"/>
      <c r="K20" s="165"/>
      <c r="M20" s="165"/>
      <c r="N20" s="165"/>
      <c r="AR20" s="619"/>
      <c r="AS20" s="619"/>
      <c r="AT20" s="619"/>
      <c r="AU20" s="619"/>
      <c r="AV20" s="619"/>
      <c r="AW20" s="619"/>
      <c r="AX20" s="619"/>
      <c r="AY20" s="619"/>
      <c r="AZ20" s="619"/>
      <c r="BA20" s="619"/>
      <c r="BB20" s="619"/>
      <c r="BC20" s="619"/>
    </row>
    <row r="21" spans="2:55" ht="13.5" customHeight="1">
      <c r="B21" s="622"/>
      <c r="D21" s="165"/>
      <c r="E21" s="165"/>
      <c r="G21" s="165"/>
      <c r="H21" s="165"/>
      <c r="J21" s="165"/>
      <c r="K21" s="165"/>
      <c r="M21" s="165"/>
      <c r="N21" s="165"/>
      <c r="AR21" s="619"/>
      <c r="AS21" s="619"/>
      <c r="AT21" s="619"/>
      <c r="AU21" s="619"/>
      <c r="AV21" s="619"/>
      <c r="AW21" s="619"/>
      <c r="AX21" s="619"/>
      <c r="AY21" s="619"/>
      <c r="AZ21" s="619"/>
      <c r="BA21" s="619"/>
      <c r="BB21" s="619"/>
      <c r="BC21" s="619"/>
    </row>
    <row r="22" spans="2:55" ht="13.5" customHeight="1">
      <c r="B22" s="622"/>
      <c r="D22" s="165"/>
      <c r="E22" s="165"/>
      <c r="G22" s="165"/>
      <c r="H22" s="165"/>
      <c r="J22" s="165"/>
      <c r="K22" s="165"/>
      <c r="M22" s="165"/>
      <c r="N22" s="165"/>
      <c r="AR22" s="619"/>
      <c r="AS22" s="619"/>
      <c r="AT22" s="619"/>
      <c r="AU22" s="619"/>
      <c r="AV22" s="619"/>
      <c r="AW22" s="619"/>
      <c r="AX22" s="619"/>
      <c r="AY22" s="619"/>
      <c r="AZ22" s="619"/>
      <c r="BA22" s="619"/>
      <c r="BB22" s="619"/>
      <c r="BC22" s="619"/>
    </row>
    <row r="23" spans="2:55" ht="13.5" customHeight="1">
      <c r="B23" s="622"/>
      <c r="D23" s="165"/>
      <c r="E23" s="165"/>
      <c r="G23" s="165"/>
      <c r="H23" s="165"/>
      <c r="J23" s="165"/>
      <c r="K23" s="165"/>
      <c r="M23" s="165"/>
      <c r="N23" s="165"/>
      <c r="AR23" s="619"/>
      <c r="AS23" s="619"/>
      <c r="AT23" s="619"/>
      <c r="AU23" s="619"/>
      <c r="AV23" s="619"/>
      <c r="AW23" s="619"/>
      <c r="AX23" s="619"/>
      <c r="AY23" s="619"/>
      <c r="AZ23" s="619"/>
      <c r="BA23" s="619"/>
      <c r="BB23" s="619"/>
      <c r="BC23" s="619"/>
    </row>
    <row r="24" spans="2:55" ht="13.5" customHeight="1">
      <c r="B24" s="622"/>
      <c r="AR24" s="619"/>
      <c r="AS24" s="619"/>
      <c r="AT24" s="619"/>
      <c r="AU24" s="619"/>
      <c r="AV24" s="619"/>
      <c r="AW24" s="619"/>
      <c r="AX24" s="619"/>
      <c r="AY24" s="619"/>
      <c r="AZ24" s="619"/>
      <c r="BA24" s="619"/>
      <c r="BB24" s="619"/>
      <c r="BC24" s="619"/>
    </row>
    <row r="25" spans="2:55" ht="13.5" customHeight="1">
      <c r="B25" s="622"/>
      <c r="D25" s="164"/>
      <c r="E25" s="165"/>
      <c r="G25" s="166"/>
      <c r="H25" s="165"/>
      <c r="J25" s="165"/>
      <c r="K25" s="165"/>
      <c r="M25" s="164"/>
      <c r="N25" s="165"/>
      <c r="AR25" s="619"/>
      <c r="AS25" s="619"/>
      <c r="AT25" s="619"/>
      <c r="AU25" s="619"/>
      <c r="AV25" s="619"/>
      <c r="AW25" s="619"/>
      <c r="AX25" s="619"/>
      <c r="AY25" s="619"/>
      <c r="AZ25" s="619"/>
      <c r="BA25" s="619"/>
      <c r="BB25" s="619"/>
      <c r="BC25" s="619"/>
    </row>
    <row r="26" spans="2:55" ht="13.5" customHeight="1">
      <c r="B26" s="622"/>
      <c r="D26" s="165"/>
      <c r="E26" s="167"/>
      <c r="F26" s="167"/>
      <c r="G26" s="168"/>
      <c r="H26" s="168"/>
      <c r="I26" s="168"/>
      <c r="J26" s="167"/>
      <c r="K26" s="168"/>
      <c r="L26" s="167"/>
      <c r="M26" s="169"/>
      <c r="N26" s="169"/>
      <c r="AR26" s="619"/>
      <c r="AS26" s="619"/>
      <c r="AT26" s="619"/>
      <c r="AU26" s="619"/>
      <c r="AV26" s="619"/>
      <c r="AW26" s="619"/>
      <c r="AX26" s="619"/>
      <c r="AY26" s="619"/>
      <c r="AZ26" s="619"/>
      <c r="BA26" s="619"/>
      <c r="BB26" s="619"/>
      <c r="BC26" s="619"/>
    </row>
    <row r="27" spans="2:55" ht="13.5" customHeight="1" thickBot="1">
      <c r="B27" s="623"/>
      <c r="D27" s="165"/>
      <c r="E27" s="167"/>
      <c r="F27" s="167"/>
      <c r="G27" s="170"/>
      <c r="H27" s="168"/>
      <c r="I27" s="168"/>
      <c r="J27" s="167"/>
      <c r="K27" s="168"/>
      <c r="L27" s="167"/>
      <c r="M27" s="169"/>
      <c r="N27" s="169"/>
      <c r="AR27" s="171"/>
      <c r="AS27" s="171"/>
      <c r="AT27" s="171"/>
      <c r="AU27" s="171"/>
      <c r="AV27" s="171"/>
      <c r="AW27" s="171"/>
      <c r="AX27" s="171"/>
      <c r="AY27" s="171"/>
      <c r="AZ27" s="171"/>
      <c r="BA27" s="171"/>
      <c r="BB27" s="171"/>
      <c r="BC27" s="171"/>
    </row>
    <row r="28" spans="2:55" ht="21" customHeight="1">
      <c r="B28" s="162"/>
      <c r="D28" s="165"/>
      <c r="E28" s="172"/>
      <c r="F28" s="172"/>
      <c r="G28" s="168"/>
      <c r="H28" s="168"/>
      <c r="I28" s="168"/>
      <c r="J28" s="167"/>
      <c r="K28" s="168"/>
      <c r="L28" s="167"/>
      <c r="M28" s="169"/>
      <c r="N28" s="169"/>
      <c r="AR28" s="624" t="s">
        <v>140</v>
      </c>
      <c r="AS28" s="624"/>
      <c r="AT28" s="624"/>
      <c r="AU28" s="624"/>
      <c r="AV28" s="624"/>
      <c r="AW28" s="624"/>
      <c r="AX28" s="624"/>
      <c r="AY28" s="624"/>
      <c r="AZ28" s="624"/>
      <c r="BA28" s="624"/>
      <c r="BB28" s="624"/>
      <c r="BC28" s="624"/>
    </row>
    <row r="29" spans="2:55" ht="20.25">
      <c r="B29" s="162"/>
      <c r="D29" s="165"/>
      <c r="E29" s="172"/>
      <c r="F29" s="172"/>
      <c r="G29" s="168"/>
      <c r="H29" s="168"/>
      <c r="I29" s="168"/>
      <c r="J29" s="167"/>
      <c r="K29" s="168"/>
      <c r="L29" s="167"/>
      <c r="M29" s="169"/>
      <c r="N29" s="169"/>
      <c r="AR29" s="619"/>
      <c r="AS29" s="619"/>
      <c r="AT29" s="619"/>
      <c r="AU29" s="619"/>
      <c r="AV29" s="619"/>
      <c r="AW29" s="619"/>
      <c r="AX29" s="619"/>
      <c r="AY29" s="619"/>
      <c r="AZ29" s="619"/>
      <c r="BA29" s="619"/>
      <c r="BB29" s="619"/>
      <c r="BC29" s="619"/>
    </row>
    <row r="30" spans="2:55" ht="20.25">
      <c r="B30" s="162"/>
      <c r="D30" s="165"/>
      <c r="E30" s="172"/>
      <c r="F30" s="172"/>
      <c r="G30" s="168"/>
      <c r="H30" s="168"/>
      <c r="I30" s="168"/>
      <c r="J30" s="167"/>
      <c r="K30" s="168"/>
      <c r="L30" s="167"/>
      <c r="M30" s="169"/>
      <c r="N30" s="169"/>
      <c r="AR30" s="619"/>
      <c r="AS30" s="619"/>
      <c r="AT30" s="619"/>
      <c r="AU30" s="619"/>
      <c r="AV30" s="619"/>
      <c r="AW30" s="619"/>
      <c r="AX30" s="619"/>
      <c r="AY30" s="619"/>
      <c r="AZ30" s="619"/>
      <c r="BA30" s="619"/>
      <c r="BB30" s="619"/>
      <c r="BC30" s="619"/>
    </row>
    <row r="31" spans="2:55" ht="20.25">
      <c r="B31" s="162"/>
      <c r="D31" s="165"/>
      <c r="E31" s="167"/>
      <c r="F31" s="167"/>
      <c r="G31" s="173"/>
      <c r="H31" s="168"/>
      <c r="I31" s="168"/>
      <c r="J31" s="168"/>
      <c r="K31" s="168"/>
      <c r="L31" s="173"/>
      <c r="M31" s="174"/>
      <c r="N31" s="169"/>
      <c r="AR31" s="619"/>
      <c r="AS31" s="619"/>
      <c r="AT31" s="619"/>
      <c r="AU31" s="619"/>
      <c r="AV31" s="619"/>
      <c r="AW31" s="619"/>
      <c r="AX31" s="619"/>
      <c r="AY31" s="619"/>
      <c r="AZ31" s="619"/>
      <c r="BA31" s="619"/>
      <c r="BB31" s="619"/>
      <c r="BC31" s="619"/>
    </row>
    <row r="32" spans="2:55" ht="21" thickBot="1">
      <c r="B32" s="175"/>
      <c r="AR32" s="619"/>
      <c r="AS32" s="619"/>
      <c r="AT32" s="619"/>
      <c r="AU32" s="619"/>
      <c r="AV32" s="619"/>
      <c r="AW32" s="619"/>
      <c r="AX32" s="619"/>
      <c r="AY32" s="619"/>
      <c r="AZ32" s="619"/>
      <c r="BA32" s="619"/>
      <c r="BB32" s="619"/>
      <c r="BC32" s="619"/>
    </row>
    <row r="33" spans="2:55" ht="18.75" customHeight="1">
      <c r="B33" s="625" t="s">
        <v>141</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R33" s="619"/>
      <c r="AS33" s="619"/>
      <c r="AT33" s="619"/>
      <c r="AU33" s="619"/>
      <c r="AV33" s="619"/>
      <c r="AW33" s="619"/>
      <c r="AX33" s="619"/>
      <c r="AY33" s="619"/>
      <c r="AZ33" s="619"/>
      <c r="BA33" s="619"/>
      <c r="BB33" s="619"/>
      <c r="BC33" s="619"/>
    </row>
    <row r="34" spans="2:55"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R34" s="619"/>
      <c r="AS34" s="619"/>
      <c r="AT34" s="619"/>
      <c r="AU34" s="619"/>
      <c r="AV34" s="619"/>
      <c r="AW34" s="619"/>
      <c r="AX34" s="619"/>
      <c r="AY34" s="619"/>
      <c r="AZ34" s="619"/>
      <c r="BA34" s="619"/>
      <c r="BB34" s="619"/>
      <c r="BC34" s="619"/>
    </row>
    <row r="35" spans="2:55"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R35" s="619"/>
      <c r="AS35" s="619"/>
      <c r="AT35" s="619"/>
      <c r="AU35" s="619"/>
      <c r="AV35" s="619"/>
      <c r="AW35" s="619"/>
      <c r="AX35" s="619"/>
      <c r="AY35" s="619"/>
      <c r="AZ35" s="619"/>
      <c r="BA35" s="619"/>
      <c r="BB35" s="619"/>
      <c r="BC35" s="619"/>
    </row>
    <row r="36" spans="2:55"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R36" s="619"/>
      <c r="AS36" s="619"/>
      <c r="AT36" s="619"/>
      <c r="AU36" s="619"/>
      <c r="AV36" s="619"/>
      <c r="AW36" s="619"/>
      <c r="AX36" s="619"/>
      <c r="AY36" s="619"/>
      <c r="AZ36" s="619"/>
      <c r="BA36" s="619"/>
      <c r="BB36" s="619"/>
      <c r="BC36" s="619"/>
    </row>
    <row r="37" spans="2:55"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R37" s="619"/>
      <c r="AS37" s="619"/>
      <c r="AT37" s="619"/>
      <c r="AU37" s="619"/>
      <c r="AV37" s="619"/>
      <c r="AW37" s="619"/>
      <c r="AX37" s="619"/>
      <c r="AY37" s="619"/>
      <c r="AZ37" s="619"/>
      <c r="BA37" s="619"/>
      <c r="BB37" s="619"/>
      <c r="BC37" s="619"/>
    </row>
    <row r="38" spans="2:55"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R38" s="619"/>
      <c r="AS38" s="619"/>
      <c r="AT38" s="619"/>
      <c r="AU38" s="619"/>
      <c r="AV38" s="619"/>
      <c r="AW38" s="619"/>
      <c r="AX38" s="619"/>
      <c r="AY38" s="619"/>
      <c r="AZ38" s="619"/>
      <c r="BA38" s="619"/>
      <c r="BB38" s="619"/>
      <c r="BC38" s="619"/>
    </row>
    <row r="39" spans="2:55"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R39" s="619"/>
      <c r="AS39" s="619"/>
      <c r="AT39" s="619"/>
      <c r="AU39" s="619"/>
      <c r="AV39" s="619"/>
      <c r="AW39" s="619"/>
      <c r="AX39" s="619"/>
      <c r="AY39" s="619"/>
      <c r="AZ39" s="619"/>
      <c r="BA39" s="619"/>
      <c r="BB39" s="619"/>
      <c r="BC39" s="619"/>
    </row>
    <row r="40" spans="2:55"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R40" s="619"/>
      <c r="AS40" s="619"/>
      <c r="AT40" s="619"/>
      <c r="AU40" s="619"/>
      <c r="AV40" s="619"/>
      <c r="AW40" s="619"/>
      <c r="AX40" s="619"/>
      <c r="AY40" s="619"/>
      <c r="AZ40" s="619"/>
      <c r="BA40" s="619"/>
      <c r="BB40" s="619"/>
      <c r="BC40" s="619"/>
    </row>
    <row r="41" spans="2:55"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R41" s="619"/>
      <c r="AS41" s="619"/>
      <c r="AT41" s="619"/>
      <c r="AU41" s="619"/>
      <c r="AV41" s="619"/>
      <c r="AW41" s="619"/>
      <c r="AX41" s="619"/>
      <c r="AY41" s="619"/>
      <c r="AZ41" s="619"/>
      <c r="BA41" s="619"/>
      <c r="BB41" s="619"/>
      <c r="BC41" s="619"/>
    </row>
    <row r="42" spans="2:55"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R42" s="619"/>
      <c r="AS42" s="619"/>
      <c r="AT42" s="619"/>
      <c r="AU42" s="619"/>
      <c r="AV42" s="619"/>
      <c r="AW42" s="619"/>
      <c r="AX42" s="619"/>
      <c r="AY42" s="619"/>
      <c r="AZ42" s="619"/>
      <c r="BA42" s="619"/>
      <c r="BB42" s="619"/>
      <c r="BC42" s="619"/>
    </row>
    <row r="43" spans="2:55" ht="20.25">
      <c r="B43" s="175"/>
      <c r="AR43" s="619"/>
      <c r="AS43" s="619"/>
      <c r="AT43" s="619"/>
      <c r="AU43" s="619"/>
      <c r="AV43" s="619"/>
      <c r="AW43" s="619"/>
      <c r="AX43" s="619"/>
      <c r="AY43" s="619"/>
      <c r="AZ43" s="619"/>
      <c r="BA43" s="619"/>
      <c r="BB43" s="619"/>
      <c r="BC43" s="619"/>
    </row>
    <row r="44" spans="2:55" ht="13.5" customHeight="1">
      <c r="B44" s="625" t="s">
        <v>142</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R44" s="619"/>
      <c r="AS44" s="619"/>
      <c r="AT44" s="619"/>
      <c r="AU44" s="619"/>
      <c r="AV44" s="619"/>
      <c r="AW44" s="619"/>
      <c r="AX44" s="619"/>
      <c r="AY44" s="619"/>
      <c r="AZ44" s="619"/>
      <c r="BA44" s="619"/>
      <c r="BB44" s="619"/>
      <c r="BC44" s="619"/>
    </row>
    <row r="45" spans="2:55" ht="13.5" customHeight="1">
      <c r="B45" s="626"/>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R45" s="619"/>
      <c r="AS45" s="619"/>
      <c r="AT45" s="619"/>
      <c r="AU45" s="619"/>
      <c r="AV45" s="619"/>
      <c r="AW45" s="619"/>
      <c r="AX45" s="619"/>
      <c r="AY45" s="619"/>
      <c r="AZ45" s="619"/>
      <c r="BA45" s="619"/>
      <c r="BB45" s="619"/>
      <c r="BC45" s="619"/>
    </row>
    <row r="46" spans="2:55" ht="13.5" customHeight="1" thickBot="1">
      <c r="B46" s="626"/>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R46" s="179"/>
      <c r="AS46" s="179"/>
      <c r="AT46" s="179"/>
      <c r="AU46" s="179"/>
      <c r="AV46" s="179"/>
      <c r="AW46" s="179"/>
      <c r="AX46" s="179"/>
      <c r="AY46" s="179"/>
      <c r="AZ46" s="179"/>
      <c r="BA46" s="179"/>
      <c r="BB46" s="179"/>
      <c r="BC46" s="179"/>
    </row>
    <row r="47" spans="2:55" ht="13.5" customHeight="1">
      <c r="B47" s="626"/>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R47" s="624" t="s">
        <v>143</v>
      </c>
      <c r="AS47" s="624"/>
      <c r="AT47" s="624"/>
      <c r="AU47" s="624"/>
      <c r="AV47" s="624"/>
      <c r="AW47" s="624"/>
      <c r="AX47" s="624"/>
      <c r="AY47" s="624"/>
      <c r="AZ47" s="624"/>
      <c r="BA47" s="624"/>
      <c r="BB47" s="624"/>
      <c r="BC47" s="624"/>
    </row>
    <row r="48" spans="2:55" ht="13.5" customHeight="1">
      <c r="B48" s="626"/>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R48" s="619"/>
      <c r="AS48" s="619"/>
      <c r="AT48" s="619"/>
      <c r="AU48" s="619"/>
      <c r="AV48" s="619"/>
      <c r="AW48" s="619"/>
      <c r="AX48" s="619"/>
      <c r="AY48" s="619"/>
      <c r="AZ48" s="619"/>
      <c r="BA48" s="619"/>
      <c r="BB48" s="619"/>
      <c r="BC48" s="619"/>
    </row>
    <row r="49" spans="2:55" ht="13.5" customHeight="1">
      <c r="B49" s="626"/>
      <c r="D49" s="165"/>
      <c r="E49" s="165"/>
      <c r="F49" s="165"/>
      <c r="G49" s="165"/>
      <c r="H49" s="165"/>
      <c r="AR49" s="619"/>
      <c r="AS49" s="619"/>
      <c r="AT49" s="619"/>
      <c r="AU49" s="619"/>
      <c r="AV49" s="619"/>
      <c r="AW49" s="619"/>
      <c r="AX49" s="619"/>
      <c r="AY49" s="619"/>
      <c r="AZ49" s="619"/>
      <c r="BA49" s="619"/>
      <c r="BB49" s="619"/>
      <c r="BC49" s="619"/>
    </row>
    <row r="50" spans="2:55" ht="13.5" customHeight="1">
      <c r="B50" s="626"/>
      <c r="D50" s="165"/>
      <c r="E50" s="165"/>
      <c r="F50" s="165"/>
      <c r="G50" s="165"/>
      <c r="H50" s="165"/>
      <c r="J50" s="164"/>
      <c r="K50" s="165"/>
      <c r="M50" s="164"/>
      <c r="N50" s="165"/>
      <c r="AR50" s="619"/>
      <c r="AS50" s="619"/>
      <c r="AT50" s="619"/>
      <c r="AU50" s="619"/>
      <c r="AV50" s="619"/>
      <c r="AW50" s="619"/>
      <c r="AX50" s="619"/>
      <c r="AY50" s="619"/>
      <c r="AZ50" s="619"/>
      <c r="BA50" s="619"/>
      <c r="BB50" s="619"/>
      <c r="BC50" s="619"/>
    </row>
    <row r="51" spans="2:55" ht="13.5" customHeight="1">
      <c r="B51" s="626"/>
      <c r="D51" s="165"/>
      <c r="E51" s="165"/>
      <c r="F51" s="165"/>
      <c r="G51" s="165"/>
      <c r="H51" s="165"/>
      <c r="J51" s="165"/>
      <c r="K51" s="165"/>
      <c r="M51" s="165"/>
      <c r="N51" s="165"/>
      <c r="AR51" s="619"/>
      <c r="AS51" s="619"/>
      <c r="AT51" s="619"/>
      <c r="AU51" s="619"/>
      <c r="AV51" s="619"/>
      <c r="AW51" s="619"/>
      <c r="AX51" s="619"/>
      <c r="AY51" s="619"/>
      <c r="AZ51" s="619"/>
      <c r="BA51" s="619"/>
      <c r="BB51" s="619"/>
      <c r="BC51" s="619"/>
    </row>
    <row r="52" spans="2:55" ht="13.5" customHeight="1">
      <c r="B52" s="626"/>
      <c r="D52" s="165"/>
      <c r="E52" s="165"/>
      <c r="F52" s="165"/>
      <c r="G52" s="165"/>
      <c r="H52" s="165"/>
      <c r="J52" s="165"/>
      <c r="K52" s="165"/>
      <c r="M52" s="165"/>
      <c r="N52" s="165"/>
      <c r="AR52" s="619"/>
      <c r="AS52" s="619"/>
      <c r="AT52" s="619"/>
      <c r="AU52" s="619"/>
      <c r="AV52" s="619"/>
      <c r="AW52" s="619"/>
      <c r="AX52" s="619"/>
      <c r="AY52" s="619"/>
      <c r="AZ52" s="619"/>
      <c r="BA52" s="619"/>
      <c r="BB52" s="619"/>
      <c r="BC52" s="619"/>
    </row>
    <row r="53" spans="2:55" ht="13.5" customHeight="1">
      <c r="B53" s="626"/>
      <c r="D53" s="165"/>
      <c r="E53" s="165"/>
      <c r="F53" s="165"/>
      <c r="G53" s="165"/>
      <c r="H53" s="165"/>
      <c r="J53" s="165"/>
      <c r="K53" s="165"/>
      <c r="M53" s="165"/>
      <c r="N53" s="165"/>
      <c r="AR53" s="619"/>
      <c r="AS53" s="619"/>
      <c r="AT53" s="619"/>
      <c r="AU53" s="619"/>
      <c r="AV53" s="619"/>
      <c r="AW53" s="619"/>
      <c r="AX53" s="619"/>
      <c r="AY53" s="619"/>
      <c r="AZ53" s="619"/>
      <c r="BA53" s="619"/>
      <c r="BB53" s="619"/>
      <c r="BC53" s="619"/>
    </row>
    <row r="54" spans="2:55" ht="13.5" customHeight="1">
      <c r="B54" s="627"/>
      <c r="D54" s="165"/>
      <c r="E54" s="165"/>
      <c r="F54" s="165"/>
      <c r="G54" s="165"/>
      <c r="H54" s="165"/>
      <c r="J54" s="165"/>
      <c r="K54" s="165"/>
      <c r="M54" s="165"/>
      <c r="N54" s="165"/>
      <c r="AR54" s="619"/>
      <c r="AS54" s="619"/>
      <c r="AT54" s="619"/>
      <c r="AU54" s="619"/>
      <c r="AV54" s="619"/>
      <c r="AW54" s="619"/>
      <c r="AX54" s="619"/>
      <c r="AY54" s="619"/>
      <c r="AZ54" s="619"/>
      <c r="BA54" s="619"/>
      <c r="BB54" s="619"/>
      <c r="BC54" s="619"/>
    </row>
    <row r="55" spans="2:55" ht="13.5" customHeight="1">
      <c r="B55" s="175"/>
      <c r="M55" s="164"/>
      <c r="AR55" s="619"/>
      <c r="AS55" s="619"/>
      <c r="AT55" s="619"/>
      <c r="AU55" s="619"/>
      <c r="AV55" s="619"/>
      <c r="AW55" s="619"/>
      <c r="AX55" s="619"/>
      <c r="AY55" s="619"/>
      <c r="AZ55" s="619"/>
      <c r="BA55" s="619"/>
      <c r="BB55" s="619"/>
      <c r="BC55" s="619"/>
    </row>
    <row r="56" spans="2:55" ht="13.5" customHeight="1">
      <c r="B56" s="637" t="s">
        <v>144</v>
      </c>
      <c r="D56" s="164"/>
      <c r="E56" s="165"/>
      <c r="G56" s="164"/>
      <c r="H56" s="165"/>
      <c r="J56" s="164"/>
      <c r="K56" s="165"/>
      <c r="N56" s="165"/>
      <c r="AR56" s="619"/>
      <c r="AS56" s="619"/>
      <c r="AT56" s="619"/>
      <c r="AU56" s="619"/>
      <c r="AV56" s="619"/>
      <c r="AW56" s="619"/>
      <c r="AX56" s="619"/>
      <c r="AY56" s="619"/>
      <c r="AZ56" s="619"/>
      <c r="BA56" s="619"/>
      <c r="BB56" s="619"/>
      <c r="BC56" s="619"/>
    </row>
    <row r="57" spans="2:55" ht="13.5" customHeight="1">
      <c r="B57" s="638"/>
      <c r="D57" s="165"/>
      <c r="E57" s="165"/>
      <c r="G57" s="165"/>
      <c r="H57" s="165"/>
      <c r="J57" s="165"/>
      <c r="K57" s="165"/>
      <c r="M57" s="165"/>
      <c r="N57" s="165"/>
      <c r="AR57" s="619"/>
      <c r="AS57" s="619"/>
      <c r="AT57" s="619"/>
      <c r="AU57" s="619"/>
      <c r="AV57" s="619"/>
      <c r="AW57" s="619"/>
      <c r="AX57" s="619"/>
      <c r="AY57" s="619"/>
      <c r="AZ57" s="619"/>
      <c r="BA57" s="619"/>
      <c r="BB57" s="619"/>
      <c r="BC57" s="619"/>
    </row>
    <row r="58" spans="2:55" ht="13.5" customHeight="1">
      <c r="B58" s="638"/>
      <c r="D58" s="165"/>
      <c r="E58" s="165"/>
      <c r="F58" s="180"/>
      <c r="G58" s="165"/>
      <c r="H58" s="165"/>
      <c r="J58" s="165"/>
      <c r="K58" s="165"/>
      <c r="M58" s="165"/>
      <c r="N58" s="165"/>
      <c r="AR58" s="619"/>
      <c r="AS58" s="619"/>
      <c r="AT58" s="619"/>
      <c r="AU58" s="619"/>
      <c r="AV58" s="619"/>
      <c r="AW58" s="619"/>
      <c r="AX58" s="619"/>
      <c r="AY58" s="619"/>
      <c r="AZ58" s="619"/>
      <c r="BA58" s="619"/>
      <c r="BB58" s="619"/>
      <c r="BC58" s="619"/>
    </row>
    <row r="59" spans="2:55" ht="13.5" customHeight="1">
      <c r="B59" s="638"/>
      <c r="D59" s="165"/>
      <c r="E59" s="165"/>
      <c r="G59" s="165"/>
      <c r="H59" s="165"/>
      <c r="J59" s="165"/>
      <c r="K59" s="165"/>
      <c r="M59" s="165"/>
      <c r="N59" s="165"/>
      <c r="AR59" s="619"/>
      <c r="AS59" s="619"/>
      <c r="AT59" s="619"/>
      <c r="AU59" s="619"/>
      <c r="AV59" s="619"/>
      <c r="AW59" s="619"/>
      <c r="AX59" s="619"/>
      <c r="AY59" s="619"/>
      <c r="AZ59" s="619"/>
      <c r="BA59" s="619"/>
      <c r="BB59" s="619"/>
      <c r="BC59" s="619"/>
    </row>
    <row r="60" spans="2:55" ht="13.5" customHeight="1">
      <c r="B60" s="638"/>
      <c r="D60" s="165"/>
      <c r="E60" s="165"/>
      <c r="G60" s="165"/>
      <c r="H60" s="165"/>
      <c r="J60" s="165"/>
      <c r="K60" s="165"/>
      <c r="M60" s="165"/>
      <c r="N60" s="165"/>
      <c r="AR60" s="619"/>
      <c r="AS60" s="619"/>
      <c r="AT60" s="619"/>
      <c r="AU60" s="619"/>
      <c r="AV60" s="619"/>
      <c r="AW60" s="619"/>
      <c r="AX60" s="619"/>
      <c r="AY60" s="619"/>
      <c r="AZ60" s="619"/>
      <c r="BA60" s="619"/>
      <c r="BB60" s="619"/>
      <c r="BC60" s="619"/>
    </row>
    <row r="61" spans="2:55" ht="13.5" customHeight="1">
      <c r="B61" s="638"/>
      <c r="AR61" s="619"/>
      <c r="AS61" s="619"/>
      <c r="AT61" s="619"/>
      <c r="AU61" s="619"/>
      <c r="AV61" s="619"/>
      <c r="AW61" s="619"/>
      <c r="AX61" s="619"/>
      <c r="AY61" s="619"/>
      <c r="AZ61" s="619"/>
      <c r="BA61" s="619"/>
      <c r="BB61" s="619"/>
      <c r="BC61" s="619"/>
    </row>
    <row r="62" spans="2:55" ht="13.5" customHeight="1">
      <c r="B62" s="638"/>
      <c r="D62" s="164"/>
      <c r="E62" s="165"/>
      <c r="G62" s="164"/>
      <c r="H62" s="165"/>
      <c r="J62" s="164"/>
      <c r="K62" s="165"/>
      <c r="M62" s="164"/>
      <c r="N62" s="165"/>
      <c r="AR62" s="619"/>
      <c r="AS62" s="619"/>
      <c r="AT62" s="619"/>
      <c r="AU62" s="619"/>
      <c r="AV62" s="619"/>
      <c r="AW62" s="619"/>
      <c r="AX62" s="619"/>
      <c r="AY62" s="619"/>
      <c r="AZ62" s="619"/>
      <c r="BA62" s="619"/>
      <c r="BB62" s="619"/>
      <c r="BC62" s="619"/>
    </row>
    <row r="63" spans="2:55" ht="13.5" customHeight="1">
      <c r="B63" s="638"/>
      <c r="D63" s="165"/>
      <c r="E63" s="165"/>
      <c r="G63" s="165"/>
      <c r="H63" s="165"/>
      <c r="J63" s="165"/>
      <c r="K63" s="165"/>
      <c r="M63" s="165"/>
      <c r="N63" s="165"/>
      <c r="AR63" s="619"/>
      <c r="AS63" s="619"/>
      <c r="AT63" s="619"/>
      <c r="AU63" s="619"/>
      <c r="AV63" s="619"/>
      <c r="AW63" s="619"/>
      <c r="AX63" s="619"/>
      <c r="AY63" s="619"/>
      <c r="AZ63" s="619"/>
      <c r="BA63" s="619"/>
      <c r="BB63" s="619"/>
      <c r="BC63" s="619"/>
    </row>
    <row r="64" spans="2:55" ht="13.5" customHeight="1">
      <c r="B64" s="638"/>
      <c r="D64" s="165"/>
      <c r="E64" s="165"/>
      <c r="G64" s="165"/>
      <c r="H64" s="165"/>
      <c r="J64" s="165"/>
      <c r="K64" s="165"/>
      <c r="M64" s="165"/>
      <c r="N64" s="165"/>
      <c r="AR64" s="619"/>
      <c r="AS64" s="619"/>
      <c r="AT64" s="619"/>
      <c r="AU64" s="619"/>
      <c r="AV64" s="619"/>
      <c r="AW64" s="619"/>
      <c r="AX64" s="619"/>
      <c r="AY64" s="619"/>
      <c r="AZ64" s="619"/>
      <c r="BA64" s="619"/>
      <c r="BB64" s="619"/>
      <c r="BC64" s="619"/>
    </row>
    <row r="65" spans="2:55" ht="13.5" customHeight="1">
      <c r="B65" s="638"/>
      <c r="D65" s="165"/>
      <c r="E65" s="165"/>
      <c r="G65" s="165"/>
      <c r="H65" s="165"/>
      <c r="J65" s="165"/>
      <c r="K65" s="165"/>
      <c r="M65" s="165"/>
      <c r="N65" s="165"/>
      <c r="AR65" s="619"/>
      <c r="AS65" s="619"/>
      <c r="AT65" s="619"/>
      <c r="AU65" s="619"/>
      <c r="AV65" s="619"/>
      <c r="AW65" s="619"/>
      <c r="AX65" s="619"/>
      <c r="AY65" s="619"/>
      <c r="AZ65" s="619"/>
      <c r="BA65" s="619"/>
      <c r="BB65" s="619"/>
      <c r="BC65" s="619"/>
    </row>
    <row r="66" spans="2:55" ht="13.5" customHeight="1">
      <c r="B66" s="638"/>
      <c r="D66" s="165"/>
      <c r="E66" s="165"/>
      <c r="G66" s="165"/>
      <c r="H66" s="165"/>
      <c r="J66" s="165"/>
      <c r="K66" s="165"/>
      <c r="M66" s="165"/>
      <c r="N66" s="165"/>
      <c r="AR66" s="619"/>
      <c r="AS66" s="619"/>
      <c r="AT66" s="619"/>
      <c r="AU66" s="619"/>
      <c r="AV66" s="619"/>
      <c r="AW66" s="619"/>
      <c r="AX66" s="619"/>
      <c r="AY66" s="619"/>
      <c r="AZ66" s="619"/>
      <c r="BA66" s="619"/>
      <c r="BB66" s="619"/>
      <c r="BC66" s="619"/>
    </row>
    <row r="67" spans="2:55" ht="13.5" customHeight="1">
      <c r="B67" s="638"/>
      <c r="AR67" s="619"/>
      <c r="AS67" s="619"/>
      <c r="AT67" s="619"/>
      <c r="AU67" s="619"/>
      <c r="AV67" s="619"/>
      <c r="AW67" s="619"/>
      <c r="AX67" s="619"/>
      <c r="AY67" s="619"/>
      <c r="AZ67" s="619"/>
      <c r="BA67" s="619"/>
      <c r="BB67" s="619"/>
      <c r="BC67" s="619"/>
    </row>
    <row r="68" spans="2:55" ht="13.5" customHeight="1">
      <c r="B68" s="638"/>
      <c r="G68" s="167"/>
      <c r="H68" s="168"/>
      <c r="I68" s="168"/>
      <c r="J68" s="168"/>
      <c r="K68" s="168"/>
      <c r="L68" s="181"/>
      <c r="M68" s="174"/>
      <c r="AR68" s="619"/>
      <c r="AS68" s="619"/>
      <c r="AT68" s="619"/>
      <c r="AU68" s="619"/>
      <c r="AV68" s="619"/>
      <c r="AW68" s="619"/>
      <c r="AX68" s="619"/>
      <c r="AY68" s="619"/>
      <c r="AZ68" s="619"/>
      <c r="BA68" s="619"/>
      <c r="BB68" s="619"/>
      <c r="BC68" s="619"/>
    </row>
    <row r="69" spans="2:55" ht="13.5" customHeight="1">
      <c r="B69" s="638"/>
      <c r="G69" s="172"/>
      <c r="H69" s="168"/>
      <c r="I69" s="168"/>
      <c r="J69" s="168"/>
      <c r="K69" s="168"/>
      <c r="L69" s="181"/>
      <c r="M69" s="174"/>
      <c r="AR69" s="619"/>
      <c r="AS69" s="619"/>
      <c r="AT69" s="619"/>
      <c r="AU69" s="619"/>
      <c r="AV69" s="619"/>
      <c r="AW69" s="619"/>
      <c r="AX69" s="619"/>
      <c r="AY69" s="619"/>
      <c r="AZ69" s="619"/>
      <c r="BA69" s="619"/>
      <c r="BB69" s="619"/>
      <c r="BC69" s="619"/>
    </row>
    <row r="70" spans="2:55" ht="13.5" customHeight="1">
      <c r="B70" s="638"/>
      <c r="G70" s="172"/>
      <c r="H70" s="168"/>
      <c r="I70" s="168"/>
      <c r="J70" s="168"/>
      <c r="K70" s="168"/>
      <c r="L70" s="181"/>
      <c r="M70" s="174"/>
      <c r="AR70" s="619"/>
      <c r="AS70" s="619"/>
      <c r="AT70" s="619"/>
      <c r="AU70" s="619"/>
      <c r="AV70" s="619"/>
      <c r="AW70" s="619"/>
      <c r="AX70" s="619"/>
      <c r="AY70" s="619"/>
      <c r="AZ70" s="619"/>
      <c r="BA70" s="619"/>
      <c r="BB70" s="619"/>
      <c r="BC70" s="619"/>
    </row>
    <row r="71" spans="2:55" ht="13.5" customHeight="1">
      <c r="B71" s="638"/>
      <c r="G71" s="180"/>
      <c r="AR71" s="619"/>
      <c r="AS71" s="619"/>
      <c r="AT71" s="619"/>
      <c r="AU71" s="619"/>
      <c r="AV71" s="619"/>
      <c r="AW71" s="619"/>
      <c r="AX71" s="619"/>
      <c r="AY71" s="619"/>
      <c r="AZ71" s="619"/>
      <c r="BA71" s="619"/>
      <c r="BB71" s="619"/>
      <c r="BC71" s="619"/>
    </row>
    <row r="72" spans="2:55" ht="13.5" customHeight="1">
      <c r="B72" s="638"/>
      <c r="AR72" s="619"/>
      <c r="AS72" s="619"/>
      <c r="AT72" s="619"/>
      <c r="AU72" s="619"/>
      <c r="AV72" s="619"/>
      <c r="AW72" s="619"/>
      <c r="AX72" s="619"/>
      <c r="AY72" s="619"/>
      <c r="AZ72" s="619"/>
      <c r="BA72" s="619"/>
      <c r="BB72" s="619"/>
      <c r="BC72" s="619"/>
    </row>
    <row r="73" spans="2:55" ht="13.5" customHeight="1">
      <c r="B73" s="638"/>
      <c r="AR73" s="171"/>
      <c r="AS73" s="171"/>
      <c r="AT73" s="171"/>
      <c r="AU73" s="171"/>
      <c r="AV73" s="171"/>
      <c r="AW73" s="171"/>
      <c r="AX73" s="171"/>
      <c r="AY73" s="171"/>
      <c r="AZ73" s="171"/>
      <c r="BA73" s="171"/>
      <c r="BB73" s="171"/>
      <c r="BC73" s="171"/>
    </row>
    <row r="74" spans="2:55" ht="13.5" customHeight="1">
      <c r="B74" s="638"/>
      <c r="AR74" s="171"/>
      <c r="AS74" s="171"/>
      <c r="AT74" s="171"/>
      <c r="AU74" s="171"/>
      <c r="AV74" s="171"/>
      <c r="AW74" s="171"/>
      <c r="AX74" s="171"/>
      <c r="AY74" s="171"/>
      <c r="AZ74" s="171"/>
      <c r="BA74" s="171"/>
      <c r="BB74" s="171"/>
      <c r="BC74" s="171"/>
    </row>
    <row r="75" spans="2:55" ht="13.5" customHeight="1">
      <c r="B75" s="638"/>
      <c r="AR75" s="171"/>
      <c r="AS75" s="171"/>
      <c r="AT75" s="171"/>
      <c r="AU75" s="171"/>
      <c r="AV75" s="171"/>
      <c r="AW75" s="171"/>
      <c r="AX75" s="171"/>
      <c r="AY75" s="171"/>
      <c r="AZ75" s="171"/>
      <c r="BA75" s="171"/>
      <c r="BB75" s="171"/>
      <c r="BC75" s="171"/>
    </row>
    <row r="76" spans="2:55" ht="13.5" customHeight="1">
      <c r="B76" s="638"/>
      <c r="AR76" s="171"/>
      <c r="AS76" s="171"/>
      <c r="AT76" s="171"/>
      <c r="AU76" s="171"/>
      <c r="AV76" s="171"/>
      <c r="AW76" s="171"/>
      <c r="AX76" s="171"/>
      <c r="AY76" s="171"/>
      <c r="AZ76" s="171"/>
      <c r="BA76" s="171"/>
      <c r="BB76" s="171"/>
      <c r="BC76" s="171"/>
    </row>
    <row r="77" spans="2:55" ht="13.5" customHeight="1">
      <c r="B77" s="638"/>
      <c r="AR77" s="171"/>
      <c r="AS77" s="171"/>
      <c r="AT77" s="171"/>
      <c r="AU77" s="171"/>
      <c r="AV77" s="171"/>
      <c r="AW77" s="171"/>
      <c r="AX77" s="171"/>
      <c r="AY77" s="171"/>
      <c r="AZ77" s="171"/>
      <c r="BA77" s="171"/>
      <c r="BB77" s="171"/>
      <c r="BC77" s="171"/>
    </row>
    <row r="78" spans="2:55" ht="13.5" customHeight="1">
      <c r="B78" s="638"/>
      <c r="AR78" s="171"/>
      <c r="AS78" s="171"/>
      <c r="AT78" s="171"/>
      <c r="AU78" s="171"/>
      <c r="AV78" s="171"/>
      <c r="AW78" s="171"/>
      <c r="AX78" s="171"/>
      <c r="AY78" s="171"/>
      <c r="AZ78" s="171"/>
      <c r="BA78" s="171"/>
      <c r="BB78" s="171"/>
      <c r="BC78" s="171"/>
    </row>
    <row r="79" spans="2:55" ht="13.5" customHeight="1">
      <c r="B79" s="638"/>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R79" s="171"/>
      <c r="AS79" s="171"/>
      <c r="AT79" s="171"/>
      <c r="AU79" s="171"/>
      <c r="AV79" s="171"/>
      <c r="AW79" s="171"/>
      <c r="AX79" s="171"/>
      <c r="AY79" s="171"/>
      <c r="AZ79" s="171"/>
      <c r="BA79" s="171"/>
      <c r="BB79" s="171"/>
      <c r="BC79" s="171"/>
    </row>
    <row r="80" spans="2:55" ht="13.5" customHeight="1">
      <c r="B80" s="638"/>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R80" s="171"/>
      <c r="AS80" s="171"/>
      <c r="AT80" s="171"/>
      <c r="AU80" s="171"/>
      <c r="AV80" s="171"/>
      <c r="AW80" s="171"/>
      <c r="AX80" s="171"/>
      <c r="AY80" s="171"/>
      <c r="AZ80" s="171"/>
      <c r="BA80" s="171"/>
      <c r="BB80" s="171"/>
      <c r="BC80" s="171"/>
    </row>
    <row r="81" spans="2:55" ht="13.5" customHeight="1">
      <c r="B81" s="638"/>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R81" s="171"/>
      <c r="AS81" s="171"/>
      <c r="AT81" s="171"/>
      <c r="AU81" s="171"/>
      <c r="AV81" s="171"/>
      <c r="AW81" s="171"/>
      <c r="AX81" s="171"/>
      <c r="AY81" s="171"/>
      <c r="AZ81" s="171"/>
      <c r="BA81" s="171"/>
      <c r="BB81" s="171"/>
      <c r="BC81" s="171"/>
    </row>
    <row r="82" spans="2:55" ht="13.5" customHeight="1">
      <c r="B82" s="638"/>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R82" s="171"/>
      <c r="AS82" s="171"/>
      <c r="AT82" s="171"/>
      <c r="AU82" s="171"/>
      <c r="AV82" s="171"/>
      <c r="AW82" s="171"/>
      <c r="AX82" s="171"/>
      <c r="AY82" s="171"/>
      <c r="AZ82" s="171"/>
      <c r="BA82" s="171"/>
      <c r="BB82" s="171"/>
      <c r="BC82" s="171"/>
    </row>
    <row r="83" spans="2:55" ht="13.5" customHeight="1">
      <c r="B83" s="638"/>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R83" s="171"/>
      <c r="AS83" s="171"/>
      <c r="AT83" s="171"/>
      <c r="AU83" s="171"/>
      <c r="AV83" s="171"/>
      <c r="AW83" s="171"/>
      <c r="AX83" s="171"/>
      <c r="AY83" s="171"/>
      <c r="AZ83" s="171"/>
      <c r="BA83" s="171"/>
      <c r="BB83" s="171"/>
      <c r="BC83" s="171"/>
    </row>
    <row r="84" spans="2:55" ht="13.5" customHeight="1">
      <c r="B84" s="638"/>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R84" s="171"/>
      <c r="AS84" s="171"/>
      <c r="AT84" s="171"/>
      <c r="AU84" s="171"/>
      <c r="AV84" s="171"/>
      <c r="AW84" s="171"/>
      <c r="AX84" s="171"/>
      <c r="AY84" s="171"/>
      <c r="AZ84" s="171"/>
      <c r="BA84" s="171"/>
      <c r="BB84" s="171"/>
      <c r="BC84" s="171"/>
    </row>
    <row r="85" spans="2:55" ht="13.5" customHeight="1">
      <c r="B85" s="638"/>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R85" s="171"/>
      <c r="AS85" s="171"/>
      <c r="AT85" s="171"/>
      <c r="AU85" s="171"/>
      <c r="AV85" s="171"/>
      <c r="AW85" s="171"/>
      <c r="AX85" s="171"/>
      <c r="AY85" s="171"/>
      <c r="AZ85" s="171"/>
      <c r="BA85" s="171"/>
      <c r="BB85" s="171"/>
      <c r="BC85" s="171"/>
    </row>
    <row r="86" spans="2:55" ht="13.5" customHeight="1">
      <c r="B86" s="638"/>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R86" s="171"/>
      <c r="AS86" s="171"/>
      <c r="AT86" s="171"/>
      <c r="AU86" s="171"/>
      <c r="AV86" s="171"/>
      <c r="AW86" s="171"/>
      <c r="AX86" s="171"/>
      <c r="AY86" s="171"/>
      <c r="AZ86" s="171"/>
      <c r="BA86" s="171"/>
      <c r="BB86" s="171"/>
      <c r="BC86" s="171"/>
    </row>
    <row r="87" spans="2:55" ht="13.5" customHeight="1">
      <c r="B87" s="638"/>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R87" s="171"/>
      <c r="AS87" s="171"/>
      <c r="AT87" s="171"/>
      <c r="AU87" s="171"/>
      <c r="AV87" s="171"/>
      <c r="AW87" s="171"/>
      <c r="AX87" s="171"/>
      <c r="AY87" s="171"/>
      <c r="AZ87" s="171"/>
      <c r="BA87" s="171"/>
      <c r="BB87" s="171"/>
      <c r="BC87" s="171"/>
    </row>
    <row r="88" spans="2:55" ht="13.5" customHeight="1">
      <c r="B88" s="638"/>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R88" s="171"/>
      <c r="AS88" s="171"/>
      <c r="AT88" s="171"/>
      <c r="AU88" s="171"/>
      <c r="AV88" s="171"/>
      <c r="AW88" s="171"/>
      <c r="AX88" s="171"/>
      <c r="AY88" s="171"/>
      <c r="AZ88" s="171"/>
      <c r="BA88" s="171"/>
      <c r="BB88" s="171"/>
      <c r="BC88" s="171"/>
    </row>
    <row r="89" spans="2:55" ht="13.5" customHeight="1">
      <c r="B89" s="638"/>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R89" s="171"/>
      <c r="AS89" s="171"/>
      <c r="AT89" s="171"/>
      <c r="AU89" s="171"/>
      <c r="AV89" s="171"/>
      <c r="AW89" s="171"/>
      <c r="AX89" s="171"/>
      <c r="AY89" s="171"/>
      <c r="AZ89" s="171"/>
      <c r="BA89" s="171"/>
      <c r="BB89" s="171"/>
      <c r="BC89" s="171"/>
    </row>
    <row r="90" spans="2:55" ht="13.5" customHeight="1">
      <c r="B90" s="638"/>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R90" s="171"/>
      <c r="AS90" s="171"/>
      <c r="AT90" s="171"/>
      <c r="AU90" s="171"/>
      <c r="AV90" s="171"/>
      <c r="AW90" s="171"/>
      <c r="AX90" s="171"/>
      <c r="AY90" s="171"/>
      <c r="AZ90" s="171"/>
      <c r="BA90" s="171"/>
      <c r="BB90" s="171"/>
      <c r="BC90" s="171"/>
    </row>
    <row r="91" spans="2:55" ht="13.5" customHeight="1">
      <c r="B91" s="638"/>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R91" s="171"/>
      <c r="AS91" s="171"/>
      <c r="AT91" s="171"/>
      <c r="AU91" s="171"/>
      <c r="AV91" s="171"/>
      <c r="AW91" s="171"/>
      <c r="AX91" s="171"/>
      <c r="AY91" s="171"/>
      <c r="AZ91" s="171"/>
      <c r="BA91" s="171"/>
      <c r="BB91" s="171"/>
      <c r="BC91" s="171"/>
    </row>
    <row r="92" spans="2:55" ht="13.5" customHeight="1">
      <c r="B92" s="638"/>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R92" s="171"/>
      <c r="AS92" s="171"/>
      <c r="AT92" s="171"/>
      <c r="AU92" s="171"/>
      <c r="AV92" s="171"/>
      <c r="AW92" s="171"/>
      <c r="AX92" s="171"/>
      <c r="AY92" s="171"/>
      <c r="AZ92" s="171"/>
      <c r="BA92" s="171"/>
      <c r="BB92" s="171"/>
      <c r="BC92" s="171"/>
    </row>
    <row r="93" spans="2:55" ht="13.5" customHeight="1">
      <c r="B93" s="638"/>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R93" s="171"/>
      <c r="AS93" s="171"/>
      <c r="AT93" s="171"/>
      <c r="AU93" s="171"/>
      <c r="AV93" s="171"/>
      <c r="AW93" s="171"/>
      <c r="AX93" s="171"/>
      <c r="AY93" s="171"/>
      <c r="AZ93" s="171"/>
      <c r="BA93" s="171"/>
      <c r="BB93" s="171"/>
      <c r="BC93" s="171"/>
    </row>
    <row r="94" spans="2:55" ht="13.5" customHeight="1">
      <c r="B94" s="638"/>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R94" s="171"/>
      <c r="AS94" s="171"/>
      <c r="AT94" s="171"/>
      <c r="AU94" s="171"/>
      <c r="AV94" s="171"/>
      <c r="AW94" s="171"/>
      <c r="AX94" s="171"/>
      <c r="AY94" s="171"/>
      <c r="AZ94" s="171"/>
      <c r="BA94" s="171"/>
      <c r="BB94" s="171"/>
      <c r="BC94" s="171"/>
    </row>
    <row r="95" spans="2:55" ht="13.5" customHeight="1">
      <c r="B95" s="638"/>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R95" s="171"/>
      <c r="AS95" s="171"/>
      <c r="AT95" s="171"/>
      <c r="AU95" s="171"/>
      <c r="AV95" s="171"/>
      <c r="AW95" s="171"/>
      <c r="AX95" s="171"/>
      <c r="AY95" s="171"/>
      <c r="AZ95" s="171"/>
      <c r="BA95" s="171"/>
      <c r="BB95" s="171"/>
      <c r="BC95" s="171"/>
    </row>
    <row r="96" spans="2:55" ht="13.5" customHeight="1">
      <c r="B96" s="638"/>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R96" s="171"/>
      <c r="AS96" s="171"/>
      <c r="AT96" s="171"/>
      <c r="AU96" s="171"/>
      <c r="AV96" s="171"/>
      <c r="AW96" s="171"/>
      <c r="AX96" s="171"/>
      <c r="AY96" s="171"/>
      <c r="AZ96" s="171"/>
      <c r="BA96" s="171"/>
      <c r="BB96" s="171"/>
      <c r="BC96" s="171"/>
    </row>
    <row r="97" spans="2:55" ht="13.5" customHeight="1">
      <c r="B97" s="638"/>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R97" s="171"/>
      <c r="AS97" s="171"/>
      <c r="AT97" s="171"/>
      <c r="AU97" s="171"/>
      <c r="AV97" s="171"/>
      <c r="AW97" s="171"/>
      <c r="AX97" s="171"/>
      <c r="AY97" s="171"/>
      <c r="AZ97" s="171"/>
      <c r="BA97" s="171"/>
      <c r="BB97" s="171"/>
      <c r="BC97" s="171"/>
    </row>
    <row r="98" spans="2:55" ht="13.5" customHeight="1">
      <c r="B98" s="638"/>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R98" s="171"/>
      <c r="AS98" s="171"/>
      <c r="AT98" s="171"/>
      <c r="AU98" s="171"/>
      <c r="AV98" s="171"/>
      <c r="AW98" s="171"/>
      <c r="AX98" s="171"/>
      <c r="AY98" s="171"/>
      <c r="AZ98" s="171"/>
      <c r="BA98" s="171"/>
      <c r="BB98" s="171"/>
      <c r="BC98" s="171"/>
    </row>
    <row r="99" spans="2:55" ht="13.5" customHeight="1">
      <c r="B99" s="638"/>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R99" s="171"/>
      <c r="AS99" s="171"/>
      <c r="AT99" s="171"/>
      <c r="AU99" s="171"/>
      <c r="AV99" s="171"/>
      <c r="AW99" s="171"/>
      <c r="AX99" s="171"/>
      <c r="AY99" s="171"/>
      <c r="AZ99" s="171"/>
      <c r="BA99" s="171"/>
      <c r="BB99" s="171"/>
      <c r="BC99" s="171"/>
    </row>
    <row r="100" spans="2:55" ht="13.5" customHeight="1">
      <c r="B100" s="638"/>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R100" s="171"/>
      <c r="AS100" s="171"/>
      <c r="AT100" s="171"/>
      <c r="AU100" s="171"/>
      <c r="AV100" s="171"/>
      <c r="AW100" s="171"/>
      <c r="AX100" s="171"/>
      <c r="AY100" s="171"/>
      <c r="AZ100" s="171"/>
      <c r="BA100" s="171"/>
      <c r="BB100" s="171"/>
      <c r="BC100" s="171"/>
    </row>
    <row r="101" spans="2:55" ht="13.5" customHeight="1">
      <c r="B101" s="638"/>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R101" s="171"/>
      <c r="AS101" s="171"/>
      <c r="AT101" s="171"/>
      <c r="AU101" s="171"/>
      <c r="AV101" s="171"/>
      <c r="AW101" s="171"/>
      <c r="AX101" s="171"/>
      <c r="AY101" s="171"/>
      <c r="AZ101" s="171"/>
      <c r="BA101" s="171"/>
      <c r="BB101" s="171"/>
      <c r="BC101" s="171"/>
    </row>
    <row r="102" spans="2:55" ht="13.5" customHeight="1">
      <c r="B102" s="638"/>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R102" s="171"/>
      <c r="AS102" s="171"/>
      <c r="AT102" s="171"/>
      <c r="AU102" s="171"/>
      <c r="AV102" s="171"/>
      <c r="AW102" s="171"/>
      <c r="AX102" s="171"/>
      <c r="AY102" s="171"/>
      <c r="AZ102" s="171"/>
      <c r="BA102" s="171"/>
      <c r="BB102" s="171"/>
      <c r="BC102" s="171"/>
    </row>
    <row r="103" spans="2:55" ht="13.5" customHeight="1">
      <c r="B103" s="638"/>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R103" s="171"/>
      <c r="AS103" s="171"/>
      <c r="AT103" s="171"/>
      <c r="AU103" s="171"/>
      <c r="AV103" s="171"/>
      <c r="AW103" s="171"/>
      <c r="AX103" s="171"/>
      <c r="AY103" s="171"/>
      <c r="AZ103" s="171"/>
      <c r="BA103" s="171"/>
      <c r="BB103" s="171"/>
      <c r="BC103" s="171"/>
    </row>
    <row r="104" spans="2:55" ht="13.5" customHeight="1">
      <c r="B104" s="638"/>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R104" s="171"/>
      <c r="AS104" s="171"/>
      <c r="AT104" s="171"/>
      <c r="AU104" s="171"/>
      <c r="AV104" s="171"/>
      <c r="AW104" s="171"/>
      <c r="AX104" s="171"/>
      <c r="AY104" s="171"/>
      <c r="AZ104" s="171"/>
      <c r="BA104" s="171"/>
      <c r="BB104" s="171"/>
      <c r="BC104" s="171"/>
    </row>
    <row r="105" spans="2:55" ht="13.5" customHeight="1">
      <c r="B105" s="638"/>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R105" s="171"/>
      <c r="AS105" s="171"/>
      <c r="AT105" s="171"/>
      <c r="AU105" s="171"/>
      <c r="AV105" s="171"/>
      <c r="AW105" s="171"/>
      <c r="AX105" s="171"/>
      <c r="AY105" s="171"/>
      <c r="AZ105" s="171"/>
      <c r="BA105" s="171"/>
      <c r="BB105" s="171"/>
      <c r="BC105" s="171"/>
    </row>
    <row r="106" spans="2:55" ht="13.5" customHeight="1">
      <c r="B106" s="638"/>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R106" s="171"/>
      <c r="AS106" s="171"/>
      <c r="AT106" s="171"/>
      <c r="AU106" s="171"/>
      <c r="AV106" s="171"/>
      <c r="AW106" s="171"/>
      <c r="AX106" s="171"/>
      <c r="AY106" s="171"/>
      <c r="AZ106" s="171"/>
      <c r="BA106" s="171"/>
      <c r="BB106" s="171"/>
      <c r="BC106" s="171"/>
    </row>
    <row r="107" spans="2:55" ht="13.5" customHeight="1">
      <c r="B107" s="638"/>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R107" s="171"/>
      <c r="AS107" s="171"/>
      <c r="AT107" s="171"/>
      <c r="AU107" s="171"/>
      <c r="AV107" s="171"/>
      <c r="AW107" s="171"/>
      <c r="AX107" s="171"/>
      <c r="AY107" s="171"/>
      <c r="AZ107" s="171"/>
      <c r="BA107" s="171"/>
      <c r="BB107" s="171"/>
      <c r="BC107" s="171"/>
    </row>
    <row r="108" spans="2:55" ht="13.5" customHeight="1">
      <c r="B108" s="638"/>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R108" s="171"/>
      <c r="AS108" s="171"/>
      <c r="AT108" s="171"/>
      <c r="AU108" s="171"/>
      <c r="AV108" s="171"/>
      <c r="AW108" s="171"/>
      <c r="AX108" s="171"/>
      <c r="AY108" s="171"/>
      <c r="AZ108" s="171"/>
      <c r="BA108" s="171"/>
      <c r="BB108" s="171"/>
      <c r="BC108" s="171"/>
    </row>
    <row r="109" spans="2:55" ht="13.5" customHeight="1">
      <c r="B109" s="638"/>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R109" s="171"/>
      <c r="AS109" s="171"/>
      <c r="AT109" s="171"/>
      <c r="AU109" s="171"/>
      <c r="AV109" s="171"/>
      <c r="AW109" s="171"/>
      <c r="AX109" s="171"/>
      <c r="AY109" s="171"/>
      <c r="AZ109" s="171"/>
      <c r="BA109" s="171"/>
      <c r="BB109" s="171"/>
      <c r="BC109" s="171"/>
    </row>
    <row r="110" spans="2:55" ht="13.5" customHeight="1">
      <c r="B110" s="638"/>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R110" s="171"/>
      <c r="AS110" s="171"/>
      <c r="AT110" s="171"/>
      <c r="AU110" s="171"/>
      <c r="AV110" s="171"/>
      <c r="AW110" s="171"/>
      <c r="AX110" s="171"/>
      <c r="AY110" s="171"/>
      <c r="AZ110" s="171"/>
      <c r="BA110" s="171"/>
      <c r="BB110" s="171"/>
      <c r="BC110" s="171"/>
    </row>
    <row r="111" spans="2:55" ht="13.5" customHeight="1">
      <c r="B111" s="638"/>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R111" s="171"/>
      <c r="AS111" s="171"/>
      <c r="AT111" s="171"/>
      <c r="AU111" s="171"/>
      <c r="AV111" s="171"/>
      <c r="AW111" s="171"/>
      <c r="AX111" s="171"/>
      <c r="AY111" s="171"/>
      <c r="AZ111" s="171"/>
      <c r="BA111" s="171"/>
      <c r="BB111" s="171"/>
      <c r="BC111" s="171"/>
    </row>
    <row r="112" spans="2:55" ht="47.25" customHeight="1">
      <c r="B112" s="638"/>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R112" s="171"/>
      <c r="AS112" s="171"/>
      <c r="AT112" s="171"/>
      <c r="AU112" s="171"/>
      <c r="AV112" s="171"/>
      <c r="AW112" s="171"/>
      <c r="AX112" s="171"/>
      <c r="AY112" s="171"/>
      <c r="AZ112" s="171"/>
      <c r="BA112" s="171"/>
      <c r="BB112" s="171"/>
      <c r="BC112" s="171"/>
    </row>
    <row r="113" spans="2:55" ht="12.75" customHeight="1">
      <c r="B113" s="638"/>
      <c r="AR113" s="171"/>
      <c r="AS113" s="171"/>
      <c r="AT113" s="171"/>
      <c r="AU113" s="171"/>
      <c r="AV113" s="171"/>
      <c r="AW113" s="171"/>
      <c r="AX113" s="171"/>
      <c r="AY113" s="171"/>
      <c r="AZ113" s="171"/>
      <c r="BA113" s="171"/>
      <c r="BB113" s="171"/>
      <c r="BC113" s="17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AA56"/>
  <sheetViews>
    <sheetView zoomScale="51" zoomScaleNormal="109" zoomScaleSheetLayoutView="47" workbookViewId="0">
      <selection activeCell="AE49" sqref="AE49"/>
    </sheetView>
  </sheetViews>
  <sheetFormatPr baseColWidth="10" defaultColWidth="11.375" defaultRowHeight="15"/>
  <cols>
    <col min="1" max="2" width="11.375" style="34"/>
    <col min="3" max="3" width="17.625" style="1" customWidth="1"/>
    <col min="4" max="4" width="53.75" style="34" customWidth="1"/>
    <col min="5" max="5" width="33.75" style="34" customWidth="1"/>
    <col min="6" max="8" width="11.375" style="1"/>
    <col min="9" max="9" width="21.375" style="34" bestFit="1" customWidth="1"/>
    <col min="10" max="12" width="12.25" style="34" bestFit="1" customWidth="1"/>
    <col min="13" max="13" width="11.125" style="34" bestFit="1" customWidth="1"/>
    <col min="14" max="14" width="11.875" style="34" bestFit="1" customWidth="1"/>
    <col min="15" max="16" width="11.125" style="34" bestFit="1" customWidth="1"/>
    <col min="17" max="17" width="12.25" style="34" bestFit="1" customWidth="1"/>
    <col min="18" max="18" width="11.125" style="34" bestFit="1" customWidth="1"/>
    <col min="19" max="19" width="12.25" style="34" bestFit="1" customWidth="1"/>
    <col min="20" max="20" width="11.125" style="34" bestFit="1" customWidth="1"/>
    <col min="21" max="21" width="10.875" style="34" bestFit="1" customWidth="1"/>
    <col min="22" max="23" width="12" style="34" bestFit="1" customWidth="1"/>
    <col min="24" max="24" width="13.375" style="34" bestFit="1" customWidth="1"/>
    <col min="25" max="16384" width="11.375" style="34"/>
  </cols>
  <sheetData>
    <row r="4" spans="3:24" ht="15.75" thickBot="1"/>
    <row r="5" spans="3:24" ht="15" customHeight="1">
      <c r="C5" s="52"/>
      <c r="D5" s="508"/>
      <c r="E5" s="768" t="s">
        <v>91</v>
      </c>
      <c r="F5" s="768"/>
      <c r="G5" s="768"/>
      <c r="H5" s="768"/>
      <c r="I5" s="768"/>
      <c r="J5" s="768"/>
      <c r="K5" s="768"/>
      <c r="L5" s="768"/>
      <c r="M5" s="768"/>
      <c r="N5" s="768"/>
      <c r="O5" s="768"/>
      <c r="P5" s="768"/>
      <c r="Q5" s="768"/>
      <c r="R5" s="42"/>
      <c r="S5" s="42"/>
      <c r="T5" s="42"/>
      <c r="U5" s="42"/>
      <c r="V5" s="42"/>
      <c r="W5" s="42"/>
      <c r="X5" s="43"/>
    </row>
    <row r="6" spans="3:24" ht="15" customHeight="1">
      <c r="C6" s="53"/>
      <c r="D6" s="509"/>
      <c r="E6" s="767"/>
      <c r="F6" s="767"/>
      <c r="G6" s="767"/>
      <c r="H6" s="767"/>
      <c r="I6" s="767"/>
      <c r="J6" s="767"/>
      <c r="K6" s="767"/>
      <c r="L6" s="767"/>
      <c r="M6" s="767"/>
      <c r="N6" s="767"/>
      <c r="O6" s="767"/>
      <c r="P6" s="767"/>
      <c r="Q6" s="767"/>
      <c r="X6" s="44"/>
    </row>
    <row r="7" spans="3:24" ht="26.25" customHeight="1">
      <c r="C7" s="53"/>
      <c r="D7" s="509"/>
      <c r="E7" s="767" t="s">
        <v>303</v>
      </c>
      <c r="F7" s="767"/>
      <c r="G7" s="767"/>
      <c r="H7" s="767"/>
      <c r="I7" s="767"/>
      <c r="J7" s="767"/>
      <c r="K7" s="767"/>
      <c r="L7" s="767"/>
      <c r="M7" s="767"/>
      <c r="N7" s="767"/>
      <c r="O7" s="767"/>
      <c r="P7" s="767"/>
      <c r="Q7" s="767"/>
      <c r="X7" s="44"/>
    </row>
    <row r="8" spans="3:24" ht="26.25" customHeight="1">
      <c r="C8" s="53"/>
      <c r="D8" s="509"/>
      <c r="E8" s="767" t="s">
        <v>684</v>
      </c>
      <c r="F8" s="767"/>
      <c r="G8" s="767"/>
      <c r="H8" s="767"/>
      <c r="I8" s="767"/>
      <c r="J8" s="767"/>
      <c r="K8" s="767"/>
      <c r="L8" s="767"/>
      <c r="M8" s="767"/>
      <c r="N8" s="767"/>
      <c r="O8" s="767"/>
      <c r="P8" s="767"/>
      <c r="Q8" s="767"/>
      <c r="X8" s="44"/>
    </row>
    <row r="9" spans="3:24" ht="26.25" customHeight="1">
      <c r="C9" s="53"/>
      <c r="D9" s="509"/>
      <c r="E9" s="767" t="s">
        <v>685</v>
      </c>
      <c r="F9" s="767"/>
      <c r="G9" s="767"/>
      <c r="H9" s="767"/>
      <c r="I9" s="767"/>
      <c r="J9" s="767"/>
      <c r="K9" s="767"/>
      <c r="L9" s="767"/>
      <c r="M9" s="767"/>
      <c r="N9" s="767"/>
      <c r="O9" s="767"/>
      <c r="P9" s="767"/>
      <c r="Q9" s="767"/>
      <c r="X9" s="44"/>
    </row>
    <row r="10" spans="3:24" ht="15.75" thickBot="1">
      <c r="C10" s="54"/>
      <c r="D10" s="45"/>
      <c r="E10" s="45"/>
      <c r="F10" s="61"/>
      <c r="G10" s="61"/>
      <c r="H10" s="61"/>
      <c r="I10" s="45"/>
      <c r="J10" s="45"/>
      <c r="K10" s="45"/>
      <c r="L10" s="45"/>
      <c r="M10" s="45"/>
      <c r="N10" s="45"/>
      <c r="O10" s="45"/>
      <c r="P10" s="45"/>
      <c r="Q10" s="45"/>
      <c r="R10" s="45"/>
      <c r="S10" s="45"/>
      <c r="T10" s="45"/>
      <c r="U10" s="45"/>
      <c r="V10" s="45"/>
      <c r="W10" s="45"/>
      <c r="X10" s="46"/>
    </row>
    <row r="11" spans="3:24" ht="15" customHeight="1">
      <c r="C11" s="772" t="s">
        <v>242</v>
      </c>
      <c r="D11" s="768"/>
      <c r="E11" s="768"/>
      <c r="F11" s="768"/>
      <c r="G11" s="768"/>
      <c r="H11" s="768"/>
      <c r="I11" s="768"/>
      <c r="J11" s="768"/>
      <c r="K11" s="768"/>
      <c r="L11" s="768"/>
      <c r="M11" s="768"/>
      <c r="N11" s="768"/>
      <c r="O11" s="768"/>
      <c r="P11" s="768"/>
      <c r="Q11" s="768"/>
      <c r="R11" s="768"/>
      <c r="S11" s="768"/>
      <c r="T11" s="768"/>
      <c r="U11" s="768"/>
      <c r="V11" s="768"/>
      <c r="W11" s="768"/>
      <c r="X11" s="773"/>
    </row>
    <row r="12" spans="3:24" ht="15" customHeight="1">
      <c r="C12" s="774"/>
      <c r="D12" s="767"/>
      <c r="E12" s="767"/>
      <c r="F12" s="767"/>
      <c r="G12" s="767"/>
      <c r="H12" s="767"/>
      <c r="I12" s="767"/>
      <c r="J12" s="767"/>
      <c r="K12" s="767"/>
      <c r="L12" s="767"/>
      <c r="M12" s="767"/>
      <c r="N12" s="767"/>
      <c r="O12" s="767"/>
      <c r="P12" s="767"/>
      <c r="Q12" s="767"/>
      <c r="R12" s="767"/>
      <c r="S12" s="767"/>
      <c r="T12" s="767"/>
      <c r="U12" s="767"/>
      <c r="V12" s="767"/>
      <c r="W12" s="767"/>
      <c r="X12" s="775"/>
    </row>
    <row r="13" spans="3:24" ht="15" customHeight="1">
      <c r="C13" s="774"/>
      <c r="D13" s="767"/>
      <c r="E13" s="767"/>
      <c r="F13" s="767"/>
      <c r="G13" s="767"/>
      <c r="H13" s="767"/>
      <c r="I13" s="767"/>
      <c r="J13" s="767"/>
      <c r="K13" s="767"/>
      <c r="L13" s="767"/>
      <c r="M13" s="767"/>
      <c r="N13" s="767"/>
      <c r="O13" s="767"/>
      <c r="P13" s="767"/>
      <c r="Q13" s="767"/>
      <c r="R13" s="767"/>
      <c r="S13" s="767"/>
      <c r="T13" s="767"/>
      <c r="U13" s="767"/>
      <c r="V13" s="767"/>
      <c r="W13" s="767"/>
      <c r="X13" s="775"/>
    </row>
    <row r="14" spans="3:24" ht="15" customHeight="1">
      <c r="C14" s="774"/>
      <c r="D14" s="767"/>
      <c r="E14" s="767"/>
      <c r="F14" s="767"/>
      <c r="G14" s="767"/>
      <c r="H14" s="767"/>
      <c r="I14" s="767"/>
      <c r="J14" s="767"/>
      <c r="K14" s="767"/>
      <c r="L14" s="767"/>
      <c r="M14" s="767"/>
      <c r="N14" s="767"/>
      <c r="O14" s="767"/>
      <c r="P14" s="767"/>
      <c r="Q14" s="767"/>
      <c r="R14" s="767"/>
      <c r="S14" s="767"/>
      <c r="T14" s="767"/>
      <c r="U14" s="767"/>
      <c r="V14" s="767"/>
      <c r="W14" s="767"/>
      <c r="X14" s="775"/>
    </row>
    <row r="15" spans="3:24" ht="15.75" customHeight="1" thickBot="1">
      <c r="C15" s="776"/>
      <c r="D15" s="777"/>
      <c r="E15" s="777"/>
      <c r="F15" s="777"/>
      <c r="G15" s="777"/>
      <c r="H15" s="777"/>
      <c r="I15" s="777"/>
      <c r="J15" s="777"/>
      <c r="K15" s="777"/>
      <c r="L15" s="777"/>
      <c r="M15" s="777"/>
      <c r="N15" s="777"/>
      <c r="O15" s="777"/>
      <c r="P15" s="777"/>
      <c r="Q15" s="777"/>
      <c r="R15" s="777"/>
      <c r="S15" s="777"/>
      <c r="T15" s="777"/>
      <c r="U15" s="777"/>
      <c r="V15" s="777"/>
      <c r="W15" s="777"/>
      <c r="X15" s="778"/>
    </row>
    <row r="16" spans="3:24" ht="19.5" customHeight="1" thickBot="1">
      <c r="C16" s="797" t="s">
        <v>243</v>
      </c>
      <c r="D16" s="798"/>
      <c r="E16" s="798"/>
      <c r="F16" s="798"/>
      <c r="G16" s="798"/>
      <c r="H16" s="798"/>
      <c r="I16" s="799"/>
      <c r="J16" s="779" t="s">
        <v>62</v>
      </c>
      <c r="K16" s="780"/>
      <c r="L16" s="780"/>
      <c r="M16" s="780"/>
      <c r="N16" s="780"/>
      <c r="O16" s="780"/>
      <c r="P16" s="780"/>
      <c r="Q16" s="780"/>
      <c r="R16" s="780"/>
      <c r="S16" s="780"/>
      <c r="T16" s="780"/>
      <c r="U16" s="780"/>
      <c r="V16" s="780"/>
      <c r="W16" s="780"/>
      <c r="X16" s="781"/>
    </row>
    <row r="17" spans="3:27" ht="19.5" thickBot="1">
      <c r="C17" s="800"/>
      <c r="D17" s="801"/>
      <c r="E17" s="801"/>
      <c r="F17" s="801"/>
      <c r="G17" s="801"/>
      <c r="H17" s="801"/>
      <c r="I17" s="802"/>
      <c r="J17" s="782" t="s">
        <v>63</v>
      </c>
      <c r="K17" s="783"/>
      <c r="L17" s="784"/>
      <c r="M17" s="782" t="s">
        <v>64</v>
      </c>
      <c r="N17" s="783"/>
      <c r="O17" s="783"/>
      <c r="P17" s="783"/>
      <c r="Q17" s="783"/>
      <c r="R17" s="783"/>
      <c r="S17" s="783"/>
      <c r="T17" s="783"/>
      <c r="U17" s="783"/>
      <c r="V17" s="783"/>
      <c r="W17" s="783"/>
      <c r="X17" s="784"/>
    </row>
    <row r="18" spans="3:27" ht="30" customHeight="1">
      <c r="C18" s="789" t="s">
        <v>75</v>
      </c>
      <c r="D18" s="793" t="s">
        <v>76</v>
      </c>
      <c r="E18" s="793" t="s">
        <v>1</v>
      </c>
      <c r="F18" s="805" t="s">
        <v>312</v>
      </c>
      <c r="G18" s="807" t="s">
        <v>65</v>
      </c>
      <c r="H18" s="809" t="s">
        <v>66</v>
      </c>
      <c r="I18" s="795" t="s">
        <v>67</v>
      </c>
      <c r="J18" s="803" t="s">
        <v>68</v>
      </c>
      <c r="K18" s="765" t="s">
        <v>69</v>
      </c>
      <c r="L18" s="791" t="s">
        <v>70</v>
      </c>
      <c r="M18" s="769">
        <v>2025</v>
      </c>
      <c r="N18" s="770"/>
      <c r="O18" s="770"/>
      <c r="P18" s="771"/>
      <c r="Q18" s="785">
        <v>2026</v>
      </c>
      <c r="R18" s="786"/>
      <c r="S18" s="786"/>
      <c r="T18" s="786"/>
      <c r="U18" s="787">
        <v>2027</v>
      </c>
      <c r="V18" s="787"/>
      <c r="W18" s="787"/>
      <c r="X18" s="788"/>
    </row>
    <row r="19" spans="3:27" ht="30" customHeight="1" thickBot="1">
      <c r="C19" s="790"/>
      <c r="D19" s="794"/>
      <c r="E19" s="794"/>
      <c r="F19" s="806"/>
      <c r="G19" s="808"/>
      <c r="H19" s="810"/>
      <c r="I19" s="796"/>
      <c r="J19" s="804"/>
      <c r="K19" s="766"/>
      <c r="L19" s="792"/>
      <c r="M19" s="605" t="s">
        <v>71</v>
      </c>
      <c r="N19" s="606" t="s">
        <v>72</v>
      </c>
      <c r="O19" s="606" t="s">
        <v>73</v>
      </c>
      <c r="P19" s="606" t="s">
        <v>74</v>
      </c>
      <c r="Q19" s="608" t="s">
        <v>71</v>
      </c>
      <c r="R19" s="608" t="s">
        <v>72</v>
      </c>
      <c r="S19" s="608" t="s">
        <v>73</v>
      </c>
      <c r="T19" s="609" t="s">
        <v>74</v>
      </c>
      <c r="U19" s="606" t="s">
        <v>71</v>
      </c>
      <c r="V19" s="606" t="s">
        <v>72</v>
      </c>
      <c r="W19" s="606" t="s">
        <v>73</v>
      </c>
      <c r="X19" s="607" t="s">
        <v>74</v>
      </c>
    </row>
    <row r="20" spans="3:27" ht="103.5">
      <c r="C20" s="55" t="str">
        <f>IF(ISBLANK('5. Pp (3 años)'!C46),"",'5. Pp (3 años)'!C46)</f>
        <v>Fin</v>
      </c>
      <c r="D20"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27" t="str">
        <f>IF(ISBLANK('5. Pp (3 años)'!E46),"",'5. Pp (3 años)'!E46)</f>
        <v>IGOB_HUM_R: Índice de Gobierno Humanista y de Resultados</v>
      </c>
      <c r="F20" s="479">
        <v>0.80059999999999998</v>
      </c>
      <c r="G20" s="480">
        <v>0.80059999999999998</v>
      </c>
      <c r="H20" s="47">
        <f t="shared" ref="H20" si="0">G20-F20</f>
        <v>0</v>
      </c>
      <c r="I20" s="48">
        <f t="shared" ref="I20" si="1">(G20/F20)-1</f>
        <v>0</v>
      </c>
      <c r="J20" s="481">
        <v>0.26690000000000003</v>
      </c>
      <c r="K20" s="482">
        <v>0.26690000000000003</v>
      </c>
      <c r="L20" s="483">
        <v>0.26679999999999998</v>
      </c>
      <c r="M20" s="481">
        <v>6.6699999999999995E-2</v>
      </c>
      <c r="N20" s="484">
        <v>6.6699999999999995E-2</v>
      </c>
      <c r="O20" s="484">
        <v>6.6699999999999995E-2</v>
      </c>
      <c r="P20" s="484">
        <v>6.6799999999999998E-2</v>
      </c>
      <c r="Q20" s="482">
        <v>6.6699999999999995E-2</v>
      </c>
      <c r="R20" s="482">
        <v>6.6699999999999995E-2</v>
      </c>
      <c r="S20" s="482">
        <v>6.6699999999999995E-2</v>
      </c>
      <c r="T20" s="482">
        <v>6.6799999999999998E-2</v>
      </c>
      <c r="U20" s="484">
        <v>6.6699999999999995E-2</v>
      </c>
      <c r="V20" s="484">
        <v>6.6699999999999995E-2</v>
      </c>
      <c r="W20" s="484">
        <v>6.6699999999999995E-2</v>
      </c>
      <c r="X20" s="483">
        <v>6.6699999999999995E-2</v>
      </c>
      <c r="Z20" s="336"/>
      <c r="AA20" s="336"/>
    </row>
    <row r="21" spans="3:27" ht="103.5">
      <c r="C21" s="298" t="str">
        <f>IF(ISBLANK('5. Pp (3 años)'!C47),"",'5. Pp (3 años)'!C47)</f>
        <v>Propósito</v>
      </c>
      <c r="D21"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21" s="295" t="str">
        <f>IF(ISBLANK('5. Pp (3 años)'!E47),"",'5. Pp (3 años)'!E47)</f>
        <v>PSIP= Porcentaje de servicios institucionales proporcionados.</v>
      </c>
      <c r="F21" s="493">
        <v>0</v>
      </c>
      <c r="G21" s="494">
        <v>0.95</v>
      </c>
      <c r="H21" s="494">
        <f t="shared" ref="H21" si="2">G21-F21</f>
        <v>0.95</v>
      </c>
      <c r="I21" s="299">
        <v>0</v>
      </c>
      <c r="J21" s="481">
        <v>0.95</v>
      </c>
      <c r="K21" s="482">
        <v>0.95</v>
      </c>
      <c r="L21" s="483">
        <v>0.95</v>
      </c>
      <c r="M21" s="481">
        <v>0.95</v>
      </c>
      <c r="N21" s="484">
        <v>0.95</v>
      </c>
      <c r="O21" s="484">
        <v>0.95</v>
      </c>
      <c r="P21" s="484">
        <v>0.95</v>
      </c>
      <c r="Q21" s="482">
        <v>0.95</v>
      </c>
      <c r="R21" s="482">
        <v>0.95</v>
      </c>
      <c r="S21" s="482">
        <v>0.95</v>
      </c>
      <c r="T21" s="482">
        <v>0.95</v>
      </c>
      <c r="U21" s="484">
        <v>0.95</v>
      </c>
      <c r="V21" s="484">
        <v>0.95</v>
      </c>
      <c r="W21" s="484">
        <v>0.95</v>
      </c>
      <c r="X21" s="483">
        <v>0.95</v>
      </c>
      <c r="AA21" s="610"/>
    </row>
    <row r="22" spans="3:27" ht="51.75">
      <c r="C22" s="604" t="str">
        <f>IF(ISBLANK('5. Pp (3 años)'!C48),"",'5. Pp (3 años)'!C48)</f>
        <v>Componente</v>
      </c>
      <c r="D22" s="601" t="str">
        <f>IF(ISBLANK('5. Pp (3 años)'!D48),"",'5. Pp (3 años)'!D48)</f>
        <v>1.4.1.1.1  Gestiones de apoyo institucional a dependencias municipales realizadas para contribuir al cumplimiento de sus funciones.</v>
      </c>
      <c r="E22" s="601" t="str">
        <f>IF(ISBLANK('5. Pp (3 años)'!E48),"",'5. Pp (3 años)'!E48)</f>
        <v>PGER= Porcentaje de gestiones realizadas.</v>
      </c>
      <c r="F22" s="611">
        <v>14233</v>
      </c>
      <c r="G22" s="612">
        <v>14924</v>
      </c>
      <c r="H22" s="612">
        <f t="shared" ref="H22" si="3">G22-F22</f>
        <v>691</v>
      </c>
      <c r="I22" s="613">
        <f t="shared" ref="I22" si="4">(G22/F22)-1</f>
        <v>4.8549146350031602E-2</v>
      </c>
      <c r="J22" s="314">
        <v>4997</v>
      </c>
      <c r="K22" s="315">
        <v>4949</v>
      </c>
      <c r="L22" s="316">
        <v>4978</v>
      </c>
      <c r="M22" s="314">
        <v>1048</v>
      </c>
      <c r="N22" s="317">
        <v>1379</v>
      </c>
      <c r="O22" s="317">
        <v>1320</v>
      </c>
      <c r="P22" s="317">
        <v>1250</v>
      </c>
      <c r="Q22" s="315">
        <v>1150</v>
      </c>
      <c r="R22" s="315">
        <v>1261</v>
      </c>
      <c r="S22" s="315">
        <v>1290</v>
      </c>
      <c r="T22" s="315">
        <v>1248</v>
      </c>
      <c r="U22" s="317">
        <v>1160</v>
      </c>
      <c r="V22" s="317">
        <v>1270</v>
      </c>
      <c r="W22" s="317">
        <v>1300</v>
      </c>
      <c r="X22" s="316">
        <v>1248</v>
      </c>
    </row>
    <row r="23" spans="3:27" ht="69">
      <c r="C23" s="410" t="str">
        <f>IF(ISBLANK('5. Pp (3 años)'!C49),"",'5. Pp (3 años)'!C49)</f>
        <v>Actividad</v>
      </c>
      <c r="D23" s="411" t="str">
        <f>IF(ISBLANK('5. Pp (3 años)'!D49),"",'5. Pp (3 años)'!D49)</f>
        <v>1.4.1.1.1.1  Realización de eventos especiales oficiales municipales mediante la provisión y aplicación de insumos para su operatividad, a fin de garantizar su adecuada organización y desarrollo.</v>
      </c>
      <c r="E23" s="411" t="str">
        <f>IF(ISBLANK('5. Pp (3 años)'!E49),"",'5. Pp (3 años)'!E49)</f>
        <v>PEEOMA= Porcentaje de eventos especiales oficiales municipales atendidos</v>
      </c>
      <c r="F23" s="412">
        <v>12</v>
      </c>
      <c r="G23" s="413">
        <v>12</v>
      </c>
      <c r="H23" s="413">
        <f t="shared" ref="H23" si="5">G23-F23</f>
        <v>0</v>
      </c>
      <c r="I23" s="414">
        <f t="shared" ref="I23" si="6">(G23/F23)-1</f>
        <v>0</v>
      </c>
      <c r="J23" s="314">
        <v>4</v>
      </c>
      <c r="K23" s="315">
        <v>5</v>
      </c>
      <c r="L23" s="316">
        <v>3</v>
      </c>
      <c r="M23" s="314">
        <v>0</v>
      </c>
      <c r="N23" s="317">
        <v>1</v>
      </c>
      <c r="O23" s="317">
        <v>3</v>
      </c>
      <c r="P23" s="317">
        <v>0</v>
      </c>
      <c r="Q23" s="315">
        <v>0</v>
      </c>
      <c r="R23" s="315">
        <v>1</v>
      </c>
      <c r="S23" s="315">
        <v>2</v>
      </c>
      <c r="T23" s="315">
        <v>2</v>
      </c>
      <c r="U23" s="317">
        <v>0</v>
      </c>
      <c r="V23" s="317">
        <v>1</v>
      </c>
      <c r="W23" s="317">
        <v>2</v>
      </c>
      <c r="X23" s="316">
        <v>0</v>
      </c>
    </row>
    <row r="24" spans="3:27" ht="69">
      <c r="C24" s="128" t="str">
        <f>IF(ISBLANK('5. Pp (3 años)'!C50),"",'5. Pp (3 años)'!C50)</f>
        <v>Actividad</v>
      </c>
      <c r="D24" s="129" t="str">
        <f>IF(ISBLANK('5. Pp (3 años)'!D50),"",'5. Pp (3 años)'!D50)</f>
        <v>1.4.1.1.1.2 Cumplimiento de los acuerdos establecidos entre la Administración Pública Municipal e instituciones externas, mediante la atención y seguimiento de los compromisos.</v>
      </c>
      <c r="E24" s="129" t="str">
        <f>IF(ISBLANK('5. Pp (3 años)'!E50),"",'5. Pp (3 años)'!E50)</f>
        <v xml:space="preserve">PCAE= Porcentaje de cumplimiento de los acuerdos establecidos. </v>
      </c>
      <c r="F24" s="49">
        <v>182</v>
      </c>
      <c r="G24" s="47">
        <v>170</v>
      </c>
      <c r="H24" s="47">
        <f t="shared" ref="H24:H35" si="7">G24-F24</f>
        <v>-12</v>
      </c>
      <c r="I24" s="48">
        <f t="shared" ref="I24:I35" si="8">(G24/F24)-1</f>
        <v>-6.5934065934065922E-2</v>
      </c>
      <c r="J24" s="314">
        <v>80</v>
      </c>
      <c r="K24" s="315">
        <v>45</v>
      </c>
      <c r="L24" s="316">
        <v>45</v>
      </c>
      <c r="M24" s="314">
        <v>20</v>
      </c>
      <c r="N24" s="317">
        <v>20</v>
      </c>
      <c r="O24" s="317">
        <v>21</v>
      </c>
      <c r="P24" s="317">
        <v>19</v>
      </c>
      <c r="Q24" s="315">
        <v>12</v>
      </c>
      <c r="R24" s="315">
        <v>11</v>
      </c>
      <c r="S24" s="315">
        <v>12</v>
      </c>
      <c r="T24" s="315">
        <v>10</v>
      </c>
      <c r="U24" s="317">
        <v>12</v>
      </c>
      <c r="V24" s="317">
        <v>11</v>
      </c>
      <c r="W24" s="317">
        <v>12</v>
      </c>
      <c r="X24" s="316">
        <v>10</v>
      </c>
    </row>
    <row r="25" spans="3:27" ht="69">
      <c r="C25" s="614" t="str">
        <f>IF(ISBLANK('5. Pp (3 años)'!C51),"",'5. Pp (3 años)'!C51)</f>
        <v>Componente</v>
      </c>
      <c r="D25" s="601" t="str">
        <f>IF(ISBLANK('5. Pp (3 años)'!D51),"",'5. Pp (3 años)'!D51)</f>
        <v>1.4.1.1.2 Servicios de suministro de recursos materiales y atención de requisiciones gestionados oportunamente a las dependencias municipales conforme a la normatividad aplicable.</v>
      </c>
      <c r="E25" s="601" t="str">
        <f>IF(ISBLANK('5. Pp (3 años)'!E51),"",'5. Pp (3 años)'!E51)</f>
        <v>PSGRM: Porcentaje de servicios de recursos materiales gestionados oportunamente</v>
      </c>
      <c r="F25" s="615">
        <v>0</v>
      </c>
      <c r="G25" s="616">
        <v>0.95</v>
      </c>
      <c r="H25" s="616">
        <f t="shared" si="7"/>
        <v>0.95</v>
      </c>
      <c r="I25" s="613">
        <v>0</v>
      </c>
      <c r="J25" s="481">
        <v>0.95</v>
      </c>
      <c r="K25" s="482">
        <v>0.95</v>
      </c>
      <c r="L25" s="483">
        <v>0.95</v>
      </c>
      <c r="M25" s="481">
        <v>0.95</v>
      </c>
      <c r="N25" s="484">
        <v>0.95</v>
      </c>
      <c r="O25" s="484">
        <v>0.95</v>
      </c>
      <c r="P25" s="484">
        <v>0.95</v>
      </c>
      <c r="Q25" s="482">
        <v>0.95</v>
      </c>
      <c r="R25" s="482">
        <v>0.95</v>
      </c>
      <c r="S25" s="482">
        <v>0.95</v>
      </c>
      <c r="T25" s="482">
        <v>0.95</v>
      </c>
      <c r="U25" s="484">
        <v>0.95</v>
      </c>
      <c r="V25" s="484">
        <v>0.95</v>
      </c>
      <c r="W25" s="484">
        <v>0.95</v>
      </c>
      <c r="X25" s="483">
        <v>0.95</v>
      </c>
    </row>
    <row r="26" spans="3:27" ht="51.75">
      <c r="C26" s="128" t="str">
        <f>IF(ISBLANK('5. Pp (3 años)'!C52),"",'5. Pp (3 años)'!C52)</f>
        <v>Actividad</v>
      </c>
      <c r="D26" s="129" t="str">
        <f>IF(ISBLANK('5. Pp (3 años)'!D52),"",'5. Pp (3 años)'!D52)</f>
        <v>1.4.1.1.2.1  Tramitación de licitaciones para el suministro de recursos materiales conforme a la normatividad aplicable.</v>
      </c>
      <c r="E26" s="129" t="str">
        <f>IF(ISBLANK('5. Pp (3 años)'!E52),"",'5. Pp (3 años)'!E52)</f>
        <v>PLTRM: Porcentaje de licitaciones tramitadas para el suministro de recursos materiales.</v>
      </c>
      <c r="F26" s="495">
        <v>0</v>
      </c>
      <c r="G26" s="496">
        <v>0.95</v>
      </c>
      <c r="H26" s="496">
        <f t="shared" si="7"/>
        <v>0.95</v>
      </c>
      <c r="I26" s="48">
        <v>0</v>
      </c>
      <c r="J26" s="481">
        <v>0.95</v>
      </c>
      <c r="K26" s="482">
        <v>0.95</v>
      </c>
      <c r="L26" s="483">
        <v>0.95</v>
      </c>
      <c r="M26" s="481">
        <v>0.95</v>
      </c>
      <c r="N26" s="484">
        <v>0.95</v>
      </c>
      <c r="O26" s="484">
        <v>0.95</v>
      </c>
      <c r="P26" s="484">
        <v>0.95</v>
      </c>
      <c r="Q26" s="482">
        <v>0.95</v>
      </c>
      <c r="R26" s="482">
        <v>0.95</v>
      </c>
      <c r="S26" s="482">
        <v>0.95</v>
      </c>
      <c r="T26" s="482">
        <v>0.95</v>
      </c>
      <c r="U26" s="484">
        <v>0.95</v>
      </c>
      <c r="V26" s="484">
        <v>0.95</v>
      </c>
      <c r="W26" s="484">
        <v>0.95</v>
      </c>
      <c r="X26" s="483">
        <v>0.95</v>
      </c>
    </row>
    <row r="27" spans="3:27" ht="51.75">
      <c r="C27" s="128" t="str">
        <f>IF(ISBLANK('5. Pp (3 años)'!C53),"",'5. Pp (3 años)'!C53)</f>
        <v>Actividad</v>
      </c>
      <c r="D27" s="129" t="str">
        <f>IF(ISBLANK('5. Pp (3 años)'!D53),"",'5. Pp (3 años)'!D53)</f>
        <v>1.4.1.1.2.2 Atención a las requisiciones de los diferentes eventos públicos y privados celebrados por el Municipio de Benito Juárez.</v>
      </c>
      <c r="E27" s="129" t="str">
        <f>IF(ISBLANK('5. Pp (3 años)'!E53),"",'5. Pp (3 años)'!E53)</f>
        <v>PREA: Porcentaje de  Requisiciones para Eventos Atendidos.</v>
      </c>
      <c r="F27" s="49">
        <v>341</v>
      </c>
      <c r="G27" s="47">
        <v>543</v>
      </c>
      <c r="H27" s="47">
        <f t="shared" si="7"/>
        <v>202</v>
      </c>
      <c r="I27" s="48">
        <f t="shared" si="8"/>
        <v>0.59237536656891487</v>
      </c>
      <c r="J27" s="314">
        <v>170</v>
      </c>
      <c r="K27" s="315">
        <v>180</v>
      </c>
      <c r="L27" s="316">
        <v>193</v>
      </c>
      <c r="M27" s="314">
        <v>35</v>
      </c>
      <c r="N27" s="317">
        <v>45</v>
      </c>
      <c r="O27" s="317">
        <v>48</v>
      </c>
      <c r="P27" s="317">
        <v>42</v>
      </c>
      <c r="Q27" s="315">
        <v>30</v>
      </c>
      <c r="R27" s="315">
        <v>47</v>
      </c>
      <c r="S27" s="315">
        <v>49</v>
      </c>
      <c r="T27" s="315">
        <v>54</v>
      </c>
      <c r="U27" s="317">
        <v>40</v>
      </c>
      <c r="V27" s="317">
        <v>48</v>
      </c>
      <c r="W27" s="317">
        <v>55</v>
      </c>
      <c r="X27" s="316">
        <v>50</v>
      </c>
    </row>
    <row r="28" spans="3:27" ht="34.5">
      <c r="C28" s="128" t="str">
        <f>IF(ISBLANK('5. Pp (3 años)'!C54),"",'5. Pp (3 años)'!C54)</f>
        <v>Actividad</v>
      </c>
      <c r="D28" s="129" t="str">
        <f>IF(ISBLANK('5. Pp (3 años)'!D54),"",'5. Pp (3 años)'!D54)</f>
        <v>1.4.1.1.2.3 Elaboración de Solicitudes de Pago de los materiales por el área de compras.</v>
      </c>
      <c r="E28" s="129" t="str">
        <f>IF(ISBLANK('5. Pp (3 años)'!E54),"",'5. Pp (3 años)'!E54)</f>
        <v xml:space="preserve">PSP: Porcentaje de las Solicitudes de Pago elaboradas. </v>
      </c>
      <c r="F28" s="49">
        <v>1769</v>
      </c>
      <c r="G28" s="47">
        <v>1127</v>
      </c>
      <c r="H28" s="47">
        <f t="shared" si="7"/>
        <v>-642</v>
      </c>
      <c r="I28" s="48">
        <f t="shared" si="8"/>
        <v>-0.36291690220463535</v>
      </c>
      <c r="J28" s="314">
        <v>380</v>
      </c>
      <c r="K28" s="315">
        <v>395</v>
      </c>
      <c r="L28" s="316">
        <v>352</v>
      </c>
      <c r="M28" s="314">
        <v>5</v>
      </c>
      <c r="N28" s="317">
        <v>155</v>
      </c>
      <c r="O28" s="317">
        <v>125</v>
      </c>
      <c r="P28" s="317">
        <v>95</v>
      </c>
      <c r="Q28" s="315">
        <v>3</v>
      </c>
      <c r="R28" s="315">
        <v>168</v>
      </c>
      <c r="S28" s="315">
        <v>130</v>
      </c>
      <c r="T28" s="315">
        <v>94</v>
      </c>
      <c r="U28" s="317">
        <v>2</v>
      </c>
      <c r="V28" s="317">
        <v>160</v>
      </c>
      <c r="W28" s="317">
        <v>122</v>
      </c>
      <c r="X28" s="316">
        <v>68</v>
      </c>
    </row>
    <row r="29" spans="3:27" ht="34.5">
      <c r="C29" s="410" t="str">
        <f>IF(ISBLANK('5. Pp (3 años)'!C55),"",'5. Pp (3 años)'!C55)</f>
        <v>Actividad</v>
      </c>
      <c r="D29" s="411" t="str">
        <f>IF(ISBLANK('5. Pp (3 años)'!D55),"",'5. Pp (3 años)'!D55)</f>
        <v>1.4.1.1.2.4 Atención a los siniestros reportados por las diferentes dependencias del Municipio de Benito Juárez.</v>
      </c>
      <c r="E29" s="411" t="str">
        <f>IF(ISBLANK('5. Pp (3 años)'!E55),"",'5. Pp (3 años)'!E55)</f>
        <v>PASA: Porcentaje de Asistencia de los Siniestros Atendidos.</v>
      </c>
      <c r="F29" s="412">
        <v>694</v>
      </c>
      <c r="G29" s="413">
        <v>826</v>
      </c>
      <c r="H29" s="413">
        <f t="shared" si="7"/>
        <v>132</v>
      </c>
      <c r="I29" s="414">
        <f t="shared" si="8"/>
        <v>0.19020172910662825</v>
      </c>
      <c r="J29" s="314">
        <v>259</v>
      </c>
      <c r="K29" s="315">
        <v>276</v>
      </c>
      <c r="L29" s="316">
        <v>291</v>
      </c>
      <c r="M29" s="314">
        <v>55</v>
      </c>
      <c r="N29" s="317">
        <v>79</v>
      </c>
      <c r="O29" s="317">
        <v>60</v>
      </c>
      <c r="P29" s="317">
        <v>65</v>
      </c>
      <c r="Q29" s="315">
        <v>60</v>
      </c>
      <c r="R29" s="315">
        <v>76</v>
      </c>
      <c r="S29" s="315">
        <v>69</v>
      </c>
      <c r="T29" s="315">
        <v>71</v>
      </c>
      <c r="U29" s="317">
        <v>59</v>
      </c>
      <c r="V29" s="317">
        <v>78</v>
      </c>
      <c r="W29" s="317">
        <v>76</v>
      </c>
      <c r="X29" s="316">
        <v>78</v>
      </c>
    </row>
    <row r="30" spans="3:27" ht="51.75">
      <c r="C30" s="128" t="str">
        <f>IF(ISBLANK('5. Pp (3 años)'!C56),"",'5. Pp (3 años)'!C56)</f>
        <v>Actividad</v>
      </c>
      <c r="D30" s="129" t="str">
        <f>IF(ISBLANK('5. Pp (3 años)'!D56),"",'5. Pp (3 años)'!D56)</f>
        <v>1.4.1.1.2.5 Atención y seguimiento de solicitudes de servicios  de suministro de combustible y mantenimiento vehicular para las dependencias municipales.</v>
      </c>
      <c r="E30" s="129" t="str">
        <f>IF(ISBLANK('5. Pp (3 años)'!E56),"",'5. Pp (3 años)'!E56)</f>
        <v>PSSA: Porcentaje de solicitudes de servicios atendidas</v>
      </c>
      <c r="F30" s="495">
        <v>0</v>
      </c>
      <c r="G30" s="496">
        <v>0.95</v>
      </c>
      <c r="H30" s="496">
        <v>0.95</v>
      </c>
      <c r="I30" s="48">
        <v>0</v>
      </c>
      <c r="J30" s="481">
        <v>0.95</v>
      </c>
      <c r="K30" s="482">
        <v>0.95</v>
      </c>
      <c r="L30" s="483">
        <v>0.95</v>
      </c>
      <c r="M30" s="481">
        <v>0.95</v>
      </c>
      <c r="N30" s="484">
        <v>0.95</v>
      </c>
      <c r="O30" s="484">
        <v>0.95</v>
      </c>
      <c r="P30" s="484">
        <v>0.95</v>
      </c>
      <c r="Q30" s="482">
        <v>0.95</v>
      </c>
      <c r="R30" s="482">
        <v>0.95</v>
      </c>
      <c r="S30" s="482">
        <v>0.95</v>
      </c>
      <c r="T30" s="482">
        <v>0.95</v>
      </c>
      <c r="U30" s="484">
        <v>0.95</v>
      </c>
      <c r="V30" s="484">
        <v>0.95</v>
      </c>
      <c r="W30" s="484">
        <v>0.95</v>
      </c>
      <c r="X30" s="483">
        <v>0.95</v>
      </c>
    </row>
    <row r="31" spans="3:27" ht="69">
      <c r="C31" s="614" t="str">
        <f>IF(ISBLANK('5. Pp (3 años)'!C57),"",'5. Pp (3 años)'!C57)</f>
        <v xml:space="preserve">Componente  </v>
      </c>
      <c r="D31" s="601" t="str">
        <f>IF(ISBLANK('5. Pp (3 años)'!D57),"",'5. Pp (3 años)'!D57)</f>
        <v>1.4.1.1.3 Bienes patrimoniales del municipio gestionados mediante su registro, actualización, resguardo, verificación y conservación conforme a la normatividad aplicable.</v>
      </c>
      <c r="E31" s="601" t="str">
        <f>IF(ISBLANK('5. Pp (3 años)'!E57),"",'5. Pp (3 años)'!E57)</f>
        <v>PBPG: Porcentaje de bienes patrimoniales gestionados conforme a la normatividad.</v>
      </c>
      <c r="F31" s="615">
        <v>0</v>
      </c>
      <c r="G31" s="616">
        <v>0.95</v>
      </c>
      <c r="H31" s="616">
        <v>0.95</v>
      </c>
      <c r="I31" s="613">
        <v>0</v>
      </c>
      <c r="J31" s="481">
        <v>0.95</v>
      </c>
      <c r="K31" s="482">
        <v>0.95</v>
      </c>
      <c r="L31" s="483">
        <v>0.95</v>
      </c>
      <c r="M31" s="481">
        <v>0.95</v>
      </c>
      <c r="N31" s="484">
        <v>0.95</v>
      </c>
      <c r="O31" s="484">
        <v>0.95</v>
      </c>
      <c r="P31" s="484">
        <v>0.95</v>
      </c>
      <c r="Q31" s="482">
        <v>0.95</v>
      </c>
      <c r="R31" s="482">
        <v>0.95</v>
      </c>
      <c r="S31" s="482">
        <v>0.95</v>
      </c>
      <c r="T31" s="482">
        <v>0.95</v>
      </c>
      <c r="U31" s="484">
        <v>0.95</v>
      </c>
      <c r="V31" s="484">
        <v>0.95</v>
      </c>
      <c r="W31" s="484">
        <v>0.95</v>
      </c>
      <c r="X31" s="483">
        <v>0.95</v>
      </c>
    </row>
    <row r="32" spans="3:27" ht="51.75">
      <c r="C32" s="128" t="str">
        <f>IF(ISBLANK('5. Pp (3 años)'!C58),"",'5. Pp (3 años)'!C58)</f>
        <v>Actividad</v>
      </c>
      <c r="D32" s="129" t="str">
        <f>IF(ISBLANK('5. Pp (3 años)'!D58),"",'5. Pp (3 años)'!D58)</f>
        <v>1.4.1.1.3.1 Mantenimiento del área de trabajo y mercados a cargo de la Dirección General de Patrimonio Municipal.</v>
      </c>
      <c r="E32" s="129" t="str">
        <f>IF(ISBLANK('5. Pp (3 años)'!E58),"",'5. Pp (3 años)'!E58)</f>
        <v>PAMA= Porcentaje de acciones de Mantenimiento de las Áreas.</v>
      </c>
      <c r="F32" s="49">
        <v>11</v>
      </c>
      <c r="G32" s="47">
        <v>12</v>
      </c>
      <c r="H32" s="47">
        <f t="shared" si="7"/>
        <v>1</v>
      </c>
      <c r="I32" s="48">
        <f t="shared" si="8"/>
        <v>9.0909090909090828E-2</v>
      </c>
      <c r="J32" s="314">
        <v>4</v>
      </c>
      <c r="K32" s="315">
        <v>4</v>
      </c>
      <c r="L32" s="316">
        <v>4</v>
      </c>
      <c r="M32" s="314">
        <v>1</v>
      </c>
      <c r="N32" s="317">
        <v>1</v>
      </c>
      <c r="O32" s="317">
        <v>1</v>
      </c>
      <c r="P32" s="317">
        <v>1</v>
      </c>
      <c r="Q32" s="315">
        <v>1</v>
      </c>
      <c r="R32" s="315">
        <v>1</v>
      </c>
      <c r="S32" s="315">
        <v>1</v>
      </c>
      <c r="T32" s="315">
        <v>1</v>
      </c>
      <c r="U32" s="317">
        <v>1</v>
      </c>
      <c r="V32" s="317">
        <v>1</v>
      </c>
      <c r="W32" s="317">
        <v>1</v>
      </c>
      <c r="X32" s="316">
        <v>1</v>
      </c>
    </row>
    <row r="33" spans="3:24" ht="34.5">
      <c r="C33" s="128" t="str">
        <f>IF(ISBLANK('5. Pp (3 años)'!C59),"",'5. Pp (3 años)'!C59)</f>
        <v>Actividad</v>
      </c>
      <c r="D33" s="129" t="str">
        <f>IF(ISBLANK('5. Pp (3 años)'!D59),"",'5. Pp (3 años)'!D59)</f>
        <v>1.4.1.1.3.2 Actualización y regularización de expedientes de bienes inmuebles del patrimonio municipal.</v>
      </c>
      <c r="E33" s="129" t="str">
        <f>IF(ISBLANK('5. Pp (3 años)'!E59),"",'5. Pp (3 años)'!E59)</f>
        <v>PAER: Porcentaje de expedientes actualizados y regularizados.</v>
      </c>
      <c r="F33" s="49">
        <v>8367</v>
      </c>
      <c r="G33" s="47">
        <v>8586</v>
      </c>
      <c r="H33" s="47">
        <f t="shared" si="7"/>
        <v>219</v>
      </c>
      <c r="I33" s="48">
        <f t="shared" si="8"/>
        <v>2.6174256005736751E-2</v>
      </c>
      <c r="J33" s="314">
        <v>2854</v>
      </c>
      <c r="K33" s="315">
        <v>2878</v>
      </c>
      <c r="L33" s="316">
        <v>2854</v>
      </c>
      <c r="M33" s="314">
        <v>713</v>
      </c>
      <c r="N33" s="317">
        <v>714</v>
      </c>
      <c r="O33" s="317">
        <v>714</v>
      </c>
      <c r="P33" s="317">
        <v>713</v>
      </c>
      <c r="Q33" s="315">
        <v>450</v>
      </c>
      <c r="R33" s="315">
        <v>989</v>
      </c>
      <c r="S33" s="315">
        <v>989</v>
      </c>
      <c r="T33" s="315">
        <v>450</v>
      </c>
      <c r="U33" s="317">
        <v>713.5</v>
      </c>
      <c r="V33" s="317">
        <v>713.5</v>
      </c>
      <c r="W33" s="317">
        <v>713.5</v>
      </c>
      <c r="X33" s="316">
        <v>713.5</v>
      </c>
    </row>
    <row r="34" spans="3:24" ht="69">
      <c r="C34" s="128" t="str">
        <f>IF(ISBLANK('5. Pp (3 años)'!C60),"",'5. Pp (3 años)'!C60)</f>
        <v>Actividad</v>
      </c>
      <c r="D34" s="129" t="str">
        <f>IF(ISBLANK('5. Pp (3 años)'!D60),"",'5. Pp (3 años)'!D60)</f>
        <v>1.4.1.1.3.3 Generación de claves y elaboración de resguardos e inventarios de bienes muebles derivados de su adquisición.</v>
      </c>
      <c r="E34" s="129" t="str">
        <f>IF(ISBLANK('5. Pp (3 años)'!E60),"",'5. Pp (3 años)'!E60)</f>
        <v>PACRIM: Porcentaje de avance en la generación de claves y elaboración de resguardos e inventarios de bienes muebles</v>
      </c>
      <c r="F34" s="495">
        <v>0</v>
      </c>
      <c r="G34" s="496">
        <v>0.95</v>
      </c>
      <c r="H34" s="496">
        <f t="shared" ref="H34" si="9">G34-F34</f>
        <v>0.95</v>
      </c>
      <c r="I34" s="48">
        <v>0</v>
      </c>
      <c r="J34" s="481">
        <v>0.95</v>
      </c>
      <c r="K34" s="482">
        <v>0.95</v>
      </c>
      <c r="L34" s="483">
        <v>0.95</v>
      </c>
      <c r="M34" s="481">
        <v>0.95</v>
      </c>
      <c r="N34" s="484">
        <v>0.95</v>
      </c>
      <c r="O34" s="484">
        <v>0.95</v>
      </c>
      <c r="P34" s="484">
        <v>0.95</v>
      </c>
      <c r="Q34" s="482">
        <v>0.95</v>
      </c>
      <c r="R34" s="482">
        <v>0.95</v>
      </c>
      <c r="S34" s="482">
        <v>0.95</v>
      </c>
      <c r="T34" s="482">
        <v>0.95</v>
      </c>
      <c r="U34" s="484">
        <v>0.95</v>
      </c>
      <c r="V34" s="484">
        <v>0.95</v>
      </c>
      <c r="W34" s="484">
        <v>0.95</v>
      </c>
      <c r="X34" s="483">
        <v>0.95</v>
      </c>
    </row>
    <row r="35" spans="3:24" ht="51.75">
      <c r="C35" s="410" t="str">
        <f>IF(ISBLANK('5. Pp (3 años)'!C61),"",'5. Pp (3 años)'!C61)</f>
        <v>Actividad</v>
      </c>
      <c r="D35" s="411" t="str">
        <f>IF(ISBLANK('5. Pp (3 años)'!D61),"",'5. Pp (3 años)'!D61)</f>
        <v>1.4.1.1.3.4  Revisión física de bienes muebles del patrimonio del H. Ayuntamiento de Benito Juárez.</v>
      </c>
      <c r="E35" s="411" t="str">
        <f>IF(ISBLANK('5. Pp (3 años)'!E61),"",'5. Pp (3 años)'!E61)</f>
        <v>PRFBM: Porcentaje de revisiones físicas de bienes muebles realizadas.</v>
      </c>
      <c r="F35" s="412">
        <v>370</v>
      </c>
      <c r="G35" s="413">
        <v>377</v>
      </c>
      <c r="H35" s="413">
        <f t="shared" si="7"/>
        <v>7</v>
      </c>
      <c r="I35" s="414">
        <f t="shared" si="8"/>
        <v>1.8918918918918948E-2</v>
      </c>
      <c r="J35" s="314">
        <v>126</v>
      </c>
      <c r="K35" s="315">
        <v>126</v>
      </c>
      <c r="L35" s="316">
        <v>125</v>
      </c>
      <c r="M35" s="314">
        <v>31</v>
      </c>
      <c r="N35" s="317">
        <v>32</v>
      </c>
      <c r="O35" s="317">
        <v>32</v>
      </c>
      <c r="P35" s="317">
        <v>31</v>
      </c>
      <c r="Q35" s="315">
        <v>30</v>
      </c>
      <c r="R35" s="315">
        <v>32</v>
      </c>
      <c r="S35" s="315">
        <v>32</v>
      </c>
      <c r="T35" s="315">
        <v>32</v>
      </c>
      <c r="U35" s="317">
        <v>30</v>
      </c>
      <c r="V35" s="317">
        <v>32</v>
      </c>
      <c r="W35" s="317">
        <v>32</v>
      </c>
      <c r="X35" s="316">
        <v>31</v>
      </c>
    </row>
    <row r="36" spans="3:24" ht="51.75">
      <c r="C36" s="614" t="str">
        <f>IF(ISBLANK('5. Pp (3 años)'!C62),"",'5. Pp (3 años)'!C62)</f>
        <v>Componente</v>
      </c>
      <c r="D36" s="601" t="str">
        <f>IF(ISBLANK('5. Pp (3 años)'!D62),"",'5. Pp (3 años)'!D62)</f>
        <v xml:space="preserve">1.4.1.1.4 Personal municipal con competencias fortalecidas a través de procesos de capacitación.
</v>
      </c>
      <c r="E36" s="601" t="str">
        <f>IF(ISBLANK('5. Pp (3 años)'!E62),"",'5. Pp (3 años)'!E62)</f>
        <v xml:space="preserve">PPMP: Porcentaje de integrantes del personal municipal profesionalizado. </v>
      </c>
      <c r="F36" s="611">
        <v>5883</v>
      </c>
      <c r="G36" s="612">
        <v>6580</v>
      </c>
      <c r="H36" s="612">
        <f t="shared" ref="H36:H52" si="10">G36-F36</f>
        <v>697</v>
      </c>
      <c r="I36" s="613">
        <f t="shared" ref="I36:I52" si="11">(G36/F36)-1</f>
        <v>0.11847696753357129</v>
      </c>
      <c r="J36" s="314">
        <v>1500</v>
      </c>
      <c r="K36" s="315">
        <v>2580</v>
      </c>
      <c r="L36" s="316">
        <v>2500</v>
      </c>
      <c r="M36" s="314">
        <v>400</v>
      </c>
      <c r="N36" s="317">
        <v>450</v>
      </c>
      <c r="O36" s="317">
        <v>450</v>
      </c>
      <c r="P36" s="317">
        <v>200</v>
      </c>
      <c r="Q36" s="315">
        <v>400</v>
      </c>
      <c r="R36" s="315">
        <v>900</v>
      </c>
      <c r="S36" s="315">
        <v>880</v>
      </c>
      <c r="T36" s="315">
        <v>400</v>
      </c>
      <c r="U36" s="317">
        <v>500</v>
      </c>
      <c r="V36" s="317">
        <v>750</v>
      </c>
      <c r="W36" s="317">
        <v>750</v>
      </c>
      <c r="X36" s="316">
        <v>500</v>
      </c>
    </row>
    <row r="37" spans="3:24" ht="51.75">
      <c r="C37" s="128" t="str">
        <f>IF(ISBLANK('5. Pp (3 años)'!C63),"",'5. Pp (3 años)'!C63)</f>
        <v>Actividad</v>
      </c>
      <c r="D37" s="129" t="str">
        <f>IF(ISBLANK('5. Pp (3 años)'!D63),"",'5. Pp (3 años)'!D63)</f>
        <v>1.4.1.1.4.1. Impartición de  Cursos de Capacitación Integral Institucional</v>
      </c>
      <c r="E37" s="129" t="str">
        <f>IF(ISBLANK('5. Pp (3 años)'!E63),"",'5. Pp (3 años)'!E63)</f>
        <v>PPCI: Porcentaje de Cursos de Capacitación Integral Institucional impartidos</v>
      </c>
      <c r="F37" s="49">
        <v>518</v>
      </c>
      <c r="G37" s="47">
        <v>530</v>
      </c>
      <c r="H37" s="47">
        <f t="shared" si="10"/>
        <v>12</v>
      </c>
      <c r="I37" s="48">
        <f t="shared" si="11"/>
        <v>2.316602316602312E-2</v>
      </c>
      <c r="J37" s="314">
        <v>150</v>
      </c>
      <c r="K37" s="315">
        <v>200</v>
      </c>
      <c r="L37" s="316">
        <v>180</v>
      </c>
      <c r="M37" s="314">
        <v>37</v>
      </c>
      <c r="N37" s="317">
        <v>39</v>
      </c>
      <c r="O37" s="317">
        <v>37</v>
      </c>
      <c r="P37" s="317">
        <v>37</v>
      </c>
      <c r="Q37" s="315">
        <v>40</v>
      </c>
      <c r="R37" s="315">
        <v>60</v>
      </c>
      <c r="S37" s="315">
        <v>60</v>
      </c>
      <c r="T37" s="315">
        <v>40</v>
      </c>
      <c r="U37" s="317">
        <v>40</v>
      </c>
      <c r="V37" s="317">
        <v>50</v>
      </c>
      <c r="W37" s="317">
        <v>50</v>
      </c>
      <c r="X37" s="316">
        <v>40</v>
      </c>
    </row>
    <row r="38" spans="3:24" ht="51.75">
      <c r="C38" s="128" t="str">
        <f>IF(ISBLANK('5. Pp (3 años)'!C64),"",'5. Pp (3 años)'!C64)</f>
        <v>Actividad</v>
      </c>
      <c r="D38" s="129" t="str">
        <f>IF(ISBLANK('5. Pp (3 años)'!D64),"",'5. Pp (3 años)'!D64)</f>
        <v>1.4.1.1.4.2 Formalización de convenios de colaboración para la capacitación.</v>
      </c>
      <c r="E38" s="129" t="str">
        <f>IF(ISBLANK('5. Pp (3 años)'!E64),"",'5. Pp (3 años)'!E64)</f>
        <v>PCC: Porcentaje de convenios de colaboración para la capacitación formalizados.</v>
      </c>
      <c r="F38" s="49">
        <v>29</v>
      </c>
      <c r="G38" s="47">
        <v>30</v>
      </c>
      <c r="H38" s="47">
        <f t="shared" si="10"/>
        <v>1</v>
      </c>
      <c r="I38" s="48">
        <f t="shared" si="11"/>
        <v>3.4482758620689724E-2</v>
      </c>
      <c r="J38" s="314">
        <v>14</v>
      </c>
      <c r="K38" s="315">
        <v>12</v>
      </c>
      <c r="L38" s="316">
        <v>4</v>
      </c>
      <c r="M38" s="314">
        <v>3</v>
      </c>
      <c r="N38" s="317">
        <v>5</v>
      </c>
      <c r="O38" s="317">
        <v>4</v>
      </c>
      <c r="P38" s="317">
        <v>2</v>
      </c>
      <c r="Q38" s="315">
        <v>2</v>
      </c>
      <c r="R38" s="315">
        <v>4</v>
      </c>
      <c r="S38" s="315">
        <v>4</v>
      </c>
      <c r="T38" s="315">
        <v>2</v>
      </c>
      <c r="U38" s="317">
        <v>1</v>
      </c>
      <c r="V38" s="317">
        <v>1</v>
      </c>
      <c r="W38" s="317">
        <v>1</v>
      </c>
      <c r="X38" s="316">
        <v>1</v>
      </c>
    </row>
    <row r="39" spans="3:24" ht="34.5">
      <c r="C39" s="128" t="str">
        <f>IF(ISBLANK('5. Pp (3 años)'!C65),"",'5. Pp (3 años)'!C65)</f>
        <v>Actividad</v>
      </c>
      <c r="D39" s="129" t="str">
        <f>IF(ISBLANK('5. Pp (3 años)'!D65),"",'5. Pp (3 años)'!D65)</f>
        <v>1.4.1.1.4.3 Evaluación al desempeño laboral hacia servidores(as) públicos(as).</v>
      </c>
      <c r="E39" s="129" t="str">
        <f>IF(ISBLANK('5. Pp (3 años)'!E65),"",'5. Pp (3 años)'!E65)</f>
        <v>PSPE: Porcentaje de servidores(as) públicos(as) evaluados(as)</v>
      </c>
      <c r="F39" s="49">
        <v>2997</v>
      </c>
      <c r="G39" s="47">
        <v>3000</v>
      </c>
      <c r="H39" s="47">
        <f t="shared" si="10"/>
        <v>3</v>
      </c>
      <c r="I39" s="48">
        <f t="shared" si="11"/>
        <v>1.0010010010010895E-3</v>
      </c>
      <c r="J39" s="314">
        <v>1000</v>
      </c>
      <c r="K39" s="315">
        <v>1000</v>
      </c>
      <c r="L39" s="316">
        <v>1000</v>
      </c>
      <c r="M39" s="314">
        <v>250</v>
      </c>
      <c r="N39" s="317">
        <v>250</v>
      </c>
      <c r="O39" s="317">
        <v>250</v>
      </c>
      <c r="P39" s="317">
        <v>250</v>
      </c>
      <c r="Q39" s="315">
        <v>250</v>
      </c>
      <c r="R39" s="315">
        <v>250</v>
      </c>
      <c r="S39" s="315">
        <v>250</v>
      </c>
      <c r="T39" s="315">
        <v>250</v>
      </c>
      <c r="U39" s="317">
        <v>250</v>
      </c>
      <c r="V39" s="317">
        <v>250</v>
      </c>
      <c r="W39" s="317">
        <v>200</v>
      </c>
      <c r="X39" s="316">
        <v>300</v>
      </c>
    </row>
    <row r="40" spans="3:24" ht="69">
      <c r="C40" s="614" t="str">
        <f>IF(ISBLANK('5. Pp (3 años)'!C66),"",'5. Pp (3 años)'!C66)</f>
        <v>Componente</v>
      </c>
      <c r="D40" s="601" t="str">
        <f>IF(ISBLANK('5. Pp (3 años)'!D66),"",'5. Pp (3 años)'!D66)</f>
        <v>1.4.1.1.5 Servicios de tecnologías de la información y telecomunicaciones gestionados y proporcionados oportunamente a las dependencias municipales conforme a la normatividad aplicable.</v>
      </c>
      <c r="E40" s="601" t="str">
        <f>IF(ISBLANK('5. Pp (3 años)'!E66),"",'5. Pp (3 años)'!E66)</f>
        <v>PSTIC: Porcentaje de servicios de tecnologías de la información y comunicación proporcionados.</v>
      </c>
      <c r="F40" s="615">
        <v>0</v>
      </c>
      <c r="G40" s="616">
        <v>0.95</v>
      </c>
      <c r="H40" s="616">
        <v>0.95</v>
      </c>
      <c r="I40" s="613">
        <v>0</v>
      </c>
      <c r="J40" s="481">
        <v>0.95</v>
      </c>
      <c r="K40" s="482">
        <v>0.95</v>
      </c>
      <c r="L40" s="483">
        <v>0.95</v>
      </c>
      <c r="M40" s="481">
        <v>0.95</v>
      </c>
      <c r="N40" s="484">
        <v>0.95</v>
      </c>
      <c r="O40" s="484">
        <v>0.95</v>
      </c>
      <c r="P40" s="484">
        <v>0.95</v>
      </c>
      <c r="Q40" s="482">
        <v>0.95</v>
      </c>
      <c r="R40" s="482">
        <v>0.95</v>
      </c>
      <c r="S40" s="482">
        <v>0.95</v>
      </c>
      <c r="T40" s="482">
        <v>0.95</v>
      </c>
      <c r="U40" s="484">
        <v>0.95</v>
      </c>
      <c r="V40" s="484">
        <v>0.95</v>
      </c>
      <c r="W40" s="484">
        <v>0.95</v>
      </c>
      <c r="X40" s="483">
        <v>0.95</v>
      </c>
    </row>
    <row r="41" spans="3:24" ht="51.75">
      <c r="C41" s="410" t="str">
        <f>IF(ISBLANK('5. Pp (3 años)'!C67),"",'5. Pp (3 años)'!C67)</f>
        <v>Actividad</v>
      </c>
      <c r="D41" s="411" t="str">
        <f>IF(ISBLANK('5. Pp (3 años)'!D67),"",'5. Pp (3 años)'!D67)</f>
        <v xml:space="preserve">1.4.1.1.5.1 Desarrollo y mantenimiento de sistemas informáticos para las dependencias municipales. </v>
      </c>
      <c r="E41" s="411" t="str">
        <f>IF(ISBLANK('5. Pp (3 años)'!E67),"",'5. Pp (3 años)'!E67)</f>
        <v>PSDMA= Porcentaje de servicios de desarrollo y mantenimiento de sistemas informáticos atendidos</v>
      </c>
      <c r="F41" s="412">
        <v>1121</v>
      </c>
      <c r="G41" s="413">
        <v>2400</v>
      </c>
      <c r="H41" s="413">
        <f t="shared" si="10"/>
        <v>1279</v>
      </c>
      <c r="I41" s="414">
        <f t="shared" si="11"/>
        <v>1.1409455842997325</v>
      </c>
      <c r="J41" s="314">
        <v>800</v>
      </c>
      <c r="K41" s="315">
        <v>800</v>
      </c>
      <c r="L41" s="316">
        <v>800</v>
      </c>
      <c r="M41" s="314">
        <v>200</v>
      </c>
      <c r="N41" s="317">
        <v>200</v>
      </c>
      <c r="O41" s="317">
        <v>200</v>
      </c>
      <c r="P41" s="317">
        <v>200</v>
      </c>
      <c r="Q41" s="315">
        <v>200</v>
      </c>
      <c r="R41" s="315">
        <v>200</v>
      </c>
      <c r="S41" s="315">
        <v>200</v>
      </c>
      <c r="T41" s="315">
        <v>200</v>
      </c>
      <c r="U41" s="317">
        <v>200</v>
      </c>
      <c r="V41" s="317">
        <v>200</v>
      </c>
      <c r="W41" s="317">
        <v>200</v>
      </c>
      <c r="X41" s="316">
        <v>200</v>
      </c>
    </row>
    <row r="42" spans="3:24" ht="34.5">
      <c r="C42" s="128" t="str">
        <f>IF(ISBLANK('5. Pp (3 años)'!C68),"",'5. Pp (3 años)'!C68)</f>
        <v>Actividad</v>
      </c>
      <c r="D42" s="129" t="str">
        <f>IF(ISBLANK('5. Pp (3 años)'!D68),"",'5. Pp (3 años)'!D68)</f>
        <v>1.4.1.1.5.2 Atención de  servicios de telecomunicaciones para las dependencias municipales.</v>
      </c>
      <c r="E42" s="129" t="str">
        <f>IF(ISBLANK('5. Pp (3 años)'!E68),"",'5. Pp (3 años)'!E68)</f>
        <v>PSTA: Porcentaje de servicios de telecomunicaciones atendidos.</v>
      </c>
      <c r="F42" s="49">
        <v>1765</v>
      </c>
      <c r="G42" s="47">
        <v>1800</v>
      </c>
      <c r="H42" s="47">
        <f t="shared" si="10"/>
        <v>35</v>
      </c>
      <c r="I42" s="48">
        <f t="shared" si="11"/>
        <v>1.9830028328611915E-2</v>
      </c>
      <c r="J42" s="314">
        <v>600</v>
      </c>
      <c r="K42" s="315">
        <v>600</v>
      </c>
      <c r="L42" s="316">
        <v>600</v>
      </c>
      <c r="M42" s="314">
        <v>150</v>
      </c>
      <c r="N42" s="317">
        <v>150</v>
      </c>
      <c r="O42" s="317">
        <v>150</v>
      </c>
      <c r="P42" s="317">
        <v>150</v>
      </c>
      <c r="Q42" s="315">
        <v>150</v>
      </c>
      <c r="R42" s="315">
        <v>150</v>
      </c>
      <c r="S42" s="315">
        <v>150</v>
      </c>
      <c r="T42" s="315">
        <v>150</v>
      </c>
      <c r="U42" s="317">
        <v>150</v>
      </c>
      <c r="V42" s="317">
        <v>150</v>
      </c>
      <c r="W42" s="317">
        <v>150</v>
      </c>
      <c r="X42" s="316">
        <v>150</v>
      </c>
    </row>
    <row r="43" spans="3:24" ht="34.5">
      <c r="C43" s="128" t="str">
        <f>IF(ISBLANK('5. Pp (3 años)'!C69),"",'5. Pp (3 años)'!C69)</f>
        <v>Actividad</v>
      </c>
      <c r="D43" s="129" t="str">
        <f>IF(ISBLANK('5. Pp (3 años)'!D69),"",'5. Pp (3 años)'!D69)</f>
        <v>1.4.1.1.5.3 Atención de servicios de soporte técnico para las dependencias municipales.</v>
      </c>
      <c r="E43" s="129" t="str">
        <f>IF(ISBLANK('5. Pp (3 años)'!E69),"",'5. Pp (3 años)'!E69)</f>
        <v>PSSTA= Porcentaje de servicios de soporte técnico atendidos.</v>
      </c>
      <c r="F43" s="49">
        <v>7350</v>
      </c>
      <c r="G43" s="47">
        <v>9600</v>
      </c>
      <c r="H43" s="47">
        <f t="shared" si="10"/>
        <v>2250</v>
      </c>
      <c r="I43" s="48">
        <f t="shared" si="11"/>
        <v>0.30612244897959173</v>
      </c>
      <c r="J43" s="314">
        <v>3200</v>
      </c>
      <c r="K43" s="315">
        <v>3200</v>
      </c>
      <c r="L43" s="316">
        <v>3200</v>
      </c>
      <c r="M43" s="314">
        <v>800</v>
      </c>
      <c r="N43" s="317">
        <v>800</v>
      </c>
      <c r="O43" s="317">
        <v>800</v>
      </c>
      <c r="P43" s="317">
        <v>800</v>
      </c>
      <c r="Q43" s="315">
        <v>800</v>
      </c>
      <c r="R43" s="315">
        <v>800</v>
      </c>
      <c r="S43" s="315">
        <v>800</v>
      </c>
      <c r="T43" s="315">
        <v>800</v>
      </c>
      <c r="U43" s="317">
        <v>800</v>
      </c>
      <c r="V43" s="317">
        <v>800</v>
      </c>
      <c r="W43" s="317">
        <v>800</v>
      </c>
      <c r="X43" s="316">
        <v>800</v>
      </c>
    </row>
    <row r="44" spans="3:24" ht="51.75">
      <c r="C44" s="614" t="str">
        <f>IF(ISBLANK('5. Pp (3 años)'!C70),"",'5. Pp (3 años)'!C70)</f>
        <v>Componente</v>
      </c>
      <c r="D44" s="601" t="str">
        <f>IF(ISBLANK('5. Pp (3 años)'!D70),"",'5. Pp (3 años)'!D70)</f>
        <v>1.4.1.1.6 Servicios de mantenimiento y logística brindados a las dependencias municipales conforme a la normatividad aplicable</v>
      </c>
      <c r="E44" s="601" t="str">
        <f>IF(ISBLANK('5. Pp (3 años)'!E70),"",'5. Pp (3 años)'!E70)</f>
        <v xml:space="preserve">PSML=Porcentaje de Servicios de mantenimiento y logística proporcionados. </v>
      </c>
      <c r="F44" s="615">
        <v>0</v>
      </c>
      <c r="G44" s="616">
        <v>0.95</v>
      </c>
      <c r="H44" s="616">
        <v>0.95</v>
      </c>
      <c r="I44" s="613">
        <v>0</v>
      </c>
      <c r="J44" s="481">
        <v>0.95</v>
      </c>
      <c r="K44" s="482">
        <v>0.95</v>
      </c>
      <c r="L44" s="483">
        <v>0.95</v>
      </c>
      <c r="M44" s="481">
        <v>0.95</v>
      </c>
      <c r="N44" s="484">
        <v>0.95</v>
      </c>
      <c r="O44" s="484">
        <v>0.95</v>
      </c>
      <c r="P44" s="484">
        <v>0.95</v>
      </c>
      <c r="Q44" s="482">
        <v>0.95</v>
      </c>
      <c r="R44" s="482">
        <v>0.95</v>
      </c>
      <c r="S44" s="482">
        <v>0.95</v>
      </c>
      <c r="T44" s="482">
        <v>0.95</v>
      </c>
      <c r="U44" s="484">
        <v>0.95</v>
      </c>
      <c r="V44" s="484">
        <v>0.95</v>
      </c>
      <c r="W44" s="484">
        <v>0.95</v>
      </c>
      <c r="X44" s="483">
        <v>0.95</v>
      </c>
    </row>
    <row r="45" spans="3:24" ht="51.75">
      <c r="C45" s="128" t="str">
        <f>IF(ISBLANK('5. Pp (3 años)'!C71),"",'5. Pp (3 años)'!C71)</f>
        <v>Actividad</v>
      </c>
      <c r="D45" s="129" t="str">
        <f>IF(ISBLANK('5. Pp (3 años)'!D71),"",'5. Pp (3 años)'!D71)</f>
        <v>1.4.1.1.6.1 Realización del mantenimiento del Edificio del Palacio Municipal y áreas comúnes.</v>
      </c>
      <c r="E45" s="129" t="str">
        <f>IF(ISBLANK('5. Pp (3 años)'!E71),"",'5. Pp (3 años)'!E71)</f>
        <v xml:space="preserve">PSMR=Porcentaje de servicios de mantenimiento municipal realizados. </v>
      </c>
      <c r="F45" s="49">
        <v>5584</v>
      </c>
      <c r="G45" s="47">
        <v>6000</v>
      </c>
      <c r="H45" s="47">
        <f t="shared" si="10"/>
        <v>416</v>
      </c>
      <c r="I45" s="48">
        <f t="shared" si="11"/>
        <v>7.4498567335243626E-2</v>
      </c>
      <c r="J45" s="314">
        <v>1200</v>
      </c>
      <c r="K45" s="315">
        <v>2400</v>
      </c>
      <c r="L45" s="316">
        <v>2400</v>
      </c>
      <c r="M45" s="314">
        <v>300</v>
      </c>
      <c r="N45" s="317">
        <v>300</v>
      </c>
      <c r="O45" s="317">
        <v>300</v>
      </c>
      <c r="P45" s="317">
        <v>300</v>
      </c>
      <c r="Q45" s="315">
        <v>600</v>
      </c>
      <c r="R45" s="315">
        <v>600</v>
      </c>
      <c r="S45" s="315">
        <v>600</v>
      </c>
      <c r="T45" s="315">
        <v>600</v>
      </c>
      <c r="U45" s="317">
        <v>600</v>
      </c>
      <c r="V45" s="317">
        <v>600</v>
      </c>
      <c r="W45" s="317">
        <v>600</v>
      </c>
      <c r="X45" s="316">
        <v>600</v>
      </c>
    </row>
    <row r="46" spans="3:24" ht="51.75">
      <c r="C46" s="128" t="str">
        <f>IF(ISBLANK('5. Pp (3 años)'!C72),"",'5. Pp (3 años)'!C72)</f>
        <v>Actividad</v>
      </c>
      <c r="D46" s="129" t="str">
        <f>IF(ISBLANK('5. Pp (3 años)'!D72),"",'5. Pp (3 años)'!D72)</f>
        <v>1.4.1.1.6.2 Brindar servicios de logística para la realización de eventos oficiales especiales.</v>
      </c>
      <c r="E46" s="129" t="str">
        <f>IF(ISBLANK('5. Pp (3 años)'!E72),"",'5. Pp (3 años)'!E72)</f>
        <v>PLEO= Porcentaje de servicios de logística de los eventos oficiales especiales brindados</v>
      </c>
      <c r="F46" s="49">
        <v>13</v>
      </c>
      <c r="G46" s="47">
        <v>18</v>
      </c>
      <c r="H46" s="47">
        <f t="shared" si="10"/>
        <v>5</v>
      </c>
      <c r="I46" s="48">
        <f t="shared" si="11"/>
        <v>0.38461538461538458</v>
      </c>
      <c r="J46" s="314">
        <v>6</v>
      </c>
      <c r="K46" s="315">
        <v>6</v>
      </c>
      <c r="L46" s="316">
        <v>6</v>
      </c>
      <c r="M46" s="314">
        <v>1</v>
      </c>
      <c r="N46" s="317">
        <v>1</v>
      </c>
      <c r="O46" s="317">
        <v>2</v>
      </c>
      <c r="P46" s="317">
        <v>2</v>
      </c>
      <c r="Q46" s="315">
        <v>1</v>
      </c>
      <c r="R46" s="315">
        <v>1</v>
      </c>
      <c r="S46" s="315">
        <v>2</v>
      </c>
      <c r="T46" s="315">
        <v>2</v>
      </c>
      <c r="U46" s="317">
        <v>1</v>
      </c>
      <c r="V46" s="317">
        <v>1</v>
      </c>
      <c r="W46" s="317">
        <v>2</v>
      </c>
      <c r="X46" s="316">
        <v>2</v>
      </c>
    </row>
    <row r="47" spans="3:24" ht="51.75">
      <c r="C47" s="410" t="str">
        <f>IF(ISBLANK('5. Pp (3 años)'!C73),"",'5. Pp (3 años)'!C73)</f>
        <v>Actividad</v>
      </c>
      <c r="D47" s="411" t="str">
        <f>IF(ISBLANK('5. Pp (3 años)'!D73),"",'5. Pp (3 años)'!D73)</f>
        <v>1.4.1.1.6.3 Atención de solicitudes de servicios de logística para eventos institucionales ordinarios solicitados por las dependencias municipales.</v>
      </c>
      <c r="E47" s="411" t="str">
        <f>IF(ISBLANK('5. Pp (3 años)'!E73),"",'5. Pp (3 años)'!E73)</f>
        <v>PSLA= Porcentaje de solicitudes de servicios de logística para eventos ordinarios atendidos.</v>
      </c>
      <c r="F47" s="412">
        <v>4593</v>
      </c>
      <c r="G47" s="413">
        <v>5000</v>
      </c>
      <c r="H47" s="413">
        <f t="shared" si="10"/>
        <v>407</v>
      </c>
      <c r="I47" s="414">
        <f t="shared" si="11"/>
        <v>8.8613106901807015E-2</v>
      </c>
      <c r="J47" s="314">
        <v>1000</v>
      </c>
      <c r="K47" s="315">
        <v>2000</v>
      </c>
      <c r="L47" s="316">
        <v>2000</v>
      </c>
      <c r="M47" s="314">
        <v>250</v>
      </c>
      <c r="N47" s="317">
        <v>250</v>
      </c>
      <c r="O47" s="317">
        <v>250</v>
      </c>
      <c r="P47" s="317">
        <v>250</v>
      </c>
      <c r="Q47" s="315">
        <v>500</v>
      </c>
      <c r="R47" s="315">
        <v>500</v>
      </c>
      <c r="S47" s="315">
        <v>500</v>
      </c>
      <c r="T47" s="315">
        <v>500</v>
      </c>
      <c r="U47" s="317">
        <v>500</v>
      </c>
      <c r="V47" s="317">
        <v>500</v>
      </c>
      <c r="W47" s="317">
        <v>500</v>
      </c>
      <c r="X47" s="316">
        <v>500</v>
      </c>
    </row>
    <row r="48" spans="3:24" ht="69">
      <c r="C48" s="614" t="str">
        <f>IF(ISBLANK('5. Pp (3 años)'!C74),"",'5. Pp (3 años)'!C74)</f>
        <v>Componente</v>
      </c>
      <c r="D48" s="601" t="str">
        <f>IF(ISBLANK('5. Pp (3 años)'!D74),"",'5. Pp (3 años)'!D74)</f>
        <v xml:space="preserve">1.4.1.1.7 Eventos cívicos y culturales realizados y apoyos proporcionados a instituciones externas.
</v>
      </c>
      <c r="E48" s="601" t="str">
        <f>IF(ISBLANK('5. Pp (3 años)'!E74),"",'5. Pp (3 años)'!E74)</f>
        <v xml:space="preserve">PECR= Porcentaje de Eventos Cívicos y Culturales realizados   </v>
      </c>
      <c r="F48" s="615">
        <v>0</v>
      </c>
      <c r="G48" s="616">
        <v>0.95</v>
      </c>
      <c r="H48" s="616">
        <v>0.95</v>
      </c>
      <c r="I48" s="613">
        <v>0</v>
      </c>
      <c r="J48" s="481">
        <v>0.95</v>
      </c>
      <c r="K48" s="482">
        <v>0.95</v>
      </c>
      <c r="L48" s="483">
        <v>0.95</v>
      </c>
      <c r="M48" s="481">
        <v>0.95</v>
      </c>
      <c r="N48" s="484">
        <v>0.95</v>
      </c>
      <c r="O48" s="484">
        <v>0.95</v>
      </c>
      <c r="P48" s="484">
        <v>0.95</v>
      </c>
      <c r="Q48" s="482">
        <v>0.95</v>
      </c>
      <c r="R48" s="482">
        <v>0.95</v>
      </c>
      <c r="S48" s="482">
        <v>0.95</v>
      </c>
      <c r="T48" s="482">
        <v>0.95</v>
      </c>
      <c r="U48" s="484">
        <v>0.95</v>
      </c>
      <c r="V48" s="484">
        <v>0.95</v>
      </c>
      <c r="W48" s="484">
        <v>0.95</v>
      </c>
      <c r="X48" s="483">
        <v>0.95</v>
      </c>
    </row>
    <row r="49" spans="3:24" ht="51.75">
      <c r="C49" s="128" t="str">
        <f>IF(ISBLANK('5. Pp (3 años)'!C75),"",'5. Pp (3 años)'!C75)</f>
        <v>Actividad</v>
      </c>
      <c r="D49" s="129" t="str">
        <f>IF(ISBLANK('5. Pp (3 años)'!D75),"",'5. Pp (3 años)'!D75)</f>
        <v>1.4.1.1.7.1 Realización de conmemoraciones y celebraciones cívicas.</v>
      </c>
      <c r="E49" s="129" t="str">
        <f>IF(ISBLANK('5. Pp (3 años)'!E75),"",'5. Pp (3 años)'!E75)</f>
        <v xml:space="preserve">PCCR=   Porcentaje de Conmemoraciones y Celebraciones Cívicas realizadas    </v>
      </c>
      <c r="F49" s="49">
        <v>172</v>
      </c>
      <c r="G49" s="47">
        <v>240</v>
      </c>
      <c r="H49" s="47">
        <f t="shared" si="10"/>
        <v>68</v>
      </c>
      <c r="I49" s="48">
        <f t="shared" si="11"/>
        <v>0.39534883720930236</v>
      </c>
      <c r="J49" s="314">
        <v>80</v>
      </c>
      <c r="K49" s="315">
        <v>80</v>
      </c>
      <c r="L49" s="316">
        <v>80</v>
      </c>
      <c r="M49" s="314">
        <v>18</v>
      </c>
      <c r="N49" s="317">
        <v>21</v>
      </c>
      <c r="O49" s="317">
        <v>21</v>
      </c>
      <c r="P49" s="317">
        <v>20</v>
      </c>
      <c r="Q49" s="315">
        <v>18</v>
      </c>
      <c r="R49" s="315">
        <v>21</v>
      </c>
      <c r="S49" s="315">
        <v>21</v>
      </c>
      <c r="T49" s="315">
        <v>20</v>
      </c>
      <c r="U49" s="317">
        <v>18</v>
      </c>
      <c r="V49" s="317">
        <v>21</v>
      </c>
      <c r="W49" s="317">
        <v>21</v>
      </c>
      <c r="X49" s="316">
        <v>20</v>
      </c>
    </row>
    <row r="50" spans="3:24" ht="51.75">
      <c r="C50" s="128" t="str">
        <f>IF(ISBLANK('5. Pp (3 años)'!C76),"",'5. Pp (3 años)'!C76)</f>
        <v>Actividad</v>
      </c>
      <c r="D50" s="129" t="str">
        <f>IF(ISBLANK('5. Pp (3 años)'!D76),"",'5. Pp (3 años)'!D76)</f>
        <v>1.4.1.1.7.2   Participaciones musicales en eventos cívicos y culturales.</v>
      </c>
      <c r="E50" s="129" t="str">
        <f>IF(ISBLANK('5. Pp (3 años)'!E76),"",'5. Pp (3 años)'!E76)</f>
        <v>PMR = Porcentaje de participaciones musicales en eventos realizadas.</v>
      </c>
      <c r="F50" s="49">
        <v>506</v>
      </c>
      <c r="G50" s="47">
        <v>342</v>
      </c>
      <c r="H50" s="47">
        <f t="shared" si="10"/>
        <v>-164</v>
      </c>
      <c r="I50" s="48">
        <f t="shared" si="11"/>
        <v>-0.32411067193675891</v>
      </c>
      <c r="J50" s="314">
        <v>114</v>
      </c>
      <c r="K50" s="315">
        <v>114</v>
      </c>
      <c r="L50" s="316">
        <v>114</v>
      </c>
      <c r="M50" s="314">
        <v>27</v>
      </c>
      <c r="N50" s="317">
        <v>31</v>
      </c>
      <c r="O50" s="317">
        <v>29</v>
      </c>
      <c r="P50" s="317">
        <v>27</v>
      </c>
      <c r="Q50" s="315">
        <v>27</v>
      </c>
      <c r="R50" s="315">
        <v>31</v>
      </c>
      <c r="S50" s="315">
        <v>29</v>
      </c>
      <c r="T50" s="315">
        <v>27</v>
      </c>
      <c r="U50" s="317">
        <v>27</v>
      </c>
      <c r="V50" s="317">
        <v>31</v>
      </c>
      <c r="W50" s="317">
        <v>29</v>
      </c>
      <c r="X50" s="316">
        <v>27</v>
      </c>
    </row>
    <row r="51" spans="3:24" ht="69">
      <c r="C51" s="128" t="str">
        <f>IF(ISBLANK('5. Pp (3 años)'!C77),"",'5. Pp (3 años)'!C77)</f>
        <v>Actividad</v>
      </c>
      <c r="D51" s="129" t="str">
        <f>IF(ISBLANK('5. Pp (3 años)'!D77),"",'5. Pp (3 años)'!D77)</f>
        <v xml:space="preserve">1.4.1.1.7.3  Atención a Solicitudes de apoyo para eventos oficiales de Instituciones Externas.
</v>
      </c>
      <c r="E51" s="129" t="str">
        <f>IF(ISBLANK('5. Pp (3 años)'!E77),"",'5. Pp (3 años)'!E77)</f>
        <v xml:space="preserve">PSEA= Porcentaje de solicitudes de apoyo para eventos oficiales atendidos. </v>
      </c>
      <c r="F51" s="49">
        <v>58</v>
      </c>
      <c r="G51" s="47">
        <v>66</v>
      </c>
      <c r="H51" s="47">
        <f t="shared" si="10"/>
        <v>8</v>
      </c>
      <c r="I51" s="48">
        <f t="shared" si="11"/>
        <v>0.13793103448275867</v>
      </c>
      <c r="J51" s="314">
        <v>22</v>
      </c>
      <c r="K51" s="315">
        <v>22</v>
      </c>
      <c r="L51" s="316">
        <v>22</v>
      </c>
      <c r="M51" s="314">
        <v>5</v>
      </c>
      <c r="N51" s="317">
        <v>6</v>
      </c>
      <c r="O51" s="317">
        <v>6</v>
      </c>
      <c r="P51" s="317">
        <v>5</v>
      </c>
      <c r="Q51" s="315">
        <v>5</v>
      </c>
      <c r="R51" s="315">
        <v>6</v>
      </c>
      <c r="S51" s="315">
        <v>6</v>
      </c>
      <c r="T51" s="315">
        <v>5</v>
      </c>
      <c r="U51" s="317">
        <v>5</v>
      </c>
      <c r="V51" s="317">
        <v>6</v>
      </c>
      <c r="W51" s="317">
        <v>6</v>
      </c>
      <c r="X51" s="316">
        <v>5</v>
      </c>
    </row>
    <row r="52" spans="3:24" ht="69">
      <c r="C52" s="614" t="str">
        <f>IF(ISBLANK('5. Pp (3 años)'!C78),"",'5. Pp (3 años)'!C78)</f>
        <v>Componente</v>
      </c>
      <c r="D52" s="601" t="str">
        <f>IF(ISBLANK('5. Pp (3 años)'!D78),"",'5. Pp (3 años)'!D78)</f>
        <v>1.4.1.1.8 Reportes de plantilla de personal municipal actualizados y emitidos, derivados de la gestión de incidencias, finiquitos y actualización de expedientes del personal.</v>
      </c>
      <c r="E52" s="601" t="str">
        <f>IF(ISBLANK('5. Pp (3 años)'!E78),"",'5. Pp (3 años)'!E78)</f>
        <v>PPPME= Porcentaje de plantillas de personal municipal entregadas.</v>
      </c>
      <c r="F52" s="611">
        <v>3664</v>
      </c>
      <c r="G52" s="612">
        <v>3816</v>
      </c>
      <c r="H52" s="612">
        <f t="shared" si="10"/>
        <v>152</v>
      </c>
      <c r="I52" s="613">
        <f t="shared" si="11"/>
        <v>4.148471615720517E-2</v>
      </c>
      <c r="J52" s="314">
        <v>1272</v>
      </c>
      <c r="K52" s="315">
        <v>1272</v>
      </c>
      <c r="L52" s="316">
        <v>1272</v>
      </c>
      <c r="M52" s="314">
        <v>318</v>
      </c>
      <c r="N52" s="317">
        <v>318</v>
      </c>
      <c r="O52" s="317">
        <v>318</v>
      </c>
      <c r="P52" s="317">
        <v>318</v>
      </c>
      <c r="Q52" s="315">
        <v>318</v>
      </c>
      <c r="R52" s="315">
        <v>318</v>
      </c>
      <c r="S52" s="315">
        <v>318</v>
      </c>
      <c r="T52" s="315">
        <v>318</v>
      </c>
      <c r="U52" s="317">
        <v>318</v>
      </c>
      <c r="V52" s="317">
        <v>318</v>
      </c>
      <c r="W52" s="317">
        <v>318</v>
      </c>
      <c r="X52" s="316">
        <v>318</v>
      </c>
    </row>
    <row r="53" spans="3:24" ht="69">
      <c r="C53" s="410" t="str">
        <f>IF(ISBLANK('5. Pp (3 años)'!C79),"",'5. Pp (3 años)'!C79)</f>
        <v>Actividad</v>
      </c>
      <c r="D53" s="411" t="str">
        <f>IF(ISBLANK('5. Pp (3 años)'!D79),"",'5. Pp (3 años)'!D79)</f>
        <v>1.4.1.1.8.1. Atención de incidencias del personal (altas, bajas, modificaciones y movimientos) enviadas por las Unidades Administrativas.</v>
      </c>
      <c r="E53" s="411" t="str">
        <f>IF(ISBLANK('5. Pp (3 años)'!E79),"",'5. Pp (3 años)'!E79)</f>
        <v>PIA=  Porcentaje de incidencias (altas, bajas, modificaciones, cambios de puestos o salarios) atendidas.</v>
      </c>
      <c r="F53" s="412">
        <v>10713</v>
      </c>
      <c r="G53" s="413">
        <v>10728</v>
      </c>
      <c r="H53" s="413">
        <f t="shared" ref="H53:H55" si="12">G53-F53</f>
        <v>15</v>
      </c>
      <c r="I53" s="414">
        <f t="shared" ref="I53:I55" si="13">(G53/F53)-1</f>
        <v>1.4001680201625177E-3</v>
      </c>
      <c r="J53" s="314">
        <v>3576</v>
      </c>
      <c r="K53" s="315">
        <v>3576</v>
      </c>
      <c r="L53" s="316">
        <v>3576</v>
      </c>
      <c r="M53" s="314">
        <v>750</v>
      </c>
      <c r="N53" s="317">
        <v>1207</v>
      </c>
      <c r="O53" s="317">
        <v>1100</v>
      </c>
      <c r="P53" s="317">
        <v>519</v>
      </c>
      <c r="Q53" s="315">
        <v>750</v>
      </c>
      <c r="R53" s="315">
        <v>1207</v>
      </c>
      <c r="S53" s="315">
        <v>1100</v>
      </c>
      <c r="T53" s="315">
        <v>519</v>
      </c>
      <c r="U53" s="317">
        <v>750</v>
      </c>
      <c r="V53" s="317">
        <v>1207</v>
      </c>
      <c r="W53" s="317">
        <v>1100</v>
      </c>
      <c r="X53" s="316">
        <v>519</v>
      </c>
    </row>
    <row r="54" spans="3:24" ht="51.75">
      <c r="C54" s="128" t="str">
        <f>IF(ISBLANK('5. Pp (3 años)'!C80),"",'5. Pp (3 años)'!C80)</f>
        <v>Actividad</v>
      </c>
      <c r="D54" s="129" t="str">
        <f>IF(ISBLANK('5. Pp (3 años)'!D80),"",'5. Pp (3 años)'!D80)</f>
        <v>1.4.1.1.8.2. Elaboración y gestión de reportes de finiquitos y/o liquidación, solicitados por las Unidades Administrativas.</v>
      </c>
      <c r="E54" s="129" t="str">
        <f>IF(ISBLANK('5. Pp (3 años)'!E80),"",'5. Pp (3 años)'!E80)</f>
        <v>PRFLE= Porcentaje de reportes de finiquito y/o liquidación entregados.</v>
      </c>
      <c r="F54" s="49">
        <v>1653</v>
      </c>
      <c r="G54" s="47">
        <v>1800</v>
      </c>
      <c r="H54" s="47">
        <f t="shared" si="12"/>
        <v>147</v>
      </c>
      <c r="I54" s="48">
        <f t="shared" si="13"/>
        <v>8.8929219600725862E-2</v>
      </c>
      <c r="J54" s="314">
        <v>600</v>
      </c>
      <c r="K54" s="315">
        <v>600</v>
      </c>
      <c r="L54" s="316">
        <v>600</v>
      </c>
      <c r="M54" s="314">
        <v>80</v>
      </c>
      <c r="N54" s="317">
        <v>200</v>
      </c>
      <c r="O54" s="317">
        <v>200</v>
      </c>
      <c r="P54" s="317">
        <v>120</v>
      </c>
      <c r="Q54" s="315">
        <v>80</v>
      </c>
      <c r="R54" s="315">
        <v>200</v>
      </c>
      <c r="S54" s="315">
        <v>200</v>
      </c>
      <c r="T54" s="315">
        <v>120</v>
      </c>
      <c r="U54" s="317">
        <v>80</v>
      </c>
      <c r="V54" s="317">
        <v>200</v>
      </c>
      <c r="W54" s="317">
        <v>200</v>
      </c>
      <c r="X54" s="316">
        <v>120</v>
      </c>
    </row>
    <row r="55" spans="3:24" ht="52.5" thickBot="1">
      <c r="C55" s="130" t="str">
        <f>IF(ISBLANK('5. Pp (3 años)'!C81),"",'5. Pp (3 años)'!C81)</f>
        <v>Actividad</v>
      </c>
      <c r="D55" s="131" t="str">
        <f>IF(ISBLANK('5. Pp (3 años)'!D81),"",'5. Pp (3 años)'!D81)</f>
        <v>1.4.1.1.8.3.  Actualización de expedientes de personal activo y de baja por incidencias enviadas por las diferentes Unidades Administrativas.</v>
      </c>
      <c r="E55" s="131" t="str">
        <f>IF(ISBLANK('5. Pp (3 años)'!E81),"",'5. Pp (3 años)'!E81)</f>
        <v>PEPIA= Porcentaje de expedientes de personal por incidencias actualizados</v>
      </c>
      <c r="F55" s="56">
        <v>10576</v>
      </c>
      <c r="G55" s="50">
        <v>10800</v>
      </c>
      <c r="H55" s="50">
        <f t="shared" si="12"/>
        <v>224</v>
      </c>
      <c r="I55" s="51">
        <f t="shared" si="13"/>
        <v>2.1180030257186067E-2</v>
      </c>
      <c r="J55" s="318">
        <v>3600</v>
      </c>
      <c r="K55" s="319">
        <v>3600</v>
      </c>
      <c r="L55" s="320">
        <v>3600</v>
      </c>
      <c r="M55" s="318">
        <v>750</v>
      </c>
      <c r="N55" s="321">
        <v>1207</v>
      </c>
      <c r="O55" s="321">
        <v>1124</v>
      </c>
      <c r="P55" s="321">
        <v>519</v>
      </c>
      <c r="Q55" s="319">
        <v>750</v>
      </c>
      <c r="R55" s="319">
        <v>1207</v>
      </c>
      <c r="S55" s="319">
        <v>1124</v>
      </c>
      <c r="T55" s="319">
        <v>519</v>
      </c>
      <c r="U55" s="321">
        <v>750</v>
      </c>
      <c r="V55" s="321">
        <v>1207</v>
      </c>
      <c r="W55" s="321">
        <v>1124</v>
      </c>
      <c r="X55" s="320">
        <v>519</v>
      </c>
    </row>
    <row r="56" spans="3:24">
      <c r="C56" s="301"/>
      <c r="D56" s="302"/>
      <c r="E56" s="302"/>
      <c r="F56" s="301"/>
      <c r="G56" s="301"/>
      <c r="H56" s="301"/>
      <c r="I56" s="302"/>
    </row>
  </sheetData>
  <protectedRanges>
    <protectedRange algorithmName="SHA-512" hashValue="TLChwAy5F5QjsbViU4WG5u3t4N35PxZTFvKLDgsW4OMWPzQ5bcS2rimhOEiVc5aiXLwzV7+3bDIGHBE8vmSZkA==" saltValue="//hxkz+qNtOdOoXsei1XuQ==" spinCount="100000" sqref="J22:X24 J27:X29 J41:X43 J45:X47 J49:X55 J32:X33 J35:X39" name="meta dispersion"/>
    <protectedRange algorithmName="SHA-512" hashValue="rAWoxk0y9jDh0PAo7oACEytrVxAQGOPMOZ1nBA9G9FN8vYqB9eAjjI1XaPMLpeKioM627dGhAI05V37ETnio4Q==" saltValue="hBf9aYPL5ACUZQys1sSgFA==" spinCount="100000" sqref="F22:G24 F27:G29 F32:G33 F41:G43 F45:G47 F49:G55 F35:G39" name="metas"/>
    <protectedRange algorithmName="SHA-512" hashValue="TLChwAy5F5QjsbViU4WG5u3t4N35PxZTFvKLDgsW4OMWPzQ5bcS2rimhOEiVc5aiXLwzV7+3bDIGHBE8vmSZkA==" saltValue="//hxkz+qNtOdOoXsei1XuQ==" spinCount="100000" sqref="J21:X21" name="meta dispersion_2"/>
    <protectedRange algorithmName="SHA-512" hashValue="rAWoxk0y9jDh0PAo7oACEytrVxAQGOPMOZ1nBA9G9FN8vYqB9eAjjI1XaPMLpeKioM627dGhAI05V37ETnio4Q==" saltValue="hBf9aYPL5ACUZQys1sSgFA==" spinCount="100000" sqref="F21:G21" name="metas_2"/>
    <protectedRange algorithmName="SHA-512" hashValue="TLChwAy5F5QjsbViU4WG5u3t4N35PxZTFvKLDgsW4OMWPzQ5bcS2rimhOEiVc5aiXLwzV7+3bDIGHBE8vmSZkA==" saltValue="//hxkz+qNtOdOoXsei1XuQ==" spinCount="100000" sqref="J25:X26" name="meta dispersion_4"/>
    <protectedRange algorithmName="SHA-512" hashValue="rAWoxk0y9jDh0PAo7oACEytrVxAQGOPMOZ1nBA9G9FN8vYqB9eAjjI1XaPMLpeKioM627dGhAI05V37ETnio4Q==" saltValue="hBf9aYPL5ACUZQys1sSgFA==" spinCount="100000" sqref="F25:G25" name="metas_4"/>
    <protectedRange algorithmName="SHA-512" hashValue="TLChwAy5F5QjsbViU4WG5u3t4N35PxZTFvKLDgsW4OMWPzQ5bcS2rimhOEiVc5aiXLwzV7+3bDIGHBE8vmSZkA==" saltValue="//hxkz+qNtOdOoXsei1XuQ==" spinCount="100000" sqref="J30:X31 J40:X40 J44:X44 J48:X48 J34:X34" name="meta dispersion_10"/>
    <protectedRange algorithmName="SHA-512" hashValue="rAWoxk0y9jDh0PAo7oACEytrVxAQGOPMOZ1nBA9G9FN8vYqB9eAjjI1XaPMLpeKioM627dGhAI05V37ETnio4Q==" saltValue="hBf9aYPL5ACUZQys1sSgFA==" spinCount="100000" sqref="F30:G31 F40:G40 F44:G44 F48:G48" name="metas_10"/>
    <protectedRange algorithmName="SHA-512" hashValue="TLChwAy5F5QjsbViU4WG5u3t4N35PxZTFvKLDgsW4OMWPzQ5bcS2rimhOEiVc5aiXLwzV7+3bDIGHBE8vmSZkA==" saltValue="//hxkz+qNtOdOoXsei1XuQ==" spinCount="100000" sqref="J20:X20" name="meta dispersion_12"/>
    <protectedRange algorithmName="SHA-512" hashValue="rAWoxk0y9jDh0PAo7oACEytrVxAQGOPMOZ1nBA9G9FN8vYqB9eAjjI1XaPMLpeKioM627dGhAI05V37ETnio4Q==" saltValue="hBf9aYPL5ACUZQys1sSgFA==" spinCount="100000" sqref="F20:G20" name="metas_12"/>
    <protectedRange algorithmName="SHA-512" hashValue="rAWoxk0y9jDh0PAo7oACEytrVxAQGOPMOZ1nBA9G9FN8vYqB9eAjjI1XaPMLpeKioM627dGhAI05V37ETnio4Q==" saltValue="hBf9aYPL5ACUZQys1sSgFA==" spinCount="100000" sqref="F26:G26 F34:G34" name="metas_3"/>
  </protectedRanges>
  <autoFilter ref="C18:X55"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C16:I17"/>
    <mergeCell ref="J18:J19"/>
    <mergeCell ref="E18:E19"/>
    <mergeCell ref="F18:F19"/>
    <mergeCell ref="G18:G19"/>
    <mergeCell ref="H18:H19"/>
    <mergeCell ref="K18:K19"/>
    <mergeCell ref="E7:Q7"/>
    <mergeCell ref="E8:Q8"/>
    <mergeCell ref="E9:Q9"/>
    <mergeCell ref="E5:Q6"/>
    <mergeCell ref="M18:P18"/>
    <mergeCell ref="C11:X15"/>
    <mergeCell ref="J16:X16"/>
    <mergeCell ref="J17:L17"/>
    <mergeCell ref="M17:X17"/>
    <mergeCell ref="Q18:T18"/>
    <mergeCell ref="U18:X18"/>
    <mergeCell ref="C18:C19"/>
    <mergeCell ref="L18:L19"/>
    <mergeCell ref="D18:D19"/>
    <mergeCell ref="I18:I19"/>
  </mergeCells>
  <printOptions horizontalCentered="1"/>
  <pageMargins left="0.23622047244094491" right="0.23622047244094491" top="0.74803149606299213" bottom="0.74803149606299213" header="0.31496062992125984" footer="0.31496062992125984"/>
  <pageSetup paperSize="17" scale="62" fitToHeight="0" orientation="landscape" r:id="rId1"/>
  <rowBreaks count="3" manualBreakCount="3">
    <brk id="24" min="2" max="23" man="1"/>
    <brk id="35" min="2" max="23" man="1"/>
    <brk id="47" min="2" max="2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49"/>
  <sheetViews>
    <sheetView topLeftCell="B1" zoomScale="34" zoomScaleNormal="30" zoomScaleSheetLayoutView="48" workbookViewId="0">
      <selection activeCell="AJ20" sqref="AJ20"/>
    </sheetView>
  </sheetViews>
  <sheetFormatPr baseColWidth="10" defaultColWidth="11.375" defaultRowHeight="15"/>
  <cols>
    <col min="1" max="2" width="11.375" style="34"/>
    <col min="3" max="3" width="28" style="1" customWidth="1"/>
    <col min="4" max="4" width="14.25" style="1" bestFit="1" customWidth="1"/>
    <col min="5" max="5" width="52.125" style="34" customWidth="1"/>
    <col min="6" max="6" width="33.75" style="34" customWidth="1"/>
    <col min="7" max="7" width="26.75" style="1" customWidth="1"/>
    <col min="8" max="8" width="40.25" style="34" customWidth="1"/>
    <col min="9" max="9" width="13.25" style="1" bestFit="1" customWidth="1"/>
    <col min="10" max="11" width="16.375" style="1" bestFit="1" customWidth="1"/>
    <col min="12" max="13" width="16.375" style="34" bestFit="1" customWidth="1"/>
    <col min="14" max="17" width="15" style="34" bestFit="1" customWidth="1"/>
    <col min="18" max="21" width="16.375" style="34" bestFit="1" customWidth="1"/>
    <col min="22" max="25" width="16.375" style="34" customWidth="1"/>
    <col min="26" max="26" width="66.625" style="497" customWidth="1"/>
    <col min="27" max="29" width="36.75" style="34" hidden="1" customWidth="1"/>
    <col min="30" max="16384" width="11.375" style="34"/>
  </cols>
  <sheetData>
    <row r="4" spans="3:29" ht="15.75" thickBot="1"/>
    <row r="5" spans="3:29" ht="26.25" customHeight="1">
      <c r="C5" s="52"/>
      <c r="D5" s="106"/>
      <c r="E5" s="42"/>
      <c r="F5" s="768" t="s">
        <v>100</v>
      </c>
      <c r="G5" s="768"/>
      <c r="H5" s="768"/>
      <c r="I5" s="768"/>
      <c r="J5" s="768"/>
      <c r="K5" s="768"/>
      <c r="L5" s="768"/>
      <c r="M5" s="768"/>
      <c r="N5" s="768"/>
      <c r="O5" s="768"/>
      <c r="P5" s="768"/>
      <c r="Q5" s="768"/>
      <c r="R5" s="768"/>
      <c r="S5" s="768"/>
      <c r="T5" s="768"/>
      <c r="U5" s="768"/>
      <c r="V5" s="768"/>
      <c r="W5" s="768"/>
      <c r="X5" s="508"/>
      <c r="Y5" s="508"/>
      <c r="Z5" s="500"/>
      <c r="AA5" s="42"/>
      <c r="AB5" s="42"/>
      <c r="AC5" s="43"/>
    </row>
    <row r="6" spans="3:29" ht="25.9" customHeight="1">
      <c r="C6" s="53"/>
      <c r="F6" s="767"/>
      <c r="G6" s="767"/>
      <c r="H6" s="767"/>
      <c r="I6" s="767"/>
      <c r="J6" s="767"/>
      <c r="K6" s="767"/>
      <c r="L6" s="767"/>
      <c r="M6" s="767"/>
      <c r="N6" s="767"/>
      <c r="O6" s="767"/>
      <c r="P6" s="767"/>
      <c r="Q6" s="767"/>
      <c r="R6" s="767"/>
      <c r="S6" s="767"/>
      <c r="T6" s="767"/>
      <c r="U6" s="767"/>
      <c r="V6" s="767"/>
      <c r="W6" s="767"/>
      <c r="X6" s="509"/>
      <c r="Y6" s="509"/>
      <c r="Z6" s="501"/>
      <c r="AC6" s="44"/>
    </row>
    <row r="7" spans="3:29" ht="26.25" customHeight="1">
      <c r="C7" s="53"/>
      <c r="F7" s="767" t="s">
        <v>303</v>
      </c>
      <c r="G7" s="767"/>
      <c r="H7" s="767"/>
      <c r="I7" s="767"/>
      <c r="J7" s="767"/>
      <c r="K7" s="767"/>
      <c r="L7" s="767"/>
      <c r="M7" s="767"/>
      <c r="N7" s="767"/>
      <c r="O7" s="767"/>
      <c r="P7" s="767"/>
      <c r="Q7" s="767"/>
      <c r="R7" s="767"/>
      <c r="S7" s="767"/>
      <c r="T7" s="767"/>
      <c r="U7" s="767"/>
      <c r="V7" s="767"/>
      <c r="W7" s="767"/>
      <c r="X7" s="509"/>
      <c r="Y7" s="509"/>
      <c r="Z7" s="501"/>
      <c r="AC7" s="44"/>
    </row>
    <row r="8" spans="3:29" ht="26.25" customHeight="1">
      <c r="C8" s="53"/>
      <c r="F8" s="767" t="s">
        <v>684</v>
      </c>
      <c r="G8" s="767"/>
      <c r="H8" s="767"/>
      <c r="I8" s="767"/>
      <c r="J8" s="767"/>
      <c r="K8" s="767"/>
      <c r="L8" s="767"/>
      <c r="M8" s="767"/>
      <c r="N8" s="767"/>
      <c r="O8" s="767"/>
      <c r="P8" s="767"/>
      <c r="Q8" s="767"/>
      <c r="R8" s="767"/>
      <c r="S8" s="767"/>
      <c r="T8" s="767"/>
      <c r="U8" s="767"/>
      <c r="V8" s="767"/>
      <c r="W8" s="767"/>
      <c r="X8" s="509"/>
      <c r="Y8" s="509"/>
      <c r="Z8" s="501"/>
      <c r="AC8" s="44"/>
    </row>
    <row r="9" spans="3:29" ht="26.25" customHeight="1">
      <c r="C9" s="53"/>
      <c r="F9" s="767" t="s">
        <v>685</v>
      </c>
      <c r="G9" s="767"/>
      <c r="H9" s="767"/>
      <c r="I9" s="767"/>
      <c r="J9" s="767"/>
      <c r="K9" s="767"/>
      <c r="L9" s="767"/>
      <c r="M9" s="767"/>
      <c r="N9" s="767"/>
      <c r="O9" s="767"/>
      <c r="P9" s="767"/>
      <c r="Q9" s="767"/>
      <c r="R9" s="767"/>
      <c r="S9" s="767"/>
      <c r="T9" s="767"/>
      <c r="U9" s="767"/>
      <c r="V9" s="767"/>
      <c r="W9" s="767"/>
      <c r="X9" s="509"/>
      <c r="Y9" s="509"/>
      <c r="Z9" s="501"/>
      <c r="AC9" s="44"/>
    </row>
    <row r="10" spans="3:29" ht="15.75" thickBot="1">
      <c r="C10" s="53"/>
      <c r="I10" s="61"/>
      <c r="J10" s="61"/>
      <c r="K10" s="61"/>
      <c r="L10" s="45"/>
      <c r="M10" s="45"/>
      <c r="N10" s="45"/>
      <c r="O10" s="45"/>
      <c r="P10" s="45"/>
      <c r="Q10" s="45"/>
      <c r="R10" s="45"/>
      <c r="S10" s="45"/>
      <c r="T10" s="45"/>
      <c r="U10" s="45"/>
      <c r="V10" s="45"/>
      <c r="W10" s="45"/>
      <c r="X10" s="45"/>
      <c r="Y10" s="45"/>
      <c r="Z10" s="501"/>
      <c r="AC10" s="44"/>
    </row>
    <row r="11" spans="3:29" ht="27" customHeight="1" thickBot="1">
      <c r="C11" s="107"/>
      <c r="D11" s="108"/>
      <c r="E11" s="108"/>
      <c r="F11" s="108"/>
      <c r="G11" s="111"/>
      <c r="H11" s="108"/>
      <c r="I11" s="816" t="s">
        <v>101</v>
      </c>
      <c r="J11" s="816"/>
      <c r="K11" s="816"/>
      <c r="L11" s="816"/>
      <c r="M11" s="816"/>
      <c r="N11" s="816"/>
      <c r="O11" s="816"/>
      <c r="P11" s="816"/>
      <c r="Q11" s="816"/>
      <c r="R11" s="816"/>
      <c r="S11" s="816"/>
      <c r="T11" s="816"/>
      <c r="U11" s="816"/>
      <c r="V11" s="816"/>
      <c r="W11" s="816"/>
      <c r="X11" s="816"/>
      <c r="Y11" s="817"/>
      <c r="Z11" s="502"/>
      <c r="AC11" s="44"/>
    </row>
    <row r="12" spans="3:29" ht="21.75" customHeight="1" thickBot="1">
      <c r="C12" s="811" t="s">
        <v>1</v>
      </c>
      <c r="D12" s="812"/>
      <c r="E12" s="812"/>
      <c r="F12" s="812"/>
      <c r="G12" s="812"/>
      <c r="H12" s="812"/>
      <c r="I12" s="813" t="s">
        <v>102</v>
      </c>
      <c r="J12" s="813"/>
      <c r="K12" s="813"/>
      <c r="L12" s="813"/>
      <c r="M12" s="813"/>
      <c r="N12" s="813" t="s">
        <v>103</v>
      </c>
      <c r="O12" s="813"/>
      <c r="P12" s="813"/>
      <c r="Q12" s="813"/>
      <c r="R12" s="814" t="s">
        <v>104</v>
      </c>
      <c r="S12" s="814"/>
      <c r="T12" s="814"/>
      <c r="U12" s="814"/>
      <c r="V12" s="814" t="s">
        <v>105</v>
      </c>
      <c r="W12" s="814"/>
      <c r="X12" s="814"/>
      <c r="Y12" s="815"/>
      <c r="Z12" s="503"/>
      <c r="AA12" s="134"/>
      <c r="AB12" s="134"/>
      <c r="AC12" s="135"/>
    </row>
    <row r="13" spans="3:29" ht="73.150000000000006" customHeight="1" thickBot="1">
      <c r="C13" s="303" t="s">
        <v>92</v>
      </c>
      <c r="D13" s="304" t="s">
        <v>75</v>
      </c>
      <c r="E13" s="304" t="s">
        <v>76</v>
      </c>
      <c r="F13" s="304" t="s">
        <v>1</v>
      </c>
      <c r="G13" s="304" t="s">
        <v>94</v>
      </c>
      <c r="H13" s="305" t="s">
        <v>93</v>
      </c>
      <c r="I13" s="306" t="s">
        <v>95</v>
      </c>
      <c r="J13" s="211" t="s">
        <v>96</v>
      </c>
      <c r="K13" s="322" t="s">
        <v>97</v>
      </c>
      <c r="L13" s="212" t="s">
        <v>98</v>
      </c>
      <c r="M13" s="323" t="s">
        <v>99</v>
      </c>
      <c r="N13" s="512" t="s">
        <v>96</v>
      </c>
      <c r="O13" s="513" t="s">
        <v>97</v>
      </c>
      <c r="P13" s="514" t="s">
        <v>98</v>
      </c>
      <c r="Q13" s="515" t="s">
        <v>99</v>
      </c>
      <c r="R13" s="211" t="s">
        <v>96</v>
      </c>
      <c r="S13" s="322" t="s">
        <v>97</v>
      </c>
      <c r="T13" s="212" t="s">
        <v>98</v>
      </c>
      <c r="U13" s="323" t="s">
        <v>99</v>
      </c>
      <c r="V13" s="212" t="s">
        <v>96</v>
      </c>
      <c r="W13" s="322" t="s">
        <v>97</v>
      </c>
      <c r="X13" s="212" t="s">
        <v>98</v>
      </c>
      <c r="Y13" s="324" t="s">
        <v>99</v>
      </c>
      <c r="Z13" s="516" t="s">
        <v>106</v>
      </c>
      <c r="AA13" s="499" t="s">
        <v>107</v>
      </c>
      <c r="AB13" s="265" t="s">
        <v>108</v>
      </c>
      <c r="AC13" s="265" t="s">
        <v>109</v>
      </c>
    </row>
    <row r="14" spans="3:29" ht="165">
      <c r="C14" s="55" t="str">
        <f>IF(ISBLANK('5. Pp (3 años)'!B46),"",'5. Pp (3 años)'!B46)</f>
        <v>Dirección de Planeación Municipal</v>
      </c>
      <c r="D14" s="133" t="str">
        <f>IF(ISBLANK('5. Pp (3 años)'!C46),"",'5. Pp (3 años)'!C46)</f>
        <v>Fin</v>
      </c>
      <c r="E14"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27" t="str">
        <f>IF(ISBLANK('5. Pp (3 años)'!E46),"",'5. Pp (3 años)'!E46)</f>
        <v>IGOB_HUM_R: Índice de Gobierno Humanista y de Resultados</v>
      </c>
      <c r="G14" s="309" t="str">
        <f>IF(ISBLANK('5. Pp (3 años)'!H46),"",'5. Pp (3 años)'!H46)</f>
        <v>Trianual</v>
      </c>
      <c r="H14" s="59" t="str">
        <f>IF(ISBLANK('5. Pp (3 años)'!J46),"",'5. Pp (3 años)'!J46)</f>
        <v xml:space="preserve">UNIDAD DE MEDIDA DEL INDICADOR: 
Porcentaje
</v>
      </c>
      <c r="I14" s="485">
        <f>IF(ISBLANK('9. METAS'!K20),"",'9. METAS'!K20)</f>
        <v>0.26690000000000003</v>
      </c>
      <c r="J14" s="486">
        <f>IF(ISBLANK('9. METAS'!Q20),"",'9. METAS'!Q20)</f>
        <v>6.6699999999999995E-2</v>
      </c>
      <c r="K14" s="487">
        <f>IF(ISBLANK('9. METAS'!R20),"",'9. METAS'!R20)</f>
        <v>6.6699999999999995E-2</v>
      </c>
      <c r="L14" s="487">
        <f>IF(ISBLANK('9. METAS'!S20),"",'9. METAS'!S20)</f>
        <v>6.6699999999999995E-2</v>
      </c>
      <c r="M14" s="488">
        <f>IF(ISBLANK('9. METAS'!T20),"",'9. METAS'!T20)</f>
        <v>6.6799999999999998E-2</v>
      </c>
      <c r="N14" s="486">
        <v>6.6699999999999995E-2</v>
      </c>
      <c r="O14" s="326"/>
      <c r="P14" s="326"/>
      <c r="Q14" s="327"/>
      <c r="R14" s="330">
        <f>IFERROR((N14/J14),"100%")</f>
        <v>1</v>
      </c>
      <c r="S14" s="331">
        <f>IFERROR((O14/K14),"100%")</f>
        <v>0</v>
      </c>
      <c r="T14" s="331">
        <f>IFERROR((P14/L14),"100%")</f>
        <v>0</v>
      </c>
      <c r="U14" s="332">
        <f>IFERROR((Q14/M14),"100%")</f>
        <v>0</v>
      </c>
      <c r="V14" s="110">
        <f>IFERROR((N14/I14),"No Programado")</f>
        <v>0.24990633195953538</v>
      </c>
      <c r="W14" s="109">
        <f>IFERROR((N14+O14)/I14, "No Programado")</f>
        <v>0.24990633195953538</v>
      </c>
      <c r="X14" s="109">
        <f>IFERROR((N14+O14+P14)/I14, "No Programado")</f>
        <v>0.24990633195953538</v>
      </c>
      <c r="Y14" s="116">
        <f>IFERROR((N14+O14+P14+Q14)/I14, "No Programado")</f>
        <v>0.24990633195953538</v>
      </c>
      <c r="Z14" s="520" t="s">
        <v>720</v>
      </c>
      <c r="AA14" s="498"/>
      <c r="AB14" s="136"/>
      <c r="AC14" s="137"/>
    </row>
    <row r="15" spans="3:29" s="112" customFormat="1" ht="103.5">
      <c r="C15" s="307" t="str">
        <f>IF(ISBLANK('5. Pp (3 años)'!B47),"",'5. Pp (3 años)'!B47)</f>
        <v>Oficialía Mayor</v>
      </c>
      <c r="D15" s="294" t="str">
        <f>IF(ISBLANK('5. Pp (3 años)'!C47),"",'5. Pp (3 años)'!C47)</f>
        <v>Propósito</v>
      </c>
      <c r="E15"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F15" s="295" t="str">
        <f>IF(ISBLANK('5. Pp (3 años)'!E47),"",'5. Pp (3 años)'!E47)</f>
        <v>PSIP= Porcentaje de servicios institucionales proporcionados.</v>
      </c>
      <c r="G15" s="294" t="str">
        <f>IF(ISBLANK('5. Pp (3 años)'!H47),"",'5. Pp (3 años)'!H47)</f>
        <v>Trimestral</v>
      </c>
      <c r="H15" s="308" t="str">
        <f>IF(ISBLANK('5. Pp (3 años)'!J47),"",'5. Pp (3 años)'!J47)</f>
        <v xml:space="preserve">UNIDAD DE MEDIDA DEL INDICADOR: 
Porcentaje
UNIDAD DE MEDIDA DE LAS VARIABLES:
Servicios institucionales
</v>
      </c>
      <c r="I15" s="485">
        <f>IF(ISBLANK('9. METAS'!K21),"",'9. METAS'!K21)</f>
        <v>0.95</v>
      </c>
      <c r="J15" s="486">
        <f>IF(ISBLANK('9. METAS'!Q21),"",'9. METAS'!Q21)</f>
        <v>0.95</v>
      </c>
      <c r="K15" s="487">
        <f>IF(ISBLANK('9. METAS'!R21),"",'9. METAS'!R21)</f>
        <v>0.95</v>
      </c>
      <c r="L15" s="487">
        <f>IF(ISBLANK('9. METAS'!S21),"",'9. METAS'!S21)</f>
        <v>0.95</v>
      </c>
      <c r="M15" s="488">
        <f>IF(ISBLANK('9. METAS'!T21),"",'9. METAS'!T21)</f>
        <v>0.95</v>
      </c>
      <c r="N15" s="491">
        <v>0.96</v>
      </c>
      <c r="O15" s="328"/>
      <c r="P15" s="328"/>
      <c r="Q15" s="329"/>
      <c r="R15" s="330">
        <f t="shared" ref="R15:U49" si="0">IFERROR((N15/J15),"100%")</f>
        <v>1.0105263157894737</v>
      </c>
      <c r="S15" s="331">
        <f t="shared" si="0"/>
        <v>0</v>
      </c>
      <c r="T15" s="331">
        <f t="shared" si="0"/>
        <v>0</v>
      </c>
      <c r="U15" s="332">
        <f t="shared" si="0"/>
        <v>0</v>
      </c>
      <c r="V15" s="110">
        <f t="shared" ref="V15:V49" si="1">IFERROR((N15/I15),"No Programado")</f>
        <v>1.0105263157894737</v>
      </c>
      <c r="W15" s="109">
        <f t="shared" ref="W15:W49" si="2">IFERROR((N15+O15)/I15, "No Programado")</f>
        <v>1.0105263157894737</v>
      </c>
      <c r="X15" s="109">
        <f t="shared" ref="X15:X49" si="3">IFERROR((N15+O15+P15)/I15, "No Programado")</f>
        <v>1.0105263157894737</v>
      </c>
      <c r="Y15" s="116">
        <f t="shared" ref="Y15:Y49" si="4">IFERROR((N15+O15+P15+Q15)/I15, "No Programado")</f>
        <v>1.0105263157894737</v>
      </c>
      <c r="Z15" s="521" t="s">
        <v>756</v>
      </c>
      <c r="AA15" s="248"/>
      <c r="AB15" s="249"/>
      <c r="AC15" s="250"/>
    </row>
    <row r="16" spans="3:29" ht="86.25">
      <c r="C16" s="310" t="str">
        <f>IF(ISBLANK('5. Pp (3 años)'!B48),"",'5. Pp (3 años)'!B48)</f>
        <v>Oficialía Mayor</v>
      </c>
      <c r="D16" s="311" t="str">
        <f>IF(ISBLANK('5. Pp (3 años)'!C48),"",'5. Pp (3 años)'!C48)</f>
        <v>Componente</v>
      </c>
      <c r="E16" s="300" t="str">
        <f>IF(ISBLANK('5. Pp (3 años)'!D48),"",'5. Pp (3 años)'!D48)</f>
        <v>1.4.1.1.1  Gestiones de apoyo institucional a dependencias municipales realizadas para contribuir al cumplimiento de sus funciones.</v>
      </c>
      <c r="F16" s="300" t="str">
        <f>IF(ISBLANK('5. Pp (3 años)'!E48),"",'5. Pp (3 años)'!E48)</f>
        <v>PGER= Porcentaje de gestiones realizadas.</v>
      </c>
      <c r="G16" s="297" t="str">
        <f>IF(ISBLANK('5. Pp (3 años)'!H48),"",'5. Pp (3 años)'!H48)</f>
        <v>Trimestral</v>
      </c>
      <c r="H16" s="312" t="str">
        <f>IF(ISBLANK('5. Pp (3 años)'!J48),"",'5. Pp (3 años)'!J48)</f>
        <v xml:space="preserve">UNIDAD DE MEDIDA DEL INDICADOR:
Porcentaje
UNIDAD DE MEDIDA DE LAS VARIABLES: 
Gestiones de apoyos </v>
      </c>
      <c r="I16" s="113">
        <f>IF(ISBLANK('9. METAS'!K22),"",'9. METAS'!K22)</f>
        <v>4949</v>
      </c>
      <c r="J16" s="325">
        <f>IF(ISBLANK('9. METAS'!Q22),"",'9. METAS'!Q22)</f>
        <v>1150</v>
      </c>
      <c r="K16" s="326">
        <f>IF(ISBLANK('9. METAS'!R22),"",'9. METAS'!R22)</f>
        <v>1261</v>
      </c>
      <c r="L16" s="326">
        <f>IF(ISBLANK('9. METAS'!S22),"",'9. METAS'!S22)</f>
        <v>1290</v>
      </c>
      <c r="M16" s="327">
        <f>IF(ISBLANK('9. METAS'!T22),"",'9. METAS'!T22)</f>
        <v>1248</v>
      </c>
      <c r="N16" s="325">
        <v>1173</v>
      </c>
      <c r="O16" s="326"/>
      <c r="P16" s="326"/>
      <c r="Q16" s="327"/>
      <c r="R16" s="330">
        <f t="shared" si="0"/>
        <v>1.02</v>
      </c>
      <c r="S16" s="331">
        <f t="shared" si="0"/>
        <v>0</v>
      </c>
      <c r="T16" s="331">
        <f t="shared" si="0"/>
        <v>0</v>
      </c>
      <c r="U16" s="332">
        <f t="shared" si="0"/>
        <v>0</v>
      </c>
      <c r="V16" s="110">
        <f t="shared" si="1"/>
        <v>0.23701757930895131</v>
      </c>
      <c r="W16" s="109">
        <f t="shared" si="2"/>
        <v>0.23701757930895131</v>
      </c>
      <c r="X16" s="109">
        <f t="shared" si="3"/>
        <v>0.23701757930895131</v>
      </c>
      <c r="Y16" s="116">
        <f t="shared" si="4"/>
        <v>0.23701757930895131</v>
      </c>
      <c r="Z16" s="522" t="s">
        <v>754</v>
      </c>
      <c r="AA16" s="505"/>
      <c r="AB16" s="213"/>
      <c r="AC16" s="214"/>
    </row>
    <row r="17" spans="3:29" ht="86.25">
      <c r="C17" s="132" t="str">
        <f>IF(ISBLANK('5. Pp (3 años)'!B49),"",'5. Pp (3 años)'!B49)</f>
        <v>Oficialía Mayor</v>
      </c>
      <c r="D17" s="68" t="str">
        <f>IF(ISBLANK('5. Pp (3 años)'!C49),"",'5. Pp (3 años)'!C49)</f>
        <v>Actividad</v>
      </c>
      <c r="E17" s="129" t="str">
        <f>IF(ISBLANK('5. Pp (3 años)'!D49),"",'5. Pp (3 años)'!D49)</f>
        <v>1.4.1.1.1.1  Realización de eventos especiales oficiales municipales mediante la provisión y aplicación de insumos para su operatividad, a fin de garantizar su adecuada organización y desarrollo.</v>
      </c>
      <c r="F17" s="129" t="str">
        <f>IF(ISBLANK('5. Pp (3 años)'!E49),"",'5. Pp (3 años)'!E49)</f>
        <v>PEEOMA= Porcentaje de eventos especiales oficiales municipales atendidos</v>
      </c>
      <c r="G17" s="58" t="str">
        <f>IF(ISBLANK('5. Pp (3 años)'!H49),"",'5. Pp (3 años)'!H49)</f>
        <v>Trimestral</v>
      </c>
      <c r="H17" s="57" t="str">
        <f>IF(ISBLANK('5. Pp (3 años)'!J49),"",'5. Pp (3 años)'!J49)</f>
        <v>UNIDAD DE MEDIDA DEL INDICADOR:
Porcentaje
UNIDAD DE MEDIDA DE LAS VARIABLES: 
Eventos Especiales Oficiales</v>
      </c>
      <c r="I17" s="113">
        <f>IF(ISBLANK('9. METAS'!K23),"",'9. METAS'!K23)</f>
        <v>5</v>
      </c>
      <c r="J17" s="325">
        <f>IF(ISBLANK('9. METAS'!Q23),"",'9. METAS'!Q23)</f>
        <v>0</v>
      </c>
      <c r="K17" s="326">
        <f>IF(ISBLANK('9. METAS'!R23),"",'9. METAS'!R23)</f>
        <v>1</v>
      </c>
      <c r="L17" s="326">
        <f>IF(ISBLANK('9. METAS'!S23),"",'9. METAS'!S23)</f>
        <v>2</v>
      </c>
      <c r="M17" s="327">
        <f>IF(ISBLANK('9. METAS'!T23),"",'9. METAS'!T23)</f>
        <v>2</v>
      </c>
      <c r="N17" s="325">
        <v>0</v>
      </c>
      <c r="O17" s="326"/>
      <c r="P17" s="326"/>
      <c r="Q17" s="327"/>
      <c r="R17" s="330" t="str">
        <f t="shared" si="0"/>
        <v>100%</v>
      </c>
      <c r="S17" s="331">
        <f t="shared" si="0"/>
        <v>0</v>
      </c>
      <c r="T17" s="331">
        <f t="shared" si="0"/>
        <v>0</v>
      </c>
      <c r="U17" s="332">
        <f t="shared" si="0"/>
        <v>0</v>
      </c>
      <c r="V17" s="110">
        <f t="shared" si="1"/>
        <v>0</v>
      </c>
      <c r="W17" s="109">
        <f t="shared" si="2"/>
        <v>0</v>
      </c>
      <c r="X17" s="109">
        <f t="shared" si="3"/>
        <v>0</v>
      </c>
      <c r="Y17" s="116">
        <f t="shared" si="4"/>
        <v>0</v>
      </c>
      <c r="Z17" s="523" t="s">
        <v>721</v>
      </c>
      <c r="AA17" s="505"/>
      <c r="AB17" s="213"/>
      <c r="AC17" s="214"/>
    </row>
    <row r="18" spans="3:29" ht="86.25">
      <c r="C18" s="132" t="str">
        <f>IF(ISBLANK('5. Pp (3 años)'!B50),"",'5. Pp (3 años)'!B50)</f>
        <v>Oficialía Mayor</v>
      </c>
      <c r="D18" s="68" t="str">
        <f>IF(ISBLANK('5. Pp (3 años)'!C50),"",'5. Pp (3 años)'!C50)</f>
        <v>Actividad</v>
      </c>
      <c r="E18" s="129" t="str">
        <f>IF(ISBLANK('5. Pp (3 años)'!D50),"",'5. Pp (3 años)'!D50)</f>
        <v>1.4.1.1.1.2 Cumplimiento de los acuerdos establecidos entre la Administración Pública Municipal e instituciones externas, mediante la atención y seguimiento de los compromisos.</v>
      </c>
      <c r="F18" s="129" t="str">
        <f>IF(ISBLANK('5. Pp (3 años)'!E50),"",'5. Pp (3 años)'!E50)</f>
        <v xml:space="preserve">PCAE= Porcentaje de cumplimiento de los acuerdos establecidos. </v>
      </c>
      <c r="G18" s="58" t="str">
        <f>IF(ISBLANK('5. Pp (3 años)'!H50),"",'5. Pp (3 años)'!H50)</f>
        <v>Trimestral</v>
      </c>
      <c r="H18" s="57" t="str">
        <f>IF(ISBLANK('5. Pp (3 años)'!J50),"",'5. Pp (3 años)'!J50)</f>
        <v>UNIDAD DE MEDIDA DEL INDICADOR:
Porcentaje
UNIDAD DE MEDIDA DE LAS VARIABLES:  
Acuerdos Establecidos.</v>
      </c>
      <c r="I18" s="113">
        <f>IF(ISBLANK('9. METAS'!K24),"",'9. METAS'!K24)</f>
        <v>45</v>
      </c>
      <c r="J18" s="325">
        <f>IF(ISBLANK('9. METAS'!Q24),"",'9. METAS'!Q24)</f>
        <v>12</v>
      </c>
      <c r="K18" s="326">
        <f>IF(ISBLANK('9. METAS'!R24),"",'9. METAS'!R24)</f>
        <v>11</v>
      </c>
      <c r="L18" s="326">
        <f>IF(ISBLANK('9. METAS'!S24),"",'9. METAS'!S24)</f>
        <v>12</v>
      </c>
      <c r="M18" s="327">
        <f>IF(ISBLANK('9. METAS'!T24),"",'9. METAS'!T24)</f>
        <v>10</v>
      </c>
      <c r="N18" s="325">
        <v>12</v>
      </c>
      <c r="O18" s="326"/>
      <c r="P18" s="326"/>
      <c r="Q18" s="327"/>
      <c r="R18" s="330">
        <f t="shared" si="0"/>
        <v>1</v>
      </c>
      <c r="S18" s="331">
        <f t="shared" si="0"/>
        <v>0</v>
      </c>
      <c r="T18" s="331">
        <f t="shared" si="0"/>
        <v>0</v>
      </c>
      <c r="U18" s="332">
        <f t="shared" si="0"/>
        <v>0</v>
      </c>
      <c r="V18" s="110">
        <f t="shared" si="1"/>
        <v>0.26666666666666666</v>
      </c>
      <c r="W18" s="109">
        <f t="shared" si="2"/>
        <v>0.26666666666666666</v>
      </c>
      <c r="X18" s="109">
        <f t="shared" si="3"/>
        <v>0.26666666666666666</v>
      </c>
      <c r="Y18" s="116">
        <f t="shared" si="4"/>
        <v>0.26666666666666666</v>
      </c>
      <c r="Z18" s="523" t="s">
        <v>738</v>
      </c>
      <c r="AA18" s="505"/>
      <c r="AB18" s="213"/>
      <c r="AC18" s="214"/>
    </row>
    <row r="19" spans="3:29" ht="103.5">
      <c r="C19" s="310" t="str">
        <f>IF(ISBLANK('5. Pp (3 años)'!B51),"",'5. Pp (3 años)'!B51)</f>
        <v>Dirección General de Recursos Materiales</v>
      </c>
      <c r="D19" s="311" t="str">
        <f>IF(ISBLANK('5. Pp (3 años)'!C51),"",'5. Pp (3 años)'!C51)</f>
        <v>Componente</v>
      </c>
      <c r="E19" s="300" t="str">
        <f>IF(ISBLANK('5. Pp (3 años)'!D51),"",'5. Pp (3 años)'!D51)</f>
        <v>1.4.1.1.2 Servicios de suministro de recursos materiales y atención de requisiciones gestionados oportunamente a las dependencias municipales conforme a la normatividad aplicable.</v>
      </c>
      <c r="F19" s="300" t="str">
        <f>IF(ISBLANK('5. Pp (3 años)'!E51),"",'5. Pp (3 años)'!E51)</f>
        <v>PSGRM: Porcentaje de servicios de recursos materiales gestionados oportunamente</v>
      </c>
      <c r="G19" s="297" t="str">
        <f>IF(ISBLANK('5. Pp (3 años)'!H51),"",'5. Pp (3 años)'!H51)</f>
        <v>Trimestral</v>
      </c>
      <c r="H19" s="312" t="str">
        <f>IF(ISBLANK('5. Pp (3 años)'!J51),"",'5. Pp (3 años)'!J51)</f>
        <v>UNIDAD DE MEDIDA DEL INDICADOR:
Porcentaje
UNIDAD DE MEDIDA DE LAS VARIABLES:
Acciones de servicios de recursos materiales.</v>
      </c>
      <c r="I19" s="485">
        <f>IF(ISBLANK('9. METAS'!K25),"",'9. METAS'!K25)</f>
        <v>0.95</v>
      </c>
      <c r="J19" s="486">
        <f>IF(ISBLANK('9. METAS'!Q25),"",'9. METAS'!Q25)</f>
        <v>0.95</v>
      </c>
      <c r="K19" s="487">
        <f>IF(ISBLANK('9. METAS'!R25),"",'9. METAS'!R25)</f>
        <v>0.95</v>
      </c>
      <c r="L19" s="487">
        <f>IF(ISBLANK('9. METAS'!S25),"",'9. METAS'!S25)</f>
        <v>0.95</v>
      </c>
      <c r="M19" s="488">
        <f>IF(ISBLANK('9. METAS'!T25),"",'9. METAS'!T25)</f>
        <v>0.95</v>
      </c>
      <c r="N19" s="491">
        <v>1.04</v>
      </c>
      <c r="O19" s="326"/>
      <c r="P19" s="326"/>
      <c r="Q19" s="327"/>
      <c r="R19" s="330">
        <f t="shared" si="0"/>
        <v>1.0947368421052632</v>
      </c>
      <c r="S19" s="331">
        <f t="shared" si="0"/>
        <v>0</v>
      </c>
      <c r="T19" s="331">
        <f t="shared" si="0"/>
        <v>0</v>
      </c>
      <c r="U19" s="332">
        <f t="shared" si="0"/>
        <v>0</v>
      </c>
      <c r="V19" s="110">
        <f t="shared" si="1"/>
        <v>1.0947368421052632</v>
      </c>
      <c r="W19" s="109">
        <f t="shared" si="2"/>
        <v>1.0947368421052632</v>
      </c>
      <c r="X19" s="109">
        <f t="shared" si="3"/>
        <v>1.0947368421052632</v>
      </c>
      <c r="Y19" s="116">
        <f t="shared" si="4"/>
        <v>1.0947368421052632</v>
      </c>
      <c r="Z19" s="522" t="s">
        <v>759</v>
      </c>
      <c r="AA19" s="505"/>
      <c r="AB19" s="213"/>
      <c r="AC19" s="214"/>
    </row>
    <row r="20" spans="3:29" ht="86.25">
      <c r="C20" s="132" t="str">
        <f>IF(ISBLANK('5. Pp (3 años)'!B52),"",'5. Pp (3 años)'!B52)</f>
        <v>Dirección General de Recursos Materiales</v>
      </c>
      <c r="D20" s="68" t="str">
        <f>IF(ISBLANK('5. Pp (3 años)'!C52),"",'5. Pp (3 años)'!C52)</f>
        <v>Actividad</v>
      </c>
      <c r="E20" s="129" t="str">
        <f>IF(ISBLANK('5. Pp (3 años)'!D52),"",'5. Pp (3 años)'!D52)</f>
        <v>1.4.1.1.2.1  Tramitación de licitaciones para el suministro de recursos materiales conforme a la normatividad aplicable.</v>
      </c>
      <c r="F20" s="129" t="str">
        <f>IF(ISBLANK('5. Pp (3 años)'!E52),"",'5. Pp (3 años)'!E52)</f>
        <v>PLTRM: Porcentaje de licitaciones tramitadas para el suministro de recursos materiales.</v>
      </c>
      <c r="G20" s="58" t="str">
        <f>IF(ISBLANK('5. Pp (3 años)'!H52),"",'5. Pp (3 años)'!H52)</f>
        <v>Trimestral</v>
      </c>
      <c r="H20" s="57" t="str">
        <f>IF(ISBLANK('5. Pp (3 años)'!J52),"",'5. Pp (3 años)'!J52)</f>
        <v xml:space="preserve">UNIDAD DE MEDIDA DEL INDICADOR:
Porcentaje
UNIDAD DE MEDIDA DE LAS VARIABLES:
Licitaciones </v>
      </c>
      <c r="I20" s="485">
        <f>IF(ISBLANK('[1]9. METAS'!K26),"",'[1]9. METAS'!K26)</f>
        <v>0.95</v>
      </c>
      <c r="J20" s="486">
        <f>IF(ISBLANK('[1]9. METAS'!Q26),"",'[1]9. METAS'!Q26)</f>
        <v>0.95</v>
      </c>
      <c r="K20" s="487">
        <f>IF(ISBLANK('[1]9. METAS'!R26),"",'[1]9. METAS'!R26)</f>
        <v>0.95</v>
      </c>
      <c r="L20" s="487">
        <f>IF(ISBLANK('[1]9. METAS'!S26),"",'[1]9. METAS'!S26)</f>
        <v>0.95</v>
      </c>
      <c r="M20" s="488">
        <f>IF(ISBLANK('[1]9. METAS'!T26),"",'[1]9. METAS'!T26)</f>
        <v>0.95</v>
      </c>
      <c r="N20" s="486">
        <v>0.98</v>
      </c>
      <c r="O20" s="326"/>
      <c r="P20" s="326"/>
      <c r="Q20" s="327"/>
      <c r="R20" s="330">
        <f t="shared" si="0"/>
        <v>1.0315789473684212</v>
      </c>
      <c r="S20" s="331">
        <f t="shared" si="0"/>
        <v>0</v>
      </c>
      <c r="T20" s="331">
        <f t="shared" si="0"/>
        <v>0</v>
      </c>
      <c r="U20" s="332">
        <f t="shared" si="0"/>
        <v>0</v>
      </c>
      <c r="V20" s="110">
        <f t="shared" si="1"/>
        <v>1.0315789473684212</v>
      </c>
      <c r="W20" s="109">
        <f t="shared" si="2"/>
        <v>1.0315789473684212</v>
      </c>
      <c r="X20" s="109">
        <f t="shared" si="3"/>
        <v>1.0315789473684212</v>
      </c>
      <c r="Y20" s="116">
        <f t="shared" si="4"/>
        <v>1.0315789473684212</v>
      </c>
      <c r="Z20" s="523" t="s">
        <v>739</v>
      </c>
      <c r="AA20" s="505"/>
      <c r="AB20" s="213"/>
      <c r="AC20" s="214"/>
    </row>
    <row r="21" spans="3:29" ht="86.25">
      <c r="C21" s="132" t="str">
        <f>IF(ISBLANK('5. Pp (3 años)'!B53),"",'5. Pp (3 años)'!B53)</f>
        <v>Dirección General de Recursos Materiales</v>
      </c>
      <c r="D21" s="68" t="str">
        <f>IF(ISBLANK('5. Pp (3 años)'!C53),"",'5. Pp (3 años)'!C53)</f>
        <v>Actividad</v>
      </c>
      <c r="E21" s="129" t="str">
        <f>IF(ISBLANK('5. Pp (3 años)'!D53),"",'5. Pp (3 años)'!D53)</f>
        <v>1.4.1.1.2.2 Atención a las requisiciones de los diferentes eventos públicos y privados celebrados por el Municipio de Benito Juárez.</v>
      </c>
      <c r="F21" s="129" t="str">
        <f>IF(ISBLANK('5. Pp (3 años)'!E53),"",'5. Pp (3 años)'!E53)</f>
        <v>PREA: Porcentaje de  Requisiciones para Eventos Atendidos.</v>
      </c>
      <c r="G21" s="58" t="str">
        <f>IF(ISBLANK('5. Pp (3 años)'!H53),"",'5. Pp (3 años)'!H53)</f>
        <v>Trimestral</v>
      </c>
      <c r="H21" s="57" t="str">
        <f>IF(ISBLANK('5. Pp (3 años)'!J53),"",'5. Pp (3 años)'!J53)</f>
        <v>UNIDAD DE MEDIDA DEL INDICADOR:
Porcentaje
UNIDAD DE MEDIDA DE LAS VARIABLES:
Requisiciones para eventos</v>
      </c>
      <c r="I21" s="113">
        <f>IF(ISBLANK('9. METAS'!K27),"",'9. METAS'!K27)</f>
        <v>180</v>
      </c>
      <c r="J21" s="325">
        <f>IF(ISBLANK('9. METAS'!Q27),"",'9. METAS'!Q27)</f>
        <v>30</v>
      </c>
      <c r="K21" s="326">
        <f>IF(ISBLANK('9. METAS'!R27),"",'9. METAS'!R27)</f>
        <v>47</v>
      </c>
      <c r="L21" s="326">
        <f>IF(ISBLANK('9. METAS'!S27),"",'9. METAS'!S27)</f>
        <v>49</v>
      </c>
      <c r="M21" s="327">
        <f>IF(ISBLANK('9. METAS'!T27),"",'9. METAS'!T27)</f>
        <v>54</v>
      </c>
      <c r="N21" s="325">
        <v>32</v>
      </c>
      <c r="O21" s="326"/>
      <c r="P21" s="326"/>
      <c r="Q21" s="327"/>
      <c r="R21" s="330">
        <f t="shared" si="0"/>
        <v>1.0666666666666667</v>
      </c>
      <c r="S21" s="331">
        <f t="shared" si="0"/>
        <v>0</v>
      </c>
      <c r="T21" s="331">
        <f t="shared" si="0"/>
        <v>0</v>
      </c>
      <c r="U21" s="332">
        <f t="shared" si="0"/>
        <v>0</v>
      </c>
      <c r="V21" s="110">
        <f t="shared" si="1"/>
        <v>0.17777777777777778</v>
      </c>
      <c r="W21" s="109">
        <f t="shared" si="2"/>
        <v>0.17777777777777778</v>
      </c>
      <c r="X21" s="109">
        <f t="shared" si="3"/>
        <v>0.17777777777777778</v>
      </c>
      <c r="Y21" s="116">
        <f t="shared" si="4"/>
        <v>0.17777777777777778</v>
      </c>
      <c r="Z21" s="523" t="s">
        <v>722</v>
      </c>
      <c r="AA21" s="505"/>
      <c r="AB21" s="213"/>
      <c r="AC21" s="214"/>
    </row>
    <row r="22" spans="3:29" ht="86.25">
      <c r="C22" s="132" t="str">
        <f>IF(ISBLANK('5. Pp (3 años)'!B54),"",'5. Pp (3 años)'!B54)</f>
        <v>Dirección General de Recursos Materiales</v>
      </c>
      <c r="D22" s="68" t="str">
        <f>IF(ISBLANK('5. Pp (3 años)'!C54),"",'5. Pp (3 años)'!C54)</f>
        <v>Actividad</v>
      </c>
      <c r="E22" s="129" t="str">
        <f>IF(ISBLANK('5. Pp (3 años)'!D54),"",'5. Pp (3 años)'!D54)</f>
        <v>1.4.1.1.2.3 Elaboración de Solicitudes de Pago de los materiales por el área de compras.</v>
      </c>
      <c r="F22" s="129" t="str">
        <f>IF(ISBLANK('5. Pp (3 años)'!E54),"",'5. Pp (3 años)'!E54)</f>
        <v xml:space="preserve">PSP: Porcentaje de las Solicitudes de Pago elaboradas. </v>
      </c>
      <c r="G22" s="58" t="str">
        <f>IF(ISBLANK('5. Pp (3 años)'!H54),"",'5. Pp (3 años)'!H54)</f>
        <v>Trimestral</v>
      </c>
      <c r="H22" s="57" t="str">
        <f>IF(ISBLANK('5. Pp (3 años)'!J54),"",'5. Pp (3 años)'!J54)</f>
        <v xml:space="preserve">UNIDAD DE MEDIDA DEL INDICADOR:
Porcentaje
UNIDAD DE MEDIDA DE LAS VARIABLES:
Solicitudes de pago </v>
      </c>
      <c r="I22" s="113">
        <f>IF(ISBLANK('9. METAS'!K28),"",'9. METAS'!K28)</f>
        <v>395</v>
      </c>
      <c r="J22" s="325">
        <f>IF(ISBLANK('9. METAS'!Q28),"",'9. METAS'!Q28)</f>
        <v>3</v>
      </c>
      <c r="K22" s="326">
        <f>IF(ISBLANK('9. METAS'!R28),"",'9. METAS'!R28)</f>
        <v>168</v>
      </c>
      <c r="L22" s="326">
        <f>IF(ISBLANK('9. METAS'!S28),"",'9. METAS'!S28)</f>
        <v>130</v>
      </c>
      <c r="M22" s="327">
        <f>IF(ISBLANK('9. METAS'!T28),"",'9. METAS'!T28)</f>
        <v>94</v>
      </c>
      <c r="N22" s="325">
        <v>3</v>
      </c>
      <c r="O22" s="326"/>
      <c r="P22" s="326"/>
      <c r="Q22" s="327"/>
      <c r="R22" s="330">
        <f t="shared" si="0"/>
        <v>1</v>
      </c>
      <c r="S22" s="331">
        <f t="shared" si="0"/>
        <v>0</v>
      </c>
      <c r="T22" s="331">
        <f t="shared" si="0"/>
        <v>0</v>
      </c>
      <c r="U22" s="332">
        <f t="shared" si="0"/>
        <v>0</v>
      </c>
      <c r="V22" s="110">
        <f t="shared" si="1"/>
        <v>7.5949367088607592E-3</v>
      </c>
      <c r="W22" s="109">
        <f t="shared" si="2"/>
        <v>7.5949367088607592E-3</v>
      </c>
      <c r="X22" s="109">
        <f t="shared" si="3"/>
        <v>7.5949367088607592E-3</v>
      </c>
      <c r="Y22" s="116">
        <f t="shared" si="4"/>
        <v>7.5949367088607592E-3</v>
      </c>
      <c r="Z22" s="523" t="s">
        <v>740</v>
      </c>
      <c r="AA22" s="505"/>
      <c r="AB22" s="213"/>
      <c r="AC22" s="214"/>
    </row>
    <row r="23" spans="3:29" ht="86.25">
      <c r="C23" s="132" t="str">
        <f>IF(ISBLANK('5. Pp (3 años)'!B55),"",'5. Pp (3 años)'!B55)</f>
        <v>Dirección General de Recursos Materiales</v>
      </c>
      <c r="D23" s="68" t="str">
        <f>IF(ISBLANK('5. Pp (3 años)'!C55),"",'5. Pp (3 años)'!C55)</f>
        <v>Actividad</v>
      </c>
      <c r="E23" s="129" t="str">
        <f>IF(ISBLANK('5. Pp (3 años)'!D55),"",'5. Pp (3 años)'!D55)</f>
        <v>1.4.1.1.2.4 Atención a los siniestros reportados por las diferentes dependencias del Municipio de Benito Juárez.</v>
      </c>
      <c r="F23" s="129" t="str">
        <f>IF(ISBLANK('5. Pp (3 años)'!E55),"",'5. Pp (3 años)'!E55)</f>
        <v>PASA: Porcentaje de Asistencia de los Siniestros Atendidos.</v>
      </c>
      <c r="G23" s="58" t="str">
        <f>IF(ISBLANK('5. Pp (3 años)'!H55),"",'5. Pp (3 años)'!H55)</f>
        <v>Trimestral</v>
      </c>
      <c r="H23" s="57" t="str">
        <f>IF(ISBLANK('5. Pp (3 años)'!J55),"",'5. Pp (3 años)'!J55)</f>
        <v>UNIDAD DE MEDIDA DEL INDICADOR:
Porcentaje
UNIDAD DE MEDIDA DE LAS VARIABLES:
Asistencias de Siniestros.</v>
      </c>
      <c r="I23" s="113">
        <f>IF(ISBLANK('9. METAS'!K29),"",'9. METAS'!K29)</f>
        <v>276</v>
      </c>
      <c r="J23" s="325">
        <f>IF(ISBLANK('9. METAS'!Q29),"",'9. METAS'!Q29)</f>
        <v>60</v>
      </c>
      <c r="K23" s="326">
        <f>IF(ISBLANK('9. METAS'!R29),"",'9. METAS'!R29)</f>
        <v>76</v>
      </c>
      <c r="L23" s="326">
        <f>IF(ISBLANK('9. METAS'!S29),"",'9. METAS'!S29)</f>
        <v>69</v>
      </c>
      <c r="M23" s="327">
        <f>IF(ISBLANK('9. METAS'!T29),"",'9. METAS'!T29)</f>
        <v>71</v>
      </c>
      <c r="N23" s="325">
        <v>62</v>
      </c>
      <c r="O23" s="326"/>
      <c r="P23" s="326"/>
      <c r="Q23" s="327"/>
      <c r="R23" s="330">
        <f t="shared" si="0"/>
        <v>1.0333333333333334</v>
      </c>
      <c r="S23" s="331">
        <f t="shared" si="0"/>
        <v>0</v>
      </c>
      <c r="T23" s="331">
        <f t="shared" si="0"/>
        <v>0</v>
      </c>
      <c r="U23" s="332">
        <f t="shared" si="0"/>
        <v>0</v>
      </c>
      <c r="V23" s="110">
        <f t="shared" si="1"/>
        <v>0.22463768115942029</v>
      </c>
      <c r="W23" s="109">
        <f t="shared" si="2"/>
        <v>0.22463768115942029</v>
      </c>
      <c r="X23" s="109">
        <f t="shared" si="3"/>
        <v>0.22463768115942029</v>
      </c>
      <c r="Y23" s="116">
        <f t="shared" si="4"/>
        <v>0.22463768115942029</v>
      </c>
      <c r="Z23" s="523" t="s">
        <v>723</v>
      </c>
      <c r="AA23" s="505"/>
      <c r="AB23" s="213"/>
      <c r="AC23" s="214"/>
    </row>
    <row r="24" spans="3:29" ht="86.25">
      <c r="C24" s="132" t="str">
        <f>IF(ISBLANK('5. Pp (3 años)'!B56),"",'5. Pp (3 años)'!B56)</f>
        <v>Dirección General de Recursos Materiales</v>
      </c>
      <c r="D24" s="68" t="str">
        <f>IF(ISBLANK('5. Pp (3 años)'!C56),"",'5. Pp (3 años)'!C56)</f>
        <v>Actividad</v>
      </c>
      <c r="E24" s="129" t="str">
        <f>IF(ISBLANK('5. Pp (3 años)'!D56),"",'5. Pp (3 años)'!D56)</f>
        <v>1.4.1.1.2.5 Atención y seguimiento de solicitudes de servicios  de suministro de combustible y mantenimiento vehicular para las dependencias municipales.</v>
      </c>
      <c r="F24" s="129" t="str">
        <f>IF(ISBLANK('5. Pp (3 años)'!E56),"",'5. Pp (3 años)'!E56)</f>
        <v>PSSA: Porcentaje de solicitudes de servicios atendidas</v>
      </c>
      <c r="G24" s="58" t="str">
        <f>IF(ISBLANK('5. Pp (3 años)'!H56),"",'5. Pp (3 años)'!H56)</f>
        <v>Trimestral</v>
      </c>
      <c r="H24" s="57" t="str">
        <f>IF(ISBLANK('5. Pp (3 años)'!J56),"",'5. Pp (3 años)'!J56)</f>
        <v>UNIDAD DE MEDIDA DEL INDICADOR:
Porcentaje
UNIDAD DE MEDIDA DE LAS VARIABLES:
Solicitudes</v>
      </c>
      <c r="I24" s="485">
        <f>IF(ISBLANK('9. METAS'!K30),"",'9. METAS'!K30)</f>
        <v>0.95</v>
      </c>
      <c r="J24" s="486">
        <f>IF(ISBLANK('9. METAS'!Q30),"",'9. METAS'!Q30)</f>
        <v>0.95</v>
      </c>
      <c r="K24" s="487">
        <f>IF(ISBLANK('9. METAS'!R30),"",'9. METAS'!R30)</f>
        <v>0.95</v>
      </c>
      <c r="L24" s="487">
        <f>IF(ISBLANK('9. METAS'!S30),"",'9. METAS'!S30)</f>
        <v>0.95</v>
      </c>
      <c r="M24" s="488">
        <f>IF(ISBLANK('9. METAS'!T30),"",'9. METAS'!T30)</f>
        <v>0.95</v>
      </c>
      <c r="N24" s="486">
        <v>0.96</v>
      </c>
      <c r="O24" s="326"/>
      <c r="P24" s="326"/>
      <c r="Q24" s="327"/>
      <c r="R24" s="330">
        <f t="shared" si="0"/>
        <v>1.0105263157894737</v>
      </c>
      <c r="S24" s="331">
        <f t="shared" si="0"/>
        <v>0</v>
      </c>
      <c r="T24" s="331">
        <f t="shared" si="0"/>
        <v>0</v>
      </c>
      <c r="U24" s="332">
        <f t="shared" si="0"/>
        <v>0</v>
      </c>
      <c r="V24" s="110">
        <f t="shared" si="1"/>
        <v>1.0105263157894737</v>
      </c>
      <c r="W24" s="109">
        <f t="shared" si="2"/>
        <v>1.0105263157894737</v>
      </c>
      <c r="X24" s="109">
        <f t="shared" si="3"/>
        <v>1.0105263157894737</v>
      </c>
      <c r="Y24" s="116">
        <f t="shared" si="4"/>
        <v>1.0105263157894737</v>
      </c>
      <c r="Z24" s="523" t="s">
        <v>741</v>
      </c>
      <c r="AA24" s="505"/>
      <c r="AB24" s="213"/>
      <c r="AC24" s="214"/>
    </row>
    <row r="25" spans="3:29" ht="90">
      <c r="C25" s="310" t="str">
        <f>IF(ISBLANK('5. Pp (3 años)'!B57),"",'5. Pp (3 años)'!B57)</f>
        <v>Dirección General de Patrimonio Municipal</v>
      </c>
      <c r="D25" s="311" t="str">
        <f>IF(ISBLANK('5. Pp (3 años)'!C57),"",'5. Pp (3 años)'!C57)</f>
        <v xml:space="preserve">Componente  </v>
      </c>
      <c r="E25" s="300" t="str">
        <f>IF(ISBLANK('5. Pp (3 años)'!D57),"",'5. Pp (3 años)'!D57)</f>
        <v>1.4.1.1.3 Bienes patrimoniales del municipio gestionados mediante su registro, actualización, resguardo, verificación y conservación conforme a la normatividad aplicable.</v>
      </c>
      <c r="F25" s="300" t="str">
        <f>IF(ISBLANK('5. Pp (3 años)'!E57),"",'5. Pp (3 años)'!E57)</f>
        <v>PBPG: Porcentaje de bienes patrimoniales gestionados conforme a la normatividad.</v>
      </c>
      <c r="G25" s="297" t="str">
        <f>IF(ISBLANK('5. Pp (3 años)'!H57),"",'5. Pp (3 años)'!H57)</f>
        <v>Trimestral</v>
      </c>
      <c r="H25" s="312" t="str">
        <f>IF(ISBLANK('5. Pp (3 años)'!J57),"",'5. Pp (3 años)'!J57)</f>
        <v xml:space="preserve">UNIDAD DE MEDIDA DEL INDICADOR:
Porcentaje
UNIDAD DE MEDIDA DE LAS VARIABLES:
Acciones de gestión patrimonial </v>
      </c>
      <c r="I25" s="485">
        <f>IF(ISBLANK('9. METAS'!K31),"",'9. METAS'!K31)</f>
        <v>0.95</v>
      </c>
      <c r="J25" s="486">
        <f>IF(ISBLANK('9. METAS'!Q31),"",'9. METAS'!Q31)</f>
        <v>0.95</v>
      </c>
      <c r="K25" s="487">
        <f>IF(ISBLANK('9. METAS'!R31),"",'9. METAS'!R31)</f>
        <v>0.95</v>
      </c>
      <c r="L25" s="487">
        <f>IF(ISBLANK('9. METAS'!S31),"",'9. METAS'!S31)</f>
        <v>0.95</v>
      </c>
      <c r="M25" s="488">
        <f>IF(ISBLANK('9. METAS'!T31),"",'9. METAS'!T31)</f>
        <v>0.95</v>
      </c>
      <c r="N25" s="486">
        <v>1</v>
      </c>
      <c r="O25" s="326"/>
      <c r="P25" s="326"/>
      <c r="Q25" s="327"/>
      <c r="R25" s="330">
        <f t="shared" si="0"/>
        <v>1.0526315789473684</v>
      </c>
      <c r="S25" s="331">
        <f t="shared" si="0"/>
        <v>0</v>
      </c>
      <c r="T25" s="331">
        <f t="shared" si="0"/>
        <v>0</v>
      </c>
      <c r="U25" s="332">
        <f t="shared" si="0"/>
        <v>0</v>
      </c>
      <c r="V25" s="110">
        <f t="shared" si="1"/>
        <v>1.0526315789473684</v>
      </c>
      <c r="W25" s="109">
        <f t="shared" si="2"/>
        <v>1.0526315789473684</v>
      </c>
      <c r="X25" s="109">
        <f t="shared" si="3"/>
        <v>1.0526315789473684</v>
      </c>
      <c r="Y25" s="116">
        <f t="shared" si="4"/>
        <v>1.0526315789473684</v>
      </c>
      <c r="Z25" s="522" t="s">
        <v>755</v>
      </c>
      <c r="AA25" s="505"/>
      <c r="AB25" s="213"/>
      <c r="AC25" s="214"/>
    </row>
    <row r="26" spans="3:29" ht="86.25">
      <c r="C26" s="132" t="str">
        <f>IF(ISBLANK('5. Pp (3 años)'!B58),"",'5. Pp (3 años)'!B58)</f>
        <v>Dirección General de Patrimonio Municipal</v>
      </c>
      <c r="D26" s="68" t="str">
        <f>IF(ISBLANK('5. Pp (3 años)'!C58),"",'5. Pp (3 años)'!C58)</f>
        <v>Actividad</v>
      </c>
      <c r="E26" s="129" t="str">
        <f>IF(ISBLANK('5. Pp (3 años)'!D58),"",'5. Pp (3 años)'!D58)</f>
        <v>1.4.1.1.3.1 Mantenimiento del área de trabajo y mercados a cargo de la Dirección General de Patrimonio Municipal.</v>
      </c>
      <c r="F26" s="129" t="str">
        <f>IF(ISBLANK('5. Pp (3 años)'!E58),"",'5. Pp (3 años)'!E58)</f>
        <v>PAMA= Porcentaje de acciones de Mantenimiento de las Áreas.</v>
      </c>
      <c r="G26" s="58" t="str">
        <f>IF(ISBLANK('5. Pp (3 años)'!H58),"",'5. Pp (3 años)'!H58)</f>
        <v>Trimestral</v>
      </c>
      <c r="H26" s="57" t="str">
        <f>IF(ISBLANK('5. Pp (3 años)'!J58),"",'5. Pp (3 años)'!J58)</f>
        <v xml:space="preserve">UNIDAD DE MEDIDA DEL INDICADOR:
Porcentaje
UNIDAD DE MEDIDA DE LAS VARIABLES:
Acciones de Mantenimiento </v>
      </c>
      <c r="I26" s="113">
        <f>IF(ISBLANK('9. METAS'!K32),"",'9. METAS'!K32)</f>
        <v>4</v>
      </c>
      <c r="J26" s="325">
        <f>IF(ISBLANK('9. METAS'!Q32),"",'9. METAS'!Q32)</f>
        <v>1</v>
      </c>
      <c r="K26" s="326">
        <f>IF(ISBLANK('9. METAS'!R32),"",'9. METAS'!R32)</f>
        <v>1</v>
      </c>
      <c r="L26" s="326">
        <f>IF(ISBLANK('9. METAS'!S32),"",'9. METAS'!S32)</f>
        <v>1</v>
      </c>
      <c r="M26" s="327">
        <f>IF(ISBLANK('9. METAS'!T32),"",'9. METAS'!T32)</f>
        <v>1</v>
      </c>
      <c r="N26" s="325">
        <v>1</v>
      </c>
      <c r="O26" s="326"/>
      <c r="P26" s="326"/>
      <c r="Q26" s="327"/>
      <c r="R26" s="330">
        <f t="shared" si="0"/>
        <v>1</v>
      </c>
      <c r="S26" s="331">
        <f t="shared" si="0"/>
        <v>0</v>
      </c>
      <c r="T26" s="331">
        <f t="shared" si="0"/>
        <v>0</v>
      </c>
      <c r="U26" s="332">
        <f t="shared" si="0"/>
        <v>0</v>
      </c>
      <c r="V26" s="110">
        <f t="shared" si="1"/>
        <v>0.25</v>
      </c>
      <c r="W26" s="109">
        <f t="shared" si="2"/>
        <v>0.25</v>
      </c>
      <c r="X26" s="109">
        <f t="shared" si="3"/>
        <v>0.25</v>
      </c>
      <c r="Y26" s="116">
        <f t="shared" si="4"/>
        <v>0.25</v>
      </c>
      <c r="Z26" s="523" t="s">
        <v>742</v>
      </c>
      <c r="AA26" s="505"/>
      <c r="AB26" s="213"/>
      <c r="AC26" s="214"/>
    </row>
    <row r="27" spans="3:29" ht="103.5">
      <c r="C27" s="132" t="str">
        <f>IF(ISBLANK('5. Pp (3 años)'!B59),"",'5. Pp (3 años)'!B59)</f>
        <v>Dirección General de Patrimonio Municipal</v>
      </c>
      <c r="D27" s="68" t="str">
        <f>IF(ISBLANK('5. Pp (3 años)'!C59),"",'5. Pp (3 años)'!C59)</f>
        <v>Actividad</v>
      </c>
      <c r="E27" s="129" t="str">
        <f>IF(ISBLANK('5. Pp (3 años)'!D59),"",'5. Pp (3 años)'!D59)</f>
        <v>1.4.1.1.3.2 Actualización y regularización de expedientes de bienes inmuebles del patrimonio municipal.</v>
      </c>
      <c r="F27" s="129" t="str">
        <f>IF(ISBLANK('5. Pp (3 años)'!E59),"",'5. Pp (3 años)'!E59)</f>
        <v>PAER: Porcentaje de expedientes actualizados y regularizados.</v>
      </c>
      <c r="G27" s="58" t="str">
        <f>IF(ISBLANK('5. Pp (3 años)'!H59),"",'5. Pp (3 años)'!H59)</f>
        <v>Trimestral</v>
      </c>
      <c r="H27" s="57" t="str">
        <f>IF(ISBLANK('5. Pp (3 años)'!J59),"",'5. Pp (3 años)'!J59)</f>
        <v xml:space="preserve">UNIDAD DE MEDIDA DEL INDICADOR:
Porcentaje
UNIDAD DE MEDIDA DE LAS VARIABLES:
Expedientes 
</v>
      </c>
      <c r="I27" s="113">
        <f>IF(ISBLANK('9. METAS'!K33),"",'9. METAS'!K33)</f>
        <v>2878</v>
      </c>
      <c r="J27" s="325">
        <f>IF(ISBLANK('9. METAS'!Q33),"",'9. METAS'!Q33)</f>
        <v>450</v>
      </c>
      <c r="K27" s="326">
        <f>IF(ISBLANK('9. METAS'!R33),"",'9. METAS'!R33)</f>
        <v>989</v>
      </c>
      <c r="L27" s="326">
        <f>IF(ISBLANK('9. METAS'!S33),"",'9. METAS'!S33)</f>
        <v>989</v>
      </c>
      <c r="M27" s="327">
        <f>IF(ISBLANK('9. METAS'!T33),"",'9. METAS'!T33)</f>
        <v>450</v>
      </c>
      <c r="N27" s="325">
        <v>450</v>
      </c>
      <c r="O27" s="326"/>
      <c r="P27" s="326"/>
      <c r="Q27" s="327"/>
      <c r="R27" s="330">
        <f t="shared" si="0"/>
        <v>1</v>
      </c>
      <c r="S27" s="331">
        <f t="shared" si="0"/>
        <v>0</v>
      </c>
      <c r="T27" s="331">
        <f t="shared" si="0"/>
        <v>0</v>
      </c>
      <c r="U27" s="332">
        <f t="shared" si="0"/>
        <v>0</v>
      </c>
      <c r="V27" s="110">
        <f t="shared" si="1"/>
        <v>0.15635858234885336</v>
      </c>
      <c r="W27" s="109">
        <f t="shared" si="2"/>
        <v>0.15635858234885336</v>
      </c>
      <c r="X27" s="109">
        <f t="shared" si="3"/>
        <v>0.15635858234885336</v>
      </c>
      <c r="Y27" s="116">
        <f t="shared" si="4"/>
        <v>0.15635858234885336</v>
      </c>
      <c r="Z27" s="523" t="s">
        <v>724</v>
      </c>
      <c r="AA27" s="505"/>
      <c r="AB27" s="213"/>
      <c r="AC27" s="214"/>
    </row>
    <row r="28" spans="3:29" ht="86.25">
      <c r="C28" s="132" t="str">
        <f>IF(ISBLANK('5. Pp (3 años)'!B60),"",'5. Pp (3 años)'!B60)</f>
        <v>Dirección General de Patrimonio Municipal</v>
      </c>
      <c r="D28" s="68" t="str">
        <f>IF(ISBLANK('5. Pp (3 años)'!C60),"",'5. Pp (3 años)'!C60)</f>
        <v>Actividad</v>
      </c>
      <c r="E28" s="129" t="str">
        <f>IF(ISBLANK('5. Pp (3 años)'!D60),"",'5. Pp (3 años)'!D60)</f>
        <v>1.4.1.1.3.3 Generación de claves y elaboración de resguardos e inventarios de bienes muebles derivados de su adquisición.</v>
      </c>
      <c r="F28" s="129" t="str">
        <f>IF(ISBLANK('5. Pp (3 años)'!E60),"",'5. Pp (3 años)'!E60)</f>
        <v>PACRIM: Porcentaje de avance en la generación de claves y elaboración de resguardos e inventarios de bienes muebles</v>
      </c>
      <c r="G28" s="58" t="str">
        <f>IF(ISBLANK('5. Pp (3 años)'!H60),"",'5. Pp (3 años)'!H60)</f>
        <v>Trimestral</v>
      </c>
      <c r="H28" s="57" t="str">
        <f>IF(ISBLANK('5. Pp (3 años)'!J60),"",'5. Pp (3 años)'!J60)</f>
        <v>UNIDAD DE MEDIDA DEL INDICADOR:
Porcentaje
UNIDAD DE MEDIDA DE LAS VARIABLES:
Bienes Muebles</v>
      </c>
      <c r="I28" s="485">
        <f>IF(ISBLANK('9. METAS'!K34),"",'9. METAS'!K34)</f>
        <v>0.95</v>
      </c>
      <c r="J28" s="486">
        <f>IF(ISBLANK('9. METAS'!Q34),"",'9. METAS'!Q34)</f>
        <v>0.95</v>
      </c>
      <c r="K28" s="487">
        <f>IF(ISBLANK('9. METAS'!R34),"",'9. METAS'!R34)</f>
        <v>0.95</v>
      </c>
      <c r="L28" s="487">
        <f>IF(ISBLANK('9. METAS'!S34),"",'9. METAS'!S34)</f>
        <v>0.95</v>
      </c>
      <c r="M28" s="488">
        <f>IF(ISBLANK('9. METAS'!T34),"",'9. METAS'!T34)</f>
        <v>0.95</v>
      </c>
      <c r="N28" s="486">
        <v>1.0349999999999999</v>
      </c>
      <c r="O28" s="326"/>
      <c r="P28" s="326"/>
      <c r="Q28" s="327"/>
      <c r="R28" s="330">
        <f t="shared" si="0"/>
        <v>1.0894736842105264</v>
      </c>
      <c r="S28" s="331">
        <f t="shared" si="0"/>
        <v>0</v>
      </c>
      <c r="T28" s="331">
        <f t="shared" si="0"/>
        <v>0</v>
      </c>
      <c r="U28" s="332">
        <f t="shared" si="0"/>
        <v>0</v>
      </c>
      <c r="V28" s="110">
        <f t="shared" si="1"/>
        <v>1.0894736842105264</v>
      </c>
      <c r="W28" s="109">
        <f t="shared" si="2"/>
        <v>1.0894736842105264</v>
      </c>
      <c r="X28" s="109">
        <f t="shared" si="3"/>
        <v>1.0894736842105264</v>
      </c>
      <c r="Y28" s="116">
        <f t="shared" si="4"/>
        <v>1.0894736842105264</v>
      </c>
      <c r="Z28" s="523" t="s">
        <v>743</v>
      </c>
      <c r="AA28" s="505"/>
      <c r="AB28" s="213"/>
      <c r="AC28" s="214"/>
    </row>
    <row r="29" spans="3:29" ht="86.25">
      <c r="C29" s="132" t="str">
        <f>IF(ISBLANK('5. Pp (3 años)'!B61),"",'5. Pp (3 años)'!B61)</f>
        <v>Dirección General de Patrimonio Municipal</v>
      </c>
      <c r="D29" s="68" t="str">
        <f>IF(ISBLANK('5. Pp (3 años)'!C61),"",'5. Pp (3 años)'!C61)</f>
        <v>Actividad</v>
      </c>
      <c r="E29" s="129" t="str">
        <f>IF(ISBLANK('5. Pp (3 años)'!D61),"",'5. Pp (3 años)'!D61)</f>
        <v>1.4.1.1.3.4  Revisión física de bienes muebles del patrimonio del H. Ayuntamiento de Benito Juárez.</v>
      </c>
      <c r="F29" s="129" t="str">
        <f>IF(ISBLANK('5. Pp (3 años)'!E61),"",'5. Pp (3 años)'!E61)</f>
        <v>PRFBM: Porcentaje de revisiones físicas de bienes muebles realizadas.</v>
      </c>
      <c r="G29" s="58" t="str">
        <f>IF(ISBLANK('5. Pp (3 años)'!H61),"",'5. Pp (3 años)'!H61)</f>
        <v>Trimestral</v>
      </c>
      <c r="H29" s="57" t="str">
        <f>IF(ISBLANK('5. Pp (3 años)'!J61),"",'5. Pp (3 años)'!J61)</f>
        <v xml:space="preserve">UNIDAD DE MEDIDA DEL INDICADOR:
Porcentaje
UNIDAD DE MEDIDA DE LAS VARIABLES:
Revisiones físicas </v>
      </c>
      <c r="I29" s="113">
        <f>IF(ISBLANK('9. METAS'!K35),"",'9. METAS'!K35)</f>
        <v>126</v>
      </c>
      <c r="J29" s="325">
        <f>IF(ISBLANK('9. METAS'!Q35),"",'9. METAS'!Q35)</f>
        <v>30</v>
      </c>
      <c r="K29" s="326">
        <f>IF(ISBLANK('9. METAS'!R35),"",'9. METAS'!R35)</f>
        <v>32</v>
      </c>
      <c r="L29" s="326">
        <f>IF(ISBLANK('9. METAS'!S35),"",'9. METAS'!S35)</f>
        <v>32</v>
      </c>
      <c r="M29" s="327">
        <f>IF(ISBLANK('9. METAS'!T35),"",'9. METAS'!T35)</f>
        <v>32</v>
      </c>
      <c r="N29" s="325">
        <v>26</v>
      </c>
      <c r="O29" s="326"/>
      <c r="P29" s="326"/>
      <c r="Q29" s="327"/>
      <c r="R29" s="330">
        <f t="shared" si="0"/>
        <v>0.8666666666666667</v>
      </c>
      <c r="S29" s="331">
        <f t="shared" si="0"/>
        <v>0</v>
      </c>
      <c r="T29" s="331">
        <f t="shared" si="0"/>
        <v>0</v>
      </c>
      <c r="U29" s="332">
        <f t="shared" si="0"/>
        <v>0</v>
      </c>
      <c r="V29" s="110">
        <f t="shared" si="1"/>
        <v>0.20634920634920634</v>
      </c>
      <c r="W29" s="109">
        <f t="shared" si="2"/>
        <v>0.20634920634920634</v>
      </c>
      <c r="X29" s="109">
        <f t="shared" si="3"/>
        <v>0.20634920634920634</v>
      </c>
      <c r="Y29" s="116">
        <f t="shared" si="4"/>
        <v>0.20634920634920634</v>
      </c>
      <c r="Z29" s="523" t="s">
        <v>725</v>
      </c>
      <c r="AA29" s="505"/>
      <c r="AB29" s="213"/>
      <c r="AC29" s="214"/>
    </row>
    <row r="30" spans="3:29" ht="105">
      <c r="C30" s="310" t="str">
        <f>IF(ISBLANK('5. Pp (3 años)'!B62),"",'5. Pp (3 años)'!B62)</f>
        <v>Dirección General de Capacitacion en Calidad</v>
      </c>
      <c r="D30" s="311" t="str">
        <f>IF(ISBLANK('5. Pp (3 años)'!C62),"",'5. Pp (3 años)'!C62)</f>
        <v>Componente</v>
      </c>
      <c r="E30" s="300" t="str">
        <f>IF(ISBLANK('5. Pp (3 años)'!D62),"",'5. Pp (3 años)'!D62)</f>
        <v xml:space="preserve">1.4.1.1.4 Personal municipal con competencias fortalecidas a través de procesos de capacitación.
</v>
      </c>
      <c r="F30" s="300" t="str">
        <f>IF(ISBLANK('5. Pp (3 años)'!E62),"",'5. Pp (3 años)'!E62)</f>
        <v xml:space="preserve">PPMP: Porcentaje de integrantes del personal municipal profesionalizado. </v>
      </c>
      <c r="G30" s="297" t="str">
        <f>IF(ISBLANK('5. Pp (3 años)'!H62),"",'5. Pp (3 años)'!H62)</f>
        <v>Trimestral</v>
      </c>
      <c r="H30" s="312" t="str">
        <f>IF(ISBLANK('5. Pp (3 años)'!J62),"",'5. Pp (3 años)'!J62)</f>
        <v>UNIDAD DE MEDIDA DEL INDICADOR:
Porcentaje
UNIDAD DE MEDIDA DE LAS VARIABLES:
Integrantes del personal municipal</v>
      </c>
      <c r="I30" s="113">
        <f>IF(ISBLANK('9. METAS'!K36),"",'9. METAS'!K36)</f>
        <v>2580</v>
      </c>
      <c r="J30" s="325">
        <f>IF(ISBLANK('9. METAS'!Q36),"",'9. METAS'!Q36)</f>
        <v>400</v>
      </c>
      <c r="K30" s="326">
        <f>IF(ISBLANK('9. METAS'!R36),"",'9. METAS'!R36)</f>
        <v>900</v>
      </c>
      <c r="L30" s="326">
        <f>IF(ISBLANK('9. METAS'!S36),"",'9. METAS'!S36)</f>
        <v>880</v>
      </c>
      <c r="M30" s="327">
        <f>IF(ISBLANK('9. METAS'!T36),"",'9. METAS'!T36)</f>
        <v>400</v>
      </c>
      <c r="N30" s="325">
        <v>1110</v>
      </c>
      <c r="O30" s="326"/>
      <c r="P30" s="326"/>
      <c r="Q30" s="327"/>
      <c r="R30" s="330">
        <f t="shared" si="0"/>
        <v>2.7749999999999999</v>
      </c>
      <c r="S30" s="331">
        <f t="shared" si="0"/>
        <v>0</v>
      </c>
      <c r="T30" s="331">
        <f t="shared" si="0"/>
        <v>0</v>
      </c>
      <c r="U30" s="332">
        <f t="shared" si="0"/>
        <v>0</v>
      </c>
      <c r="V30" s="110">
        <f t="shared" si="1"/>
        <v>0.43023255813953487</v>
      </c>
      <c r="W30" s="109">
        <f t="shared" si="2"/>
        <v>0.43023255813953487</v>
      </c>
      <c r="X30" s="109">
        <f t="shared" si="3"/>
        <v>0.43023255813953487</v>
      </c>
      <c r="Y30" s="116">
        <f t="shared" si="4"/>
        <v>0.43023255813953487</v>
      </c>
      <c r="Z30" s="524" t="s">
        <v>726</v>
      </c>
      <c r="AA30" s="505"/>
      <c r="AB30" s="213"/>
      <c r="AC30" s="214"/>
    </row>
    <row r="31" spans="3:29" ht="103.5">
      <c r="C31" s="132" t="str">
        <f>IF(ISBLANK('5. Pp (3 años)'!B63),"",'5. Pp (3 años)'!B63)</f>
        <v>Dirección General de Capacitacion en Calidad</v>
      </c>
      <c r="D31" s="68" t="str">
        <f>IF(ISBLANK('5. Pp (3 años)'!C63),"",'5. Pp (3 años)'!C63)</f>
        <v>Actividad</v>
      </c>
      <c r="E31" s="129" t="str">
        <f>IF(ISBLANK('5. Pp (3 años)'!D63),"",'5. Pp (3 años)'!D63)</f>
        <v>1.4.1.1.4.1. Impartición de  Cursos de Capacitación Integral Institucional</v>
      </c>
      <c r="F31" s="129" t="str">
        <f>IF(ISBLANK('5. Pp (3 años)'!E63),"",'5. Pp (3 años)'!E63)</f>
        <v>PPCI: Porcentaje de Cursos de Capacitación Integral Institucional impartidos</v>
      </c>
      <c r="G31" s="58" t="str">
        <f>IF(ISBLANK('5. Pp (3 años)'!H63),"",'5. Pp (3 años)'!H63)</f>
        <v>Trimestral</v>
      </c>
      <c r="H31" s="57" t="str">
        <f>IF(ISBLANK('5. Pp (3 años)'!J63),"",'5. Pp (3 años)'!J63)</f>
        <v>UNIDAD DE MEDIDA DEL INDICADOR:
Porcentaje
UNIDAD DE MEDIDA DE LAS VARIABLES:
Cursos de Capacitación Integral Institucional.</v>
      </c>
      <c r="I31" s="113">
        <f>IF(ISBLANK('9. METAS'!K37),"",'9. METAS'!K37)</f>
        <v>200</v>
      </c>
      <c r="J31" s="325">
        <f>IF(ISBLANK('9. METAS'!Q37),"",'9. METAS'!Q37)</f>
        <v>40</v>
      </c>
      <c r="K31" s="326">
        <f>IF(ISBLANK('9. METAS'!R37),"",'9. METAS'!R37)</f>
        <v>60</v>
      </c>
      <c r="L31" s="326">
        <f>IF(ISBLANK('9. METAS'!S37),"",'9. METAS'!S37)</f>
        <v>60</v>
      </c>
      <c r="M31" s="327">
        <f>IF(ISBLANK('9. METAS'!T37),"",'9. METAS'!T37)</f>
        <v>40</v>
      </c>
      <c r="N31" s="325">
        <v>62</v>
      </c>
      <c r="O31" s="326"/>
      <c r="P31" s="326"/>
      <c r="Q31" s="327"/>
      <c r="R31" s="330">
        <f t="shared" si="0"/>
        <v>1.55</v>
      </c>
      <c r="S31" s="331">
        <f t="shared" si="0"/>
        <v>0</v>
      </c>
      <c r="T31" s="331">
        <f t="shared" si="0"/>
        <v>0</v>
      </c>
      <c r="U31" s="332">
        <f t="shared" si="0"/>
        <v>0</v>
      </c>
      <c r="V31" s="110">
        <f t="shared" si="1"/>
        <v>0.31</v>
      </c>
      <c r="W31" s="109">
        <f t="shared" si="2"/>
        <v>0.31</v>
      </c>
      <c r="X31" s="109">
        <f t="shared" si="3"/>
        <v>0.31</v>
      </c>
      <c r="Y31" s="116">
        <f t="shared" si="4"/>
        <v>0.31</v>
      </c>
      <c r="Z31" s="524" t="s">
        <v>727</v>
      </c>
      <c r="AA31" s="506"/>
      <c r="AB31" s="251"/>
      <c r="AC31" s="252"/>
    </row>
    <row r="32" spans="3:29" ht="86.25">
      <c r="C32" s="132" t="str">
        <f>IF(ISBLANK('5. Pp (3 años)'!B64),"",'5. Pp (3 años)'!B64)</f>
        <v>Dirección General de Capacitacion en Calidad</v>
      </c>
      <c r="D32" s="68" t="str">
        <f>IF(ISBLANK('5. Pp (3 años)'!C64),"",'5. Pp (3 años)'!C64)</f>
        <v>Actividad</v>
      </c>
      <c r="E32" s="129" t="str">
        <f>IF(ISBLANK('5. Pp (3 años)'!D64),"",'5. Pp (3 años)'!D64)</f>
        <v>1.4.1.1.4.2 Formalización de convenios de colaboración para la capacitación.</v>
      </c>
      <c r="F32" s="129" t="str">
        <f>IF(ISBLANK('5. Pp (3 años)'!E64),"",'5. Pp (3 años)'!E64)</f>
        <v>PCC: Porcentaje de convenios de colaboración para la capacitación formalizados.</v>
      </c>
      <c r="G32" s="58" t="str">
        <f>IF(ISBLANK('5. Pp (3 años)'!H64),"",'5. Pp (3 años)'!H64)</f>
        <v>Trimestral</v>
      </c>
      <c r="H32" s="57" t="str">
        <f>IF(ISBLANK('5. Pp (3 años)'!J64),"",'5. Pp (3 años)'!J64)</f>
        <v>UNIDAD DE MEDIDA DEL INDICADOR:
Porcentaje
UNIDAD DE MEDIDA DE LAS VARIABLES:
Convenios de colaboración</v>
      </c>
      <c r="I32" s="113">
        <f>IF(ISBLANK('9. METAS'!K38),"",'9. METAS'!K38)</f>
        <v>12</v>
      </c>
      <c r="J32" s="325">
        <f>IF(ISBLANK('9. METAS'!Q38),"",'9. METAS'!Q38)</f>
        <v>2</v>
      </c>
      <c r="K32" s="326">
        <f>IF(ISBLANK('9. METAS'!R38),"",'9. METAS'!R38)</f>
        <v>4</v>
      </c>
      <c r="L32" s="326">
        <f>IF(ISBLANK('9. METAS'!S38),"",'9. METAS'!S38)</f>
        <v>4</v>
      </c>
      <c r="M32" s="327">
        <f>IF(ISBLANK('9. METAS'!T38),"",'9. METAS'!T38)</f>
        <v>2</v>
      </c>
      <c r="N32" s="325">
        <v>0</v>
      </c>
      <c r="O32" s="326"/>
      <c r="P32" s="326"/>
      <c r="Q32" s="327"/>
      <c r="R32" s="330">
        <f t="shared" si="0"/>
        <v>0</v>
      </c>
      <c r="S32" s="331">
        <f t="shared" si="0"/>
        <v>0</v>
      </c>
      <c r="T32" s="331">
        <f t="shared" si="0"/>
        <v>0</v>
      </c>
      <c r="U32" s="332">
        <f t="shared" si="0"/>
        <v>0</v>
      </c>
      <c r="V32" s="110">
        <f t="shared" si="1"/>
        <v>0</v>
      </c>
      <c r="W32" s="109">
        <f t="shared" si="2"/>
        <v>0</v>
      </c>
      <c r="X32" s="109">
        <f t="shared" si="3"/>
        <v>0</v>
      </c>
      <c r="Y32" s="116">
        <f t="shared" si="4"/>
        <v>0</v>
      </c>
      <c r="Z32" s="525" t="s">
        <v>744</v>
      </c>
      <c r="AA32" s="505"/>
      <c r="AB32" s="213"/>
      <c r="AC32" s="214"/>
    </row>
    <row r="33" spans="3:29" ht="105">
      <c r="C33" s="132" t="str">
        <f>IF(ISBLANK('5. Pp (3 años)'!B65),"",'5. Pp (3 años)'!B65)</f>
        <v>Dirección General de Capacitacion en Calidad</v>
      </c>
      <c r="D33" s="68" t="str">
        <f>IF(ISBLANK('5. Pp (3 años)'!C65),"",'5. Pp (3 años)'!C65)</f>
        <v>Actividad</v>
      </c>
      <c r="E33" s="129" t="str">
        <f>IF(ISBLANK('5. Pp (3 años)'!D65),"",'5. Pp (3 años)'!D65)</f>
        <v>1.4.1.1.4.3 Evaluación al desempeño laboral hacia servidores(as) públicos(as).</v>
      </c>
      <c r="F33" s="129" t="str">
        <f>IF(ISBLANK('5. Pp (3 años)'!E65),"",'5. Pp (3 años)'!E65)</f>
        <v>PSPE: Porcentaje de servidores(as) públicos(as) evaluados(as)</v>
      </c>
      <c r="G33" s="58" t="str">
        <f>IF(ISBLANK('5. Pp (3 años)'!H65),"",'5. Pp (3 años)'!H65)</f>
        <v>Trimestral</v>
      </c>
      <c r="H33" s="57" t="str">
        <f>IF(ISBLANK('5. Pp (3 años)'!J65),"",'5. Pp (3 años)'!J65)</f>
        <v xml:space="preserve">UNIDAD DE MEDIDA DEL INDICADOR:
Porcentaje
UNIDAD DE MEDIDA DE LAS VARIABLES:
Servidores(as) públicos(as) </v>
      </c>
      <c r="I33" s="113">
        <f>IF(ISBLANK('9. METAS'!K39),"",'9. METAS'!K39)</f>
        <v>1000</v>
      </c>
      <c r="J33" s="325">
        <f>IF(ISBLANK('9. METAS'!Q39),"",'9. METAS'!Q39)</f>
        <v>250</v>
      </c>
      <c r="K33" s="326">
        <f>IF(ISBLANK('9. METAS'!R39),"",'9. METAS'!R39)</f>
        <v>250</v>
      </c>
      <c r="L33" s="326">
        <f>IF(ISBLANK('9. METAS'!S39),"",'9. METAS'!S39)</f>
        <v>250</v>
      </c>
      <c r="M33" s="327">
        <f>IF(ISBLANK('9. METAS'!T39),"",'9. METAS'!T39)</f>
        <v>250</v>
      </c>
      <c r="N33" s="325">
        <v>223</v>
      </c>
      <c r="O33" s="326"/>
      <c r="P33" s="326"/>
      <c r="Q33" s="327"/>
      <c r="R33" s="330">
        <f t="shared" si="0"/>
        <v>0.89200000000000002</v>
      </c>
      <c r="S33" s="331">
        <f t="shared" si="0"/>
        <v>0</v>
      </c>
      <c r="T33" s="331">
        <f t="shared" si="0"/>
        <v>0</v>
      </c>
      <c r="U33" s="332">
        <f t="shared" si="0"/>
        <v>0</v>
      </c>
      <c r="V33" s="110">
        <f t="shared" si="1"/>
        <v>0.223</v>
      </c>
      <c r="W33" s="109">
        <f t="shared" si="2"/>
        <v>0.223</v>
      </c>
      <c r="X33" s="109">
        <f t="shared" si="3"/>
        <v>0.223</v>
      </c>
      <c r="Y33" s="116">
        <f t="shared" si="4"/>
        <v>0.223</v>
      </c>
      <c r="Z33" s="524" t="s">
        <v>728</v>
      </c>
      <c r="AA33" s="507"/>
      <c r="AB33" s="117"/>
      <c r="AC33" s="118"/>
    </row>
    <row r="34" spans="3:29" ht="86.25">
      <c r="C34" s="310" t="str">
        <f>IF(ISBLANK('5. Pp (3 años)'!B66),"",'5. Pp (3 años)'!B66)</f>
        <v>Dirección General de Tecnologias de Informacion y Comunicación</v>
      </c>
      <c r="D34" s="311" t="str">
        <f>IF(ISBLANK('5. Pp (3 años)'!C66),"",'5. Pp (3 años)'!C66)</f>
        <v>Componente</v>
      </c>
      <c r="E34" s="300" t="str">
        <f>IF(ISBLANK('5. Pp (3 años)'!D66),"",'5. Pp (3 años)'!D66)</f>
        <v>1.4.1.1.5 Servicios de tecnologías de la información y telecomunicaciones gestionados y proporcionados oportunamente a las dependencias municipales conforme a la normatividad aplicable.</v>
      </c>
      <c r="F34" s="300" t="str">
        <f>IF(ISBLANK('5. Pp (3 años)'!E66),"",'5. Pp (3 años)'!E66)</f>
        <v>PSTIC: Porcentaje de servicios de tecnologías de la información y comunicación proporcionados.</v>
      </c>
      <c r="G34" s="297" t="str">
        <f>IF(ISBLANK('5. Pp (3 años)'!H66),"",'5. Pp (3 años)'!H66)</f>
        <v>Trimestral</v>
      </c>
      <c r="H34" s="312" t="str">
        <f>IF(ISBLANK('5. Pp (3 años)'!J66),"",'5. Pp (3 años)'!J66)</f>
        <v>UNIDAD DE MEDIDA DEL INDICADOR:
Porcentaje
UNIDAD DE MEDIDA DE LAS VARIABLES:
Acciones de servicios TIC</v>
      </c>
      <c r="I34" s="485">
        <f>IF(ISBLANK('9. METAS'!K40),"",'9. METAS'!K40)</f>
        <v>0.95</v>
      </c>
      <c r="J34" s="486">
        <f>IF(ISBLANK('9. METAS'!Q40),"",'9. METAS'!Q40)</f>
        <v>0.95</v>
      </c>
      <c r="K34" s="487">
        <f>IF(ISBLANK('9. METAS'!R40),"",'9. METAS'!R40)</f>
        <v>0.95</v>
      </c>
      <c r="L34" s="487">
        <f>IF(ISBLANK('9. METAS'!S40),"",'9. METAS'!S40)</f>
        <v>0.95</v>
      </c>
      <c r="M34" s="488">
        <f>IF(ISBLANK('9. METAS'!T40),"",'9. METAS'!T40)</f>
        <v>0.95</v>
      </c>
      <c r="N34" s="486">
        <v>1.0478000000000001</v>
      </c>
      <c r="O34" s="326"/>
      <c r="P34" s="326"/>
      <c r="Q34" s="327"/>
      <c r="R34" s="330">
        <f t="shared" si="0"/>
        <v>1.1029473684210527</v>
      </c>
      <c r="S34" s="331">
        <f t="shared" si="0"/>
        <v>0</v>
      </c>
      <c r="T34" s="331">
        <f t="shared" si="0"/>
        <v>0</v>
      </c>
      <c r="U34" s="332">
        <f t="shared" si="0"/>
        <v>0</v>
      </c>
      <c r="V34" s="110">
        <f t="shared" si="1"/>
        <v>1.1029473684210527</v>
      </c>
      <c r="W34" s="109">
        <f t="shared" si="2"/>
        <v>1.1029473684210527</v>
      </c>
      <c r="X34" s="109">
        <f t="shared" si="3"/>
        <v>1.1029473684210527</v>
      </c>
      <c r="Y34" s="116">
        <f t="shared" si="4"/>
        <v>1.1029473684210527</v>
      </c>
      <c r="Z34" s="522" t="s">
        <v>745</v>
      </c>
      <c r="AA34" s="507"/>
      <c r="AB34" s="117"/>
      <c r="AC34" s="118"/>
    </row>
    <row r="35" spans="3:29" ht="86.25">
      <c r="C35" s="132" t="str">
        <f>IF(ISBLANK('5. Pp (3 años)'!B67),"",'5. Pp (3 años)'!B67)</f>
        <v>Dirección General de Tecnologias de Informacion y Comunicación</v>
      </c>
      <c r="D35" s="68" t="str">
        <f>IF(ISBLANK('5. Pp (3 años)'!C67),"",'5. Pp (3 años)'!C67)</f>
        <v>Actividad</v>
      </c>
      <c r="E35" s="129" t="str">
        <f>IF(ISBLANK('5. Pp (3 años)'!D67),"",'5. Pp (3 años)'!D67)</f>
        <v xml:space="preserve">1.4.1.1.5.1 Desarrollo y mantenimiento de sistemas informáticos para las dependencias municipales. </v>
      </c>
      <c r="F35" s="129" t="str">
        <f>IF(ISBLANK('5. Pp (3 años)'!E67),"",'5. Pp (3 años)'!E67)</f>
        <v>PSDMA= Porcentaje de servicios de desarrollo y mantenimiento de sistemas informáticos atendidos</v>
      </c>
      <c r="G35" s="58" t="str">
        <f>IF(ISBLANK('5. Pp (3 años)'!H67),"",'5. Pp (3 años)'!H67)</f>
        <v>Trimestral</v>
      </c>
      <c r="H35" s="57" t="str">
        <f>IF(ISBLANK('5. Pp (3 años)'!J67),"",'5. Pp (3 años)'!J67)</f>
        <v>UNIDAD DE MEDIDA DEL INDICADOR:
Porcentaje
UNIDAD DE MEDIDA DE LAS VARIABLES:
Servicios de Desarrollo y Mantenimiento.</v>
      </c>
      <c r="I35" s="113">
        <f>IF(ISBLANK('9. METAS'!K41),"",'9. METAS'!K41)</f>
        <v>800</v>
      </c>
      <c r="J35" s="325">
        <f>IF(ISBLANK('9. METAS'!Q41),"",'9. METAS'!Q41)</f>
        <v>200</v>
      </c>
      <c r="K35" s="326">
        <f>IF(ISBLANK('9. METAS'!R41),"",'9. METAS'!R41)</f>
        <v>200</v>
      </c>
      <c r="L35" s="326">
        <f>IF(ISBLANK('9. METAS'!S41),"",'9. METAS'!S41)</f>
        <v>200</v>
      </c>
      <c r="M35" s="327">
        <f>IF(ISBLANK('9. METAS'!T41),"",'9. METAS'!T41)</f>
        <v>200</v>
      </c>
      <c r="N35" s="325">
        <v>166</v>
      </c>
      <c r="O35" s="326"/>
      <c r="P35" s="326"/>
      <c r="Q35" s="327"/>
      <c r="R35" s="330">
        <f t="shared" si="0"/>
        <v>0.83</v>
      </c>
      <c r="S35" s="331">
        <f t="shared" si="0"/>
        <v>0</v>
      </c>
      <c r="T35" s="331">
        <f t="shared" si="0"/>
        <v>0</v>
      </c>
      <c r="U35" s="332">
        <f t="shared" si="0"/>
        <v>0</v>
      </c>
      <c r="V35" s="110">
        <f t="shared" si="1"/>
        <v>0.20749999999999999</v>
      </c>
      <c r="W35" s="109">
        <f t="shared" si="2"/>
        <v>0.20749999999999999</v>
      </c>
      <c r="X35" s="109">
        <f t="shared" si="3"/>
        <v>0.20749999999999999</v>
      </c>
      <c r="Y35" s="116">
        <f t="shared" si="4"/>
        <v>0.20749999999999999</v>
      </c>
      <c r="Z35" s="523" t="s">
        <v>746</v>
      </c>
      <c r="AA35" s="507"/>
      <c r="AB35" s="117"/>
      <c r="AC35" s="118"/>
    </row>
    <row r="36" spans="3:29" ht="86.25">
      <c r="C36" s="132" t="str">
        <f>IF(ISBLANK('5. Pp (3 años)'!B68),"",'5. Pp (3 años)'!B68)</f>
        <v>Dirección General de Tecnologias de Informacion y Comunicación</v>
      </c>
      <c r="D36" s="68" t="str">
        <f>IF(ISBLANK('5. Pp (3 años)'!C68),"",'5. Pp (3 años)'!C68)</f>
        <v>Actividad</v>
      </c>
      <c r="E36" s="129" t="str">
        <f>IF(ISBLANK('5. Pp (3 años)'!D68),"",'5. Pp (3 años)'!D68)</f>
        <v>1.4.1.1.5.2 Atención de  servicios de telecomunicaciones para las dependencias municipales.</v>
      </c>
      <c r="F36" s="129" t="str">
        <f>IF(ISBLANK('5. Pp (3 años)'!E68),"",'5. Pp (3 años)'!E68)</f>
        <v>PSTA: Porcentaje de servicios de telecomunicaciones atendidos.</v>
      </c>
      <c r="G36" s="58" t="str">
        <f>IF(ISBLANK('5. Pp (3 años)'!H68),"",'5. Pp (3 años)'!H68)</f>
        <v>Trimestral</v>
      </c>
      <c r="H36" s="57" t="str">
        <f>IF(ISBLANK('5. Pp (3 años)'!J68),"",'5. Pp (3 años)'!J68)</f>
        <v>UNIDAD DE MEDIDA DEL INDICADOR:
Porcentaje
UNIDAD DE MEDIDA DE LAS VARIABLES:
Servicios de Telecomunicaciones</v>
      </c>
      <c r="I36" s="113">
        <f>IF(ISBLANK('9. METAS'!K42),"",'9. METAS'!K42)</f>
        <v>600</v>
      </c>
      <c r="J36" s="325">
        <f>IF(ISBLANK('9. METAS'!Q42),"",'9. METAS'!Q42)</f>
        <v>150</v>
      </c>
      <c r="K36" s="326">
        <f>IF(ISBLANK('9. METAS'!R42),"",'9. METAS'!R42)</f>
        <v>150</v>
      </c>
      <c r="L36" s="326">
        <f>IF(ISBLANK('9. METAS'!S42),"",'9. METAS'!S42)</f>
        <v>150</v>
      </c>
      <c r="M36" s="327">
        <f>IF(ISBLANK('9. METAS'!T42),"",'9. METAS'!T42)</f>
        <v>150</v>
      </c>
      <c r="N36" s="325">
        <v>271</v>
      </c>
      <c r="O36" s="326"/>
      <c r="P36" s="326"/>
      <c r="Q36" s="327"/>
      <c r="R36" s="330">
        <f t="shared" si="0"/>
        <v>1.8066666666666666</v>
      </c>
      <c r="S36" s="331">
        <f t="shared" si="0"/>
        <v>0</v>
      </c>
      <c r="T36" s="331">
        <f t="shared" si="0"/>
        <v>0</v>
      </c>
      <c r="U36" s="332">
        <f t="shared" si="0"/>
        <v>0</v>
      </c>
      <c r="V36" s="110">
        <f t="shared" si="1"/>
        <v>0.45166666666666666</v>
      </c>
      <c r="W36" s="109">
        <f t="shared" si="2"/>
        <v>0.45166666666666666</v>
      </c>
      <c r="X36" s="109">
        <f t="shared" si="3"/>
        <v>0.45166666666666666</v>
      </c>
      <c r="Y36" s="116">
        <f t="shared" si="4"/>
        <v>0.45166666666666666</v>
      </c>
      <c r="Z36" s="523" t="s">
        <v>729</v>
      </c>
      <c r="AA36" s="507"/>
      <c r="AB36" s="117"/>
      <c r="AC36" s="118"/>
    </row>
    <row r="37" spans="3:29" ht="86.25">
      <c r="C37" s="132" t="str">
        <f>IF(ISBLANK('5. Pp (3 años)'!B69),"",'5. Pp (3 años)'!B69)</f>
        <v>Dirección General de Tecnologias de Informacion y Comunicación</v>
      </c>
      <c r="D37" s="68" t="str">
        <f>IF(ISBLANK('5. Pp (3 años)'!C69),"",'5. Pp (3 años)'!C69)</f>
        <v>Actividad</v>
      </c>
      <c r="E37" s="129" t="str">
        <f>IF(ISBLANK('5. Pp (3 años)'!D69),"",'5. Pp (3 años)'!D69)</f>
        <v>1.4.1.1.5.3 Atención de servicios de soporte técnico para las dependencias municipales.</v>
      </c>
      <c r="F37" s="129" t="str">
        <f>IF(ISBLANK('5. Pp (3 años)'!E69),"",'5. Pp (3 años)'!E69)</f>
        <v>PSSTA= Porcentaje de servicios de soporte técnico atendidos.</v>
      </c>
      <c r="G37" s="58" t="str">
        <f>IF(ISBLANK('5. Pp (3 años)'!H69),"",'5. Pp (3 años)'!H69)</f>
        <v>Trimestral</v>
      </c>
      <c r="H37" s="57" t="str">
        <f>IF(ISBLANK('5. Pp (3 años)'!J69),"",'5. Pp (3 años)'!J69)</f>
        <v>UNIDAD DE MEDIDA DEL INDICADOR:
Porcentaje
UNIDAD DE MEDIDA DE LAS VARIABLES:
Servicios de Soporte Técnico.</v>
      </c>
      <c r="I37" s="113">
        <f>IF(ISBLANK('9. METAS'!K43),"",'9. METAS'!K43)</f>
        <v>3200</v>
      </c>
      <c r="J37" s="325">
        <f>IF(ISBLANK('9. METAS'!Q43),"",'9. METAS'!Q43)</f>
        <v>800</v>
      </c>
      <c r="K37" s="326">
        <f>IF(ISBLANK('9. METAS'!R43),"",'9. METAS'!R43)</f>
        <v>800</v>
      </c>
      <c r="L37" s="326">
        <f>IF(ISBLANK('9. METAS'!S43),"",'9. METAS'!S43)</f>
        <v>800</v>
      </c>
      <c r="M37" s="327">
        <f>IF(ISBLANK('9. METAS'!T43),"",'9. METAS'!T43)</f>
        <v>800</v>
      </c>
      <c r="N37" s="325">
        <v>768</v>
      </c>
      <c r="O37" s="326"/>
      <c r="P37" s="326"/>
      <c r="Q37" s="327"/>
      <c r="R37" s="330">
        <f t="shared" si="0"/>
        <v>0.96</v>
      </c>
      <c r="S37" s="331">
        <f t="shared" si="0"/>
        <v>0</v>
      </c>
      <c r="T37" s="331">
        <f t="shared" si="0"/>
        <v>0</v>
      </c>
      <c r="U37" s="332">
        <f t="shared" si="0"/>
        <v>0</v>
      </c>
      <c r="V37" s="110">
        <f t="shared" si="1"/>
        <v>0.24</v>
      </c>
      <c r="W37" s="109">
        <f t="shared" si="2"/>
        <v>0.24</v>
      </c>
      <c r="X37" s="109">
        <f t="shared" si="3"/>
        <v>0.24</v>
      </c>
      <c r="Y37" s="116">
        <f t="shared" si="4"/>
        <v>0.24</v>
      </c>
      <c r="Z37" s="523" t="s">
        <v>747</v>
      </c>
      <c r="AA37" s="507"/>
      <c r="AB37" s="117"/>
      <c r="AC37" s="118"/>
    </row>
    <row r="38" spans="3:29" ht="86.25">
      <c r="C38" s="310" t="str">
        <f>IF(ISBLANK('5. Pp (3 años)'!B70),"",'5. Pp (3 años)'!B70)</f>
        <v>Dirección General de Servicios Generales</v>
      </c>
      <c r="D38" s="311" t="str">
        <f>IF(ISBLANK('5. Pp (3 años)'!C70),"",'5. Pp (3 años)'!C70)</f>
        <v>Componente</v>
      </c>
      <c r="E38" s="300" t="str">
        <f>IF(ISBLANK('5. Pp (3 años)'!D70),"",'5. Pp (3 años)'!D70)</f>
        <v>1.4.1.1.6 Servicios de mantenimiento y logística brindados a las dependencias municipales conforme a la normatividad aplicable</v>
      </c>
      <c r="F38" s="300" t="str">
        <f>IF(ISBLANK('5. Pp (3 años)'!E70),"",'5. Pp (3 años)'!E70)</f>
        <v xml:space="preserve">PSML=Porcentaje de Servicios de mantenimiento y logística proporcionados. </v>
      </c>
      <c r="G38" s="297" t="str">
        <f>IF(ISBLANK('5. Pp (3 años)'!H70),"",'5. Pp (3 años)'!H70)</f>
        <v>Trimestral</v>
      </c>
      <c r="H38" s="312" t="str">
        <f>IF(ISBLANK('5. Pp (3 años)'!J70),"",'5. Pp (3 años)'!J70)</f>
        <v xml:space="preserve">UNIDAD DE MEDIDA DEL INDICADOR:
Porcentaje
UNIDAD DE MEDIDA DE LAS VARIABLES:
Servicios de Mantenimiento y Logística </v>
      </c>
      <c r="I38" s="485">
        <f>IF(ISBLANK('9. METAS'!K44),"",'9. METAS'!K44)</f>
        <v>0.95</v>
      </c>
      <c r="J38" s="486">
        <f>IF(ISBLANK('9. METAS'!Q44),"",'9. METAS'!Q44)</f>
        <v>0.95</v>
      </c>
      <c r="K38" s="487">
        <f>IF(ISBLANK('9. METAS'!R44),"",'9. METAS'!R44)</f>
        <v>0.95</v>
      </c>
      <c r="L38" s="487">
        <f>IF(ISBLANK('9. METAS'!S44),"",'9. METAS'!S44)</f>
        <v>0.95</v>
      </c>
      <c r="M38" s="488">
        <f>IF(ISBLANK('9. METAS'!T44),"",'9. METAS'!T44)</f>
        <v>0.95</v>
      </c>
      <c r="N38" s="486">
        <v>1.1297999999999999</v>
      </c>
      <c r="O38" s="326"/>
      <c r="P38" s="326"/>
      <c r="Q38" s="327"/>
      <c r="R38" s="330">
        <f t="shared" si="0"/>
        <v>1.1892631578947368</v>
      </c>
      <c r="S38" s="331">
        <f t="shared" si="0"/>
        <v>0</v>
      </c>
      <c r="T38" s="331">
        <f t="shared" si="0"/>
        <v>0</v>
      </c>
      <c r="U38" s="332">
        <f t="shared" si="0"/>
        <v>0</v>
      </c>
      <c r="V38" s="110">
        <f t="shared" si="1"/>
        <v>1.1892631578947368</v>
      </c>
      <c r="W38" s="109">
        <f t="shared" si="2"/>
        <v>1.1892631578947368</v>
      </c>
      <c r="X38" s="109">
        <f t="shared" si="3"/>
        <v>1.1892631578947368</v>
      </c>
      <c r="Y38" s="116">
        <f t="shared" si="4"/>
        <v>1.1892631578947368</v>
      </c>
      <c r="Z38" s="522" t="s">
        <v>730</v>
      </c>
      <c r="AA38" s="507"/>
      <c r="AB38" s="117"/>
      <c r="AC38" s="118"/>
    </row>
    <row r="39" spans="3:29" ht="86.25">
      <c r="C39" s="132" t="str">
        <f>IF(ISBLANK('5. Pp (3 años)'!B71),"",'5. Pp (3 años)'!B71)</f>
        <v>Dirección General de Servicios Generales</v>
      </c>
      <c r="D39" s="68" t="str">
        <f>IF(ISBLANK('5. Pp (3 años)'!C71),"",'5. Pp (3 años)'!C71)</f>
        <v>Actividad</v>
      </c>
      <c r="E39" s="129" t="str">
        <f>IF(ISBLANK('5. Pp (3 años)'!D71),"",'5. Pp (3 años)'!D71)</f>
        <v>1.4.1.1.6.1 Realización del mantenimiento del Edificio del Palacio Municipal y áreas comúnes.</v>
      </c>
      <c r="F39" s="129" t="str">
        <f>IF(ISBLANK('5. Pp (3 años)'!E71),"",'5. Pp (3 años)'!E71)</f>
        <v xml:space="preserve">PSMR=Porcentaje de servicios de mantenimiento municipal realizados. </v>
      </c>
      <c r="G39" s="58" t="str">
        <f>IF(ISBLANK('5. Pp (3 años)'!H71),"",'5. Pp (3 años)'!H71)</f>
        <v>Trimestral</v>
      </c>
      <c r="H39" s="57" t="str">
        <f>IF(ISBLANK('5. Pp (3 años)'!J71),"",'5. Pp (3 años)'!J71)</f>
        <v xml:space="preserve">UNIDAD DE MEDIDA DEL INDICADOR:
Porcentaje
UNIDAD DE MEDIDA DE LAS VARIABLES: 
Servicios de mantenimiento </v>
      </c>
      <c r="I39" s="113">
        <f>IF(ISBLANK('9. METAS'!K45),"",'9. METAS'!K45)</f>
        <v>2400</v>
      </c>
      <c r="J39" s="325">
        <f>IF(ISBLANK('9. METAS'!Q45),"",'9. METAS'!Q45)</f>
        <v>600</v>
      </c>
      <c r="K39" s="326">
        <f>IF(ISBLANK('9. METAS'!R45),"",'9. METAS'!R45)</f>
        <v>600</v>
      </c>
      <c r="L39" s="326">
        <f>IF(ISBLANK('9. METAS'!S45),"",'9. METAS'!S45)</f>
        <v>600</v>
      </c>
      <c r="M39" s="327">
        <f>IF(ISBLANK('9. METAS'!T45),"",'9. METAS'!T45)</f>
        <v>600</v>
      </c>
      <c r="N39" s="325">
        <v>704</v>
      </c>
      <c r="O39" s="326"/>
      <c r="P39" s="326"/>
      <c r="Q39" s="327"/>
      <c r="R39" s="330">
        <f t="shared" si="0"/>
        <v>1.1733333333333333</v>
      </c>
      <c r="S39" s="331">
        <f t="shared" si="0"/>
        <v>0</v>
      </c>
      <c r="T39" s="331">
        <f t="shared" si="0"/>
        <v>0</v>
      </c>
      <c r="U39" s="332">
        <f t="shared" si="0"/>
        <v>0</v>
      </c>
      <c r="V39" s="110">
        <f t="shared" si="1"/>
        <v>0.29333333333333333</v>
      </c>
      <c r="W39" s="109">
        <f t="shared" si="2"/>
        <v>0.29333333333333333</v>
      </c>
      <c r="X39" s="109">
        <f t="shared" si="3"/>
        <v>0.29333333333333333</v>
      </c>
      <c r="Y39" s="116">
        <f t="shared" si="4"/>
        <v>0.29333333333333333</v>
      </c>
      <c r="Z39" s="523" t="s">
        <v>748</v>
      </c>
      <c r="AA39" s="507"/>
      <c r="AB39" s="117"/>
      <c r="AC39" s="118"/>
    </row>
    <row r="40" spans="3:29" ht="86.25">
      <c r="C40" s="132" t="str">
        <f>IF(ISBLANK('5. Pp (3 años)'!B72),"",'5. Pp (3 años)'!B72)</f>
        <v>Dirección General de Servicios Generales</v>
      </c>
      <c r="D40" s="68" t="str">
        <f>IF(ISBLANK('5. Pp (3 años)'!C72),"",'5. Pp (3 años)'!C72)</f>
        <v>Actividad</v>
      </c>
      <c r="E40" s="129" t="str">
        <f>IF(ISBLANK('5. Pp (3 años)'!D72),"",'5. Pp (3 años)'!D72)</f>
        <v>1.4.1.1.6.2 Brindar servicios de logística para la realización de eventos oficiales especiales.</v>
      </c>
      <c r="F40" s="129" t="str">
        <f>IF(ISBLANK('5. Pp (3 años)'!E72),"",'5. Pp (3 años)'!E72)</f>
        <v>PLEO= Porcentaje de servicios de logística de los eventos oficiales especiales brindados</v>
      </c>
      <c r="G40" s="58" t="str">
        <f>IF(ISBLANK('5. Pp (3 años)'!H72),"",'5. Pp (3 años)'!H72)</f>
        <v>Trimestral</v>
      </c>
      <c r="H40" s="57" t="str">
        <f>IF(ISBLANK('5. Pp (3 años)'!J72),"",'5. Pp (3 años)'!J72)</f>
        <v>UNIDAD DE MEDIDA DEL INDICADOR:
Porcentaje
UNIDAD DE MEDIDA DE LAS VARIABLES: 
Servicios de logistica.</v>
      </c>
      <c r="I40" s="113">
        <f>IF(ISBLANK('9. METAS'!K46),"",'9. METAS'!K46)</f>
        <v>6</v>
      </c>
      <c r="J40" s="325">
        <f>IF(ISBLANK('9. METAS'!Q46),"",'9. METAS'!Q46)</f>
        <v>1</v>
      </c>
      <c r="K40" s="326">
        <f>IF(ISBLANK('9. METAS'!R46),"",'9. METAS'!R46)</f>
        <v>1</v>
      </c>
      <c r="L40" s="326">
        <f>IF(ISBLANK('9. METAS'!S46),"",'9. METAS'!S46)</f>
        <v>2</v>
      </c>
      <c r="M40" s="327">
        <f>IF(ISBLANK('9. METAS'!T46),"",'9. METAS'!T46)</f>
        <v>2</v>
      </c>
      <c r="N40" s="325">
        <v>1</v>
      </c>
      <c r="O40" s="326"/>
      <c r="P40" s="326"/>
      <c r="Q40" s="327"/>
      <c r="R40" s="330">
        <f t="shared" si="0"/>
        <v>1</v>
      </c>
      <c r="S40" s="331">
        <f t="shared" si="0"/>
        <v>0</v>
      </c>
      <c r="T40" s="331">
        <f t="shared" si="0"/>
        <v>0</v>
      </c>
      <c r="U40" s="332">
        <f t="shared" si="0"/>
        <v>0</v>
      </c>
      <c r="V40" s="110">
        <f t="shared" si="1"/>
        <v>0.16666666666666666</v>
      </c>
      <c r="W40" s="109">
        <f t="shared" si="2"/>
        <v>0.16666666666666666</v>
      </c>
      <c r="X40" s="109">
        <f t="shared" si="3"/>
        <v>0.16666666666666666</v>
      </c>
      <c r="Y40" s="116">
        <f t="shared" si="4"/>
        <v>0.16666666666666666</v>
      </c>
      <c r="Z40" s="523" t="s">
        <v>731</v>
      </c>
      <c r="AA40" s="507"/>
      <c r="AB40" s="117"/>
      <c r="AC40" s="118"/>
    </row>
    <row r="41" spans="3:29" ht="86.25">
      <c r="C41" s="132" t="str">
        <f>IF(ISBLANK('5. Pp (3 años)'!B73),"",'5. Pp (3 años)'!B73)</f>
        <v>Dirección General de Servicios Generales</v>
      </c>
      <c r="D41" s="68" t="str">
        <f>IF(ISBLANK('5. Pp (3 años)'!C73),"",'5. Pp (3 años)'!C73)</f>
        <v>Actividad</v>
      </c>
      <c r="E41" s="129" t="str">
        <f>IF(ISBLANK('5. Pp (3 años)'!D73),"",'5. Pp (3 años)'!D73)</f>
        <v>1.4.1.1.6.3 Atención de solicitudes de servicios de logística para eventos institucionales ordinarios solicitados por las dependencias municipales.</v>
      </c>
      <c r="F41" s="129" t="str">
        <f>IF(ISBLANK('5. Pp (3 años)'!E73),"",'5. Pp (3 años)'!E73)</f>
        <v>PSLA= Porcentaje de solicitudes de servicios de logística para eventos ordinarios atendidos.</v>
      </c>
      <c r="G41" s="58" t="str">
        <f>IF(ISBLANK('5. Pp (3 años)'!H73),"",'5. Pp (3 años)'!H73)</f>
        <v>Trimestral</v>
      </c>
      <c r="H41" s="57" t="str">
        <f>IF(ISBLANK('5. Pp (3 años)'!J73),"",'5. Pp (3 años)'!J73)</f>
        <v>UNIDAD DE MEDIDA DEL INDICADOR:
Porcentaje
UNIDAD DE MEDIDA DE LAS VARIABLES: Servicios de Logística para los Eventos</v>
      </c>
      <c r="I41" s="113">
        <f>IF(ISBLANK('9. METAS'!K47),"",'9. METAS'!K47)</f>
        <v>2000</v>
      </c>
      <c r="J41" s="325">
        <f>IF(ISBLANK('9. METAS'!Q47),"",'9. METAS'!Q47)</f>
        <v>500</v>
      </c>
      <c r="K41" s="326">
        <f>IF(ISBLANK('9. METAS'!R47),"",'9. METAS'!R47)</f>
        <v>500</v>
      </c>
      <c r="L41" s="326">
        <f>IF(ISBLANK('9. METAS'!S47),"",'9. METAS'!S47)</f>
        <v>500</v>
      </c>
      <c r="M41" s="327">
        <f>IF(ISBLANK('9. METAS'!T47),"",'9. METAS'!T47)</f>
        <v>500</v>
      </c>
      <c r="N41" s="325">
        <v>539</v>
      </c>
      <c r="O41" s="326"/>
      <c r="P41" s="326"/>
      <c r="Q41" s="327"/>
      <c r="R41" s="330">
        <f t="shared" si="0"/>
        <v>1.0780000000000001</v>
      </c>
      <c r="S41" s="331">
        <f t="shared" si="0"/>
        <v>0</v>
      </c>
      <c r="T41" s="331">
        <f t="shared" si="0"/>
        <v>0</v>
      </c>
      <c r="U41" s="332">
        <f t="shared" si="0"/>
        <v>0</v>
      </c>
      <c r="V41" s="110">
        <f t="shared" si="1"/>
        <v>0.26950000000000002</v>
      </c>
      <c r="W41" s="109">
        <f t="shared" si="2"/>
        <v>0.26950000000000002</v>
      </c>
      <c r="X41" s="109">
        <f t="shared" si="3"/>
        <v>0.26950000000000002</v>
      </c>
      <c r="Y41" s="116">
        <f t="shared" si="4"/>
        <v>0.26950000000000002</v>
      </c>
      <c r="Z41" s="523" t="s">
        <v>749</v>
      </c>
      <c r="AA41" s="507"/>
      <c r="AB41" s="117"/>
      <c r="AC41" s="118"/>
    </row>
    <row r="42" spans="3:29" ht="86.25">
      <c r="C42" s="310" t="str">
        <f>IF(ISBLANK('5. Pp (3 años)'!B74),"",'5. Pp (3 años)'!B74)</f>
        <v>Dirección General de Fomento Cívico</v>
      </c>
      <c r="D42" s="311" t="str">
        <f>IF(ISBLANK('5. Pp (3 años)'!C74),"",'5. Pp (3 años)'!C74)</f>
        <v>Componente</v>
      </c>
      <c r="E42" s="300" t="str">
        <f>IF(ISBLANK('5. Pp (3 años)'!D74),"",'5. Pp (3 años)'!D74)</f>
        <v xml:space="preserve">1.4.1.1.7 Eventos cívicos y culturales realizados y apoyos proporcionados a instituciones externas.
</v>
      </c>
      <c r="F42" s="300" t="str">
        <f>IF(ISBLANK('5. Pp (3 años)'!E74),"",'5. Pp (3 años)'!E74)</f>
        <v xml:space="preserve">PECR= Porcentaje de Eventos Cívicos y Culturales realizados   </v>
      </c>
      <c r="G42" s="297" t="str">
        <f>IF(ISBLANK('5. Pp (3 años)'!H74),"",'5. Pp (3 años)'!H74)</f>
        <v>Trimestral</v>
      </c>
      <c r="H42" s="312" t="str">
        <f>IF(ISBLANK('5. Pp (3 años)'!J74),"",'5. Pp (3 años)'!J74)</f>
        <v xml:space="preserve">UNIDAD DE MEDIDA DEL INDICADOR:
Porcentaje
UNIDAD DE MEDIDA DE LAS VARIABLES:  
Eventos Cívicos y Culturales realizados  </v>
      </c>
      <c r="I42" s="485">
        <f>IF(ISBLANK('9. METAS'!K48),"",'9. METAS'!K48)</f>
        <v>0.95</v>
      </c>
      <c r="J42" s="486">
        <f>IF(ISBLANK('9. METAS'!Q48),"",'9. METAS'!Q48)</f>
        <v>0.95</v>
      </c>
      <c r="K42" s="487">
        <f>IF(ISBLANK('9. METAS'!R48),"",'9. METAS'!R48)</f>
        <v>0.95</v>
      </c>
      <c r="L42" s="487">
        <f>IF(ISBLANK('9. METAS'!S48),"",'9. METAS'!S48)</f>
        <v>0.95</v>
      </c>
      <c r="M42" s="488">
        <f>IF(ISBLANK('9. METAS'!T48),"",'9. METAS'!T48)</f>
        <v>0.95</v>
      </c>
      <c r="N42" s="486">
        <v>1.4</v>
      </c>
      <c r="O42" s="326"/>
      <c r="P42" s="326"/>
      <c r="Q42" s="327"/>
      <c r="R42" s="330">
        <f t="shared" si="0"/>
        <v>1.4736842105263157</v>
      </c>
      <c r="S42" s="331">
        <f t="shared" si="0"/>
        <v>0</v>
      </c>
      <c r="T42" s="331">
        <f t="shared" si="0"/>
        <v>0</v>
      </c>
      <c r="U42" s="332">
        <f t="shared" si="0"/>
        <v>0</v>
      </c>
      <c r="V42" s="110">
        <f t="shared" si="1"/>
        <v>1.4736842105263157</v>
      </c>
      <c r="W42" s="109">
        <f t="shared" si="2"/>
        <v>1.4736842105263157</v>
      </c>
      <c r="X42" s="109">
        <f t="shared" si="3"/>
        <v>1.4736842105263157</v>
      </c>
      <c r="Y42" s="116">
        <f t="shared" si="4"/>
        <v>1.4736842105263157</v>
      </c>
      <c r="Z42" s="522" t="s">
        <v>732</v>
      </c>
      <c r="AA42" s="507"/>
      <c r="AB42" s="117"/>
      <c r="AC42" s="118"/>
    </row>
    <row r="43" spans="3:29" ht="86.25">
      <c r="C43" s="132" t="str">
        <f>IF(ISBLANK('5. Pp (3 años)'!B75),"",'5. Pp (3 años)'!B75)</f>
        <v>Dirección General de Fomento Cívico</v>
      </c>
      <c r="D43" s="68" t="str">
        <f>IF(ISBLANK('5. Pp (3 años)'!C75),"",'5. Pp (3 años)'!C75)</f>
        <v>Actividad</v>
      </c>
      <c r="E43" s="129" t="str">
        <f>IF(ISBLANK('5. Pp (3 años)'!D75),"",'5. Pp (3 años)'!D75)</f>
        <v>1.4.1.1.7.1 Realización de conmemoraciones y celebraciones cívicas.</v>
      </c>
      <c r="F43" s="129" t="str">
        <f>IF(ISBLANK('5. Pp (3 años)'!E75),"",'5. Pp (3 años)'!E75)</f>
        <v xml:space="preserve">PCCR=   Porcentaje de Conmemoraciones y Celebraciones Cívicas realizadas    </v>
      </c>
      <c r="G43" s="58" t="str">
        <f>IF(ISBLANK('5. Pp (3 años)'!H75),"",'5. Pp (3 años)'!H75)</f>
        <v>Trimestral</v>
      </c>
      <c r="H43" s="57" t="str">
        <f>IF(ISBLANK('5. Pp (3 años)'!J75),"",'5. Pp (3 años)'!J75)</f>
        <v>UNIDAD DE MEDIDA DEL INDICADOR:
Porcentaje
UNIDAD DE MEDIDA DE LAS VARIABLES:  
Conmemoraciones y Celebraciones Cívicas</v>
      </c>
      <c r="I43" s="113">
        <f>IF(ISBLANK('9. METAS'!K49),"",'9. METAS'!K49)</f>
        <v>80</v>
      </c>
      <c r="J43" s="325">
        <f>IF(ISBLANK('9. METAS'!Q49),"",'9. METAS'!Q49)</f>
        <v>18</v>
      </c>
      <c r="K43" s="326">
        <f>IF(ISBLANK('9. METAS'!R49),"",'9. METAS'!R49)</f>
        <v>21</v>
      </c>
      <c r="L43" s="326">
        <f>IF(ISBLANK('9. METAS'!S49),"",'9. METAS'!S49)</f>
        <v>21</v>
      </c>
      <c r="M43" s="327">
        <f>IF(ISBLANK('9. METAS'!T49),"",'9. METAS'!T49)</f>
        <v>20</v>
      </c>
      <c r="N43" s="325">
        <v>25</v>
      </c>
      <c r="O43" s="326"/>
      <c r="P43" s="326"/>
      <c r="Q43" s="327"/>
      <c r="R43" s="330">
        <f t="shared" si="0"/>
        <v>1.3888888888888888</v>
      </c>
      <c r="S43" s="331">
        <f t="shared" si="0"/>
        <v>0</v>
      </c>
      <c r="T43" s="331">
        <f t="shared" si="0"/>
        <v>0</v>
      </c>
      <c r="U43" s="332">
        <f t="shared" si="0"/>
        <v>0</v>
      </c>
      <c r="V43" s="110">
        <f t="shared" si="1"/>
        <v>0.3125</v>
      </c>
      <c r="W43" s="109">
        <f t="shared" si="2"/>
        <v>0.3125</v>
      </c>
      <c r="X43" s="109">
        <f t="shared" si="3"/>
        <v>0.3125</v>
      </c>
      <c r="Y43" s="116">
        <f t="shared" si="4"/>
        <v>0.3125</v>
      </c>
      <c r="Z43" s="523" t="s">
        <v>750</v>
      </c>
      <c r="AA43" s="507"/>
      <c r="AB43" s="117"/>
      <c r="AC43" s="118"/>
    </row>
    <row r="44" spans="3:29" ht="86.25">
      <c r="C44" s="132" t="str">
        <f>IF(ISBLANK('5. Pp (3 años)'!B76),"",'5. Pp (3 años)'!B76)</f>
        <v>Dirección General de Fomento Cívico</v>
      </c>
      <c r="D44" s="68" t="str">
        <f>IF(ISBLANK('5. Pp (3 años)'!C76),"",'5. Pp (3 años)'!C76)</f>
        <v>Actividad</v>
      </c>
      <c r="E44" s="129" t="str">
        <f>IF(ISBLANK('5. Pp (3 años)'!D76),"",'5. Pp (3 años)'!D76)</f>
        <v>1.4.1.1.7.2   Participaciones musicales en eventos cívicos y culturales.</v>
      </c>
      <c r="F44" s="129" t="str">
        <f>IF(ISBLANK('5. Pp (3 años)'!E76),"",'5. Pp (3 años)'!E76)</f>
        <v>PMR = Porcentaje de participaciones musicales en eventos realizadas.</v>
      </c>
      <c r="G44" s="58" t="str">
        <f>IF(ISBLANK('5. Pp (3 años)'!H76),"",'5. Pp (3 años)'!H76)</f>
        <v>Trimestral</v>
      </c>
      <c r="H44" s="57" t="str">
        <f>IF(ISBLANK('5. Pp (3 años)'!J76),"",'5. Pp (3 años)'!J76)</f>
        <v>UNIDAD DE MEDIDA DEL INDICADOR:
Porcentaje
UNIDAD DE MEDIDA DE LAS VARIABLES:  Participaciones Musicales</v>
      </c>
      <c r="I44" s="113">
        <f>IF(ISBLANK('9. METAS'!K50),"",'9. METAS'!K50)</f>
        <v>114</v>
      </c>
      <c r="J44" s="325">
        <f>IF(ISBLANK('9. METAS'!Q50),"",'9. METAS'!Q50)</f>
        <v>27</v>
      </c>
      <c r="K44" s="326">
        <f>IF(ISBLANK('9. METAS'!R50),"",'9. METAS'!R50)</f>
        <v>31</v>
      </c>
      <c r="L44" s="326">
        <f>IF(ISBLANK('9. METAS'!S50),"",'9. METAS'!S50)</f>
        <v>29</v>
      </c>
      <c r="M44" s="327">
        <f>IF(ISBLANK('9. METAS'!T50),"",'9. METAS'!T50)</f>
        <v>27</v>
      </c>
      <c r="N44" s="325">
        <v>38</v>
      </c>
      <c r="O44" s="326"/>
      <c r="P44" s="326"/>
      <c r="Q44" s="327"/>
      <c r="R44" s="330">
        <f t="shared" si="0"/>
        <v>1.4074074074074074</v>
      </c>
      <c r="S44" s="331">
        <f t="shared" si="0"/>
        <v>0</v>
      </c>
      <c r="T44" s="331">
        <f t="shared" si="0"/>
        <v>0</v>
      </c>
      <c r="U44" s="332">
        <f t="shared" si="0"/>
        <v>0</v>
      </c>
      <c r="V44" s="110">
        <f t="shared" si="1"/>
        <v>0.33333333333333331</v>
      </c>
      <c r="W44" s="109">
        <f t="shared" si="2"/>
        <v>0.33333333333333331</v>
      </c>
      <c r="X44" s="109">
        <f t="shared" si="3"/>
        <v>0.33333333333333331</v>
      </c>
      <c r="Y44" s="116">
        <f t="shared" si="4"/>
        <v>0.33333333333333331</v>
      </c>
      <c r="Z44" s="523" t="s">
        <v>733</v>
      </c>
      <c r="AA44" s="507"/>
      <c r="AB44" s="117"/>
      <c r="AC44" s="118"/>
    </row>
    <row r="45" spans="3:29" ht="86.25">
      <c r="C45" s="132" t="str">
        <f>IF(ISBLANK('5. Pp (3 años)'!B77),"",'5. Pp (3 años)'!B77)</f>
        <v>Dirección General de Fomento Cívico</v>
      </c>
      <c r="D45" s="68" t="str">
        <f>IF(ISBLANK('5. Pp (3 años)'!C77),"",'5. Pp (3 años)'!C77)</f>
        <v>Actividad</v>
      </c>
      <c r="E45" s="129" t="str">
        <f>IF(ISBLANK('5. Pp (3 años)'!D77),"",'5. Pp (3 años)'!D77)</f>
        <v xml:space="preserve">1.4.1.1.7.3  Atención a Solicitudes de apoyo para eventos oficiales de Instituciones Externas.
</v>
      </c>
      <c r="F45" s="129" t="str">
        <f>IF(ISBLANK('5. Pp (3 años)'!E77),"",'5. Pp (3 años)'!E77)</f>
        <v xml:space="preserve">PSEA= Porcentaje de solicitudes de apoyo para eventos oficiales atendidos. </v>
      </c>
      <c r="G45" s="58" t="str">
        <f>IF(ISBLANK('5. Pp (3 años)'!H77),"",'5. Pp (3 años)'!H77)</f>
        <v>Trimestral</v>
      </c>
      <c r="H45" s="57" t="str">
        <f>IF(ISBLANK('5. Pp (3 años)'!J77),"",'5. Pp (3 años)'!J77)</f>
        <v>UNIDAD DE MEDIDA DEL INDICADOR:
Porcentaje
UNIDAD DE MEDIDA DE LAS VARIABLES:  
Solicitudes de apoyo</v>
      </c>
      <c r="I45" s="113">
        <f>IF(ISBLANK('9. METAS'!K51),"",'9. METAS'!K51)</f>
        <v>22</v>
      </c>
      <c r="J45" s="325">
        <f>IF(ISBLANK('9. METAS'!Q51),"",'9. METAS'!Q51)</f>
        <v>5</v>
      </c>
      <c r="K45" s="326">
        <f>IF(ISBLANK('9. METAS'!R51),"",'9. METAS'!R51)</f>
        <v>6</v>
      </c>
      <c r="L45" s="326">
        <f>IF(ISBLANK('9. METAS'!S51),"",'9. METAS'!S51)</f>
        <v>6</v>
      </c>
      <c r="M45" s="327">
        <f>IF(ISBLANK('9. METAS'!T51),"",'9. METAS'!T51)</f>
        <v>5</v>
      </c>
      <c r="N45" s="325">
        <v>7</v>
      </c>
      <c r="O45" s="326"/>
      <c r="P45" s="326"/>
      <c r="Q45" s="327"/>
      <c r="R45" s="330">
        <f t="shared" si="0"/>
        <v>1.4</v>
      </c>
      <c r="S45" s="331">
        <f t="shared" si="0"/>
        <v>0</v>
      </c>
      <c r="T45" s="331">
        <f t="shared" si="0"/>
        <v>0</v>
      </c>
      <c r="U45" s="332">
        <f t="shared" si="0"/>
        <v>0</v>
      </c>
      <c r="V45" s="110">
        <f t="shared" si="1"/>
        <v>0.31818181818181818</v>
      </c>
      <c r="W45" s="109">
        <f t="shared" si="2"/>
        <v>0.31818181818181818</v>
      </c>
      <c r="X45" s="109">
        <f t="shared" si="3"/>
        <v>0.31818181818181818</v>
      </c>
      <c r="Y45" s="116">
        <f t="shared" si="4"/>
        <v>0.31818181818181818</v>
      </c>
      <c r="Z45" s="523" t="s">
        <v>734</v>
      </c>
      <c r="AA45" s="507"/>
      <c r="AB45" s="117"/>
      <c r="AC45" s="118"/>
    </row>
    <row r="46" spans="3:29" ht="86.25">
      <c r="C46" s="310" t="str">
        <f>IF(ISBLANK('5. Pp (3 años)'!B78),"",'5. Pp (3 años)'!B78)</f>
        <v>Dirección General de Recursos Humanos</v>
      </c>
      <c r="D46" s="311" t="str">
        <f>IF(ISBLANK('5. Pp (3 años)'!C78),"",'5. Pp (3 años)'!C78)</f>
        <v>Componente</v>
      </c>
      <c r="E46" s="300" t="str">
        <f>IF(ISBLANK('5. Pp (3 años)'!D78),"",'5. Pp (3 años)'!D78)</f>
        <v>1.4.1.1.8 Reportes de plantilla de personal municipal actualizados y emitidos, derivados de la gestión de incidencias, finiquitos y actualización de expedientes del personal.</v>
      </c>
      <c r="F46" s="300" t="str">
        <f>IF(ISBLANK('5. Pp (3 años)'!E78),"",'5. Pp (3 años)'!E78)</f>
        <v>PPPME= Porcentaje de plantillas de personal municipal entregadas.</v>
      </c>
      <c r="G46" s="297" t="str">
        <f>IF(ISBLANK('5. Pp (3 años)'!H78),"",'5. Pp (3 años)'!H78)</f>
        <v>Trimestral</v>
      </c>
      <c r="H46" s="312" t="str">
        <f>IF(ISBLANK('5. Pp (3 años)'!J78),"",'5. Pp (3 años)'!J78)</f>
        <v>UNIDAD DE MEDIDA DEL INDICADOR
Porcentaje 
                                             UNIDAD DE MEDIDA DE LA VARIABLE
Plantillas de personal municipal</v>
      </c>
      <c r="I46" s="113">
        <f>IF(ISBLANK('9. METAS'!K52),"",'9. METAS'!K52)</f>
        <v>1272</v>
      </c>
      <c r="J46" s="325">
        <f>IF(ISBLANK('9. METAS'!Q52),"",'9. METAS'!Q52)</f>
        <v>318</v>
      </c>
      <c r="K46" s="326">
        <f>IF(ISBLANK('9. METAS'!R52),"",'9. METAS'!R52)</f>
        <v>318</v>
      </c>
      <c r="L46" s="326">
        <f>IF(ISBLANK('9. METAS'!S52),"",'9. METAS'!S52)</f>
        <v>318</v>
      </c>
      <c r="M46" s="327">
        <f>IF(ISBLANK('9. METAS'!T52),"",'9. METAS'!T52)</f>
        <v>318</v>
      </c>
      <c r="N46" s="325">
        <v>350</v>
      </c>
      <c r="O46" s="326"/>
      <c r="P46" s="326"/>
      <c r="Q46" s="327"/>
      <c r="R46" s="330">
        <f t="shared" si="0"/>
        <v>1.10062893081761</v>
      </c>
      <c r="S46" s="331">
        <f t="shared" si="0"/>
        <v>0</v>
      </c>
      <c r="T46" s="331">
        <f t="shared" si="0"/>
        <v>0</v>
      </c>
      <c r="U46" s="332">
        <f t="shared" si="0"/>
        <v>0</v>
      </c>
      <c r="V46" s="110">
        <f t="shared" si="1"/>
        <v>0.27515723270440251</v>
      </c>
      <c r="W46" s="109">
        <f t="shared" si="2"/>
        <v>0.27515723270440251</v>
      </c>
      <c r="X46" s="109">
        <f t="shared" si="3"/>
        <v>0.27515723270440251</v>
      </c>
      <c r="Y46" s="116">
        <f t="shared" si="4"/>
        <v>0.27515723270440251</v>
      </c>
      <c r="Z46" s="526" t="s">
        <v>735</v>
      </c>
      <c r="AA46" s="507"/>
      <c r="AB46" s="117"/>
      <c r="AC46" s="118"/>
    </row>
    <row r="47" spans="3:29" ht="103.5">
      <c r="C47" s="132" t="str">
        <f>IF(ISBLANK('5. Pp (3 años)'!B79),"",'5. Pp (3 años)'!B79)</f>
        <v>Dirección General de Recursos Humanos</v>
      </c>
      <c r="D47" s="68" t="str">
        <f>IF(ISBLANK('5. Pp (3 años)'!C79),"",'5. Pp (3 años)'!C79)</f>
        <v>Actividad</v>
      </c>
      <c r="E47" s="129" t="str">
        <f>IF(ISBLANK('5. Pp (3 años)'!D79),"",'5. Pp (3 años)'!D79)</f>
        <v>1.4.1.1.8.1. Atención de incidencias del personal (altas, bajas, modificaciones y movimientos) enviadas por las Unidades Administrativas.</v>
      </c>
      <c r="F47" s="129" t="str">
        <f>IF(ISBLANK('5. Pp (3 años)'!E79),"",'5. Pp (3 años)'!E79)</f>
        <v>PIA=  Porcentaje de incidencias (altas, bajas, modificaciones, cambios de puestos o salarios) atendidas.</v>
      </c>
      <c r="G47" s="58" t="str">
        <f>IF(ISBLANK('5. Pp (3 años)'!H79),"",'5. Pp (3 años)'!H79)</f>
        <v>Trimestral</v>
      </c>
      <c r="H47" s="57" t="str">
        <f>IF(ISBLANK('5. Pp (3 años)'!J79),"",'5. Pp (3 años)'!J79)</f>
        <v xml:space="preserve">UNIDAD DE MEDIDA DEL INDICADOR: Porcentaje
UNIDAD DE MEDIDA DE LA VARIABLE: Incidencias
</v>
      </c>
      <c r="I47" s="113">
        <f>IF(ISBLANK('9. METAS'!K53),"",'9. METAS'!K53)</f>
        <v>3576</v>
      </c>
      <c r="J47" s="325">
        <f>IF(ISBLANK('9. METAS'!Q53),"",'9. METAS'!Q53)</f>
        <v>750</v>
      </c>
      <c r="K47" s="326">
        <f>IF(ISBLANK('9. METAS'!R53),"",'9. METAS'!R53)</f>
        <v>1207</v>
      </c>
      <c r="L47" s="326">
        <f>IF(ISBLANK('9. METAS'!S53),"",'9. METAS'!S53)</f>
        <v>1100</v>
      </c>
      <c r="M47" s="327">
        <f>IF(ISBLANK('9. METAS'!T53),"",'9. METAS'!T53)</f>
        <v>519</v>
      </c>
      <c r="N47" s="325">
        <v>890</v>
      </c>
      <c r="O47" s="326"/>
      <c r="P47" s="326"/>
      <c r="Q47" s="327"/>
      <c r="R47" s="330">
        <f t="shared" si="0"/>
        <v>1.1866666666666668</v>
      </c>
      <c r="S47" s="331">
        <f t="shared" si="0"/>
        <v>0</v>
      </c>
      <c r="T47" s="331">
        <f t="shared" si="0"/>
        <v>0</v>
      </c>
      <c r="U47" s="332">
        <f t="shared" si="0"/>
        <v>0</v>
      </c>
      <c r="V47" s="110">
        <f t="shared" si="1"/>
        <v>0.24888143176733782</v>
      </c>
      <c r="W47" s="109">
        <f t="shared" si="2"/>
        <v>0.24888143176733782</v>
      </c>
      <c r="X47" s="109">
        <f t="shared" si="3"/>
        <v>0.24888143176733782</v>
      </c>
      <c r="Y47" s="116">
        <f t="shared" si="4"/>
        <v>0.24888143176733782</v>
      </c>
      <c r="Z47" s="526" t="s">
        <v>751</v>
      </c>
      <c r="AA47" s="507"/>
      <c r="AB47" s="117"/>
      <c r="AC47" s="118"/>
    </row>
    <row r="48" spans="3:29" ht="86.25">
      <c r="C48" s="132" t="str">
        <f>IF(ISBLANK('5. Pp (3 años)'!B80),"",'5. Pp (3 años)'!B80)</f>
        <v>Dirección General de Recursos Humanos</v>
      </c>
      <c r="D48" s="68" t="str">
        <f>IF(ISBLANK('5. Pp (3 años)'!C80),"",'5. Pp (3 años)'!C80)</f>
        <v>Actividad</v>
      </c>
      <c r="E48" s="129" t="str">
        <f>IF(ISBLANK('5. Pp (3 años)'!D80),"",'5. Pp (3 años)'!D80)</f>
        <v>1.4.1.1.8.2. Elaboración y gestión de reportes de finiquitos y/o liquidación, solicitados por las Unidades Administrativas.</v>
      </c>
      <c r="F48" s="129" t="str">
        <f>IF(ISBLANK('5. Pp (3 años)'!E80),"",'5. Pp (3 años)'!E80)</f>
        <v>PRFLE= Porcentaje de reportes de finiquito y/o liquidación entregados.</v>
      </c>
      <c r="G48" s="58" t="str">
        <f>IF(ISBLANK('5. Pp (3 años)'!H80),"",'5. Pp (3 años)'!H80)</f>
        <v>Trimestral</v>
      </c>
      <c r="H48" s="57" t="str">
        <f>IF(ISBLANK('5. Pp (3 años)'!J80),"",'5. Pp (3 años)'!J80)</f>
        <v>UNIDAD DE MEDIDA DEL INDICADOR:
Porcentaje
                                         UNIDAD DE MEDIDA DE LA VARIABLE:
Finiquitos y/o liquidaciones</v>
      </c>
      <c r="I48" s="113">
        <f>IF(ISBLANK('9. METAS'!K54),"",'9. METAS'!K54)</f>
        <v>600</v>
      </c>
      <c r="J48" s="325">
        <f>IF(ISBLANK('9. METAS'!Q54),"",'9. METAS'!Q54)</f>
        <v>80</v>
      </c>
      <c r="K48" s="326">
        <f>IF(ISBLANK('9. METAS'!R54),"",'9. METAS'!R54)</f>
        <v>200</v>
      </c>
      <c r="L48" s="326">
        <f>IF(ISBLANK('9. METAS'!S54),"",'9. METAS'!S54)</f>
        <v>200</v>
      </c>
      <c r="M48" s="327">
        <f>IF(ISBLANK('9. METAS'!T54),"",'9. METAS'!T54)</f>
        <v>120</v>
      </c>
      <c r="N48" s="325">
        <v>89</v>
      </c>
      <c r="O48" s="326"/>
      <c r="P48" s="326"/>
      <c r="Q48" s="327"/>
      <c r="R48" s="330">
        <f t="shared" si="0"/>
        <v>1.1125</v>
      </c>
      <c r="S48" s="331">
        <f t="shared" si="0"/>
        <v>0</v>
      </c>
      <c r="T48" s="331">
        <f t="shared" si="0"/>
        <v>0</v>
      </c>
      <c r="U48" s="332">
        <f t="shared" si="0"/>
        <v>0</v>
      </c>
      <c r="V48" s="110">
        <f t="shared" si="1"/>
        <v>0.14833333333333334</v>
      </c>
      <c r="W48" s="109">
        <f t="shared" si="2"/>
        <v>0.14833333333333334</v>
      </c>
      <c r="X48" s="109">
        <f t="shared" si="3"/>
        <v>0.14833333333333334</v>
      </c>
      <c r="Y48" s="116">
        <f t="shared" si="4"/>
        <v>0.14833333333333334</v>
      </c>
      <c r="Z48" s="526" t="s">
        <v>736</v>
      </c>
      <c r="AA48" s="507"/>
      <c r="AB48" s="117"/>
      <c r="AC48" s="118"/>
    </row>
    <row r="49" spans="3:29" ht="104.25" thickBot="1">
      <c r="C49" s="138" t="str">
        <f>IF(ISBLANK('5. Pp (3 años)'!B81),"",'5. Pp (3 años)'!B81)</f>
        <v>Dirección General de Recursos Humanos</v>
      </c>
      <c r="D49" s="139" t="str">
        <f>IF(ISBLANK('5. Pp (3 años)'!C81),"",'5. Pp (3 años)'!C81)</f>
        <v>Actividad</v>
      </c>
      <c r="E49" s="131" t="str">
        <f>IF(ISBLANK('5. Pp (3 años)'!D81),"",'5. Pp (3 años)'!D81)</f>
        <v>1.4.1.1.8.3.  Actualización de expedientes de personal activo y de baja por incidencias enviadas por las diferentes Unidades Administrativas.</v>
      </c>
      <c r="F49" s="131" t="str">
        <f>IF(ISBLANK('5. Pp (3 años)'!E81),"",'5. Pp (3 años)'!E81)</f>
        <v>PEPIA= Porcentaje de expedientes de personal por incidencias actualizados</v>
      </c>
      <c r="G49" s="313" t="str">
        <f>IF(ISBLANK('5. Pp (3 años)'!H81),"",'5. Pp (3 años)'!H81)</f>
        <v>Trimestral</v>
      </c>
      <c r="H49" s="60" t="str">
        <f>IF(ISBLANK('5. Pp (3 años)'!J81),"",'5. Pp (3 años)'!J81)</f>
        <v xml:space="preserve">UNIDAD DE MEDIDA DEL INDICADOR:
Porcentaje
                                         UNIDAD DE MEDIDA DE LA VARIABLE:
Expedientes de personal
</v>
      </c>
      <c r="I49" s="425">
        <f>IF(ISBLANK('9. METAS'!K55),"",'9. METAS'!K55)</f>
        <v>3600</v>
      </c>
      <c r="J49" s="333">
        <f>IF(ISBLANK('9. METAS'!Q55),"",'9. METAS'!Q55)</f>
        <v>750</v>
      </c>
      <c r="K49" s="334">
        <f>IF(ISBLANK('9. METAS'!R55),"",'9. METAS'!R55)</f>
        <v>1207</v>
      </c>
      <c r="L49" s="334">
        <f>IF(ISBLANK('9. METAS'!S55),"",'9. METAS'!S55)</f>
        <v>1124</v>
      </c>
      <c r="M49" s="335">
        <f>IF(ISBLANK('9. METAS'!T55),"",'9. METAS'!T55)</f>
        <v>519</v>
      </c>
      <c r="N49" s="333">
        <v>925</v>
      </c>
      <c r="O49" s="334"/>
      <c r="P49" s="334"/>
      <c r="Q49" s="335"/>
      <c r="R49" s="517">
        <f t="shared" si="0"/>
        <v>1.2333333333333334</v>
      </c>
      <c r="S49" s="518">
        <f t="shared" si="0"/>
        <v>0</v>
      </c>
      <c r="T49" s="518">
        <f t="shared" si="0"/>
        <v>0</v>
      </c>
      <c r="U49" s="519">
        <f t="shared" si="0"/>
        <v>0</v>
      </c>
      <c r="V49" s="115">
        <f t="shared" si="1"/>
        <v>0.25694444444444442</v>
      </c>
      <c r="W49" s="114">
        <f t="shared" si="2"/>
        <v>0.25694444444444442</v>
      </c>
      <c r="X49" s="114">
        <f t="shared" si="3"/>
        <v>0.25694444444444442</v>
      </c>
      <c r="Y49" s="504">
        <f t="shared" si="4"/>
        <v>0.25694444444444442</v>
      </c>
      <c r="Z49" s="527" t="s">
        <v>737</v>
      </c>
      <c r="AA49" s="507"/>
      <c r="AB49" s="117"/>
      <c r="AC49" s="118"/>
    </row>
  </sheetData>
  <protectedRanges>
    <protectedRange algorithmName="SHA-512" hashValue="VSDpUfYaSu2o1GNz/dNG0/zdAR2SyjQ4x4E+I/O817AEKyLH+9hkU426TeaW1NebwBiHlEu/vd5f18TkOfpfxw==" saltValue="bop94IANOsb3/TmZjo7hbg==" spinCount="100000" sqref="Z14:AC14 AA15:AC49" name="JUSTIFICACION"/>
    <protectedRange algorithmName="SHA-512" hashValue="PyDnLAnXuexsOqi8KJHCKzcUAp86toIIEBW+RCNRBEQ8pkfZ5Xs8mBFFyPh/CfoZjuwvxP0ysfkxAiPWYIa8EQ==" saltValue="DjMvsJDE8TVyQBko9VSiZA==" spinCount="100000" sqref="N19" name="META ALCANZADA_5"/>
    <protectedRange algorithmName="SHA-512" hashValue="PyDnLAnXuexsOqi8KJHCKzcUAp86toIIEBW+RCNRBEQ8pkfZ5Xs8mBFFyPh/CfoZjuwvxP0ysfkxAiPWYIa8EQ==" saltValue="DjMvsJDE8TVyQBko9VSiZA==" spinCount="100000" sqref="N20" name="META ALCANZADA_7"/>
    <protectedRange algorithmName="SHA-512" hashValue="PyDnLAnXuexsOqi8KJHCKzcUAp86toIIEBW+RCNRBEQ8pkfZ5Xs8mBFFyPh/CfoZjuwvxP0ysfkxAiPWYIa8EQ==" saltValue="DjMvsJDE8TVyQBko9VSiZA==" spinCount="100000" sqref="N25" name="META ALCANZADA_9"/>
    <protectedRange algorithmName="SHA-512" hashValue="PyDnLAnXuexsOqi8KJHCKzcUAp86toIIEBW+RCNRBEQ8pkfZ5Xs8mBFFyPh/CfoZjuwvxP0ysfkxAiPWYIa8EQ==" saltValue="DjMvsJDE8TVyQBko9VSiZA==" spinCount="100000" sqref="N24" name="META ALCANZADA_11"/>
    <protectedRange algorithmName="SHA-512" hashValue="VSDpUfYaSu2o1GNz/dNG0/zdAR2SyjQ4x4E+I/O817AEKyLH+9hkU426TeaW1NebwBiHlEu/vd5f18TkOfpfxw==" saltValue="bop94IANOsb3/TmZjo7hbg==" spinCount="100000" sqref="Z15:Z49" name="JUSTIFICACION_2_2"/>
  </protectedRanges>
  <autoFilter ref="C13:AC49" xr:uid="{C07FFF0F-6140-454C-AE91-3AE11CF8980C}"/>
  <mergeCells count="10">
    <mergeCell ref="I11:Y11"/>
    <mergeCell ref="F5:W6"/>
    <mergeCell ref="F7:W7"/>
    <mergeCell ref="F8:W8"/>
    <mergeCell ref="F9:W9"/>
    <mergeCell ref="C12:H12"/>
    <mergeCell ref="I12:M12"/>
    <mergeCell ref="N12:Q12"/>
    <mergeCell ref="R12:U12"/>
    <mergeCell ref="V12:Y12"/>
  </mergeCells>
  <conditionalFormatting sqref="J14:M49">
    <cfRule type="containsBlanks" dxfId="15" priority="5">
      <formula>LEN(TRIM(J14))=0</formula>
    </cfRule>
  </conditionalFormatting>
  <conditionalFormatting sqref="N14:Q49">
    <cfRule type="containsBlanks" dxfId="14" priority="1">
      <formula>LEN(TRIM(N14))=0</formula>
    </cfRule>
  </conditionalFormatting>
  <conditionalFormatting sqref="R14:U49">
    <cfRule type="cellIs" dxfId="13" priority="12" stopIfTrue="1" operator="equal">
      <formula>"100%"</formula>
    </cfRule>
    <cfRule type="cellIs" dxfId="12" priority="13" stopIfTrue="1" operator="lessThan">
      <formula>0.5</formula>
    </cfRule>
    <cfRule type="cellIs" dxfId="11" priority="14" stopIfTrue="1" operator="between">
      <formula>0.5</formula>
      <formula>0.7</formula>
    </cfRule>
    <cfRule type="cellIs" dxfId="10" priority="15" stopIfTrue="1" operator="between">
      <formula>0.7</formula>
      <formula>1.2</formula>
    </cfRule>
    <cfRule type="cellIs" dxfId="9" priority="16" stopIfTrue="1" operator="greaterThanOrEqual">
      <formula>1.2</formula>
    </cfRule>
    <cfRule type="containsBlanks" dxfId="8" priority="17" stopIfTrue="1">
      <formula>LEN(TRIM(R14))=0</formula>
    </cfRule>
  </conditionalFormatting>
  <printOptions horizontalCentered="1"/>
  <pageMargins left="0.25" right="0.25" top="0.75" bottom="0.75" header="0.3" footer="0.3"/>
  <pageSetup paperSize="17" scale="39" fitToHeight="0" orientation="landscape" r:id="rId1"/>
  <rowBreaks count="3" manualBreakCount="3">
    <brk id="24" min="2" max="25" man="1"/>
    <brk id="33" min="2" max="25" man="1"/>
    <brk id="41"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85"/>
  <sheetViews>
    <sheetView tabSelected="1" topLeftCell="F1" zoomScale="80" zoomScaleNormal="80" zoomScaleSheetLayoutView="37" workbookViewId="0">
      <selection activeCell="P13" sqref="P13:P14"/>
    </sheetView>
  </sheetViews>
  <sheetFormatPr baseColWidth="10" defaultColWidth="11.375" defaultRowHeight="15"/>
  <cols>
    <col min="1" max="2" width="11.375" style="34"/>
    <col min="3" max="3" width="18.375" style="1" customWidth="1"/>
    <col min="4" max="4" width="61.625" style="34" customWidth="1"/>
    <col min="5" max="5" width="42.875" style="34" customWidth="1"/>
    <col min="6" max="6" width="33.75" style="34" customWidth="1"/>
    <col min="7" max="7" width="32.75" style="1" customWidth="1"/>
    <col min="8" max="9" width="18.625" style="1" customWidth="1"/>
    <col min="10" max="10" width="16.25" style="1" customWidth="1"/>
    <col min="11" max="11" width="12.75" style="1" hidden="1" customWidth="1"/>
    <col min="12" max="13" width="12.75" style="34" hidden="1" customWidth="1"/>
    <col min="14" max="15" width="12.375" style="34" customWidth="1"/>
    <col min="16" max="16" width="105.25" style="34" customWidth="1"/>
    <col min="17" max="16384" width="11.375" style="34"/>
  </cols>
  <sheetData>
    <row r="4" spans="3:16" ht="15.75" thickBot="1"/>
    <row r="5" spans="3:16" ht="30.75" customHeight="1" thickTop="1">
      <c r="C5" s="818" t="s">
        <v>110</v>
      </c>
      <c r="D5" s="819"/>
      <c r="E5" s="819"/>
      <c r="F5" s="819"/>
      <c r="G5" s="819"/>
      <c r="H5" s="819"/>
      <c r="I5" s="819"/>
      <c r="J5" s="819"/>
      <c r="K5" s="819"/>
      <c r="L5" s="819"/>
      <c r="M5" s="819"/>
      <c r="N5" s="819"/>
      <c r="O5" s="819"/>
      <c r="P5" s="820"/>
    </row>
    <row r="6" spans="3:16" ht="26.25" customHeight="1">
      <c r="C6" s="821" t="s">
        <v>111</v>
      </c>
      <c r="D6" s="705"/>
      <c r="E6" s="705"/>
      <c r="F6" s="705"/>
      <c r="G6" s="705"/>
      <c r="H6" s="705"/>
      <c r="I6" s="705"/>
      <c r="J6" s="705"/>
      <c r="K6" s="705"/>
      <c r="L6" s="705"/>
      <c r="M6" s="705"/>
      <c r="N6" s="705"/>
      <c r="O6" s="705"/>
      <c r="P6" s="822"/>
    </row>
    <row r="7" spans="3:16" ht="25.9" customHeight="1">
      <c r="C7" s="821" t="s">
        <v>127</v>
      </c>
      <c r="D7" s="705"/>
      <c r="E7" s="705"/>
      <c r="F7" s="705"/>
      <c r="G7" s="705"/>
      <c r="H7" s="705"/>
      <c r="I7" s="705"/>
      <c r="J7" s="705"/>
      <c r="K7" s="705"/>
      <c r="L7" s="705"/>
      <c r="M7" s="705"/>
      <c r="N7" s="705"/>
      <c r="O7" s="705"/>
      <c r="P7" s="822"/>
    </row>
    <row r="8" spans="3:16" ht="26.45" customHeight="1" thickBot="1">
      <c r="C8" s="145"/>
      <c r="D8" s="829"/>
      <c r="E8" s="829"/>
      <c r="F8" s="829"/>
      <c r="G8" s="829"/>
      <c r="H8" s="829"/>
      <c r="I8" s="829"/>
      <c r="J8" s="829"/>
      <c r="K8" s="829"/>
      <c r="L8" s="829"/>
      <c r="M8" s="829"/>
      <c r="P8" s="141"/>
    </row>
    <row r="9" spans="3:16" ht="27.6" customHeight="1" thickBot="1">
      <c r="C9" s="830" t="s">
        <v>126</v>
      </c>
      <c r="D9" s="831"/>
      <c r="E9" s="832"/>
      <c r="F9" s="833" t="s">
        <v>684</v>
      </c>
      <c r="G9" s="834"/>
      <c r="H9" s="834"/>
      <c r="I9" s="834"/>
      <c r="J9" s="834"/>
      <c r="K9" s="834"/>
      <c r="L9" s="834"/>
      <c r="M9" s="834"/>
      <c r="N9" s="834"/>
      <c r="O9" s="834"/>
      <c r="P9" s="835"/>
    </row>
    <row r="10" spans="3:16" ht="27" customHeight="1" thickTop="1" thickBot="1">
      <c r="C10" s="823" t="s">
        <v>75</v>
      </c>
      <c r="D10" s="826" t="s">
        <v>112</v>
      </c>
      <c r="E10" s="826" t="s">
        <v>113</v>
      </c>
      <c r="F10" s="826" t="s">
        <v>114</v>
      </c>
      <c r="G10" s="826" t="s">
        <v>115</v>
      </c>
      <c r="H10" s="845" t="s">
        <v>123</v>
      </c>
      <c r="I10" s="846"/>
      <c r="J10" s="846"/>
      <c r="K10" s="846"/>
      <c r="L10" s="846"/>
      <c r="M10" s="846"/>
      <c r="N10" s="846"/>
      <c r="O10" s="847"/>
      <c r="P10" s="836" t="s">
        <v>313</v>
      </c>
    </row>
    <row r="11" spans="3:16" ht="42" customHeight="1" thickBot="1">
      <c r="C11" s="824"/>
      <c r="D11" s="827"/>
      <c r="E11" s="827"/>
      <c r="F11" s="827"/>
      <c r="G11" s="827"/>
      <c r="H11" s="839" t="s">
        <v>116</v>
      </c>
      <c r="I11" s="840" t="s">
        <v>117</v>
      </c>
      <c r="J11" s="842" t="s">
        <v>125</v>
      </c>
      <c r="K11" s="843"/>
      <c r="L11" s="843"/>
      <c r="M11" s="844"/>
      <c r="N11" s="842" t="s">
        <v>760</v>
      </c>
      <c r="O11" s="844"/>
      <c r="P11" s="837"/>
    </row>
    <row r="12" spans="3:16" ht="42" customHeight="1" thickBot="1">
      <c r="C12" s="825"/>
      <c r="D12" s="828"/>
      <c r="E12" s="828"/>
      <c r="F12" s="828"/>
      <c r="G12" s="828"/>
      <c r="H12" s="828"/>
      <c r="I12" s="841"/>
      <c r="J12" s="140" t="s">
        <v>121</v>
      </c>
      <c r="K12" s="140" t="s">
        <v>118</v>
      </c>
      <c r="L12" s="140" t="s">
        <v>119</v>
      </c>
      <c r="M12" s="140" t="s">
        <v>120</v>
      </c>
      <c r="N12" s="140" t="s">
        <v>124</v>
      </c>
      <c r="O12" s="140" t="s">
        <v>95</v>
      </c>
      <c r="P12" s="838"/>
    </row>
    <row r="13" spans="3:16" ht="109.5" customHeight="1">
      <c r="C13" s="870" t="str">
        <f ca="1">IF(ISBLANK(OFFSET('5. Pp (3 años)'!$C$46,INT((ROW()-13)/2),0)),"",OFFSET('5. Pp (3 años)'!$C$46,INT((ROW()-13)/2),0))</f>
        <v>Fin</v>
      </c>
      <c r="D13" s="871"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73" t="str">
        <f ca="1">IF(ISBLANK(OFFSET('5. Pp (3 años)'!$E$46,INT((ROW()-13)/2),0)),"",OFFSET('5. Pp (3 años)'!$E$46,INT((ROW()-13)/2),0))</f>
        <v>IGOB_HUM_R: Índice de Gobierno Humanista y de Resultados</v>
      </c>
      <c r="F13" s="874" t="str">
        <f ca="1">IF(ISBLANK(OFFSET('5. Pp (3 años)'!$K$46,INT((ROW()-13)/2),0)),"",OFFSET('5. Pp (3 años)'!$K$46,INT((ROW()-13)/2),0))</f>
        <v>Ascendente</v>
      </c>
      <c r="G13" s="875" t="str">
        <f ca="1">IF(ISBLANK(OFFSET('5. Pp (3 años)'!$H$46,INT((ROW()-13)/2),0)),"",OFFSET('5. Pp (3 años)'!$H$46,INT((ROW()-13)/2),0))</f>
        <v>Trianual</v>
      </c>
      <c r="H13" s="848">
        <f ca="1">IF(ISBLANK(OFFSET('9. METAS'!$K$20,INT((ROW()-13)/2),0)),"",OFFSET('9. METAS'!$K$20,INT((ROW()-13)/2),0))</f>
        <v>0.26690000000000003</v>
      </c>
      <c r="I13" s="850" t="s">
        <v>128</v>
      </c>
      <c r="J13" s="490">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52">
        <f ca="1">IFERROR(J13/J14,"ND")</f>
        <v>1</v>
      </c>
      <c r="O13" s="854">
        <f ca="1">IFERROR(((J13)/H13),"ND")</f>
        <v>0.24990633195953538</v>
      </c>
      <c r="P13" s="856" t="s">
        <v>821</v>
      </c>
    </row>
    <row r="14" spans="3:16" ht="109.5" customHeight="1">
      <c r="C14" s="859"/>
      <c r="D14" s="872"/>
      <c r="E14" s="861"/>
      <c r="F14" s="863"/>
      <c r="G14" s="865"/>
      <c r="H14" s="849"/>
      <c r="I14" s="851"/>
      <c r="J14" s="48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857"/>
    </row>
    <row r="15" spans="3:16" ht="57" customHeight="1">
      <c r="C15" s="858" t="str">
        <f ca="1">IF(ISBLANK(OFFSET('5. Pp (3 años)'!$C$46,INT((ROW()-13)/2),0)),"",OFFSET('5. Pp (3 años)'!$C$46,INT((ROW()-13)/2),0))</f>
        <v>Propósito</v>
      </c>
      <c r="D15" s="860"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860" t="str">
        <f ca="1">IF(ISBLANK(OFFSET('5. Pp (3 años)'!$E$46,INT((ROW()-13)/2),0)),"",OFFSET('5. Pp (3 años)'!$E$46,INT((ROW()-13)/2),0))</f>
        <v>PSIP= Porcentaje de servicios institucionales proporcionados.</v>
      </c>
      <c r="F15" s="862" t="str">
        <f ca="1">IF(ISBLANK(OFFSET('5. Pp (3 años)'!$K$46,INT((ROW()-13)/2),0)),"",OFFSET('5. Pp (3 años)'!$K$46,INT((ROW()-13)/2),0))</f>
        <v>Ascendente</v>
      </c>
      <c r="G15" s="864" t="str">
        <f ca="1">IF(ISBLANK(OFFSET('5. Pp (3 años)'!$H$46,INT((ROW()-13)/2),0)),"",OFFSET('5. Pp (3 años)'!$H$46,INT((ROW()-13)/2),0))</f>
        <v>Trimestral</v>
      </c>
      <c r="H15" s="866">
        <f ca="1">IF(ISBLANK(OFFSET('9. METAS'!$K$20,INT((ROW()-13)/2),0)),"",OFFSET('9. METAS'!$K$20,INT((ROW()-13)/2),0))</f>
        <v>0.95</v>
      </c>
      <c r="I15" s="867" t="s">
        <v>128</v>
      </c>
      <c r="J15" s="489">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f ca="1">IFERROR(((J15)/H15),"ND")</f>
        <v>1.0105263157894737</v>
      </c>
      <c r="P15" s="856" t="s">
        <v>757</v>
      </c>
    </row>
    <row r="16" spans="3:16" ht="52.9" customHeight="1">
      <c r="C16" s="859"/>
      <c r="D16" s="861"/>
      <c r="E16" s="861"/>
      <c r="F16" s="863"/>
      <c r="G16" s="865"/>
      <c r="H16" s="849"/>
      <c r="I16" s="851"/>
      <c r="J16" s="48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857"/>
    </row>
    <row r="17" spans="3:16" ht="45" customHeight="1">
      <c r="C17" s="858" t="str">
        <f ca="1">IF(ISBLANK(OFFSET('5. Pp (3 años)'!$C$46,INT((ROW()-13)/2),0)),"",OFFSET('5. Pp (3 años)'!$C$46,INT((ROW()-13)/2),0))</f>
        <v>Componente</v>
      </c>
      <c r="D17" s="860" t="str">
        <f ca="1">IF(ISBLANK(OFFSET('5. Pp (3 años)'!$D$46,INT((ROW()-13)/2),0)),"",OFFSET('5. Pp (3 años)'!$D$46,INT((ROW()-13)/2),0))</f>
        <v>1.4.1.1.1  Gestiones de apoyo institucional a dependencias municipales realizadas para contribuir al cumplimiento de sus funciones.</v>
      </c>
      <c r="E17" s="860" t="str">
        <f ca="1">IF(ISBLANK(OFFSET('5. Pp (3 años)'!$E$46,INT((ROW()-13)/2),0)),"",OFFSET('5. Pp (3 años)'!$E$46,INT((ROW()-13)/2),0))</f>
        <v>PGER= Porcentaje de gestiones realizadas.</v>
      </c>
      <c r="F17" s="862" t="str">
        <f ca="1">IF(ISBLANK(OFFSET('5. Pp (3 años)'!$K$46,INT((ROW()-13)/2),0)),"",OFFSET('5. Pp (3 años)'!$K$46,INT((ROW()-13)/2),0))</f>
        <v>Ascendente</v>
      </c>
      <c r="G17" s="864" t="str">
        <f ca="1">IF(ISBLANK(OFFSET('5. Pp (3 años)'!$H$46,INT((ROW()-13)/2),0)),"",OFFSET('5. Pp (3 años)'!$H$46,INT((ROW()-13)/2),0))</f>
        <v>Trimestral</v>
      </c>
      <c r="H17" s="878">
        <f ca="1">IF(ISBLANK(OFFSET('9. METAS'!$K$20,INT((ROW()-13)/2),0)),"",OFFSET('9. METAS'!$K$20,INT((ROW()-13)/2),0))</f>
        <v>4949</v>
      </c>
      <c r="I17" s="867" t="s">
        <v>699</v>
      </c>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f t="shared" ref="O17" ca="1" si="1">IFERROR(((J17)/H17),"ND")</f>
        <v>0.23701757930895131</v>
      </c>
      <c r="P17" s="876" t="s">
        <v>686</v>
      </c>
    </row>
    <row r="18" spans="3:16" ht="45" customHeight="1">
      <c r="C18" s="859"/>
      <c r="D18" s="861"/>
      <c r="E18" s="861"/>
      <c r="F18" s="863"/>
      <c r="G18" s="865"/>
      <c r="H18" s="879"/>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877"/>
    </row>
    <row r="19" spans="3:16" ht="37.9" customHeight="1">
      <c r="C19" s="858" t="str">
        <f ca="1">IF(ISBLANK(OFFSET('5. Pp (3 años)'!$C$46,INT((ROW()-13)/2),0)),"",OFFSET('5. Pp (3 años)'!$C$46,INT((ROW()-13)/2),0))</f>
        <v>Actividad</v>
      </c>
      <c r="D19" s="860"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860" t="str">
        <f ca="1">IF(ISBLANK(OFFSET('5. Pp (3 años)'!$E$46,INT((ROW()-13)/2),0)),"",OFFSET('5. Pp (3 años)'!$E$46,INT((ROW()-13)/2),0))</f>
        <v>PEEOMA= Porcentaje de eventos especiales oficiales municipales atendidos</v>
      </c>
      <c r="F19" s="862" t="str">
        <f ca="1">IF(ISBLANK(OFFSET('5. Pp (3 años)'!$K$46,INT((ROW()-13)/2),0)),"",OFFSET('5. Pp (3 años)'!$K$46,INT((ROW()-13)/2),0))</f>
        <v>Ascendente</v>
      </c>
      <c r="G19" s="864" t="str">
        <f ca="1">IF(ISBLANK(OFFSET('5. Pp (3 años)'!$H$46,INT((ROW()-13)/2),0)),"",OFFSET('5. Pp (3 años)'!$H$46,INT((ROW()-13)/2),0))</f>
        <v>Trimestral</v>
      </c>
      <c r="H19" s="878">
        <f ca="1">IF(ISBLANK(OFFSET('9. METAS'!$K$20,INT((ROW()-13)/2),0)),"",OFFSET('9. METAS'!$K$20,INT((ROW()-13)/2),0))</f>
        <v>5</v>
      </c>
      <c r="I19" s="867" t="s">
        <v>699</v>
      </c>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f t="shared" ref="O19" ca="1" si="3">IFERROR(((J19)/H19),"ND")</f>
        <v>0</v>
      </c>
      <c r="P19" s="880" t="s">
        <v>687</v>
      </c>
    </row>
    <row r="20" spans="3:16" ht="37.9" customHeight="1">
      <c r="C20" s="859"/>
      <c r="D20" s="861"/>
      <c r="E20" s="861"/>
      <c r="F20" s="863"/>
      <c r="G20" s="865"/>
      <c r="H20" s="879"/>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881"/>
    </row>
    <row r="21" spans="3:16" ht="45" customHeight="1">
      <c r="C21" s="858" t="str">
        <f ca="1">IF(ISBLANK(OFFSET('5. Pp (3 años)'!$C$46,INT((ROW()-13)/2),0)),"",OFFSET('5. Pp (3 años)'!$C$46,INT((ROW()-13)/2),0))</f>
        <v>Actividad</v>
      </c>
      <c r="D21" s="860" t="str">
        <f ca="1">IF(ISBLANK(OFFSET('5. Pp (3 años)'!$D$46,INT((ROW()-13)/2),0)),"",OFFSET('5. Pp (3 años)'!$D$46,INT((ROW()-13)/2),0))</f>
        <v>1.4.1.1.1.2 Cumplimiento de los acuerdos establecidos entre la Administración Pública Municipal e instituciones externas, mediante la atención y seguimiento de los compromisos.</v>
      </c>
      <c r="E21" s="860" t="str">
        <f ca="1">IF(ISBLANK(OFFSET('5. Pp (3 años)'!$E$46,INT((ROW()-13)/2),0)),"",OFFSET('5. Pp (3 años)'!$E$46,INT((ROW()-13)/2),0))</f>
        <v xml:space="preserve">PCAE= Porcentaje de cumplimiento de los acuerdos establecidos. </v>
      </c>
      <c r="F21" s="862" t="str">
        <f ca="1">IF(ISBLANK(OFFSET('5. Pp (3 años)'!$K$46,INT((ROW()-13)/2),0)),"",OFFSET('5. Pp (3 años)'!$K$46,INT((ROW()-13)/2),0))</f>
        <v>Ascendente</v>
      </c>
      <c r="G21" s="864" t="str">
        <f ca="1">IF(ISBLANK(OFFSET('5. Pp (3 años)'!$H$46,INT((ROW()-13)/2),0)),"",OFFSET('5. Pp (3 años)'!$H$46,INT((ROW()-13)/2),0))</f>
        <v>Trimestral</v>
      </c>
      <c r="H21" s="878">
        <f ca="1">IF(ISBLANK(OFFSET('9. METAS'!$K$20,INT((ROW()-13)/2),0)),"",OFFSET('9. METAS'!$K$20,INT((ROW()-13)/2),0))</f>
        <v>45</v>
      </c>
      <c r="I21" s="867" t="s">
        <v>699</v>
      </c>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f t="shared" ref="O21" ca="1" si="5">IFERROR(((J21)/H21),"ND")</f>
        <v>0.26666666666666666</v>
      </c>
      <c r="P21" s="880" t="s">
        <v>688</v>
      </c>
    </row>
    <row r="22" spans="3:16" ht="45" customHeight="1">
      <c r="C22" s="859"/>
      <c r="D22" s="861"/>
      <c r="E22" s="861"/>
      <c r="F22" s="863"/>
      <c r="G22" s="865"/>
      <c r="H22" s="879"/>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881"/>
    </row>
    <row r="23" spans="3:16" ht="54" customHeight="1">
      <c r="C23" s="858" t="str">
        <f ca="1">IF(ISBLANK(OFFSET('5. Pp (3 años)'!$C$46,INT((ROW()-13)/2),0)),"",OFFSET('5. Pp (3 años)'!$C$46,INT((ROW()-13)/2),0))</f>
        <v>Componente</v>
      </c>
      <c r="D23" s="860" t="str">
        <f ca="1">IF(ISBLANK(OFFSET('5. Pp (3 años)'!$D$46,INT((ROW()-13)/2),0)),"",OFFSET('5. Pp (3 años)'!$D$46,INT((ROW()-13)/2),0))</f>
        <v>1.4.1.1.2 Servicios de suministro de recursos materiales y atención de requisiciones gestionados oportunamente a las dependencias municipales conforme a la normatividad aplicable.</v>
      </c>
      <c r="E23" s="860" t="str">
        <f ca="1">IF(ISBLANK(OFFSET('5. Pp (3 años)'!$E$46,INT((ROW()-13)/2),0)),"",OFFSET('5. Pp (3 años)'!$E$46,INT((ROW()-13)/2),0))</f>
        <v>PSGRM: Porcentaje de servicios de recursos materiales gestionados oportunamente</v>
      </c>
      <c r="F23" s="862" t="str">
        <f ca="1">IF(ISBLANK(OFFSET('5. Pp (3 años)'!$K$46,INT((ROW()-13)/2),0)),"",OFFSET('5. Pp (3 años)'!$K$46,INT((ROW()-13)/2),0))</f>
        <v>Ascendente</v>
      </c>
      <c r="G23" s="864" t="str">
        <f ca="1">IF(ISBLANK(OFFSET('5. Pp (3 años)'!$H$46,INT((ROW()-13)/2),0)),"",OFFSET('5. Pp (3 años)'!$H$46,INT((ROW()-13)/2),0))</f>
        <v>Trimestral</v>
      </c>
      <c r="H23" s="866">
        <f ca="1">IF(ISBLANK(OFFSET('9. METAS'!$K$20,INT((ROW()-13)/2),0)),"",OFFSET('9. METAS'!$K$20,INT((ROW()-13)/2),0))</f>
        <v>0.95</v>
      </c>
      <c r="I23" s="867" t="s">
        <v>128</v>
      </c>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f t="shared" ref="O23" ca="1" si="7">IFERROR(((J23)/H23),"ND")</f>
        <v>1.0947368421052632</v>
      </c>
      <c r="P23" s="876" t="s">
        <v>758</v>
      </c>
    </row>
    <row r="24" spans="3:16" ht="54" customHeight="1">
      <c r="C24" s="859"/>
      <c r="D24" s="861"/>
      <c r="E24" s="861"/>
      <c r="F24" s="863"/>
      <c r="G24" s="865"/>
      <c r="H24" s="849"/>
      <c r="I24" s="851"/>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882"/>
    </row>
    <row r="25" spans="3:16" ht="36.6" customHeight="1">
      <c r="C25" s="858" t="str">
        <f ca="1">IF(ISBLANK(OFFSET('5. Pp (3 años)'!$C$46,INT((ROW()-13)/2),0)),"",OFFSET('5. Pp (3 años)'!$C$46,INT((ROW()-13)/2),0))</f>
        <v>Actividad</v>
      </c>
      <c r="D25" s="860" t="str">
        <f ca="1">IF(ISBLANK(OFFSET('5. Pp (3 años)'!$D$46,INT((ROW()-13)/2),0)),"",OFFSET('5. Pp (3 años)'!$D$46,INT((ROW()-13)/2),0))</f>
        <v>1.4.1.1.2.1  Tramitación de licitaciones para el suministro de recursos materiales conforme a la normatividad aplicable.</v>
      </c>
      <c r="E25" s="860" t="str">
        <f ca="1">IF(ISBLANK(OFFSET('5. Pp (3 años)'!$E$46,INT((ROW()-13)/2),0)),"",OFFSET('5. Pp (3 años)'!$E$46,INT((ROW()-13)/2),0))</f>
        <v>PLTRM: Porcentaje de licitaciones tramitadas para el suministro de recursos materiales.</v>
      </c>
      <c r="F25" s="862" t="str">
        <f ca="1">IF(ISBLANK(OFFSET('5. Pp (3 años)'!$K$46,INT((ROW()-13)/2),0)),"",OFFSET('5. Pp (3 años)'!$K$46,INT((ROW()-13)/2),0))</f>
        <v>Ascendente</v>
      </c>
      <c r="G25" s="864" t="str">
        <f ca="1">IF(ISBLANK(OFFSET('5. Pp (3 años)'!$H$46,INT((ROW()-13)/2),0)),"",OFFSET('5. Pp (3 años)'!$H$46,INT((ROW()-13)/2),0))</f>
        <v>Trimestral</v>
      </c>
      <c r="H25" s="866">
        <f ca="1">IF(ISBLANK(OFFSET('9. METAS'!$K$20,INT((ROW()-13)/2),0)),"",OFFSET('9. METAS'!$K$20,INT((ROW()-13)/2),0))</f>
        <v>0.95</v>
      </c>
      <c r="I25" s="867" t="s">
        <v>128</v>
      </c>
      <c r="J25" s="48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f t="shared" ref="O25" ca="1" si="9">IFERROR(((J25)/H25),"ND")</f>
        <v>1.0315789473684212</v>
      </c>
      <c r="P25" s="883" t="s">
        <v>689</v>
      </c>
    </row>
    <row r="26" spans="3:16" ht="36.6" customHeight="1">
      <c r="C26" s="859"/>
      <c r="D26" s="861"/>
      <c r="E26" s="861"/>
      <c r="F26" s="863"/>
      <c r="G26" s="865"/>
      <c r="H26" s="849"/>
      <c r="I26" s="851"/>
      <c r="J26" s="48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881"/>
    </row>
    <row r="27" spans="3:16" ht="45" customHeight="1">
      <c r="C27" s="858" t="str">
        <f ca="1">IF(ISBLANK(OFFSET('5. Pp (3 años)'!$C$46,INT((ROW()-13)/2),0)),"",OFFSET('5. Pp (3 años)'!$C$46,INT((ROW()-13)/2),0))</f>
        <v>Actividad</v>
      </c>
      <c r="D27" s="860" t="str">
        <f ca="1">IF(ISBLANK(OFFSET('5. Pp (3 años)'!$D$46,INT((ROW()-13)/2),0)),"",OFFSET('5. Pp (3 años)'!$D$46,INT((ROW()-13)/2),0))</f>
        <v>1.4.1.1.2.2 Atención a las requisiciones de los diferentes eventos públicos y privados celebrados por el Municipio de Benito Juárez.</v>
      </c>
      <c r="E27" s="860" t="str">
        <f ca="1">IF(ISBLANK(OFFSET('5. Pp (3 años)'!$E$46,INT((ROW()-13)/2),0)),"",OFFSET('5. Pp (3 años)'!$E$46,INT((ROW()-13)/2),0))</f>
        <v>PREA: Porcentaje de  Requisiciones para Eventos Atendidos.</v>
      </c>
      <c r="F27" s="862" t="str">
        <f ca="1">IF(ISBLANK(OFFSET('5. Pp (3 años)'!$K$46,INT((ROW()-13)/2),0)),"",OFFSET('5. Pp (3 años)'!$K$46,INT((ROW()-13)/2),0))</f>
        <v>Ascendente</v>
      </c>
      <c r="G27" s="864" t="str">
        <f ca="1">IF(ISBLANK(OFFSET('5. Pp (3 años)'!$H$46,INT((ROW()-13)/2),0)),"",OFFSET('5. Pp (3 años)'!$H$46,INT((ROW()-13)/2),0))</f>
        <v>Trimestral</v>
      </c>
      <c r="H27" s="878">
        <f ca="1">IF(ISBLANK(OFFSET('9. METAS'!$K$20,INT((ROW()-13)/2),0)),"",OFFSET('9. METAS'!$K$20,INT((ROW()-13)/2),0))</f>
        <v>180</v>
      </c>
      <c r="I27" s="867" t="s">
        <v>699</v>
      </c>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f t="shared" ref="O27" ca="1" si="11">IFERROR(((J27)/H27),"ND")</f>
        <v>0.17777777777777778</v>
      </c>
      <c r="P27" s="880" t="s">
        <v>690</v>
      </c>
    </row>
    <row r="28" spans="3:16" ht="45" customHeight="1">
      <c r="C28" s="859"/>
      <c r="D28" s="861"/>
      <c r="E28" s="861"/>
      <c r="F28" s="863"/>
      <c r="G28" s="865"/>
      <c r="H28" s="879"/>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881"/>
    </row>
    <row r="29" spans="3:16" ht="45" customHeight="1">
      <c r="C29" s="858" t="str">
        <f ca="1">IF(ISBLANK(OFFSET('5. Pp (3 años)'!$C$46,INT((ROW()-13)/2),0)),"",OFFSET('5. Pp (3 años)'!$C$46,INT((ROW()-13)/2),0))</f>
        <v>Actividad</v>
      </c>
      <c r="D29" s="860" t="str">
        <f ca="1">IF(ISBLANK(OFFSET('5. Pp (3 años)'!$D$46,INT((ROW()-13)/2),0)),"",OFFSET('5. Pp (3 años)'!$D$46,INT((ROW()-13)/2),0))</f>
        <v>1.4.1.1.2.3 Elaboración de Solicitudes de Pago de los materiales por el área de compras.</v>
      </c>
      <c r="E29" s="860" t="str">
        <f ca="1">IF(ISBLANK(OFFSET('5. Pp (3 años)'!$E$46,INT((ROW()-13)/2),0)),"",OFFSET('5. Pp (3 años)'!$E$46,INT((ROW()-13)/2),0))</f>
        <v xml:space="preserve">PSP: Porcentaje de las Solicitudes de Pago elaboradas. </v>
      </c>
      <c r="F29" s="862" t="str">
        <f ca="1">IF(ISBLANK(OFFSET('5. Pp (3 años)'!$K$46,INT((ROW()-13)/2),0)),"",OFFSET('5. Pp (3 años)'!$K$46,INT((ROW()-13)/2),0))</f>
        <v>Ascendente</v>
      </c>
      <c r="G29" s="864" t="str">
        <f ca="1">IF(ISBLANK(OFFSET('5. Pp (3 años)'!$H$46,INT((ROW()-13)/2),0)),"",OFFSET('5. Pp (3 años)'!$H$46,INT((ROW()-13)/2),0))</f>
        <v>Trimestral</v>
      </c>
      <c r="H29" s="878">
        <f ca="1">IF(ISBLANK(OFFSET('9. METAS'!$K$20,INT((ROW()-13)/2),0)),"",OFFSET('9. METAS'!$K$20,INT((ROW()-13)/2),0))</f>
        <v>395</v>
      </c>
      <c r="I29" s="867" t="s">
        <v>699</v>
      </c>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f t="shared" ref="O29" ca="1" si="13">IFERROR(((J29)/H29),"ND")</f>
        <v>7.5949367088607592E-3</v>
      </c>
      <c r="P29" s="880" t="s">
        <v>691</v>
      </c>
    </row>
    <row r="30" spans="3:16" ht="45" customHeight="1">
      <c r="C30" s="859"/>
      <c r="D30" s="861"/>
      <c r="E30" s="861"/>
      <c r="F30" s="863"/>
      <c r="G30" s="865"/>
      <c r="H30" s="879"/>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881"/>
    </row>
    <row r="31" spans="3:16" ht="45" customHeight="1">
      <c r="C31" s="858" t="str">
        <f ca="1">IF(ISBLANK(OFFSET('5. Pp (3 años)'!$C$46,INT((ROW()-13)/2),0)),"",OFFSET('5. Pp (3 años)'!$C$46,INT((ROW()-13)/2),0))</f>
        <v>Actividad</v>
      </c>
      <c r="D31" s="860" t="str">
        <f ca="1">IF(ISBLANK(OFFSET('5. Pp (3 años)'!$D$46,INT((ROW()-13)/2),0)),"",OFFSET('5. Pp (3 años)'!$D$46,INT((ROW()-13)/2),0))</f>
        <v>1.4.1.1.2.4 Atención a los siniestros reportados por las diferentes dependencias del Municipio de Benito Juárez.</v>
      </c>
      <c r="E31" s="860" t="str">
        <f ca="1">IF(ISBLANK(OFFSET('5. Pp (3 años)'!$E$46,INT((ROW()-13)/2),0)),"",OFFSET('5. Pp (3 años)'!$E$46,INT((ROW()-13)/2),0))</f>
        <v>PASA: Porcentaje de Asistencia de los Siniestros Atendidos.</v>
      </c>
      <c r="F31" s="862" t="str">
        <f ca="1">IF(ISBLANK(OFFSET('5. Pp (3 años)'!$K$46,INT((ROW()-13)/2),0)),"",OFFSET('5. Pp (3 años)'!$K$46,INT((ROW()-13)/2),0))</f>
        <v>Ascendente</v>
      </c>
      <c r="G31" s="864" t="str">
        <f ca="1">IF(ISBLANK(OFFSET('5. Pp (3 años)'!$H$46,INT((ROW()-13)/2),0)),"",OFFSET('5. Pp (3 años)'!$H$46,INT((ROW()-13)/2),0))</f>
        <v>Trimestral</v>
      </c>
      <c r="H31" s="878">
        <f ca="1">IF(ISBLANK(OFFSET('9. METAS'!$K$20,INT((ROW()-13)/2),0)),"",OFFSET('9. METAS'!$K$20,INT((ROW()-13)/2),0))</f>
        <v>276</v>
      </c>
      <c r="I31" s="867" t="s">
        <v>699</v>
      </c>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f t="shared" ref="O31" ca="1" si="15">IFERROR(((J31)/H31),"ND")</f>
        <v>0.22463768115942029</v>
      </c>
      <c r="P31" s="880" t="s">
        <v>692</v>
      </c>
    </row>
    <row r="32" spans="3:16" ht="45" customHeight="1">
      <c r="C32" s="859"/>
      <c r="D32" s="861"/>
      <c r="E32" s="861"/>
      <c r="F32" s="863"/>
      <c r="G32" s="865"/>
      <c r="H32" s="879"/>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884"/>
    </row>
    <row r="33" spans="3:16" ht="45" customHeight="1">
      <c r="C33" s="858" t="str">
        <f ca="1">IF(ISBLANK(OFFSET('5. Pp (3 años)'!$C$46,INT((ROW()-13)/2),0)),"",OFFSET('5. Pp (3 años)'!$C$46,INT((ROW()-13)/2),0))</f>
        <v>Actividad</v>
      </c>
      <c r="D33" s="860" t="str">
        <f ca="1">IF(ISBLANK(OFFSET('5. Pp (3 años)'!$D$46,INT((ROW()-13)/2),0)),"",OFFSET('5. Pp (3 años)'!$D$46,INT((ROW()-13)/2),0))</f>
        <v>1.4.1.1.2.5 Atención y seguimiento de solicitudes de servicios  de suministro de combustible y mantenimiento vehicular para las dependencias municipales.</v>
      </c>
      <c r="E33" s="860" t="str">
        <f ca="1">IF(ISBLANK(OFFSET('5. Pp (3 años)'!$E$46,INT((ROW()-13)/2),0)),"",OFFSET('5. Pp (3 años)'!$E$46,INT((ROW()-13)/2),0))</f>
        <v>PSSA: Porcentaje de solicitudes de servicios atendidas</v>
      </c>
      <c r="F33" s="862" t="str">
        <f ca="1">IF(ISBLANK(OFFSET('5. Pp (3 años)'!$K$46,INT((ROW()-13)/2),0)),"",OFFSET('5. Pp (3 años)'!$K$46,INT((ROW()-13)/2),0))</f>
        <v>Ascendente</v>
      </c>
      <c r="G33" s="864" t="str">
        <f ca="1">IF(ISBLANK(OFFSET('5. Pp (3 años)'!$H$46,INT((ROW()-13)/2),0)),"",OFFSET('5. Pp (3 años)'!$H$46,INT((ROW()-13)/2),0))</f>
        <v>Trimestral</v>
      </c>
      <c r="H33" s="866">
        <f ca="1">IF(ISBLANK(OFFSET('9. METAS'!$K$20,INT((ROW()-13)/2),0)),"",OFFSET('9. METAS'!$K$20,INT((ROW()-13)/2),0))</f>
        <v>0.95</v>
      </c>
      <c r="I33" s="867" t="s">
        <v>128</v>
      </c>
      <c r="J33" s="48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f t="shared" ref="O33" ca="1" si="17">IFERROR(((J33)/H33),"ND")</f>
        <v>1.0105263157894737</v>
      </c>
      <c r="P33" s="880" t="s">
        <v>693</v>
      </c>
    </row>
    <row r="34" spans="3:16" ht="45" customHeight="1">
      <c r="C34" s="859"/>
      <c r="D34" s="861"/>
      <c r="E34" s="861"/>
      <c r="F34" s="863"/>
      <c r="G34" s="865"/>
      <c r="H34" s="849"/>
      <c r="I34" s="851"/>
      <c r="J34" s="48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884"/>
    </row>
    <row r="35" spans="3:16" ht="45" customHeight="1">
      <c r="C35" s="858" t="str">
        <f ca="1">IF(ISBLANK(OFFSET('5. Pp (3 años)'!$C$46,INT((ROW()-13)/2),0)),"",OFFSET('5. Pp (3 años)'!$C$46,INT((ROW()-13)/2),0))</f>
        <v xml:space="preserve">Componente  </v>
      </c>
      <c r="D35" s="860" t="str">
        <f ca="1">IF(ISBLANK(OFFSET('5. Pp (3 años)'!$D$46,INT((ROW()-13)/2),0)),"",OFFSET('5. Pp (3 años)'!$D$46,INT((ROW()-13)/2),0))</f>
        <v>1.4.1.1.3 Bienes patrimoniales del municipio gestionados mediante su registro, actualización, resguardo, verificación y conservación conforme a la normatividad aplicable.</v>
      </c>
      <c r="E35" s="860" t="str">
        <f ca="1">IF(ISBLANK(OFFSET('5. Pp (3 años)'!$E$46,INT((ROW()-13)/2),0)),"",OFFSET('5. Pp (3 años)'!$E$46,INT((ROW()-13)/2),0))</f>
        <v>PBPG: Porcentaje de bienes patrimoniales gestionados conforme a la normatividad.</v>
      </c>
      <c r="F35" s="862" t="str">
        <f ca="1">IF(ISBLANK(OFFSET('5. Pp (3 años)'!$K$46,INT((ROW()-13)/2),0)),"",OFFSET('5. Pp (3 años)'!$K$46,INT((ROW()-13)/2),0))</f>
        <v>Ascendente</v>
      </c>
      <c r="G35" s="864" t="str">
        <f ca="1">IF(ISBLANK(OFFSET('5. Pp (3 años)'!$H$46,INT((ROW()-13)/2),0)),"",OFFSET('5. Pp (3 años)'!$H$46,INT((ROW()-13)/2),0))</f>
        <v>Trimestral</v>
      </c>
      <c r="H35" s="866">
        <f ca="1">IF(ISBLANK(OFFSET('9. METAS'!$K$20,INT((ROW()-13)/2),0)),"",OFFSET('9. METAS'!$K$20,INT((ROW()-13)/2),0))</f>
        <v>0.95</v>
      </c>
      <c r="I35" s="867" t="s">
        <v>128</v>
      </c>
      <c r="J35" s="48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f t="shared" ref="O35" ca="1" si="19">IFERROR(((J35)/H35),"ND")</f>
        <v>1.0526315789473684</v>
      </c>
      <c r="P35" s="885" t="s">
        <v>761</v>
      </c>
    </row>
    <row r="36" spans="3:16" ht="45" customHeight="1">
      <c r="C36" s="859"/>
      <c r="D36" s="861"/>
      <c r="E36" s="861"/>
      <c r="F36" s="863"/>
      <c r="G36" s="865"/>
      <c r="H36" s="849"/>
      <c r="I36" s="851"/>
      <c r="J36" s="48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877"/>
    </row>
    <row r="37" spans="3:16" ht="45" customHeight="1">
      <c r="C37" s="858" t="str">
        <f ca="1">IF(ISBLANK(OFFSET('5. Pp (3 años)'!$C$46,INT((ROW()-13)/2),0)),"",OFFSET('5. Pp (3 años)'!$C$46,INT((ROW()-13)/2),0))</f>
        <v>Actividad</v>
      </c>
      <c r="D37" s="860" t="str">
        <f ca="1">IF(ISBLANK(OFFSET('5. Pp (3 años)'!$D$46,INT((ROW()-13)/2),0)),"",OFFSET('5. Pp (3 años)'!$D$46,INT((ROW()-13)/2),0))</f>
        <v>1.4.1.1.3.1 Mantenimiento del área de trabajo y mercados a cargo de la Dirección General de Patrimonio Municipal.</v>
      </c>
      <c r="E37" s="860" t="str">
        <f ca="1">IF(ISBLANK(OFFSET('5. Pp (3 años)'!$E$46,INT((ROW()-13)/2),0)),"",OFFSET('5. Pp (3 años)'!$E$46,INT((ROW()-13)/2),0))</f>
        <v>PAMA= Porcentaje de acciones de Mantenimiento de las Áreas.</v>
      </c>
      <c r="F37" s="862" t="str">
        <f ca="1">IF(ISBLANK(OFFSET('5. Pp (3 años)'!$K$46,INT((ROW()-13)/2),0)),"",OFFSET('5. Pp (3 años)'!$K$46,INT((ROW()-13)/2),0))</f>
        <v>Ascendente</v>
      </c>
      <c r="G37" s="864" t="str">
        <f ca="1">IF(ISBLANK(OFFSET('5. Pp (3 años)'!$H$46,INT((ROW()-13)/2),0)),"",OFFSET('5. Pp (3 años)'!$H$46,INT((ROW()-13)/2),0))</f>
        <v>Trimestral</v>
      </c>
      <c r="H37" s="878">
        <f ca="1">IF(ISBLANK(OFFSET('9. METAS'!$K$20,INT((ROW()-13)/2),0)),"",OFFSET('9. METAS'!$K$20,INT((ROW()-13)/2),0))</f>
        <v>4</v>
      </c>
      <c r="I37" s="867" t="s">
        <v>699</v>
      </c>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f t="shared" ref="O37" ca="1" si="21">IFERROR(((J37)/H37),"ND")</f>
        <v>0.25</v>
      </c>
      <c r="P37" s="880" t="s">
        <v>700</v>
      </c>
    </row>
    <row r="38" spans="3:16" ht="45" customHeight="1">
      <c r="C38" s="859"/>
      <c r="D38" s="861"/>
      <c r="E38" s="861"/>
      <c r="F38" s="863"/>
      <c r="G38" s="865"/>
      <c r="H38" s="879"/>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881"/>
    </row>
    <row r="39" spans="3:16" ht="45" customHeight="1">
      <c r="C39" s="858" t="str">
        <f ca="1">IF(ISBLANK(OFFSET('5. Pp (3 años)'!$C$46,INT((ROW()-13)/2),0)),"",OFFSET('5. Pp (3 años)'!$C$46,INT((ROW()-13)/2),0))</f>
        <v>Actividad</v>
      </c>
      <c r="D39" s="860" t="str">
        <f ca="1">IF(ISBLANK(OFFSET('5. Pp (3 años)'!$D$46,INT((ROW()-13)/2),0)),"",OFFSET('5. Pp (3 años)'!$D$46,INT((ROW()-13)/2),0))</f>
        <v>1.4.1.1.3.2 Actualización y regularización de expedientes de bienes inmuebles del patrimonio municipal.</v>
      </c>
      <c r="E39" s="860" t="str">
        <f ca="1">IF(ISBLANK(OFFSET('5. Pp (3 años)'!$E$46,INT((ROW()-13)/2),0)),"",OFFSET('5. Pp (3 años)'!$E$46,INT((ROW()-13)/2),0))</f>
        <v>PAER: Porcentaje de expedientes actualizados y regularizados.</v>
      </c>
      <c r="F39" s="862" t="str">
        <f ca="1">IF(ISBLANK(OFFSET('5. Pp (3 años)'!$K$46,INT((ROW()-13)/2),0)),"",OFFSET('5. Pp (3 años)'!$K$46,INT((ROW()-13)/2),0))</f>
        <v>Ascendente</v>
      </c>
      <c r="G39" s="864" t="str">
        <f ca="1">IF(ISBLANK(OFFSET('5. Pp (3 años)'!$H$46,INT((ROW()-13)/2),0)),"",OFFSET('5. Pp (3 años)'!$H$46,INT((ROW()-13)/2),0))</f>
        <v>Trimestral</v>
      </c>
      <c r="H39" s="878">
        <f ca="1">IF(ISBLANK(OFFSET('9. METAS'!$K$20,INT((ROW()-13)/2),0)),"",OFFSET('9. METAS'!$K$20,INT((ROW()-13)/2),0))</f>
        <v>2878</v>
      </c>
      <c r="I39" s="867" t="s">
        <v>699</v>
      </c>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f t="shared" ref="O39" ca="1" si="23">IFERROR(((J39)/H39),"ND")</f>
        <v>0.15635858234885336</v>
      </c>
      <c r="P39" s="880" t="s">
        <v>701</v>
      </c>
    </row>
    <row r="40" spans="3:16" ht="45" customHeight="1">
      <c r="C40" s="859"/>
      <c r="D40" s="861"/>
      <c r="E40" s="861"/>
      <c r="F40" s="863"/>
      <c r="G40" s="865"/>
      <c r="H40" s="879"/>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881"/>
    </row>
    <row r="41" spans="3:16" ht="45" customHeight="1">
      <c r="C41" s="858" t="str">
        <f ca="1">IF(ISBLANK(OFFSET('5. Pp (3 años)'!$C$46,INT((ROW()-13)/2),0)),"",OFFSET('5. Pp (3 años)'!$C$46,INT((ROW()-13)/2),0))</f>
        <v>Actividad</v>
      </c>
      <c r="D41" s="860" t="str">
        <f ca="1">IF(ISBLANK(OFFSET('5. Pp (3 años)'!$D$46,INT((ROW()-13)/2),0)),"",OFFSET('5. Pp (3 años)'!$D$46,INT((ROW()-13)/2),0))</f>
        <v>1.4.1.1.3.3 Generación de claves y elaboración de resguardos e inventarios de bienes muebles derivados de su adquisición.</v>
      </c>
      <c r="E41" s="860" t="str">
        <f ca="1">IF(ISBLANK(OFFSET('5. Pp (3 años)'!$E$46,INT((ROW()-13)/2),0)),"",OFFSET('5. Pp (3 años)'!$E$46,INT((ROW()-13)/2),0))</f>
        <v>PACRIM: Porcentaje de avance en la generación de claves y elaboración de resguardos e inventarios de bienes muebles</v>
      </c>
      <c r="F41" s="862" t="str">
        <f ca="1">IF(ISBLANK(OFFSET('5. Pp (3 años)'!$K$46,INT((ROW()-13)/2),0)),"",OFFSET('5. Pp (3 años)'!$K$46,INT((ROW()-13)/2),0))</f>
        <v>Ascendente</v>
      </c>
      <c r="G41" s="864" t="str">
        <f ca="1">IF(ISBLANK(OFFSET('5. Pp (3 años)'!$H$46,INT((ROW()-13)/2),0)),"",OFFSET('5. Pp (3 años)'!$H$46,INT((ROW()-13)/2),0))</f>
        <v>Trimestral</v>
      </c>
      <c r="H41" s="866">
        <f ca="1">IF(ISBLANK(OFFSET('9. METAS'!$K$20,INT((ROW()-13)/2),0)),"",OFFSET('9. METAS'!$K$20,INT((ROW()-13)/2),0))</f>
        <v>0.95</v>
      </c>
      <c r="I41" s="867" t="s">
        <v>128</v>
      </c>
      <c r="J41" s="48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f t="shared" ref="O41" ca="1" si="25">IFERROR(((J41)/H41),"ND")</f>
        <v>1.0894736842105264</v>
      </c>
      <c r="P41" s="880" t="s">
        <v>702</v>
      </c>
    </row>
    <row r="42" spans="3:16" ht="45" customHeight="1">
      <c r="C42" s="859"/>
      <c r="D42" s="861"/>
      <c r="E42" s="861"/>
      <c r="F42" s="863"/>
      <c r="G42" s="865"/>
      <c r="H42" s="849"/>
      <c r="I42" s="851"/>
      <c r="J42" s="48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881"/>
    </row>
    <row r="43" spans="3:16" ht="45" customHeight="1">
      <c r="C43" s="858" t="str">
        <f ca="1">IF(ISBLANK(OFFSET('5. Pp (3 años)'!$C$46,INT((ROW()-13)/2),0)),"",OFFSET('5. Pp (3 años)'!$C$46,INT((ROW()-13)/2),0))</f>
        <v>Actividad</v>
      </c>
      <c r="D43" s="860" t="str">
        <f ca="1">IF(ISBLANK(OFFSET('5. Pp (3 años)'!$D$46,INT((ROW()-13)/2),0)),"",OFFSET('5. Pp (3 años)'!$D$46,INT((ROW()-13)/2),0))</f>
        <v>1.4.1.1.3.4  Revisión física de bienes muebles del patrimonio del H. Ayuntamiento de Benito Juárez.</v>
      </c>
      <c r="E43" s="860" t="str">
        <f ca="1">IF(ISBLANK(OFFSET('5. Pp (3 años)'!$E$46,INT((ROW()-13)/2),0)),"",OFFSET('5. Pp (3 años)'!$E$46,INT((ROW()-13)/2),0))</f>
        <v>PRFBM: Porcentaje de revisiones físicas de bienes muebles realizadas.</v>
      </c>
      <c r="F43" s="862" t="str">
        <f ca="1">IF(ISBLANK(OFFSET('5. Pp (3 años)'!$K$46,INT((ROW()-13)/2),0)),"",OFFSET('5. Pp (3 años)'!$K$46,INT((ROW()-13)/2),0))</f>
        <v>Ascendente</v>
      </c>
      <c r="G43" s="864" t="str">
        <f ca="1">IF(ISBLANK(OFFSET('5. Pp (3 años)'!$H$46,INT((ROW()-13)/2),0)),"",OFFSET('5. Pp (3 años)'!$H$46,INT((ROW()-13)/2),0))</f>
        <v>Trimestral</v>
      </c>
      <c r="H43" s="878">
        <f ca="1">IF(ISBLANK(OFFSET('9. METAS'!$K$20,INT((ROW()-13)/2),0)),"",OFFSET('9. METAS'!$K$20,INT((ROW()-13)/2),0))</f>
        <v>126</v>
      </c>
      <c r="I43" s="867" t="s">
        <v>699</v>
      </c>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f t="shared" ref="O43" ca="1" si="27">IFERROR(((J43)/H43),"ND")</f>
        <v>0.20634920634920634</v>
      </c>
      <c r="P43" s="880" t="s">
        <v>703</v>
      </c>
    </row>
    <row r="44" spans="3:16" ht="45" customHeight="1">
      <c r="C44" s="859"/>
      <c r="D44" s="861"/>
      <c r="E44" s="861"/>
      <c r="F44" s="863"/>
      <c r="G44" s="865"/>
      <c r="H44" s="879"/>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884"/>
    </row>
    <row r="45" spans="3:16" ht="45" customHeight="1">
      <c r="C45" s="858" t="str">
        <f ca="1">IF(ISBLANK(OFFSET('5. Pp (3 años)'!$C$46,INT((ROW()-13)/2),0)),"",OFFSET('5. Pp (3 años)'!$C$46,INT((ROW()-13)/2),0))</f>
        <v>Componente</v>
      </c>
      <c r="D45" s="860" t="str">
        <f ca="1">IF(ISBLANK(OFFSET('5. Pp (3 años)'!$D$46,INT((ROW()-13)/2),0)),"",OFFSET('5. Pp (3 años)'!$D$46,INT((ROW()-13)/2),0))</f>
        <v xml:space="preserve">1.4.1.1.4 Personal municipal con competencias fortalecidas a través de procesos de capacitación.
</v>
      </c>
      <c r="E45" s="860" t="str">
        <f ca="1">IF(ISBLANK(OFFSET('5. Pp (3 años)'!$E$46,INT((ROW()-13)/2),0)),"",OFFSET('5. Pp (3 años)'!$E$46,INT((ROW()-13)/2),0))</f>
        <v xml:space="preserve">PPMP: Porcentaje de integrantes del personal municipal profesionalizado. </v>
      </c>
      <c r="F45" s="862" t="str">
        <f ca="1">IF(ISBLANK(OFFSET('5. Pp (3 años)'!$K$46,INT((ROW()-13)/2),0)),"",OFFSET('5. Pp (3 años)'!$K$46,INT((ROW()-13)/2),0))</f>
        <v>Ascendente</v>
      </c>
      <c r="G45" s="864" t="str">
        <f ca="1">IF(ISBLANK(OFFSET('5. Pp (3 años)'!$H$46,INT((ROW()-13)/2),0)),"",OFFSET('5. Pp (3 años)'!$H$46,INT((ROW()-13)/2),0))</f>
        <v>Trimestral</v>
      </c>
      <c r="H45" s="878">
        <f ca="1">IF(ISBLANK(OFFSET('9. METAS'!$K$20,INT((ROW()-13)/2),0)),"",OFFSET('9. METAS'!$K$20,INT((ROW()-13)/2),0))</f>
        <v>2580</v>
      </c>
      <c r="I45" s="867" t="s">
        <v>699</v>
      </c>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f t="shared" ref="O45" ca="1" si="29">IFERROR(((J45)/H45),"ND")</f>
        <v>0.43023255813953487</v>
      </c>
      <c r="P45" s="886" t="s">
        <v>752</v>
      </c>
    </row>
    <row r="46" spans="3:16" ht="60.6" customHeight="1">
      <c r="C46" s="859"/>
      <c r="D46" s="861"/>
      <c r="E46" s="861"/>
      <c r="F46" s="863"/>
      <c r="G46" s="865"/>
      <c r="H46" s="879"/>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887"/>
    </row>
    <row r="47" spans="3:16" ht="45" customHeight="1">
      <c r="C47" s="858" t="str">
        <f ca="1">IF(ISBLANK(OFFSET('5. Pp (3 años)'!$C$46,INT((ROW()-13)/2),0)),"",OFFSET('5. Pp (3 años)'!$C$46,INT((ROW()-13)/2),0))</f>
        <v>Actividad</v>
      </c>
      <c r="D47" s="860" t="str">
        <f ca="1">IF(ISBLANK(OFFSET('5. Pp (3 años)'!$D$46,INT((ROW()-13)/2),0)),"",OFFSET('5. Pp (3 años)'!$D$46,INT((ROW()-13)/2),0))</f>
        <v>1.4.1.1.4.1. Impartición de  Cursos de Capacitación Integral Institucional</v>
      </c>
      <c r="E47" s="860" t="str">
        <f ca="1">IF(ISBLANK(OFFSET('5. Pp (3 años)'!$E$46,INT((ROW()-13)/2),0)),"",OFFSET('5. Pp (3 años)'!$E$46,INT((ROW()-13)/2),0))</f>
        <v>PPCI: Porcentaje de Cursos de Capacitación Integral Institucional impartidos</v>
      </c>
      <c r="F47" s="862" t="str">
        <f ca="1">IF(ISBLANK(OFFSET('5. Pp (3 años)'!$K$46,INT((ROW()-13)/2),0)),"",OFFSET('5. Pp (3 años)'!$K$46,INT((ROW()-13)/2),0))</f>
        <v>Ascendente</v>
      </c>
      <c r="G47" s="864" t="str">
        <f ca="1">IF(ISBLANK(OFFSET('5. Pp (3 años)'!$H$46,INT((ROW()-13)/2),0)),"",OFFSET('5. Pp (3 años)'!$H$46,INT((ROW()-13)/2),0))</f>
        <v>Trimestral</v>
      </c>
      <c r="H47" s="878">
        <f ca="1">IF(ISBLANK(OFFSET('9. METAS'!$K$20,INT((ROW()-13)/2),0)),"",OFFSET('9. METAS'!$K$20,INT((ROW()-13)/2),0))</f>
        <v>200</v>
      </c>
      <c r="I47" s="867" t="s">
        <v>699</v>
      </c>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f t="shared" ref="O47" ca="1" si="31">IFERROR(((J47)/H47),"ND")</f>
        <v>0.31</v>
      </c>
      <c r="P47" s="888" t="s">
        <v>753</v>
      </c>
    </row>
    <row r="48" spans="3:16" ht="45" customHeight="1">
      <c r="C48" s="859"/>
      <c r="D48" s="861"/>
      <c r="E48" s="861"/>
      <c r="F48" s="863"/>
      <c r="G48" s="865"/>
      <c r="H48" s="879"/>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887"/>
    </row>
    <row r="49" spans="3:16" ht="45" customHeight="1">
      <c r="C49" s="858" t="str">
        <f ca="1">IF(ISBLANK(OFFSET('5. Pp (3 años)'!$C$46,INT((ROW()-13)/2),0)),"",OFFSET('5. Pp (3 años)'!$C$46,INT((ROW()-13)/2),0))</f>
        <v>Actividad</v>
      </c>
      <c r="D49" s="860" t="str">
        <f ca="1">IF(ISBLANK(OFFSET('5. Pp (3 años)'!$D$46,INT((ROW()-13)/2),0)),"",OFFSET('5. Pp (3 años)'!$D$46,INT((ROW()-13)/2),0))</f>
        <v>1.4.1.1.4.2 Formalización de convenios de colaboración para la capacitación.</v>
      </c>
      <c r="E49" s="860" t="str">
        <f ca="1">IF(ISBLANK(OFFSET('5. Pp (3 años)'!$E$46,INT((ROW()-13)/2),0)),"",OFFSET('5. Pp (3 años)'!$E$46,INT((ROW()-13)/2),0))</f>
        <v>PCC: Porcentaje de convenios de colaboración para la capacitación formalizados.</v>
      </c>
      <c r="F49" s="862" t="str">
        <f ca="1">IF(ISBLANK(OFFSET('5. Pp (3 años)'!$K$46,INT((ROW()-13)/2),0)),"",OFFSET('5. Pp (3 años)'!$K$46,INT((ROW()-13)/2),0))</f>
        <v>Ascendente</v>
      </c>
      <c r="G49" s="864" t="str">
        <f ca="1">IF(ISBLANK(OFFSET('5. Pp (3 años)'!$H$46,INT((ROW()-13)/2),0)),"",OFFSET('5. Pp (3 años)'!$H$46,INT((ROW()-13)/2),0))</f>
        <v>Trimestral</v>
      </c>
      <c r="H49" s="878">
        <f ca="1">IF(ISBLANK(OFFSET('9. METAS'!$K$20,INT((ROW()-13)/2),0)),"",OFFSET('9. METAS'!$K$20,INT((ROW()-13)/2),0))</f>
        <v>12</v>
      </c>
      <c r="I49" s="867" t="s">
        <v>699</v>
      </c>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f t="shared" ref="O49" ca="1" si="33">IFERROR(((J49)/H49),"ND")</f>
        <v>0</v>
      </c>
      <c r="P49" s="889" t="s">
        <v>646</v>
      </c>
    </row>
    <row r="50" spans="3:16" ht="45" customHeight="1">
      <c r="C50" s="859"/>
      <c r="D50" s="861"/>
      <c r="E50" s="861"/>
      <c r="F50" s="863"/>
      <c r="G50" s="865"/>
      <c r="H50" s="879"/>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890"/>
    </row>
    <row r="51" spans="3:16" ht="45" customHeight="1">
      <c r="C51" s="858" t="str">
        <f ca="1">IF(ISBLANK(OFFSET('5. Pp (3 años)'!$C$46,INT((ROW()-13)/2),0)),"",OFFSET('5. Pp (3 años)'!$C$46,INT((ROW()-13)/2),0))</f>
        <v>Actividad</v>
      </c>
      <c r="D51" s="860" t="str">
        <f ca="1">IF(ISBLANK(OFFSET('5. Pp (3 años)'!$D$46,INT((ROW()-13)/2),0)),"",OFFSET('5. Pp (3 años)'!$D$46,INT((ROW()-13)/2),0))</f>
        <v>1.4.1.1.4.3 Evaluación al desempeño laboral hacia servidores(as) públicos(as).</v>
      </c>
      <c r="E51" s="860" t="str">
        <f ca="1">IF(ISBLANK(OFFSET('5. Pp (3 años)'!$E$46,INT((ROW()-13)/2),0)),"",OFFSET('5. Pp (3 años)'!$E$46,INT((ROW()-13)/2),0))</f>
        <v>PSPE: Porcentaje de servidores(as) públicos(as) evaluados(as)</v>
      </c>
      <c r="F51" s="862" t="str">
        <f ca="1">IF(ISBLANK(OFFSET('5. Pp (3 años)'!$K$46,INT((ROW()-13)/2),0)),"",OFFSET('5. Pp (3 años)'!$K$46,INT((ROW()-13)/2),0))</f>
        <v>Ascendente</v>
      </c>
      <c r="G51" s="864" t="str">
        <f ca="1">IF(ISBLANK(OFFSET('5. Pp (3 años)'!$H$46,INT((ROW()-13)/2),0)),"",OFFSET('5. Pp (3 años)'!$H$46,INT((ROW()-13)/2),0))</f>
        <v>Trimestral</v>
      </c>
      <c r="H51" s="878">
        <f ca="1">IF(ISBLANK(OFFSET('9. METAS'!$K$20,INT((ROW()-13)/2),0)),"",OFFSET('9. METAS'!$K$20,INT((ROW()-13)/2),0))</f>
        <v>1000</v>
      </c>
      <c r="I51" s="867" t="s">
        <v>699</v>
      </c>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f t="shared" ref="O51" ca="1" si="35">IFERROR(((J51)/H51),"ND")</f>
        <v>0.223</v>
      </c>
      <c r="P51" s="891" t="s">
        <v>645</v>
      </c>
    </row>
    <row r="52" spans="3:16" ht="45" customHeight="1">
      <c r="C52" s="859"/>
      <c r="D52" s="861"/>
      <c r="E52" s="861"/>
      <c r="F52" s="863"/>
      <c r="G52" s="865"/>
      <c r="H52" s="879"/>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877"/>
    </row>
    <row r="53" spans="3:16" ht="45" customHeight="1">
      <c r="C53" s="858" t="str">
        <f ca="1">IF(ISBLANK(OFFSET('5. Pp (3 años)'!$C$46,INT((ROW()-13)/2),0)),"",OFFSET('5. Pp (3 años)'!$C$46,INT((ROW()-13)/2),0))</f>
        <v>Componente</v>
      </c>
      <c r="D53" s="860" t="str">
        <f ca="1">IF(ISBLANK(OFFSET('5. Pp (3 años)'!$D$46,INT((ROW()-13)/2),0)),"",OFFSET('5. Pp (3 años)'!$D$46,INT((ROW()-13)/2),0))</f>
        <v>1.4.1.1.5 Servicios de tecnologías de la información y telecomunicaciones gestionados y proporcionados oportunamente a las dependencias municipales conforme a la normatividad aplicable.</v>
      </c>
      <c r="E53" s="860" t="str">
        <f ca="1">IF(ISBLANK(OFFSET('5. Pp (3 años)'!$E$46,INT((ROW()-13)/2),0)),"",OFFSET('5. Pp (3 años)'!$E$46,INT((ROW()-13)/2),0))</f>
        <v>PSTIC: Porcentaje de servicios de tecnologías de la información y comunicación proporcionados.</v>
      </c>
      <c r="F53" s="862" t="str">
        <f ca="1">IF(ISBLANK(OFFSET('5. Pp (3 años)'!$K$46,INT((ROW()-13)/2),0)),"",OFFSET('5. Pp (3 años)'!$K$46,INT((ROW()-13)/2),0))</f>
        <v>Ascendente</v>
      </c>
      <c r="G53" s="864" t="str">
        <f ca="1">IF(ISBLANK(OFFSET('5. Pp (3 años)'!$H$46,INT((ROW()-13)/2),0)),"",OFFSET('5. Pp (3 años)'!$H$46,INT((ROW()-13)/2),0))</f>
        <v>Trimestral</v>
      </c>
      <c r="H53" s="866">
        <f ca="1">IF(ISBLANK(OFFSET('9. METAS'!$K$20,INT((ROW()-13)/2),0)),"",OFFSET('9. METAS'!$K$20,INT((ROW()-13)/2),0))</f>
        <v>0.95</v>
      </c>
      <c r="I53" s="867" t="s">
        <v>128</v>
      </c>
      <c r="J53" s="48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f t="shared" ref="O53" ca="1" si="37">IFERROR(((J53)/H53),"ND")</f>
        <v>1.1029473684210527</v>
      </c>
      <c r="P53" s="891" t="s">
        <v>704</v>
      </c>
    </row>
    <row r="54" spans="3:16" ht="45" customHeight="1">
      <c r="C54" s="859"/>
      <c r="D54" s="861"/>
      <c r="E54" s="861"/>
      <c r="F54" s="863"/>
      <c r="G54" s="865"/>
      <c r="H54" s="849"/>
      <c r="I54" s="851"/>
      <c r="J54" s="48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877"/>
    </row>
    <row r="55" spans="3:16" ht="45" customHeight="1">
      <c r="C55" s="858" t="str">
        <f ca="1">IF(ISBLANK(OFFSET('5. Pp (3 años)'!$C$46,INT((ROW()-13)/2),0)),"",OFFSET('5. Pp (3 años)'!$C$46,INT((ROW()-13)/2),0))</f>
        <v>Actividad</v>
      </c>
      <c r="D55" s="860" t="str">
        <f ca="1">IF(ISBLANK(OFFSET('5. Pp (3 años)'!$D$46,INT((ROW()-13)/2),0)),"",OFFSET('5. Pp (3 años)'!$D$46,INT((ROW()-13)/2),0))</f>
        <v xml:space="preserve">1.4.1.1.5.1 Desarrollo y mantenimiento de sistemas informáticos para las dependencias municipales. </v>
      </c>
      <c r="E55" s="860" t="str">
        <f ca="1">IF(ISBLANK(OFFSET('5. Pp (3 años)'!$E$46,INT((ROW()-13)/2),0)),"",OFFSET('5. Pp (3 años)'!$E$46,INT((ROW()-13)/2),0))</f>
        <v>PSDMA= Porcentaje de servicios de desarrollo y mantenimiento de sistemas informáticos atendidos</v>
      </c>
      <c r="F55" s="862" t="str">
        <f ca="1">IF(ISBLANK(OFFSET('5. Pp (3 años)'!$K$46,INT((ROW()-13)/2),0)),"",OFFSET('5. Pp (3 años)'!$K$46,INT((ROW()-13)/2),0))</f>
        <v>Ascendente</v>
      </c>
      <c r="G55" s="864" t="str">
        <f ca="1">IF(ISBLANK(OFFSET('5. Pp (3 años)'!$H$46,INT((ROW()-13)/2),0)),"",OFFSET('5. Pp (3 años)'!$H$46,INT((ROW()-13)/2),0))</f>
        <v>Trimestral</v>
      </c>
      <c r="H55" s="878">
        <f ca="1">IF(ISBLANK(OFFSET('9. METAS'!$K$20,INT((ROW()-13)/2),0)),"",OFFSET('9. METAS'!$K$20,INT((ROW()-13)/2),0))</f>
        <v>800</v>
      </c>
      <c r="I55" s="867" t="s">
        <v>699</v>
      </c>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f t="shared" ref="O55" ca="1" si="39">IFERROR(((J55)/H55),"ND")</f>
        <v>0.20749999999999999</v>
      </c>
      <c r="P55" s="880" t="s">
        <v>705</v>
      </c>
    </row>
    <row r="56" spans="3:16" ht="45" customHeight="1">
      <c r="C56" s="859"/>
      <c r="D56" s="861"/>
      <c r="E56" s="861"/>
      <c r="F56" s="863"/>
      <c r="G56" s="865"/>
      <c r="H56" s="879"/>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892"/>
    </row>
    <row r="57" spans="3:16" ht="45" customHeight="1">
      <c r="C57" s="858" t="str">
        <f ca="1">IF(ISBLANK(OFFSET('5. Pp (3 años)'!$C$46,INT((ROW()-13)/2),0)),"",OFFSET('5. Pp (3 años)'!$C$46,INT((ROW()-13)/2),0))</f>
        <v>Actividad</v>
      </c>
      <c r="D57" s="860" t="str">
        <f ca="1">IF(ISBLANK(OFFSET('5. Pp (3 años)'!$D$46,INT((ROW()-13)/2),0)),"",OFFSET('5. Pp (3 años)'!$D$46,INT((ROW()-13)/2),0))</f>
        <v>1.4.1.1.5.2 Atención de  servicios de telecomunicaciones para las dependencias municipales.</v>
      </c>
      <c r="E57" s="860" t="str">
        <f ca="1">IF(ISBLANK(OFFSET('5. Pp (3 años)'!$E$46,INT((ROW()-13)/2),0)),"",OFFSET('5. Pp (3 años)'!$E$46,INT((ROW()-13)/2),0))</f>
        <v>PSTA: Porcentaje de servicios de telecomunicaciones atendidos.</v>
      </c>
      <c r="F57" s="862" t="str">
        <f ca="1">IF(ISBLANK(OFFSET('5. Pp (3 años)'!$K$46,INT((ROW()-13)/2),0)),"",OFFSET('5. Pp (3 años)'!$K$46,INT((ROW()-13)/2),0))</f>
        <v>Ascendente</v>
      </c>
      <c r="G57" s="864" t="str">
        <f ca="1">IF(ISBLANK(OFFSET('5. Pp (3 años)'!$H$46,INT((ROW()-13)/2),0)),"",OFFSET('5. Pp (3 años)'!$H$46,INT((ROW()-13)/2),0))</f>
        <v>Trimestral</v>
      </c>
      <c r="H57" s="878">
        <f ca="1">IF(ISBLANK(OFFSET('9. METAS'!$K$20,INT((ROW()-13)/2),0)),"",OFFSET('9. METAS'!$K$20,INT((ROW()-13)/2),0))</f>
        <v>600</v>
      </c>
      <c r="I57" s="867" t="s">
        <v>699</v>
      </c>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f t="shared" ref="O57" ca="1" si="41">IFERROR(((J57)/H57),"ND")</f>
        <v>0.45166666666666666</v>
      </c>
      <c r="P57" s="893" t="s">
        <v>706</v>
      </c>
    </row>
    <row r="58" spans="3:16" ht="45" customHeight="1">
      <c r="C58" s="859"/>
      <c r="D58" s="861"/>
      <c r="E58" s="861"/>
      <c r="F58" s="863"/>
      <c r="G58" s="865"/>
      <c r="H58" s="879"/>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892"/>
    </row>
    <row r="59" spans="3:16" ht="45" customHeight="1">
      <c r="C59" s="858" t="str">
        <f ca="1">IF(ISBLANK(OFFSET('5. Pp (3 años)'!$C$46,INT((ROW()-13)/2),0)),"",OFFSET('5. Pp (3 años)'!$C$46,INT((ROW()-13)/2),0))</f>
        <v>Actividad</v>
      </c>
      <c r="D59" s="860" t="str">
        <f ca="1">IF(ISBLANK(OFFSET('5. Pp (3 años)'!$D$46,INT((ROW()-13)/2),0)),"",OFFSET('5. Pp (3 años)'!$D$46,INT((ROW()-13)/2),0))</f>
        <v>1.4.1.1.5.3 Atención de servicios de soporte técnico para las dependencias municipales.</v>
      </c>
      <c r="E59" s="860" t="str">
        <f ca="1">IF(ISBLANK(OFFSET('5. Pp (3 años)'!$E$46,INT((ROW()-13)/2),0)),"",OFFSET('5. Pp (3 años)'!$E$46,INT((ROW()-13)/2),0))</f>
        <v>PSSTA= Porcentaje de servicios de soporte técnico atendidos.</v>
      </c>
      <c r="F59" s="862" t="str">
        <f ca="1">IF(ISBLANK(OFFSET('5. Pp (3 años)'!$K$46,INT((ROW()-13)/2),0)),"",OFFSET('5. Pp (3 años)'!$K$46,INT((ROW()-13)/2),0))</f>
        <v>Ascendente</v>
      </c>
      <c r="G59" s="864" t="str">
        <f ca="1">IF(ISBLANK(OFFSET('5. Pp (3 años)'!$H$46,INT((ROW()-13)/2),0)),"",OFFSET('5. Pp (3 años)'!$H$46,INT((ROW()-13)/2),0))</f>
        <v>Trimestral</v>
      </c>
      <c r="H59" s="878">
        <f ca="1">IF(ISBLANK(OFFSET('9. METAS'!$K$20,INT((ROW()-13)/2),0)),"",OFFSET('9. METAS'!$K$20,INT((ROW()-13)/2),0))</f>
        <v>3200</v>
      </c>
      <c r="I59" s="867" t="s">
        <v>699</v>
      </c>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f t="shared" ref="O59" ca="1" si="43">IFERROR(((J59)/H59),"ND")</f>
        <v>0.24</v>
      </c>
      <c r="P59" s="893" t="s">
        <v>707</v>
      </c>
    </row>
    <row r="60" spans="3:16" ht="45" customHeight="1">
      <c r="C60" s="859"/>
      <c r="D60" s="861"/>
      <c r="E60" s="861"/>
      <c r="F60" s="863"/>
      <c r="G60" s="865"/>
      <c r="H60" s="879"/>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892"/>
    </row>
    <row r="61" spans="3:16" ht="45" customHeight="1">
      <c r="C61" s="858" t="str">
        <f ca="1">IF(ISBLANK(OFFSET('5. Pp (3 años)'!$C$46,INT((ROW()-13)/2),0)),"",OFFSET('5. Pp (3 años)'!$C$46,INT((ROW()-13)/2),0))</f>
        <v>Componente</v>
      </c>
      <c r="D61" s="860" t="str">
        <f ca="1">IF(ISBLANK(OFFSET('5. Pp (3 años)'!$D$46,INT((ROW()-13)/2),0)),"",OFFSET('5. Pp (3 años)'!$D$46,INT((ROW()-13)/2),0))</f>
        <v>1.4.1.1.6 Servicios de mantenimiento y logística brindados a las dependencias municipales conforme a la normatividad aplicable</v>
      </c>
      <c r="E61" s="860" t="str">
        <f ca="1">IF(ISBLANK(OFFSET('5. Pp (3 años)'!$E$46,INT((ROW()-13)/2),0)),"",OFFSET('5. Pp (3 años)'!$E$46,INT((ROW()-13)/2),0))</f>
        <v xml:space="preserve">PSML=Porcentaje de Servicios de mantenimiento y logística proporcionados. </v>
      </c>
      <c r="F61" s="862" t="str">
        <f ca="1">IF(ISBLANK(OFFSET('5. Pp (3 años)'!$K$46,INT((ROW()-13)/2),0)),"",OFFSET('5. Pp (3 años)'!$K$46,INT((ROW()-13)/2),0))</f>
        <v>Ascendente</v>
      </c>
      <c r="G61" s="864" t="str">
        <f ca="1">IF(ISBLANK(OFFSET('5. Pp (3 años)'!$H$46,INT((ROW()-13)/2),0)),"",OFFSET('5. Pp (3 años)'!$H$46,INT((ROW()-13)/2),0))</f>
        <v>Trimestral</v>
      </c>
      <c r="H61" s="866">
        <f ca="1">IF(ISBLANK(OFFSET('9. METAS'!$K$20,INT((ROW()-13)/2),0)),"",OFFSET('9. METAS'!$K$20,INT((ROW()-13)/2),0))</f>
        <v>0.95</v>
      </c>
      <c r="I61" s="867" t="s">
        <v>128</v>
      </c>
      <c r="J61" s="48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f t="shared" ref="O61" ca="1" si="45">IFERROR(((J61)/H61),"ND")</f>
        <v>1.1892631578947368</v>
      </c>
      <c r="P61" s="894" t="s">
        <v>708</v>
      </c>
    </row>
    <row r="62" spans="3:16" ht="45" customHeight="1">
      <c r="C62" s="859"/>
      <c r="D62" s="861"/>
      <c r="E62" s="861"/>
      <c r="F62" s="863"/>
      <c r="G62" s="865"/>
      <c r="H62" s="849"/>
      <c r="I62" s="851"/>
      <c r="J62" s="48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877"/>
    </row>
    <row r="63" spans="3:16" ht="45" customHeight="1">
      <c r="C63" s="858" t="str">
        <f ca="1">IF(ISBLANK(OFFSET('5. Pp (3 años)'!$C$46,INT((ROW()-13)/2),0)),"",OFFSET('5. Pp (3 años)'!$C$46,INT((ROW()-13)/2),0))</f>
        <v>Actividad</v>
      </c>
      <c r="D63" s="860" t="str">
        <f ca="1">IF(ISBLANK(OFFSET('5. Pp (3 años)'!$D$46,INT((ROW()-13)/2),0)),"",OFFSET('5. Pp (3 años)'!$D$46,INT((ROW()-13)/2),0))</f>
        <v>1.4.1.1.6.1 Realización del mantenimiento del Edificio del Palacio Municipal y áreas comúnes.</v>
      </c>
      <c r="E63" s="860" t="str">
        <f ca="1">IF(ISBLANK(OFFSET('5. Pp (3 años)'!$E$46,INT((ROW()-13)/2),0)),"",OFFSET('5. Pp (3 años)'!$E$46,INT((ROW()-13)/2),0))</f>
        <v xml:space="preserve">PSMR=Porcentaje de servicios de mantenimiento municipal realizados. </v>
      </c>
      <c r="F63" s="862" t="str">
        <f ca="1">IF(ISBLANK(OFFSET('5. Pp (3 años)'!$K$46,INT((ROW()-13)/2),0)),"",OFFSET('5. Pp (3 años)'!$K$46,INT((ROW()-13)/2),0))</f>
        <v>Ascendente</v>
      </c>
      <c r="G63" s="864" t="str">
        <f ca="1">IF(ISBLANK(OFFSET('5. Pp (3 años)'!$H$46,INT((ROW()-13)/2),0)),"",OFFSET('5. Pp (3 años)'!$H$46,INT((ROW()-13)/2),0))</f>
        <v>Trimestral</v>
      </c>
      <c r="H63" s="878">
        <f ca="1">IF(ISBLANK(OFFSET('9. METAS'!$K$20,INT((ROW()-13)/2),0)),"",OFFSET('9. METAS'!$K$20,INT((ROW()-13)/2),0))</f>
        <v>2400</v>
      </c>
      <c r="I63" s="867" t="s">
        <v>699</v>
      </c>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f t="shared" ref="O63" ca="1" si="47">IFERROR(((J63)/H63),"ND")</f>
        <v>0.29333333333333333</v>
      </c>
      <c r="P63" s="880" t="s">
        <v>709</v>
      </c>
    </row>
    <row r="64" spans="3:16" ht="45" customHeight="1">
      <c r="C64" s="859"/>
      <c r="D64" s="861"/>
      <c r="E64" s="861"/>
      <c r="F64" s="863"/>
      <c r="G64" s="865"/>
      <c r="H64" s="879"/>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881"/>
    </row>
    <row r="65" spans="3:16" ht="45" customHeight="1">
      <c r="C65" s="858" t="str">
        <f ca="1">IF(ISBLANK(OFFSET('5. Pp (3 años)'!$C$46,INT((ROW()-13)/2),0)),"",OFFSET('5. Pp (3 años)'!$C$46,INT((ROW()-13)/2),0))</f>
        <v>Actividad</v>
      </c>
      <c r="D65" s="860" t="str">
        <f ca="1">IF(ISBLANK(OFFSET('5. Pp (3 años)'!$D$46,INT((ROW()-13)/2),0)),"",OFFSET('5. Pp (3 años)'!$D$46,INT((ROW()-13)/2),0))</f>
        <v>1.4.1.1.6.2 Brindar servicios de logística para la realización de eventos oficiales especiales.</v>
      </c>
      <c r="E65" s="860" t="str">
        <f ca="1">IF(ISBLANK(OFFSET('5. Pp (3 años)'!$E$46,INT((ROW()-13)/2),0)),"",OFFSET('5. Pp (3 años)'!$E$46,INT((ROW()-13)/2),0))</f>
        <v>PLEO= Porcentaje de servicios de logística de los eventos oficiales especiales brindados</v>
      </c>
      <c r="F65" s="862" t="str">
        <f ca="1">IF(ISBLANK(OFFSET('5. Pp (3 años)'!$K$46,INT((ROW()-13)/2),0)),"",OFFSET('5. Pp (3 años)'!$K$46,INT((ROW()-13)/2),0))</f>
        <v>Ascendente</v>
      </c>
      <c r="G65" s="864" t="str">
        <f ca="1">IF(ISBLANK(OFFSET('5. Pp (3 años)'!$H$46,INT((ROW()-13)/2),0)),"",OFFSET('5. Pp (3 años)'!$H$46,INT((ROW()-13)/2),0))</f>
        <v>Trimestral</v>
      </c>
      <c r="H65" s="878">
        <f ca="1">IF(ISBLANK(OFFSET('9. METAS'!$K$20,INT((ROW()-13)/2),0)),"",OFFSET('9. METAS'!$K$20,INT((ROW()-13)/2),0))</f>
        <v>6</v>
      </c>
      <c r="I65" s="867" t="s">
        <v>699</v>
      </c>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f t="shared" ref="O65" ca="1" si="49">IFERROR(((J65)/H65),"ND")</f>
        <v>0.16666666666666666</v>
      </c>
      <c r="P65" s="880" t="s">
        <v>710</v>
      </c>
    </row>
    <row r="66" spans="3:16" ht="45" customHeight="1">
      <c r="C66" s="859"/>
      <c r="D66" s="861"/>
      <c r="E66" s="861"/>
      <c r="F66" s="863"/>
      <c r="G66" s="865"/>
      <c r="H66" s="879"/>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881"/>
    </row>
    <row r="67" spans="3:16" ht="45" customHeight="1">
      <c r="C67" s="858" t="str">
        <f ca="1">IF(ISBLANK(OFFSET('5. Pp (3 años)'!$C$46,INT((ROW()-13)/2),0)),"",OFFSET('5. Pp (3 años)'!$C$46,INT((ROW()-13)/2),0))</f>
        <v>Actividad</v>
      </c>
      <c r="D67" s="860" t="str">
        <f ca="1">IF(ISBLANK(OFFSET('5. Pp (3 años)'!$D$46,INT((ROW()-13)/2),0)),"",OFFSET('5. Pp (3 años)'!$D$46,INT((ROW()-13)/2),0))</f>
        <v>1.4.1.1.6.3 Atención de solicitudes de servicios de logística para eventos institucionales ordinarios solicitados por las dependencias municipales.</v>
      </c>
      <c r="E67" s="860" t="str">
        <f ca="1">IF(ISBLANK(OFFSET('5. Pp (3 años)'!$E$46,INT((ROW()-13)/2),0)),"",OFFSET('5. Pp (3 años)'!$E$46,INT((ROW()-13)/2),0))</f>
        <v>PSLA= Porcentaje de solicitudes de servicios de logística para eventos ordinarios atendidos.</v>
      </c>
      <c r="F67" s="862" t="str">
        <f ca="1">IF(ISBLANK(OFFSET('5. Pp (3 años)'!$K$46,INT((ROW()-13)/2),0)),"",OFFSET('5. Pp (3 años)'!$K$46,INT((ROW()-13)/2),0))</f>
        <v>Ascendente</v>
      </c>
      <c r="G67" s="864" t="str">
        <f ca="1">IF(ISBLANK(OFFSET('5. Pp (3 años)'!$H$46,INT((ROW()-13)/2),0)),"",OFFSET('5. Pp (3 años)'!$H$46,INT((ROW()-13)/2),0))</f>
        <v>Trimestral</v>
      </c>
      <c r="H67" s="878">
        <f ca="1">IF(ISBLANK(OFFSET('9. METAS'!$K$20,INT((ROW()-13)/2),0)),"",OFFSET('9. METAS'!$K$20,INT((ROW()-13)/2),0))</f>
        <v>2000</v>
      </c>
      <c r="I67" s="867" t="s">
        <v>699</v>
      </c>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f t="shared" ref="O67" ca="1" si="51">IFERROR(((J67)/H67),"ND")</f>
        <v>0.26950000000000002</v>
      </c>
      <c r="P67" s="880" t="s">
        <v>711</v>
      </c>
    </row>
    <row r="68" spans="3:16" ht="45" customHeight="1">
      <c r="C68" s="859"/>
      <c r="D68" s="861"/>
      <c r="E68" s="861"/>
      <c r="F68" s="863"/>
      <c r="G68" s="865"/>
      <c r="H68" s="879"/>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881"/>
    </row>
    <row r="69" spans="3:16" ht="45" customHeight="1">
      <c r="C69" s="858" t="str">
        <f ca="1">IF(ISBLANK(OFFSET('5. Pp (3 años)'!$C$46,INT((ROW()-13)/2),0)),"",OFFSET('5. Pp (3 años)'!$C$46,INT((ROW()-13)/2),0))</f>
        <v>Componente</v>
      </c>
      <c r="D69" s="860" t="str">
        <f ca="1">IF(ISBLANK(OFFSET('5. Pp (3 años)'!$D$46,INT((ROW()-13)/2),0)),"",OFFSET('5. Pp (3 años)'!$D$46,INT((ROW()-13)/2),0))</f>
        <v xml:space="preserve">1.4.1.1.7 Eventos cívicos y culturales realizados y apoyos proporcionados a instituciones externas.
</v>
      </c>
      <c r="E69" s="860" t="str">
        <f ca="1">IF(ISBLANK(OFFSET('5. Pp (3 años)'!$E$46,INT((ROW()-13)/2),0)),"",OFFSET('5. Pp (3 años)'!$E$46,INT((ROW()-13)/2),0))</f>
        <v xml:space="preserve">PECR= Porcentaje de Eventos Cívicos y Culturales realizados   </v>
      </c>
      <c r="F69" s="862" t="str">
        <f ca="1">IF(ISBLANK(OFFSET('5. Pp (3 años)'!$K$46,INT((ROW()-13)/2),0)),"",OFFSET('5. Pp (3 años)'!$K$46,INT((ROW()-13)/2),0))</f>
        <v>Ascendente</v>
      </c>
      <c r="G69" s="864" t="str">
        <f ca="1">IF(ISBLANK(OFFSET('5. Pp (3 años)'!$H$46,INT((ROW()-13)/2),0)),"",OFFSET('5. Pp (3 años)'!$H$46,INT((ROW()-13)/2),0))</f>
        <v>Trimestral</v>
      </c>
      <c r="H69" s="866">
        <f ca="1">IF(ISBLANK(OFFSET('9. METAS'!$K$20,INT((ROW()-13)/2),0)),"",OFFSET('9. METAS'!$K$20,INT((ROW()-13)/2),0))</f>
        <v>0.95</v>
      </c>
      <c r="I69" s="867" t="s">
        <v>128</v>
      </c>
      <c r="J69" s="48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f t="shared" ref="O69" ca="1" si="53">IFERROR(((J69)/H69),"ND")</f>
        <v>1.4736842105263157</v>
      </c>
      <c r="P69" s="876" t="s">
        <v>712</v>
      </c>
    </row>
    <row r="70" spans="3:16" ht="45" customHeight="1">
      <c r="C70" s="859"/>
      <c r="D70" s="861"/>
      <c r="E70" s="861"/>
      <c r="F70" s="863"/>
      <c r="G70" s="865"/>
      <c r="H70" s="849"/>
      <c r="I70" s="851"/>
      <c r="J70" s="48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877"/>
    </row>
    <row r="71" spans="3:16" ht="45" customHeight="1">
      <c r="C71" s="858" t="str">
        <f ca="1">IF(ISBLANK(OFFSET('5. Pp (3 años)'!$C$46,INT((ROW()-13)/2),0)),"",OFFSET('5. Pp (3 años)'!$C$46,INT((ROW()-13)/2),0))</f>
        <v>Actividad</v>
      </c>
      <c r="D71" s="860" t="str">
        <f ca="1">IF(ISBLANK(OFFSET('5. Pp (3 años)'!$D$46,INT((ROW()-13)/2),0)),"",OFFSET('5. Pp (3 años)'!$D$46,INT((ROW()-13)/2),0))</f>
        <v>1.4.1.1.7.1 Realización de conmemoraciones y celebraciones cívicas.</v>
      </c>
      <c r="E71" s="860" t="str">
        <f ca="1">IF(ISBLANK(OFFSET('5. Pp (3 años)'!$E$46,INT((ROW()-13)/2),0)),"",OFFSET('5. Pp (3 años)'!$E$46,INT((ROW()-13)/2),0))</f>
        <v xml:space="preserve">PCCR=   Porcentaje de Conmemoraciones y Celebraciones Cívicas realizadas    </v>
      </c>
      <c r="F71" s="862" t="str">
        <f ca="1">IF(ISBLANK(OFFSET('5. Pp (3 años)'!$K$46,INT((ROW()-13)/2),0)),"",OFFSET('5. Pp (3 años)'!$K$46,INT((ROW()-13)/2),0))</f>
        <v>Ascendente</v>
      </c>
      <c r="G71" s="864" t="str">
        <f ca="1">IF(ISBLANK(OFFSET('5. Pp (3 años)'!$H$46,INT((ROW()-13)/2),0)),"",OFFSET('5. Pp (3 años)'!$H$46,INT((ROW()-13)/2),0))</f>
        <v>Trimestral</v>
      </c>
      <c r="H71" s="878">
        <f ca="1">IF(ISBLANK(OFFSET('9. METAS'!$K$20,INT((ROW()-13)/2),0)),"",OFFSET('9. METAS'!$K$20,INT((ROW()-13)/2),0))</f>
        <v>80</v>
      </c>
      <c r="I71" s="867" t="s">
        <v>699</v>
      </c>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f t="shared" ref="O71" ca="1" si="55">IFERROR(((J71)/H71),"ND")</f>
        <v>0.3125</v>
      </c>
      <c r="P71" s="880" t="s">
        <v>713</v>
      </c>
    </row>
    <row r="72" spans="3:16" ht="45" customHeight="1">
      <c r="C72" s="859"/>
      <c r="D72" s="861"/>
      <c r="E72" s="861"/>
      <c r="F72" s="863"/>
      <c r="G72" s="865"/>
      <c r="H72" s="879"/>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881"/>
    </row>
    <row r="73" spans="3:16" ht="45" customHeight="1">
      <c r="C73" s="858" t="str">
        <f ca="1">IF(ISBLANK(OFFSET('5. Pp (3 años)'!$C$46,INT((ROW()-13)/2),0)),"",OFFSET('5. Pp (3 años)'!$C$46,INT((ROW()-13)/2),0))</f>
        <v>Actividad</v>
      </c>
      <c r="D73" s="860" t="str">
        <f ca="1">IF(ISBLANK(OFFSET('5. Pp (3 años)'!$D$46,INT((ROW()-13)/2),0)),"",OFFSET('5. Pp (3 años)'!$D$46,INT((ROW()-13)/2),0))</f>
        <v>1.4.1.1.7.2   Participaciones musicales en eventos cívicos y culturales.</v>
      </c>
      <c r="E73" s="860" t="str">
        <f ca="1">IF(ISBLANK(OFFSET('5. Pp (3 años)'!$E$46,INT((ROW()-13)/2),0)),"",OFFSET('5. Pp (3 años)'!$E$46,INT((ROW()-13)/2),0))</f>
        <v>PMR = Porcentaje de participaciones musicales en eventos realizadas.</v>
      </c>
      <c r="F73" s="862" t="str">
        <f ca="1">IF(ISBLANK(OFFSET('5. Pp (3 años)'!$K$46,INT((ROW()-13)/2),0)),"",OFFSET('5. Pp (3 años)'!$K$46,INT((ROW()-13)/2),0))</f>
        <v>Ascendente</v>
      </c>
      <c r="G73" s="864" t="str">
        <f ca="1">IF(ISBLANK(OFFSET('5. Pp (3 años)'!$H$46,INT((ROW()-13)/2),0)),"",OFFSET('5. Pp (3 años)'!$H$46,INT((ROW()-13)/2),0))</f>
        <v>Trimestral</v>
      </c>
      <c r="H73" s="878">
        <f ca="1">IF(ISBLANK(OFFSET('9. METAS'!$K$20,INT((ROW()-13)/2),0)),"",OFFSET('9. METAS'!$K$20,INT((ROW()-13)/2),0))</f>
        <v>114</v>
      </c>
      <c r="I73" s="867" t="s">
        <v>699</v>
      </c>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f t="shared" ref="O73" ca="1" si="57">IFERROR(((J73)/H73),"ND")</f>
        <v>0.33333333333333331</v>
      </c>
      <c r="P73" s="880" t="s">
        <v>714</v>
      </c>
    </row>
    <row r="74" spans="3:16" ht="45" customHeight="1">
      <c r="C74" s="859"/>
      <c r="D74" s="861"/>
      <c r="E74" s="861"/>
      <c r="F74" s="863"/>
      <c r="G74" s="865"/>
      <c r="H74" s="879"/>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881"/>
    </row>
    <row r="75" spans="3:16" ht="45" customHeight="1">
      <c r="C75" s="858" t="str">
        <f ca="1">IF(ISBLANK(OFFSET('5. Pp (3 años)'!$C$46,INT((ROW()-13)/2),0)),"",OFFSET('5. Pp (3 años)'!$C$46,INT((ROW()-13)/2),0))</f>
        <v>Actividad</v>
      </c>
      <c r="D75" s="860" t="str">
        <f ca="1">IF(ISBLANK(OFFSET('5. Pp (3 años)'!$D$46,INT((ROW()-13)/2),0)),"",OFFSET('5. Pp (3 años)'!$D$46,INT((ROW()-13)/2),0))</f>
        <v xml:space="preserve">1.4.1.1.7.3  Atención a Solicitudes de apoyo para eventos oficiales de Instituciones Externas.
</v>
      </c>
      <c r="E75" s="860" t="str">
        <f ca="1">IF(ISBLANK(OFFSET('5. Pp (3 años)'!$E$46,INT((ROW()-13)/2),0)),"",OFFSET('5. Pp (3 años)'!$E$46,INT((ROW()-13)/2),0))</f>
        <v xml:space="preserve">PSEA= Porcentaje de solicitudes de apoyo para eventos oficiales atendidos. </v>
      </c>
      <c r="F75" s="862" t="str">
        <f ca="1">IF(ISBLANK(OFFSET('5. Pp (3 años)'!$K$46,INT((ROW()-13)/2),0)),"",OFFSET('5. Pp (3 años)'!$K$46,INT((ROW()-13)/2),0))</f>
        <v>Ascendente</v>
      </c>
      <c r="G75" s="864" t="str">
        <f ca="1">IF(ISBLANK(OFFSET('5. Pp (3 años)'!$H$46,INT((ROW()-13)/2),0)),"",OFFSET('5. Pp (3 años)'!$H$46,INT((ROW()-13)/2),0))</f>
        <v>Trimestral</v>
      </c>
      <c r="H75" s="878">
        <f ca="1">IF(ISBLANK(OFFSET('9. METAS'!$K$20,INT((ROW()-13)/2),0)),"",OFFSET('9. METAS'!$K$20,INT((ROW()-13)/2),0))</f>
        <v>22</v>
      </c>
      <c r="I75" s="867" t="s">
        <v>699</v>
      </c>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f t="shared" ref="O75" ca="1" si="59">IFERROR(((J75)/H75),"ND")</f>
        <v>0.31818181818181818</v>
      </c>
      <c r="P75" s="880" t="s">
        <v>715</v>
      </c>
    </row>
    <row r="76" spans="3:16" ht="45" customHeight="1">
      <c r="C76" s="859"/>
      <c r="D76" s="861"/>
      <c r="E76" s="861"/>
      <c r="F76" s="863"/>
      <c r="G76" s="865"/>
      <c r="H76" s="879"/>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881"/>
    </row>
    <row r="77" spans="3:16" ht="45" customHeight="1">
      <c r="C77" s="858" t="str">
        <f ca="1">IF(ISBLANK(OFFSET('5. Pp (3 años)'!$C$46,INT((ROW()-13)/2),0)),"",OFFSET('5. Pp (3 años)'!$C$46,INT((ROW()-13)/2),0))</f>
        <v>Componente</v>
      </c>
      <c r="D77" s="860" t="str">
        <f ca="1">IF(ISBLANK(OFFSET('5. Pp (3 años)'!$D$46,INT((ROW()-13)/2),0)),"",OFFSET('5. Pp (3 años)'!$D$46,INT((ROW()-13)/2),0))</f>
        <v>1.4.1.1.8 Reportes de plantilla de personal municipal actualizados y emitidos, derivados de la gestión de incidencias, finiquitos y actualización de expedientes del personal.</v>
      </c>
      <c r="E77" s="860" t="str">
        <f ca="1">IF(ISBLANK(OFFSET('5. Pp (3 años)'!$E$46,INT((ROW()-13)/2),0)),"",OFFSET('5. Pp (3 años)'!$E$46,INT((ROW()-13)/2),0))</f>
        <v>PPPME= Porcentaje de plantillas de personal municipal entregadas.</v>
      </c>
      <c r="F77" s="862" t="str">
        <f ca="1">IF(ISBLANK(OFFSET('5. Pp (3 años)'!$K$46,INT((ROW()-13)/2),0)),"",OFFSET('5. Pp (3 años)'!$K$46,INT((ROW()-13)/2),0))</f>
        <v>Ascendente</v>
      </c>
      <c r="G77" s="864" t="str">
        <f ca="1">IF(ISBLANK(OFFSET('5. Pp (3 años)'!$H$46,INT((ROW()-13)/2),0)),"",OFFSET('5. Pp (3 años)'!$H$46,INT((ROW()-13)/2),0))</f>
        <v>Trimestral</v>
      </c>
      <c r="H77" s="878">
        <f ca="1">IF(ISBLANK(OFFSET('9. METAS'!$K$20,INT((ROW()-13)/2),0)),"",OFFSET('9. METAS'!$K$20,INT((ROW()-13)/2),0))</f>
        <v>1272</v>
      </c>
      <c r="I77" s="867" t="s">
        <v>699</v>
      </c>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f t="shared" ref="O77" ca="1" si="61">IFERROR(((J77)/H77),"ND")</f>
        <v>0.27515723270440251</v>
      </c>
      <c r="P77" s="895" t="s">
        <v>716</v>
      </c>
    </row>
    <row r="78" spans="3:16" ht="45" customHeight="1">
      <c r="C78" s="859"/>
      <c r="D78" s="861"/>
      <c r="E78" s="861"/>
      <c r="F78" s="863"/>
      <c r="G78" s="865"/>
      <c r="H78" s="879"/>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896"/>
    </row>
    <row r="79" spans="3:16" ht="45" customHeight="1">
      <c r="C79" s="858" t="str">
        <f ca="1">IF(ISBLANK(OFFSET('5. Pp (3 años)'!$C$46,INT((ROW()-13)/2),0)),"",OFFSET('5. Pp (3 años)'!$C$46,INT((ROW()-13)/2),0))</f>
        <v>Actividad</v>
      </c>
      <c r="D79" s="860" t="str">
        <f ca="1">IF(ISBLANK(OFFSET('5. Pp (3 años)'!$D$46,INT((ROW()-13)/2),0)),"",OFFSET('5. Pp (3 años)'!$D$46,INT((ROW()-13)/2),0))</f>
        <v>1.4.1.1.8.1. Atención de incidencias del personal (altas, bajas, modificaciones y movimientos) enviadas por las Unidades Administrativas.</v>
      </c>
      <c r="E79" s="860" t="str">
        <f ca="1">IF(ISBLANK(OFFSET('5. Pp (3 años)'!$E$46,INT((ROW()-13)/2),0)),"",OFFSET('5. Pp (3 años)'!$E$46,INT((ROW()-13)/2),0))</f>
        <v>PIA=  Porcentaje de incidencias (altas, bajas, modificaciones, cambios de puestos o salarios) atendidas.</v>
      </c>
      <c r="F79" s="862" t="str">
        <f ca="1">IF(ISBLANK(OFFSET('5. Pp (3 años)'!$K$46,INT((ROW()-13)/2),0)),"",OFFSET('5. Pp (3 años)'!$K$46,INT((ROW()-13)/2),0))</f>
        <v>Ascendente</v>
      </c>
      <c r="G79" s="864" t="str">
        <f ca="1">IF(ISBLANK(OFFSET('5. Pp (3 años)'!$H$46,INT((ROW()-13)/2),0)),"",OFFSET('5. Pp (3 años)'!$H$46,INT((ROW()-13)/2),0))</f>
        <v>Trimestral</v>
      </c>
      <c r="H79" s="878">
        <f ca="1">IF(ISBLANK(OFFSET('9. METAS'!$K$20,INT((ROW()-13)/2),0)),"",OFFSET('9. METAS'!$K$20,INT((ROW()-13)/2),0))</f>
        <v>3576</v>
      </c>
      <c r="I79" s="867" t="s">
        <v>699</v>
      </c>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f t="shared" ref="O79" ca="1" si="63">IFERROR(((J79)/H79),"ND")</f>
        <v>0.24888143176733782</v>
      </c>
      <c r="P79" s="895" t="s">
        <v>717</v>
      </c>
    </row>
    <row r="80" spans="3:16" ht="45" customHeight="1">
      <c r="C80" s="859"/>
      <c r="D80" s="861"/>
      <c r="E80" s="861"/>
      <c r="F80" s="863"/>
      <c r="G80" s="865"/>
      <c r="H80" s="879"/>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896"/>
    </row>
    <row r="81" spans="3:16" ht="45" customHeight="1">
      <c r="C81" s="858" t="str">
        <f ca="1">IF(ISBLANK(OFFSET('5. Pp (3 años)'!$C$46,INT((ROW()-13)/2),0)),"",OFFSET('5. Pp (3 años)'!$C$46,INT((ROW()-13)/2),0))</f>
        <v>Actividad</v>
      </c>
      <c r="D81" s="860" t="str">
        <f ca="1">IF(ISBLANK(OFFSET('5. Pp (3 años)'!$D$46,INT((ROW()-13)/2),0)),"",OFFSET('5. Pp (3 años)'!$D$46,INT((ROW()-13)/2),0))</f>
        <v>1.4.1.1.8.2. Elaboración y gestión de reportes de finiquitos y/o liquidación, solicitados por las Unidades Administrativas.</v>
      </c>
      <c r="E81" s="860" t="str">
        <f ca="1">IF(ISBLANK(OFFSET('5. Pp (3 años)'!$E$46,INT((ROW()-13)/2),0)),"",OFFSET('5. Pp (3 años)'!$E$46,INT((ROW()-13)/2),0))</f>
        <v>PRFLE= Porcentaje de reportes de finiquito y/o liquidación entregados.</v>
      </c>
      <c r="F81" s="862" t="str">
        <f ca="1">IF(ISBLANK(OFFSET('5. Pp (3 años)'!$K$46,INT((ROW()-13)/2),0)),"",OFFSET('5. Pp (3 años)'!$K$46,INT((ROW()-13)/2),0))</f>
        <v>Ascendente</v>
      </c>
      <c r="G81" s="864" t="str">
        <f ca="1">IF(ISBLANK(OFFSET('5. Pp (3 años)'!$H$46,INT((ROW()-13)/2),0)),"",OFFSET('5. Pp (3 años)'!$H$46,INT((ROW()-13)/2),0))</f>
        <v>Trimestral</v>
      </c>
      <c r="H81" s="878">
        <f ca="1">IF(ISBLANK(OFFSET('9. METAS'!$K$20,INT((ROW()-13)/2),0)),"",OFFSET('9. METAS'!$K$20,INT((ROW()-13)/2),0))</f>
        <v>600</v>
      </c>
      <c r="I81" s="867" t="s">
        <v>699</v>
      </c>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f t="shared" ref="O81" ca="1" si="65">IFERROR(((J81)/H81),"ND")</f>
        <v>0.14833333333333334</v>
      </c>
      <c r="P81" s="895" t="s">
        <v>718</v>
      </c>
    </row>
    <row r="82" spans="3:16" ht="45" customHeight="1">
      <c r="C82" s="859"/>
      <c r="D82" s="861"/>
      <c r="E82" s="861"/>
      <c r="F82" s="863"/>
      <c r="G82" s="865"/>
      <c r="H82" s="879"/>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896"/>
    </row>
    <row r="83" spans="3:16" ht="45" customHeight="1">
      <c r="C83" s="858" t="str">
        <f ca="1">IF(ISBLANK(OFFSET('5. Pp (3 años)'!$C$46,INT((ROW()-13)/2),0)),"",OFFSET('5. Pp (3 años)'!$C$46,INT((ROW()-13)/2),0))</f>
        <v>Actividad</v>
      </c>
      <c r="D83" s="860" t="str">
        <f ca="1">IF(ISBLANK(OFFSET('5. Pp (3 años)'!$D$46,INT((ROW()-13)/2),0)),"",OFFSET('5. Pp (3 años)'!$D$46,INT((ROW()-13)/2),0))</f>
        <v>1.4.1.1.8.3.  Actualización de expedientes de personal activo y de baja por incidencias enviadas por las diferentes Unidades Administrativas.</v>
      </c>
      <c r="E83" s="860" t="str">
        <f ca="1">IF(ISBLANK(OFFSET('5. Pp (3 años)'!$E$46,INT((ROW()-13)/2),0)),"",OFFSET('5. Pp (3 años)'!$E$46,INT((ROW()-13)/2),0))</f>
        <v>PEPIA= Porcentaje de expedientes de personal por incidencias actualizados</v>
      </c>
      <c r="F83" s="862" t="str">
        <f ca="1">IF(ISBLANK(OFFSET('5. Pp (3 años)'!$K$46,INT((ROW()-13)/2),0)),"",OFFSET('5. Pp (3 años)'!$K$46,INT((ROW()-13)/2),0))</f>
        <v>Ascendente</v>
      </c>
      <c r="G83" s="864" t="str">
        <f ca="1">IF(ISBLANK(OFFSET('5. Pp (3 años)'!$H$46,INT((ROW()-13)/2),0)),"",OFFSET('5. Pp (3 años)'!$H$46,INT((ROW()-13)/2),0))</f>
        <v>Trimestral</v>
      </c>
      <c r="H83" s="878">
        <f ca="1">IF(ISBLANK(OFFSET('9. METAS'!$K$20,INT((ROW()-13)/2),0)),"",OFFSET('9. METAS'!$K$20,INT((ROW()-13)/2),0))</f>
        <v>3600</v>
      </c>
      <c r="I83" s="867" t="s">
        <v>699</v>
      </c>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f t="shared" ref="O83" ca="1" si="67">IFERROR(((J83)/H83),"ND")</f>
        <v>0.25694444444444442</v>
      </c>
      <c r="P83" s="895" t="s">
        <v>719</v>
      </c>
    </row>
    <row r="84" spans="3:16" ht="45" customHeight="1" thickBot="1">
      <c r="C84" s="898"/>
      <c r="D84" s="899"/>
      <c r="E84" s="899"/>
      <c r="F84" s="900"/>
      <c r="G84" s="901"/>
      <c r="H84" s="902"/>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897"/>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P83:P84"/>
    <mergeCell ref="H81:H82"/>
    <mergeCell ref="I81:I82"/>
    <mergeCell ref="N81:N82"/>
    <mergeCell ref="O81:O82"/>
    <mergeCell ref="P81:P82"/>
    <mergeCell ref="C83:C84"/>
    <mergeCell ref="D83:D84"/>
    <mergeCell ref="E83:E84"/>
    <mergeCell ref="F83:F84"/>
    <mergeCell ref="G83:G84"/>
    <mergeCell ref="H83:H84"/>
    <mergeCell ref="I83:I84"/>
    <mergeCell ref="N83:N84"/>
    <mergeCell ref="O83:O84"/>
    <mergeCell ref="F77:F78"/>
    <mergeCell ref="G77:G78"/>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9:H80"/>
    <mergeCell ref="I79:I80"/>
    <mergeCell ref="N79:N80"/>
    <mergeCell ref="O79:O80"/>
    <mergeCell ref="C77:C78"/>
    <mergeCell ref="D77:D78"/>
    <mergeCell ref="E75:E76"/>
    <mergeCell ref="F75:F76"/>
    <mergeCell ref="G75:G76"/>
    <mergeCell ref="H75:H76"/>
    <mergeCell ref="I75:I76"/>
    <mergeCell ref="N75:N76"/>
    <mergeCell ref="O75:O76"/>
    <mergeCell ref="P75:P76"/>
    <mergeCell ref="C73:C74"/>
    <mergeCell ref="D73:D74"/>
    <mergeCell ref="E73:E74"/>
    <mergeCell ref="F73:F74"/>
    <mergeCell ref="G73:G74"/>
    <mergeCell ref="H73:H74"/>
    <mergeCell ref="I73:I74"/>
    <mergeCell ref="N73:N74"/>
    <mergeCell ref="O73:O74"/>
    <mergeCell ref="E77:E78"/>
    <mergeCell ref="P69:P70"/>
    <mergeCell ref="C71:C72"/>
    <mergeCell ref="D71:D72"/>
    <mergeCell ref="E71:E72"/>
    <mergeCell ref="F71:F72"/>
    <mergeCell ref="G71:G72"/>
    <mergeCell ref="H71:H72"/>
    <mergeCell ref="I71:I72"/>
    <mergeCell ref="N71:N72"/>
    <mergeCell ref="O71:O72"/>
    <mergeCell ref="P71:P72"/>
    <mergeCell ref="C69:C70"/>
    <mergeCell ref="D69:D70"/>
    <mergeCell ref="E69:E70"/>
    <mergeCell ref="F69:F70"/>
    <mergeCell ref="G69:G70"/>
    <mergeCell ref="H69:H70"/>
    <mergeCell ref="I69:I70"/>
    <mergeCell ref="N69:N70"/>
    <mergeCell ref="O69:O70"/>
    <mergeCell ref="P73:P74"/>
    <mergeCell ref="C75:C76"/>
    <mergeCell ref="D75:D76"/>
    <mergeCell ref="P65:P66"/>
    <mergeCell ref="C67:C68"/>
    <mergeCell ref="D67:D68"/>
    <mergeCell ref="E67:E68"/>
    <mergeCell ref="F67:F68"/>
    <mergeCell ref="G67:G68"/>
    <mergeCell ref="H67:H68"/>
    <mergeCell ref="I67:I68"/>
    <mergeCell ref="N67:N68"/>
    <mergeCell ref="O67:O68"/>
    <mergeCell ref="P67:P68"/>
    <mergeCell ref="C65:C66"/>
    <mergeCell ref="D65:D66"/>
    <mergeCell ref="E65:E66"/>
    <mergeCell ref="F65:F66"/>
    <mergeCell ref="G65:G66"/>
    <mergeCell ref="H65:H66"/>
    <mergeCell ref="I65:I66"/>
    <mergeCell ref="N65:N66"/>
    <mergeCell ref="O65:O66"/>
    <mergeCell ref="P61:P62"/>
    <mergeCell ref="C63:C64"/>
    <mergeCell ref="D63:D64"/>
    <mergeCell ref="E63:E64"/>
    <mergeCell ref="F63:F64"/>
    <mergeCell ref="G63:G64"/>
    <mergeCell ref="H63:H64"/>
    <mergeCell ref="I63:I64"/>
    <mergeCell ref="N63:N64"/>
    <mergeCell ref="O63:O64"/>
    <mergeCell ref="P63:P64"/>
    <mergeCell ref="C61:C62"/>
    <mergeCell ref="D61:D62"/>
    <mergeCell ref="E61:E62"/>
    <mergeCell ref="F61:F62"/>
    <mergeCell ref="G61:G62"/>
    <mergeCell ref="H61:H62"/>
    <mergeCell ref="I61:I62"/>
    <mergeCell ref="N61:N62"/>
    <mergeCell ref="O61:O62"/>
    <mergeCell ref="P57:P58"/>
    <mergeCell ref="C59:C60"/>
    <mergeCell ref="D59:D60"/>
    <mergeCell ref="E59:E60"/>
    <mergeCell ref="F59:F60"/>
    <mergeCell ref="G59:G60"/>
    <mergeCell ref="H59:H60"/>
    <mergeCell ref="I59:I60"/>
    <mergeCell ref="N59:N60"/>
    <mergeCell ref="O59:O60"/>
    <mergeCell ref="P59:P60"/>
    <mergeCell ref="C57:C58"/>
    <mergeCell ref="D57:D58"/>
    <mergeCell ref="E57:E58"/>
    <mergeCell ref="F57:F58"/>
    <mergeCell ref="G57:G58"/>
    <mergeCell ref="H57:H58"/>
    <mergeCell ref="I57:I58"/>
    <mergeCell ref="N57:N58"/>
    <mergeCell ref="O57:O58"/>
    <mergeCell ref="P53:P54"/>
    <mergeCell ref="C55:C56"/>
    <mergeCell ref="D55:D56"/>
    <mergeCell ref="E55:E56"/>
    <mergeCell ref="F55:F56"/>
    <mergeCell ref="G55:G56"/>
    <mergeCell ref="H55:H56"/>
    <mergeCell ref="I55:I56"/>
    <mergeCell ref="N55:N56"/>
    <mergeCell ref="O55:O56"/>
    <mergeCell ref="P55:P56"/>
    <mergeCell ref="C53:C54"/>
    <mergeCell ref="D53:D54"/>
    <mergeCell ref="E53:E54"/>
    <mergeCell ref="F53:F54"/>
    <mergeCell ref="G53:G54"/>
    <mergeCell ref="H53:H54"/>
    <mergeCell ref="I53:I54"/>
    <mergeCell ref="N53:N54"/>
    <mergeCell ref="O53:O54"/>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5:P5"/>
    <mergeCell ref="C6:P6"/>
    <mergeCell ref="C7:P7"/>
    <mergeCell ref="C10:C12"/>
    <mergeCell ref="D10:D12"/>
    <mergeCell ref="E10:E12"/>
    <mergeCell ref="F10:F12"/>
    <mergeCell ref="G10:G12"/>
    <mergeCell ref="D8:M8"/>
    <mergeCell ref="C9:E9"/>
    <mergeCell ref="F9:P9"/>
    <mergeCell ref="P10:P12"/>
    <mergeCell ref="H11:H12"/>
    <mergeCell ref="I11:I12"/>
    <mergeCell ref="J11:M11"/>
    <mergeCell ref="N11:O11"/>
    <mergeCell ref="H10:O10"/>
  </mergeCells>
  <conditionalFormatting sqref="J13:M84">
    <cfRule type="containsBlanks" dxfId="7" priority="1">
      <formula>LEN(TRIM(J13))=0</formula>
    </cfRule>
  </conditionalFormatting>
  <printOptions horizontalCentered="1"/>
  <pageMargins left="0.25" right="0.25" top="0.75" bottom="0.75" header="0.3" footer="0.3"/>
  <pageSetup paperSize="17" scale="56" fitToHeight="0" orientation="landscape" r:id="rId1"/>
  <rowBreaks count="4" manualBreakCount="4">
    <brk id="22" min="2" max="15" man="1"/>
    <brk id="34" min="2" max="15" man="1"/>
    <brk id="52" min="2" max="15" man="1"/>
    <brk id="68"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85"/>
  <sheetViews>
    <sheetView zoomScale="53" zoomScaleNormal="81" workbookViewId="0">
      <selection activeCell="F13" sqref="F13:F14"/>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12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129</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ht="60" customHeight="1">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39">
        <f ca="1">IF(ISBLANK(OFFSET('9. METAS'!$K$20,INT((ROW()-13)/2),0)),"",OFFSET('9. METAS'!$K$20,INT((ROW()-13)/2),0))</f>
        <v>0.26690000000000003</v>
      </c>
      <c r="I13" s="839" t="s">
        <v>128</v>
      </c>
      <c r="J13" s="490">
        <f ca="1">IF(MOD(ROW()-13,2)=0,IF(ISBLANK(OFFSET('11. SEGUIMIENTO 2026'!$N$14,INT((ROW()-13)/2),0)),"",OFFSET('11. SEGUIMIENTO 2026'!$N$14,INT((ROW()-13)/2),0)),IF(ISBLANK(OFFSET('9. METAS'!$Q$20,INT((ROW()-14)/2),0)),"",OFFSET('9. METAS'!$Q$20,INT((ROW()-14)/2),0)))</f>
        <v>6.6699999999999995E-2</v>
      </c>
      <c r="K13" s="147"/>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f ca="1">IFERROR(((J13+K13)/H13),"ND")</f>
        <v>0.24990633195953538</v>
      </c>
      <c r="P13" s="933"/>
    </row>
    <row r="14" spans="3:16" ht="60" customHeight="1">
      <c r="C14" s="859"/>
      <c r="D14" s="906"/>
      <c r="E14" s="906"/>
      <c r="F14" s="907"/>
      <c r="G14" s="908"/>
      <c r="H14" s="917"/>
      <c r="I14" s="940"/>
      <c r="J14" s="489">
        <f ca="1">IF(MOD(ROW()-13,2)=0,IF(ISBLANK(OFFSET('11. SEGUIMIENTO 2026'!$N$14,INT((ROW()-13)/2),0)),"",OFFSET('11. SEGUIMIENTO 2026'!$N$14,INT((ROW()-13)/2),0)),IF(ISBLANK(OFFSET('9. METAS'!$Q$20,INT((ROW()-14)/2),0)),"",OFFSET('9. METAS'!$Q$20,INT((ROW()-14)/2),0)))</f>
        <v>6.6699999999999995E-2</v>
      </c>
      <c r="K14" s="492">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ht="60" customHeight="1">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7">
        <f ca="1">IF(ISBLANK(OFFSET('9. METAS'!$K$20,INT((ROW()-13)/2),0)),"",OFFSET('9. METAS'!$K$20,INT((ROW()-13)/2),0))</f>
        <v>0.95</v>
      </c>
      <c r="I15" s="867"/>
      <c r="J15" s="489">
        <f ca="1">IF(MOD(ROW()-13,2)=0,IF(ISBLANK(OFFSET('11. SEGUIMIENTO 2026'!$N$14,INT((ROW()-13)/2),0)),"",OFFSET('11. SEGUIMIENTO 2026'!$N$14,INT((ROW()-13)/2),0)),IF(ISBLANK(OFFSET('9. METAS'!$Q$20,INT((ROW()-14)/2),0)),"",OFFSET('9. METAS'!$Q$20,INT((ROW()-14)/2),0)))</f>
        <v>0.96</v>
      </c>
      <c r="K15" s="150"/>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f ca="1">IFERROR(((J15+K15)/H15),"ND")</f>
        <v>1.0105263157894737</v>
      </c>
      <c r="P15" s="909"/>
    </row>
    <row r="16" spans="3:16" ht="60" customHeight="1">
      <c r="C16" s="859"/>
      <c r="D16" s="906"/>
      <c r="E16" s="906"/>
      <c r="F16" s="907"/>
      <c r="G16" s="908"/>
      <c r="H16" s="917"/>
      <c r="I16" s="851"/>
      <c r="J16" s="489">
        <f ca="1">IF(MOD(ROW()-13,2)=0,IF(ISBLANK(OFFSET('11. SEGUIMIENTO 2026'!$N$14,INT((ROW()-13)/2),0)),"",OFFSET('11. SEGUIMIENTO 2026'!$N$14,INT((ROW()-13)/2),0)),IF(ISBLANK(OFFSET('9. METAS'!$Q$20,INT((ROW()-14)/2),0)),"",OFFSET('9. METAS'!$Q$20,INT((ROW()-14)/2),0)))</f>
        <v>0.95</v>
      </c>
      <c r="K16" s="492">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ht="60" customHeight="1">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IFERROR(((J17+K17)/H17),"ND")</f>
        <v>ND</v>
      </c>
      <c r="P17" s="909"/>
    </row>
    <row r="18" spans="3:16" ht="60" customHeight="1">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ht="60" customHeight="1">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IFERROR(((J19+K19)/H19),"ND")</f>
        <v>ND</v>
      </c>
      <c r="P19" s="909"/>
    </row>
    <row r="20" spans="3:16" ht="60" customHeight="1">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ht="60" customHeight="1">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IFERROR(((J21+K21)/H21),"ND")</f>
        <v>ND</v>
      </c>
      <c r="P21" s="909"/>
    </row>
    <row r="22" spans="3:16" ht="60" customHeight="1">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ht="60" customHeight="1">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7">
        <f ca="1">IF(ISBLANK(OFFSET('9. METAS'!$K$20,INT((ROW()-13)/2),0)),"",OFFSET('9. METAS'!$K$20,INT((ROW()-13)/2),0))</f>
        <v>0.95</v>
      </c>
      <c r="I23" s="867"/>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IFERROR(((J23+K23)/H23),"ND")</f>
        <v>ND</v>
      </c>
      <c r="P23" s="909"/>
    </row>
    <row r="24" spans="3:16" ht="60" customHeight="1">
      <c r="C24" s="859"/>
      <c r="D24" s="906"/>
      <c r="E24" s="906"/>
      <c r="F24" s="907"/>
      <c r="G24" s="908"/>
      <c r="H24" s="917"/>
      <c r="I24" s="851"/>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ht="60" customHeight="1">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7">
        <f ca="1">IF(ISBLANK(OFFSET('9. METAS'!$K$20,INT((ROW()-13)/2),0)),"",OFFSET('9. METAS'!$K$20,INT((ROW()-13)/2),0))</f>
        <v>0.95</v>
      </c>
      <c r="I25" s="867"/>
      <c r="J25" s="489">
        <f ca="1">IF(MOD(ROW()-13,2)=0,IF(ISBLANK(OFFSET('11. SEGUIMIENTO 2026'!$N$14,INT((ROW()-13)/2),0)),"",OFFSET('11. SEGUIMIENTO 2026'!$N$14,INT((ROW()-13)/2),0)),IF(ISBLANK(OFFSET('9. METAS'!$Q$20,INT((ROW()-14)/2),0)),"",OFFSET('9. METAS'!$Q$20,INT((ROW()-14)/2),0)))</f>
        <v>0.98</v>
      </c>
      <c r="K25" s="492"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IFERROR(((J25+K25)/H25),"ND")</f>
        <v>ND</v>
      </c>
      <c r="P25" s="909"/>
    </row>
    <row r="26" spans="3:16" ht="60" customHeight="1">
      <c r="C26" s="859"/>
      <c r="D26" s="906"/>
      <c r="E26" s="906"/>
      <c r="F26" s="907"/>
      <c r="G26" s="908"/>
      <c r="H26" s="917"/>
      <c r="I26" s="851"/>
      <c r="J26" s="489">
        <f ca="1">IF(MOD(ROW()-13,2)=0,IF(ISBLANK(OFFSET('11. SEGUIMIENTO 2026'!$N$14,INT((ROW()-13)/2),0)),"",OFFSET('11. SEGUIMIENTO 2026'!$N$14,INT((ROW()-13)/2),0)),IF(ISBLANK(OFFSET('9. METAS'!$Q$20,INT((ROW()-14)/2),0)),"",OFFSET('9. METAS'!$Q$20,INT((ROW()-14)/2),0)))</f>
        <v>0.95</v>
      </c>
      <c r="K26" s="492">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ht="60" customHeight="1">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IFERROR(((J27+K27)/H27),"ND")</f>
        <v>ND</v>
      </c>
      <c r="P27" s="909"/>
    </row>
    <row r="28" spans="3:16" ht="60" customHeight="1">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ht="60" customHeight="1">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IFERROR(((J29+K29)/H29),"ND")</f>
        <v>ND</v>
      </c>
      <c r="P29" s="909"/>
    </row>
    <row r="30" spans="3:16" ht="60" customHeight="1">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ht="60" customHeight="1">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IFERROR(((J31+K31)/H31),"ND")</f>
        <v>ND</v>
      </c>
      <c r="P31" s="909"/>
    </row>
    <row r="32" spans="3:16" ht="60" customHeight="1">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ht="60" customHeight="1">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7">
        <f ca="1">IF(ISBLANK(OFFSET('9. METAS'!$K$20,INT((ROW()-13)/2),0)),"",OFFSET('9. METAS'!$K$20,INT((ROW()-13)/2),0))</f>
        <v>0.95</v>
      </c>
      <c r="I33" s="867"/>
      <c r="J33" s="489">
        <f ca="1">IF(MOD(ROW()-13,2)=0,IF(ISBLANK(OFFSET('11. SEGUIMIENTO 2026'!$N$14,INT((ROW()-13)/2),0)),"",OFFSET('11. SEGUIMIENTO 2026'!$N$14,INT((ROW()-13)/2),0)),IF(ISBLANK(OFFSET('9. METAS'!$Q$20,INT((ROW()-14)/2),0)),"",OFFSET('9. METAS'!$Q$20,INT((ROW()-14)/2),0)))</f>
        <v>0.96</v>
      </c>
      <c r="K33" s="492"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IFERROR(((J33+K33)/H33),"ND")</f>
        <v>ND</v>
      </c>
      <c r="P33" s="909"/>
    </row>
    <row r="34" spans="3:16" ht="60" customHeight="1">
      <c r="C34" s="859"/>
      <c r="D34" s="906"/>
      <c r="E34" s="906"/>
      <c r="F34" s="907"/>
      <c r="G34" s="908"/>
      <c r="H34" s="917"/>
      <c r="I34" s="851"/>
      <c r="J34" s="489">
        <f ca="1">IF(MOD(ROW()-13,2)=0,IF(ISBLANK(OFFSET('11. SEGUIMIENTO 2026'!$N$14,INT((ROW()-13)/2),0)),"",OFFSET('11. SEGUIMIENTO 2026'!$N$14,INT((ROW()-13)/2),0)),IF(ISBLANK(OFFSET('9. METAS'!$Q$20,INT((ROW()-14)/2),0)),"",OFFSET('9. METAS'!$Q$20,INT((ROW()-14)/2),0)))</f>
        <v>0.95</v>
      </c>
      <c r="K34" s="492">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ht="60" customHeight="1">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7">
        <f ca="1">IF(ISBLANK(OFFSET('9. METAS'!$K$20,INT((ROW()-13)/2),0)),"",OFFSET('9. METAS'!$K$20,INT((ROW()-13)/2),0))</f>
        <v>0.95</v>
      </c>
      <c r="I35" s="867"/>
      <c r="J35" s="489">
        <f ca="1">IF(MOD(ROW()-13,2)=0,IF(ISBLANK(OFFSET('11. SEGUIMIENTO 2026'!$N$14,INT((ROW()-13)/2),0)),"",OFFSET('11. SEGUIMIENTO 2026'!$N$14,INT((ROW()-13)/2),0)),IF(ISBLANK(OFFSET('9. METAS'!$Q$20,INT((ROW()-14)/2),0)),"",OFFSET('9. METAS'!$Q$20,INT((ROW()-14)/2),0)))</f>
        <v>1</v>
      </c>
      <c r="K35" s="492"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IFERROR(((J35+K35)/H35),"ND")</f>
        <v>ND</v>
      </c>
      <c r="P35" s="909"/>
    </row>
    <row r="36" spans="3:16" ht="60" customHeight="1">
      <c r="C36" s="859"/>
      <c r="D36" s="906"/>
      <c r="E36" s="906"/>
      <c r="F36" s="907"/>
      <c r="G36" s="908"/>
      <c r="H36" s="917"/>
      <c r="I36" s="851"/>
      <c r="J36" s="489">
        <f ca="1">IF(MOD(ROW()-13,2)=0,IF(ISBLANK(OFFSET('11. SEGUIMIENTO 2026'!$N$14,INT((ROW()-13)/2),0)),"",OFFSET('11. SEGUIMIENTO 2026'!$N$14,INT((ROW()-13)/2),0)),IF(ISBLANK(OFFSET('9. METAS'!$Q$20,INT((ROW()-14)/2),0)),"",OFFSET('9. METAS'!$Q$20,INT((ROW()-14)/2),0)))</f>
        <v>0.95</v>
      </c>
      <c r="K36" s="492">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ht="60" customHeight="1">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IFERROR(((J37+K37)/H37),"ND")</f>
        <v>ND</v>
      </c>
      <c r="P37" s="909"/>
    </row>
    <row r="38" spans="3:16" ht="60" customHeight="1">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ht="60" customHeight="1">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IFERROR(((J39+K39)/H39),"ND")</f>
        <v>ND</v>
      </c>
      <c r="P39" s="909"/>
    </row>
    <row r="40" spans="3:16" ht="60" customHeight="1">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ht="60" customHeight="1">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7">
        <f ca="1">IF(ISBLANK(OFFSET('9. METAS'!$K$20,INT((ROW()-13)/2),0)),"",OFFSET('9. METAS'!$K$20,INT((ROW()-13)/2),0))</f>
        <v>0.95</v>
      </c>
      <c r="I41" s="918"/>
      <c r="J41" s="489">
        <f ca="1">IF(MOD(ROW()-13,2)=0,IF(ISBLANK(OFFSET('11. SEGUIMIENTO 2026'!$N$14,INT((ROW()-13)/2),0)),"",OFFSET('11. SEGUIMIENTO 2026'!$N$14,INT((ROW()-13)/2),0)),IF(ISBLANK(OFFSET('9. METAS'!$Q$20,INT((ROW()-14)/2),0)),"",OFFSET('9. METAS'!$Q$20,INT((ROW()-14)/2),0)))</f>
        <v>1.0349999999999999</v>
      </c>
      <c r="K41" s="492"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IFERROR(((J41+K41)/H41),"ND")</f>
        <v>ND</v>
      </c>
      <c r="P41" s="909"/>
    </row>
    <row r="42" spans="3:16" ht="60" customHeight="1">
      <c r="C42" s="859"/>
      <c r="D42" s="906"/>
      <c r="E42" s="906"/>
      <c r="F42" s="907"/>
      <c r="G42" s="908"/>
      <c r="H42" s="917"/>
      <c r="I42" s="919"/>
      <c r="J42" s="489">
        <f ca="1">IF(MOD(ROW()-13,2)=0,IF(ISBLANK(OFFSET('11. SEGUIMIENTO 2026'!$N$14,INT((ROW()-13)/2),0)),"",OFFSET('11. SEGUIMIENTO 2026'!$N$14,INT((ROW()-13)/2),0)),IF(ISBLANK(OFFSET('9. METAS'!$Q$20,INT((ROW()-14)/2),0)),"",OFFSET('9. METAS'!$Q$20,INT((ROW()-14)/2),0)))</f>
        <v>0.95</v>
      </c>
      <c r="K42" s="492">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ht="60" customHeight="1">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IFERROR(((J43+K43)/H43),"ND")</f>
        <v>ND</v>
      </c>
      <c r="P43" s="909"/>
    </row>
    <row r="44" spans="3:16" ht="60" customHeight="1">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ht="60" customHeight="1">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IFERROR(((J45+K45)/H45),"ND")</f>
        <v>ND</v>
      </c>
      <c r="P45" s="909"/>
    </row>
    <row r="46" spans="3:16" ht="60" customHeight="1">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ht="60" customHeight="1">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IFERROR(((J47+K47)/H47),"ND")</f>
        <v>ND</v>
      </c>
      <c r="P47" s="909"/>
    </row>
    <row r="48" spans="3:16" ht="60" customHeight="1">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ht="60" customHeight="1">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IFERROR(((J49+K49)/H49),"ND")</f>
        <v>ND</v>
      </c>
      <c r="P49" s="909"/>
    </row>
    <row r="50" spans="3:16" ht="60" customHeight="1">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ht="60" customHeight="1">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IFERROR(((J51+K51)/H51),"ND")</f>
        <v>ND</v>
      </c>
      <c r="P51" s="909"/>
    </row>
    <row r="52" spans="3:16" ht="60" customHeight="1">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ht="60" customHeight="1">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7">
        <f ca="1">IF(ISBLANK(OFFSET('9. METAS'!$K$20,INT((ROW()-13)/2),0)),"",OFFSET('9. METAS'!$K$20,INT((ROW()-13)/2),0))</f>
        <v>0.95</v>
      </c>
      <c r="I53" s="918"/>
      <c r="J53" s="489">
        <f ca="1">IF(MOD(ROW()-13,2)=0,IF(ISBLANK(OFFSET('11. SEGUIMIENTO 2026'!$N$14,INT((ROW()-13)/2),0)),"",OFFSET('11. SEGUIMIENTO 2026'!$N$14,INT((ROW()-13)/2),0)),IF(ISBLANK(OFFSET('9. METAS'!$Q$20,INT((ROW()-14)/2),0)),"",OFFSET('9. METAS'!$Q$20,INT((ROW()-14)/2),0)))</f>
        <v>1.0478000000000001</v>
      </c>
      <c r="K53" s="492"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IFERROR(((J53+K53)/H53),"ND")</f>
        <v>ND</v>
      </c>
      <c r="P53" s="909"/>
    </row>
    <row r="54" spans="3:16" ht="60" customHeight="1">
      <c r="C54" s="859"/>
      <c r="D54" s="906"/>
      <c r="E54" s="906"/>
      <c r="F54" s="907"/>
      <c r="G54" s="908"/>
      <c r="H54" s="917"/>
      <c r="I54" s="919"/>
      <c r="J54" s="489">
        <f ca="1">IF(MOD(ROW()-13,2)=0,IF(ISBLANK(OFFSET('11. SEGUIMIENTO 2026'!$N$14,INT((ROW()-13)/2),0)),"",OFFSET('11. SEGUIMIENTO 2026'!$N$14,INT((ROW()-13)/2),0)),IF(ISBLANK(OFFSET('9. METAS'!$Q$20,INT((ROW()-14)/2),0)),"",OFFSET('9. METAS'!$Q$20,INT((ROW()-14)/2),0)))</f>
        <v>0.95</v>
      </c>
      <c r="K54" s="492">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ht="60" customHeight="1">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IFERROR(((J55+K55)/H55),"ND")</f>
        <v>ND</v>
      </c>
      <c r="P55" s="909"/>
    </row>
    <row r="56" spans="3:16" ht="60" customHeight="1">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ht="60" customHeight="1">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IFERROR(((J57+K57)/H57),"ND")</f>
        <v>ND</v>
      </c>
      <c r="P57" s="909"/>
    </row>
    <row r="58" spans="3:16" ht="60" customHeight="1">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ht="60" customHeight="1">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IFERROR(((J59+K59)/H59),"ND")</f>
        <v>ND</v>
      </c>
      <c r="P59" s="909"/>
    </row>
    <row r="60" spans="3:16" ht="60" customHeight="1">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ht="60" customHeight="1">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7">
        <f ca="1">IF(ISBLANK(OFFSET('9. METAS'!$K$20,INT((ROW()-13)/2),0)),"",OFFSET('9. METAS'!$K$20,INT((ROW()-13)/2),0))</f>
        <v>0.95</v>
      </c>
      <c r="I61" s="918"/>
      <c r="J61" s="489">
        <f ca="1">IF(MOD(ROW()-13,2)=0,IF(ISBLANK(OFFSET('11. SEGUIMIENTO 2026'!$N$14,INT((ROW()-13)/2),0)),"",OFFSET('11. SEGUIMIENTO 2026'!$N$14,INT((ROW()-13)/2),0)),IF(ISBLANK(OFFSET('9. METAS'!$Q$20,INT((ROW()-14)/2),0)),"",OFFSET('9. METAS'!$Q$20,INT((ROW()-14)/2),0)))</f>
        <v>1.1297999999999999</v>
      </c>
      <c r="K61" s="492"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IFERROR(((J61+K61)/H61),"ND")</f>
        <v>ND</v>
      </c>
      <c r="P61" s="909"/>
    </row>
    <row r="62" spans="3:16" ht="60" customHeight="1">
      <c r="C62" s="859"/>
      <c r="D62" s="906"/>
      <c r="E62" s="906"/>
      <c r="F62" s="907"/>
      <c r="G62" s="908"/>
      <c r="H62" s="917"/>
      <c r="I62" s="919"/>
      <c r="J62" s="489">
        <f ca="1">IF(MOD(ROW()-13,2)=0,IF(ISBLANK(OFFSET('11. SEGUIMIENTO 2026'!$N$14,INT((ROW()-13)/2),0)),"",OFFSET('11. SEGUIMIENTO 2026'!$N$14,INT((ROW()-13)/2),0)),IF(ISBLANK(OFFSET('9. METAS'!$Q$20,INT((ROW()-14)/2),0)),"",OFFSET('9. METAS'!$Q$20,INT((ROW()-14)/2),0)))</f>
        <v>0.95</v>
      </c>
      <c r="K62" s="492">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ht="60" customHeight="1">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IFERROR(((J63+K63)/H63),"ND")</f>
        <v>ND</v>
      </c>
      <c r="P63" s="909"/>
    </row>
    <row r="64" spans="3:16" ht="60" customHeight="1">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ht="60" customHeight="1">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IFERROR(((J65+K65)/H65),"ND")</f>
        <v>ND</v>
      </c>
      <c r="P65" s="909"/>
    </row>
    <row r="66" spans="3:16" ht="60" customHeight="1">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ht="60" customHeight="1">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IFERROR(((J67+K67)/H67),"ND")</f>
        <v>ND</v>
      </c>
      <c r="P67" s="909"/>
    </row>
    <row r="68" spans="3:16" ht="60" customHeight="1">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ht="60" customHeight="1">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7">
        <f ca="1">IF(ISBLANK(OFFSET('9. METAS'!$K$20,INT((ROW()-13)/2),0)),"",OFFSET('9. METAS'!$K$20,INT((ROW()-13)/2),0))</f>
        <v>0.95</v>
      </c>
      <c r="I69" s="918"/>
      <c r="J69" s="489">
        <f ca="1">IF(MOD(ROW()-13,2)=0,IF(ISBLANK(OFFSET('11. SEGUIMIENTO 2026'!$N$14,INT((ROW()-13)/2),0)),"",OFFSET('11. SEGUIMIENTO 2026'!$N$14,INT((ROW()-13)/2),0)),IF(ISBLANK(OFFSET('9. METAS'!$Q$20,INT((ROW()-14)/2),0)),"",OFFSET('9. METAS'!$Q$20,INT((ROW()-14)/2),0)))</f>
        <v>1.4</v>
      </c>
      <c r="K69" s="492"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IFERROR(((J69+K69)/H69),"ND")</f>
        <v>ND</v>
      </c>
      <c r="P69" s="909"/>
    </row>
    <row r="70" spans="3:16" ht="60" customHeight="1">
      <c r="C70" s="859"/>
      <c r="D70" s="906"/>
      <c r="E70" s="906"/>
      <c r="F70" s="907"/>
      <c r="G70" s="908"/>
      <c r="H70" s="917"/>
      <c r="I70" s="919"/>
      <c r="J70" s="489">
        <f ca="1">IF(MOD(ROW()-13,2)=0,IF(ISBLANK(OFFSET('11. SEGUIMIENTO 2026'!$N$14,INT((ROW()-13)/2),0)),"",OFFSET('11. SEGUIMIENTO 2026'!$N$14,INT((ROW()-13)/2),0)),IF(ISBLANK(OFFSET('9. METAS'!$Q$20,INT((ROW()-14)/2),0)),"",OFFSET('9. METAS'!$Q$20,INT((ROW()-14)/2),0)))</f>
        <v>0.95</v>
      </c>
      <c r="K70" s="492">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ht="60" customHeight="1">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IFERROR(((J71+K71)/H71),"ND")</f>
        <v>ND</v>
      </c>
      <c r="P71" s="909"/>
    </row>
    <row r="72" spans="3:16" ht="60" customHeight="1">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ht="60" customHeight="1">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IFERROR(((J73+K73)/H73),"ND")</f>
        <v>ND</v>
      </c>
      <c r="P73" s="909"/>
    </row>
    <row r="74" spans="3:16" ht="60" customHeight="1">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ht="60" customHeight="1">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IFERROR(((J75+K75)/H75),"ND")</f>
        <v>ND</v>
      </c>
      <c r="P75" s="909"/>
    </row>
    <row r="76" spans="3:16" ht="60" customHeight="1">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ht="60" customHeight="1">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IFERROR(((J77+K77)/H77),"ND")</f>
        <v>ND</v>
      </c>
      <c r="P77" s="909"/>
    </row>
    <row r="78" spans="3:16" ht="60" customHeight="1">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ht="60" customHeight="1">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IFERROR(((J79+K79)/H79),"ND")</f>
        <v>ND</v>
      </c>
      <c r="P79" s="909"/>
    </row>
    <row r="80" spans="3:16" ht="60" customHeight="1">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ht="60" customHeight="1">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IFERROR(((J81+K81)/H81),"ND")</f>
        <v>ND</v>
      </c>
      <c r="P81" s="909"/>
    </row>
    <row r="82" spans="3:16" ht="60" customHeight="1">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ht="60" customHeight="1">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IFERROR(((J83+K83)/H83),"ND")</f>
        <v>ND</v>
      </c>
      <c r="P83" s="909"/>
    </row>
    <row r="84" spans="3:16" ht="60" customHeight="1"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85"/>
  <sheetViews>
    <sheetView zoomScale="40" zoomScaleNormal="91" workbookViewId="0">
      <selection activeCell="G29" sqref="G29:G30"/>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130</v>
      </c>
      <c r="E7" s="705"/>
      <c r="F7" s="705"/>
      <c r="G7" s="705"/>
      <c r="H7" s="705"/>
      <c r="I7" s="705"/>
      <c r="J7" s="705"/>
      <c r="K7" s="705"/>
      <c r="L7" s="705"/>
      <c r="M7" s="705"/>
      <c r="P7" s="141"/>
    </row>
    <row r="8" spans="3:16" ht="27" thickBot="1">
      <c r="C8" s="145"/>
      <c r="D8" s="829"/>
      <c r="E8" s="829"/>
      <c r="F8" s="829"/>
      <c r="G8" s="829"/>
      <c r="H8" s="829"/>
      <c r="I8" s="829"/>
      <c r="J8" s="829"/>
      <c r="K8" s="829"/>
      <c r="L8" s="829"/>
      <c r="M8" s="829"/>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2">
        <f ca="1">IF(ISBLANK(OFFSET('9. METAS'!$K$20,INT((ROW()-13)/2),0)),"",OFFSET('9. METAS'!$K$20,INT((ROW()-13)/2),0))</f>
        <v>0.26690000000000003</v>
      </c>
      <c r="I13" s="839"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t="str">
        <f ca="1">IFERROR(((J13+K13+L13)/H13),"ND")</f>
        <v>ND</v>
      </c>
      <c r="P13" s="933"/>
    </row>
    <row r="14" spans="3:16">
      <c r="C14" s="859"/>
      <c r="D14" s="906"/>
      <c r="E14" s="906"/>
      <c r="F14" s="907"/>
      <c r="G14" s="908"/>
      <c r="H14" s="911"/>
      <c r="I14" s="940"/>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1">
        <f ca="1">IF(ISBLANK(OFFSET('9. METAS'!$K$20,INT((ROW()-13)/2),0)),"",OFFSET('9. METAS'!$K$20,INT((ROW()-13)/2),0))</f>
        <v>0.95</v>
      </c>
      <c r="I15" s="867"/>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t="str">
        <f ca="1">IFERROR(((J15+K15+L15)/H15),"ND")</f>
        <v>ND</v>
      </c>
      <c r="P15" s="909"/>
    </row>
    <row r="16" spans="3:16">
      <c r="C16" s="859"/>
      <c r="D16" s="906"/>
      <c r="E16" s="906"/>
      <c r="F16" s="907"/>
      <c r="G16" s="908"/>
      <c r="H16" s="911"/>
      <c r="I16" s="851"/>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IFERROR(((J17+K17+L17)/H17),"ND")</f>
        <v>ND</v>
      </c>
      <c r="P17" s="909"/>
    </row>
    <row r="18" spans="3:16">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IFERROR(((J19+K19+L19)/H19),"ND")</f>
        <v>ND</v>
      </c>
      <c r="P19" s="909"/>
    </row>
    <row r="20" spans="3:16">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IFERROR(((J21+K21+L21)/H21),"ND")</f>
        <v>ND</v>
      </c>
      <c r="P21" s="909"/>
    </row>
    <row r="22" spans="3:16">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1">
        <f ca="1">IF(ISBLANK(OFFSET('9. METAS'!$K$20,INT((ROW()-13)/2),0)),"",OFFSET('9. METAS'!$K$20,INT((ROW()-13)/2),0))</f>
        <v>0.95</v>
      </c>
      <c r="I23" s="867"/>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IFERROR(((J23+K23+L23)/H23),"ND")</f>
        <v>ND</v>
      </c>
      <c r="P23" s="909"/>
    </row>
    <row r="24" spans="3:16">
      <c r="C24" s="859"/>
      <c r="D24" s="906"/>
      <c r="E24" s="906"/>
      <c r="F24" s="907"/>
      <c r="G24" s="908"/>
      <c r="H24" s="911"/>
      <c r="I24" s="851"/>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1">
        <f ca="1">IF(ISBLANK(OFFSET('9. METAS'!$K$20,INT((ROW()-13)/2),0)),"",OFFSET('9. METAS'!$K$20,INT((ROW()-13)/2),0))</f>
        <v>0.95</v>
      </c>
      <c r="I25" s="867"/>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IFERROR(((J25+K25+L25)/H25),"ND")</f>
        <v>ND</v>
      </c>
      <c r="P25" s="909"/>
    </row>
    <row r="26" spans="3:16">
      <c r="C26" s="859"/>
      <c r="D26" s="906"/>
      <c r="E26" s="906"/>
      <c r="F26" s="907"/>
      <c r="G26" s="908"/>
      <c r="H26" s="911"/>
      <c r="I26" s="851"/>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IFERROR(((J27+K27+L27)/H27),"ND")</f>
        <v>ND</v>
      </c>
      <c r="P27" s="909"/>
    </row>
    <row r="28" spans="3:16">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IFERROR(((J29+K29+L29)/H29),"ND")</f>
        <v>ND</v>
      </c>
      <c r="P29" s="909"/>
    </row>
    <row r="30" spans="3:16">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IFERROR(((J31+K31+L31)/H31),"ND")</f>
        <v>ND</v>
      </c>
      <c r="P31" s="909"/>
    </row>
    <row r="32" spans="3:16">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1">
        <f ca="1">IF(ISBLANK(OFFSET('9. METAS'!$K$20,INT((ROW()-13)/2),0)),"",OFFSET('9. METAS'!$K$20,INT((ROW()-13)/2),0))</f>
        <v>0.95</v>
      </c>
      <c r="I33" s="867"/>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IFERROR(((J33+K33+L33)/H33),"ND")</f>
        <v>ND</v>
      </c>
      <c r="P33" s="909"/>
    </row>
    <row r="34" spans="3:16">
      <c r="C34" s="859"/>
      <c r="D34" s="906"/>
      <c r="E34" s="906"/>
      <c r="F34" s="907"/>
      <c r="G34" s="908"/>
      <c r="H34" s="911"/>
      <c r="I34" s="851"/>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1">
        <f ca="1">IF(ISBLANK(OFFSET('9. METAS'!$K$20,INT((ROW()-13)/2),0)),"",OFFSET('9. METAS'!$K$20,INT((ROW()-13)/2),0))</f>
        <v>0.95</v>
      </c>
      <c r="I35" s="867"/>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IFERROR(((J35+K35+L35)/H35),"ND")</f>
        <v>ND</v>
      </c>
      <c r="P35" s="909"/>
    </row>
    <row r="36" spans="3:16">
      <c r="C36" s="859"/>
      <c r="D36" s="906"/>
      <c r="E36" s="906"/>
      <c r="F36" s="907"/>
      <c r="G36" s="908"/>
      <c r="H36" s="911"/>
      <c r="I36" s="851"/>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IFERROR(((J37+K37+L37)/H37),"ND")</f>
        <v>ND</v>
      </c>
      <c r="P37" s="909"/>
    </row>
    <row r="38" spans="3:16">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IFERROR(((J39+K39+L39)/H39),"ND")</f>
        <v>ND</v>
      </c>
      <c r="P39" s="909"/>
    </row>
    <row r="40" spans="3:16">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1">
        <f ca="1">IF(ISBLANK(OFFSET('9. METAS'!$K$20,INT((ROW()-13)/2),0)),"",OFFSET('9. METAS'!$K$20,INT((ROW()-13)/2),0))</f>
        <v>0.95</v>
      </c>
      <c r="I41" s="867"/>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IFERROR(((J41+K41+L41)/H41),"ND")</f>
        <v>ND</v>
      </c>
      <c r="P41" s="909"/>
    </row>
    <row r="42" spans="3:16">
      <c r="C42" s="859"/>
      <c r="D42" s="906"/>
      <c r="E42" s="906"/>
      <c r="F42" s="907"/>
      <c r="G42" s="908"/>
      <c r="H42" s="911"/>
      <c r="I42" s="851"/>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IFERROR(((J43+K43+L43)/H43),"ND")</f>
        <v>ND</v>
      </c>
      <c r="P43" s="909"/>
    </row>
    <row r="44" spans="3:16">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IFERROR(((J45+K45+L45)/H45),"ND")</f>
        <v>ND</v>
      </c>
      <c r="P45" s="909"/>
    </row>
    <row r="46" spans="3:16">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IFERROR(((J47+K47+L47)/H47),"ND")</f>
        <v>ND</v>
      </c>
      <c r="P47" s="909"/>
    </row>
    <row r="48" spans="3:16">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IFERROR(((J49+K49+L49)/H49),"ND")</f>
        <v>ND</v>
      </c>
      <c r="P49" s="909"/>
    </row>
    <row r="50" spans="3:16">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IFERROR(((J51+K51+L51)/H51),"ND")</f>
        <v>ND</v>
      </c>
      <c r="P51" s="909"/>
    </row>
    <row r="52" spans="3:16">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1">
        <f ca="1">IF(ISBLANK(OFFSET('9. METAS'!$K$20,INT((ROW()-13)/2),0)),"",OFFSET('9. METAS'!$K$20,INT((ROW()-13)/2),0))</f>
        <v>0.95</v>
      </c>
      <c r="I53" s="867"/>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IFERROR(((J53+K53+L53)/H53),"ND")</f>
        <v>ND</v>
      </c>
      <c r="P53" s="909"/>
    </row>
    <row r="54" spans="3:16">
      <c r="C54" s="859"/>
      <c r="D54" s="906"/>
      <c r="E54" s="906"/>
      <c r="F54" s="907"/>
      <c r="G54" s="908"/>
      <c r="H54" s="911"/>
      <c r="I54" s="851"/>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IFERROR(((J55+K55+L55)/H55),"ND")</f>
        <v>ND</v>
      </c>
      <c r="P55" s="909"/>
    </row>
    <row r="56" spans="3:16">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IFERROR(((J57+K57+L57)/H57),"ND")</f>
        <v>ND</v>
      </c>
      <c r="P57" s="909"/>
    </row>
    <row r="58" spans="3:16">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IFERROR(((J59+K59+L59)/H59),"ND")</f>
        <v>ND</v>
      </c>
      <c r="P59" s="909"/>
    </row>
    <row r="60" spans="3:16">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1">
        <f ca="1">IF(ISBLANK(OFFSET('9. METAS'!$K$20,INT((ROW()-13)/2),0)),"",OFFSET('9. METAS'!$K$20,INT((ROW()-13)/2),0))</f>
        <v>0.95</v>
      </c>
      <c r="I61" s="867"/>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IFERROR(((J61+K61+L61)/H61),"ND")</f>
        <v>ND</v>
      </c>
      <c r="P61" s="909"/>
    </row>
    <row r="62" spans="3:16">
      <c r="C62" s="859"/>
      <c r="D62" s="906"/>
      <c r="E62" s="906"/>
      <c r="F62" s="907"/>
      <c r="G62" s="908"/>
      <c r="H62" s="911"/>
      <c r="I62" s="851"/>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IFERROR(((J63+K63+L63)/H63),"ND")</f>
        <v>ND</v>
      </c>
      <c r="P63" s="909"/>
    </row>
    <row r="64" spans="3:16">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IFERROR(((J65+K65+L65)/H65),"ND")</f>
        <v>ND</v>
      </c>
      <c r="P65" s="909"/>
    </row>
    <row r="66" spans="3:16">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IFERROR(((J67+K67+L67)/H67),"ND")</f>
        <v>ND</v>
      </c>
      <c r="P67" s="909"/>
    </row>
    <row r="68" spans="3:16">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1">
        <f ca="1">IF(ISBLANK(OFFSET('9. METAS'!$K$20,INT((ROW()-13)/2),0)),"",OFFSET('9. METAS'!$K$20,INT((ROW()-13)/2),0))</f>
        <v>0.95</v>
      </c>
      <c r="I69" s="867"/>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IFERROR(((J69+K69+L69)/H69),"ND")</f>
        <v>ND</v>
      </c>
      <c r="P69" s="909"/>
    </row>
    <row r="70" spans="3:16">
      <c r="C70" s="859"/>
      <c r="D70" s="906"/>
      <c r="E70" s="906"/>
      <c r="F70" s="907"/>
      <c r="G70" s="908"/>
      <c r="H70" s="911"/>
      <c r="I70" s="851"/>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IFERROR(((J71+K71+L71)/H71),"ND")</f>
        <v>ND</v>
      </c>
      <c r="P71" s="909"/>
    </row>
    <row r="72" spans="3:16">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IFERROR(((J73+K73+L73)/H73),"ND")</f>
        <v>ND</v>
      </c>
      <c r="P73" s="909"/>
    </row>
    <row r="74" spans="3:16">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IFERROR(((J75+K75+L75)/H75),"ND")</f>
        <v>ND</v>
      </c>
      <c r="P75" s="909"/>
    </row>
    <row r="76" spans="3:16">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IFERROR(((J77+K77+L77)/H77),"ND")</f>
        <v>ND</v>
      </c>
      <c r="P77" s="909"/>
    </row>
    <row r="78" spans="3:16">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IFERROR(((J79+K79+L79)/H79),"ND")</f>
        <v>ND</v>
      </c>
      <c r="P79" s="909"/>
    </row>
    <row r="80" spans="3:16">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IFERROR(((J81+K81+L81)/H81),"ND")</f>
        <v>ND</v>
      </c>
      <c r="P81" s="909"/>
    </row>
    <row r="82" spans="3:16">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IFERROR(((J83+K83+L83)/H83),"ND")</f>
        <v>ND</v>
      </c>
      <c r="P83" s="909"/>
    </row>
    <row r="84" spans="3:16" ht="15.75"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85"/>
  <sheetViews>
    <sheetView topLeftCell="G9" zoomScale="103" zoomScaleNormal="91" workbookViewId="0">
      <selection activeCell="O21" sqref="O21:O22"/>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131</v>
      </c>
      <c r="E7" s="705"/>
      <c r="F7" s="705"/>
      <c r="G7" s="705"/>
      <c r="H7" s="705"/>
      <c r="I7" s="705"/>
      <c r="J7" s="705"/>
      <c r="K7" s="705"/>
      <c r="L7" s="705"/>
      <c r="M7" s="705"/>
      <c r="P7" s="141"/>
    </row>
    <row r="8" spans="3:16" ht="27" thickBot="1">
      <c r="C8" s="145"/>
      <c r="D8" s="829"/>
      <c r="E8" s="829"/>
      <c r="F8" s="829"/>
      <c r="G8" s="829"/>
      <c r="H8" s="829"/>
      <c r="I8" s="829"/>
      <c r="J8" s="829"/>
      <c r="K8" s="829"/>
      <c r="L8" s="829"/>
      <c r="M8" s="829"/>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2">
        <f ca="1">IF(ISBLANK(OFFSET('9. METAS'!$K$20,INT((ROW()-13)/2),0)),"",OFFSET('9. METAS'!$K$20,INT((ROW()-13)/2),0))</f>
        <v>0.26690000000000003</v>
      </c>
      <c r="I13" s="839"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t="str">
        <f ca="1">IFERROR(((J13+K13+L13+M13)/H13),"ND")</f>
        <v>ND</v>
      </c>
      <c r="P13" s="933"/>
    </row>
    <row r="14" spans="3:16">
      <c r="C14" s="859"/>
      <c r="D14" s="906"/>
      <c r="E14" s="906"/>
      <c r="F14" s="907"/>
      <c r="G14" s="908"/>
      <c r="H14" s="911"/>
      <c r="I14" s="940"/>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1">
        <f ca="1">IF(ISBLANK(OFFSET('9. METAS'!$K$20,INT((ROW()-13)/2),0)),"",OFFSET('9. METAS'!$K$20,INT((ROW()-13)/2),0))</f>
        <v>0.95</v>
      </c>
      <c r="I15" s="867"/>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t="str">
        <f ca="1">IFERROR(((J15+K15+L15+M15)/H15),"ND")</f>
        <v>ND</v>
      </c>
      <c r="P15" s="909"/>
    </row>
    <row r="16" spans="3:16">
      <c r="C16" s="859"/>
      <c r="D16" s="906"/>
      <c r="E16" s="906"/>
      <c r="F16" s="907"/>
      <c r="G16" s="908"/>
      <c r="H16" s="911"/>
      <c r="I16" s="851"/>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IFERROR(((J17+K17+L17+M17)/H17),"ND")</f>
        <v>ND</v>
      </c>
      <c r="P17" s="909"/>
    </row>
    <row r="18" spans="3:16">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IFERROR(((J19+K19+L19+M19)/H19),"ND")</f>
        <v>ND</v>
      </c>
      <c r="P19" s="909"/>
    </row>
    <row r="20" spans="3:16">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IFERROR(((J21+K21+L21+M21)/H21),"ND")</f>
        <v>ND</v>
      </c>
      <c r="P21" s="909"/>
    </row>
    <row r="22" spans="3:16">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1">
        <f ca="1">IF(ISBLANK(OFFSET('9. METAS'!$K$20,INT((ROW()-13)/2),0)),"",OFFSET('9. METAS'!$K$20,INT((ROW()-13)/2),0))</f>
        <v>0.95</v>
      </c>
      <c r="I23" s="867"/>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IFERROR(((J23+K23+L23+M23)/H23),"ND")</f>
        <v>ND</v>
      </c>
      <c r="P23" s="909"/>
    </row>
    <row r="24" spans="3:16">
      <c r="C24" s="859"/>
      <c r="D24" s="906"/>
      <c r="E24" s="906"/>
      <c r="F24" s="907"/>
      <c r="G24" s="908"/>
      <c r="H24" s="911"/>
      <c r="I24" s="851"/>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1">
        <f ca="1">IF(ISBLANK(OFFSET('9. METAS'!$K$20,INT((ROW()-13)/2),0)),"",OFFSET('9. METAS'!$K$20,INT((ROW()-13)/2),0))</f>
        <v>0.95</v>
      </c>
      <c r="I25" s="867"/>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IFERROR(((J25+K25+L25+M25)/H25),"ND")</f>
        <v>ND</v>
      </c>
      <c r="P25" s="909"/>
    </row>
    <row r="26" spans="3:16">
      <c r="C26" s="859"/>
      <c r="D26" s="906"/>
      <c r="E26" s="906"/>
      <c r="F26" s="907"/>
      <c r="G26" s="908"/>
      <c r="H26" s="911"/>
      <c r="I26" s="851"/>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IFERROR(((J27+K27+L27+M27)/H27),"ND")</f>
        <v>ND</v>
      </c>
      <c r="P27" s="909"/>
    </row>
    <row r="28" spans="3:16">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IFERROR(((J29+K29+L29+M29)/H29),"ND")</f>
        <v>ND</v>
      </c>
      <c r="P29" s="909"/>
    </row>
    <row r="30" spans="3:16">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IFERROR(((J31+K31+L31+M31)/H31),"ND")</f>
        <v>ND</v>
      </c>
      <c r="P31" s="909"/>
    </row>
    <row r="32" spans="3:16">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1">
        <f ca="1">IF(ISBLANK(OFFSET('9. METAS'!$K$20,INT((ROW()-13)/2),0)),"",OFFSET('9. METAS'!$K$20,INT((ROW()-13)/2),0))</f>
        <v>0.95</v>
      </c>
      <c r="I33" s="867"/>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IFERROR(((J33+K33+L33+M33)/H33),"ND")</f>
        <v>ND</v>
      </c>
      <c r="P33" s="909"/>
    </row>
    <row r="34" spans="3:16">
      <c r="C34" s="859"/>
      <c r="D34" s="906"/>
      <c r="E34" s="906"/>
      <c r="F34" s="907"/>
      <c r="G34" s="908"/>
      <c r="H34" s="911"/>
      <c r="I34" s="851"/>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1">
        <f ca="1">IF(ISBLANK(OFFSET('9. METAS'!$K$20,INT((ROW()-13)/2),0)),"",OFFSET('9. METAS'!$K$20,INT((ROW()-13)/2),0))</f>
        <v>0.95</v>
      </c>
      <c r="I35" s="867"/>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IFERROR(((J35+K35+L35+M35)/H35),"ND")</f>
        <v>ND</v>
      </c>
      <c r="P35" s="909"/>
    </row>
    <row r="36" spans="3:16">
      <c r="C36" s="859"/>
      <c r="D36" s="906"/>
      <c r="E36" s="906"/>
      <c r="F36" s="907"/>
      <c r="G36" s="908"/>
      <c r="H36" s="911"/>
      <c r="I36" s="851"/>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IFERROR(((J37+K37+L37+M37)/H37),"ND")</f>
        <v>ND</v>
      </c>
      <c r="P37" s="909"/>
    </row>
    <row r="38" spans="3:16">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IFERROR(((J39+K39+L39+M39)/H39),"ND")</f>
        <v>ND</v>
      </c>
      <c r="P39" s="909"/>
    </row>
    <row r="40" spans="3:16">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1">
        <f ca="1">IF(ISBLANK(OFFSET('9. METAS'!$K$20,INT((ROW()-13)/2),0)),"",OFFSET('9. METAS'!$K$20,INT((ROW()-13)/2),0))</f>
        <v>0.95</v>
      </c>
      <c r="I41" s="867"/>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IFERROR(((J41+K41+L41+M41)/H41),"ND")</f>
        <v>ND</v>
      </c>
      <c r="P41" s="909"/>
    </row>
    <row r="42" spans="3:16">
      <c r="C42" s="859"/>
      <c r="D42" s="906"/>
      <c r="E42" s="906"/>
      <c r="F42" s="907"/>
      <c r="G42" s="908"/>
      <c r="H42" s="911"/>
      <c r="I42" s="851"/>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IFERROR(((J43+K43+L43+M43)/H43),"ND")</f>
        <v>ND</v>
      </c>
      <c r="P43" s="909"/>
    </row>
    <row r="44" spans="3:16">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IFERROR(((J45+K45+L45+M45)/H45),"ND")</f>
        <v>ND</v>
      </c>
      <c r="P45" s="909"/>
    </row>
    <row r="46" spans="3:16">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IFERROR(((J47+K47+L47+M47)/H47),"ND")</f>
        <v>ND</v>
      </c>
      <c r="P47" s="909"/>
    </row>
    <row r="48" spans="3:16">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IFERROR(((J49+K49+L49+M49)/H49),"ND")</f>
        <v>ND</v>
      </c>
      <c r="P49" s="909"/>
    </row>
    <row r="50" spans="3:16">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IFERROR(((J51+K51+L51+M51)/H51),"ND")</f>
        <v>ND</v>
      </c>
      <c r="P51" s="909"/>
    </row>
    <row r="52" spans="3:16">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1">
        <f ca="1">IF(ISBLANK(OFFSET('9. METAS'!$K$20,INT((ROW()-13)/2),0)),"",OFFSET('9. METAS'!$K$20,INT((ROW()-13)/2),0))</f>
        <v>0.95</v>
      </c>
      <c r="I53" s="867"/>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IFERROR(((J53+K53+L53+M53)/H53),"ND")</f>
        <v>ND</v>
      </c>
      <c r="P53" s="909"/>
    </row>
    <row r="54" spans="3:16">
      <c r="C54" s="859"/>
      <c r="D54" s="906"/>
      <c r="E54" s="906"/>
      <c r="F54" s="907"/>
      <c r="G54" s="908"/>
      <c r="H54" s="911"/>
      <c r="I54" s="851"/>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IFERROR(((J55+K55+L55+M55)/H55),"ND")</f>
        <v>ND</v>
      </c>
      <c r="P55" s="909"/>
    </row>
    <row r="56" spans="3:16">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IFERROR(((J57+K57+L57+M57)/H57),"ND")</f>
        <v>ND</v>
      </c>
      <c r="P57" s="909"/>
    </row>
    <row r="58" spans="3:16">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IFERROR(((J59+K59+L59+M59)/H59),"ND")</f>
        <v>ND</v>
      </c>
      <c r="P59" s="909"/>
    </row>
    <row r="60" spans="3:16">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1">
        <f ca="1">IF(ISBLANK(OFFSET('9. METAS'!$K$20,INT((ROW()-13)/2),0)),"",OFFSET('9. METAS'!$K$20,INT((ROW()-13)/2),0))</f>
        <v>0.95</v>
      </c>
      <c r="I61" s="867"/>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IFERROR(((J61+K61+L61+M61)/H61),"ND")</f>
        <v>ND</v>
      </c>
      <c r="P61" s="909"/>
    </row>
    <row r="62" spans="3:16">
      <c r="C62" s="859"/>
      <c r="D62" s="906"/>
      <c r="E62" s="906"/>
      <c r="F62" s="907"/>
      <c r="G62" s="908"/>
      <c r="H62" s="911"/>
      <c r="I62" s="851"/>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IFERROR(((J63+K63+L63+M63)/H63),"ND")</f>
        <v>ND</v>
      </c>
      <c r="P63" s="909"/>
    </row>
    <row r="64" spans="3:16">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IFERROR(((J65+K65+L65+M65)/H65),"ND")</f>
        <v>ND</v>
      </c>
      <c r="P65" s="909"/>
    </row>
    <row r="66" spans="3:16">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IFERROR(((J67+K67+L67+M67)/H67),"ND")</f>
        <v>ND</v>
      </c>
      <c r="P67" s="909"/>
    </row>
    <row r="68" spans="3:16">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1">
        <f ca="1">IF(ISBLANK(OFFSET('9. METAS'!$K$20,INT((ROW()-13)/2),0)),"",OFFSET('9. METAS'!$K$20,INT((ROW()-13)/2),0))</f>
        <v>0.95</v>
      </c>
      <c r="I69" s="867"/>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IFERROR(((J69+K69+L69+M69)/H69),"ND")</f>
        <v>ND</v>
      </c>
      <c r="P69" s="909"/>
    </row>
    <row r="70" spans="3:16">
      <c r="C70" s="859"/>
      <c r="D70" s="906"/>
      <c r="E70" s="906"/>
      <c r="F70" s="907"/>
      <c r="G70" s="908"/>
      <c r="H70" s="911"/>
      <c r="I70" s="851"/>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IFERROR(((J71+K71+L71+M71)/H71),"ND")</f>
        <v>ND</v>
      </c>
      <c r="P71" s="909"/>
    </row>
    <row r="72" spans="3:16">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IFERROR(((J73+K73+L73+M73)/H73),"ND")</f>
        <v>ND</v>
      </c>
      <c r="P73" s="909"/>
    </row>
    <row r="74" spans="3:16">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IFERROR(((J75+K75+L75+M75)/H75),"ND")</f>
        <v>ND</v>
      </c>
      <c r="P75" s="909"/>
    </row>
    <row r="76" spans="3:16">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IFERROR(((J77+K77+L77+M77)/H77),"ND")</f>
        <v>ND</v>
      </c>
      <c r="P77" s="909"/>
    </row>
    <row r="78" spans="3:16">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IFERROR(((J79+K79+L79+M79)/H79),"ND")</f>
        <v>ND</v>
      </c>
      <c r="P79" s="909"/>
    </row>
    <row r="80" spans="3:16">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IFERROR(((J81+K81+L81+M81)/H81),"ND")</f>
        <v>ND</v>
      </c>
      <c r="P81" s="909"/>
    </row>
    <row r="82" spans="3:16">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IFERROR(((J83+K83+L83+M83)/H83),"ND")</f>
        <v>ND</v>
      </c>
      <c r="P83" s="909"/>
    </row>
    <row r="84" spans="3:16" ht="15.75"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0" width="15.125" style="1" customWidth="1"/>
    <col min="11" max="11" width="12.75" style="1" hidden="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132</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ca="1">IFERROR(((J473)/H473),"ND")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90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133</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297</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ca="1">IFERROR(((J471+K471)/H471),"ND")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5">IFERROR(((J473+K473)/H473),"ND")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134</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IFERROR(((J13+K13+L13)/H13),"ND")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IFERROR(((J15+K15+L15)/H15),"ND")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IFERROR(((J17+K17+L17)/H17),"ND")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IFERROR(((J19+K19+L19)/H19),"ND")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IFERROR(((J21+K21+L21)/H21),"ND")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IFERROR(((J23+K23+L23)/H23),"ND")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IFERROR(((J25+K25+L25)/H25),"ND")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IFERROR(((J27+K27+L27)/H27),"ND")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IFERROR(((J29+K29+L29)/H29),"ND")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IFERROR(((J31+K31+L31)/H31),"ND")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IFERROR(((J33+K33+L33)/H33),"ND")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IFERROR(((J35+K35+L35)/H35),"ND")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IFERROR(((J37+K37+L37)/H37),"ND")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IFERROR(((J39+K39+L39)/H39),"ND")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IFERROR(((J41+K41+L41)/H41),"ND")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IFERROR(((J43+K43+L43)/H43),"ND")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IFERROR(((J45+K45+L45)/H45),"ND")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IFERROR(((J47+K47+L47)/H47),"ND")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IFERROR(((J49+K49+L49)/H49),"ND")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IFERROR(((J51+K51+L51)/H51),"ND")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IFERROR(((J53+K53+L53)/H53),"ND")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IFERROR(((J55+K55+L55)/H55),"ND")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IFERROR(((J57+K57+L57)/H57),"ND")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IFERROR(((J59+K59+L59)/H59),"ND")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IFERROR(((J61+K61+L61)/H61),"ND")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IFERROR(((J63+K63+L63)/H63),"ND")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IFERROR(((J65+K65+L65)/H65),"ND")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IFERROR(((J67+K67+L67)/H67),"ND")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IFERROR(((J69+K69+L69)/H69),"ND")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IFERROR(((J71+K71+L71)/H71),"ND")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IFERROR(((J73+K73+L73)/H73),"ND")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IFERROR(((J75+K75+L75)/H75),"ND")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IFERROR(((J77+K77+L77)/H77),"ND")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IFERROR(((J79+K79+L79)/H79),"ND")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IFERROR(((J81+K81+L81)/H81),"ND")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IFERROR(((J83+K83+L83)/H83),"ND")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IFERROR(((J85+K85+L85)/H85),"ND")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IFERROR(((J87+K87+L87)/H87),"ND")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IFERROR(((J89+K89+L89)/H89),"ND")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IFERROR(((J91+K91+L91)/H91),"ND")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IFERROR(((J93+K93+L93)/H93),"ND")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IFERROR(((J95+K95+L95)/H95),"ND")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IFERROR(((J97+K97+L97)/H97),"ND")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IFERROR(((J99+K99+L99)/H99),"ND")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IFERROR(((J101+K101+L101)/H101),"ND")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IFERROR(((J103+K103+L103)/H103),"ND")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IFERROR(((J105+K105+L105)/H105),"ND")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IFERROR(((J107+K107+L107)/H107),"ND")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IFERROR(((J109+K109+L109)/H109),"ND")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IFERROR(((J111+K111+L111)/H111),"ND")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IFERROR(((J113+K113+L113)/H113),"ND")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IFERROR(((J115+K115+L115)/H115),"ND")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IFERROR(((J117+K117+L117)/H117),"ND")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IFERROR(((J119+K119+L119)/H119),"ND")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IFERROR(((J121+K121+L121)/H121),"ND")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IFERROR(((J123+K123+L123)/H123),"ND")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IFERROR(((J125+K125+L125)/H125),"ND")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IFERROR(((J127+K127+L127)/H127),"ND")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IFERROR(((J129+K129+L129)/H129),"ND")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IFERROR(((J131+K131+L131)/H131),"ND")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IFERROR(((J133+K133+L133)/H133),"ND")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IFERROR(((J135+K135+L135)/H135),"ND")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IFERROR(((J137+K137+L137)/H137),"ND")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IFERROR(((J139+K139+L139)/H139),"ND")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IFERROR(((J141+K141+L141)/H141),"ND")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IFERROR(((J143+K143+L143)/H143),"ND")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IFERROR(((J145+K145+L145)/H145),"ND")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IFERROR(((J147+K147+L147)/H147),"ND")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IFERROR(((J149+K149+L149)/H149),"ND")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IFERROR(((J151+K151+L151)/H151),"ND")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IFERROR(((J153+K153+L153)/H153),"ND")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IFERROR(((J155+K155+L155)/H155),"ND")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IFERROR(((J157+K157+L157)/H157),"ND")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IFERROR(((J159+K159+L159)/H159),"ND")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IFERROR(((J161+K161+L161)/H161),"ND")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IFERROR(((J163+K163+L163)/H163),"ND")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IFERROR(((J165+K165+L165)/H165),"ND")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IFERROR(((J167+K167+L167)/H167),"ND")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IFERROR(((J169+K169+L169)/H169),"ND")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IFERROR(((J171+K171+L171)/H171),"ND")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IFERROR(((J173+K173+L173)/H173),"ND")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IFERROR(((J175+K175+L175)/H175),"ND")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IFERROR(((J177+K177+L177)/H177),"ND")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IFERROR(((J179+K179+L179)/H179),"ND")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IFERROR(((J181+K181+L181)/H181),"ND")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IFERROR(((J183+K183+L183)/H183),"ND")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IFERROR(((J185+K185+L185)/H185),"ND")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IFERROR(((J187+K187+L187)/H187),"ND")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IFERROR(((J189+K189+L189)/H189),"ND")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IFERROR(((J191+K191+L191)/H191),"ND")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IFERROR(((J193+K193+L193)/H193),"ND")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IFERROR(((J195+K195+L195)/H195),"ND")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IFERROR(((J197+K197+L197)/H197),"ND")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IFERROR(((J199+K199+L199)/H199),"ND")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IFERROR(((J201+K201+L201)/H201),"ND")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IFERROR(((J203+K203+L203)/H203),"ND")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IFERROR(((J205+K205+L205)/H205),"ND")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IFERROR(((J207+K207+L207)/H207),"ND")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IFERROR(((J209+K209+L209)/H209),"ND")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IFERROR(((J211+K211+L211)/H211),"ND")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IFERROR(((J213+K213+L213)/H213),"ND")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IFERROR(((J215+K215+L215)/H215),"ND")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IFERROR(((J217+K217+L217)/H217),"ND")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IFERROR(((J219+K219+L219)/H219),"ND")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IFERROR(((J221+K221+L221)/H221),"ND")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IFERROR(((J223+K223+L223)/H223),"ND")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IFERROR(((J225+K225+L225)/H225),"ND")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IFERROR(((J227+K227+L227)/H227),"ND")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IFERROR(((J229+K229+L229)/H229),"ND")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IFERROR(((J231+K231+L231)/H231),"ND")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IFERROR(((J233+K233+L233)/H233),"ND")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IFERROR(((J235+K235+L235)/H235),"ND")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IFERROR(((J237+K237+L237)/H237),"ND")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IFERROR(((J239+K239+L239)/H239),"ND")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IFERROR(((J241+K241+L241)/H241),"ND")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IFERROR(((J243+K243+L243)/H243),"ND")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IFERROR(((J245+K245+L245)/H245),"ND")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IFERROR(((J247+K247+L247)/H247),"ND")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IFERROR(((J249+K249+L249)/H249),"ND")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IFERROR(((J251+K251+L251)/H251),"ND")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IFERROR(((J253+K253+L253)/H253),"ND")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IFERROR(((J255+K255+L255)/H255),"ND")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IFERROR(((J257+K257+L257)/H257),"ND")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IFERROR(((J259+K259+L259)/H259),"ND")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IFERROR(((J261+K261+L261)/H261),"ND")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IFERROR(((J263+K263+L263)/H263),"ND")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IFERROR(((J265+K265+L265)/H265),"ND")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IFERROR(((J267+K267+L267)/H267),"ND")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IFERROR(((J269+K269+L269)/H269),"ND")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IFERROR(((J271+K271+L271)/H271),"ND")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IFERROR(((J273+K273+L273)/H273),"ND")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IFERROR(((J275+K275+L275)/H275),"ND")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IFERROR(((J277+K277+L277)/H277),"ND")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IFERROR(((J279+K279+L279)/H279),"ND")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IFERROR(((J281+K281+L281)/H281),"ND")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IFERROR(((J283+K283+L283)/H283),"ND")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IFERROR(((J285+K285+L285)/H285),"ND")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IFERROR(((J287+K287+L287)/H287),"ND")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IFERROR(((J289+K289+L289)/H289),"ND")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IFERROR(((J291+K291+L291)/H291),"ND")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IFERROR(((J293+K293+L293)/H293),"ND")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IFERROR(((J295+K295+L295)/H295),"ND")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IFERROR(((J297+K297+L297)/H297),"ND")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IFERROR(((J299+K299+L299)/H299),"ND")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IFERROR(((J301+K301+L301)/H301),"ND")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IFERROR(((J303+K303+L303)/H303),"ND")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IFERROR(((J305+K305+L305)/H305),"ND")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IFERROR(((J307+K307+L307)/H307),"ND")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IFERROR(((J309+K309+L309)/H309),"ND")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IFERROR(((J311+K311+L311)/H311),"ND")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IFERROR(((J313+K313+L313)/H313),"ND")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IFERROR(((J315+K315+L315)/H315),"ND")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IFERROR(((J317+K317+L317)/H317),"ND")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IFERROR(((J319+K319+L319)/H319),"ND")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IFERROR(((J321+K321+L321)/H321),"ND")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IFERROR(((J323+K323+L323)/H323),"ND")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IFERROR(((J325+K325+L325)/H325),"ND")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IFERROR(((J327+K327+L327)/H327),"ND")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IFERROR(((J329+K329+L329)/H329),"ND")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IFERROR(((J331+K331+L331)/H331),"ND")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IFERROR(((J333+K333+L333)/H333),"ND")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IFERROR(((J335+K335+L335)/H335),"ND")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IFERROR(((J337+K337+L337)/H337),"ND")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IFERROR(((J339+K339+L339)/H339),"ND")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IFERROR(((J341+K341+L341)/H341),"ND")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IFERROR(((J343+K343+L343)/H343),"ND")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IFERROR(((J345+K345+L345)/H345),"ND")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IFERROR(((J347+K347+L347)/H347),"ND")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IFERROR(((J349+K349+L349)/H349),"ND")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IFERROR(((J351+K351+L351)/H351),"ND")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IFERROR(((J353+K353+L353)/H353),"ND")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IFERROR(((J355+K355+L355)/H355),"ND")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IFERROR(((J357+K357+L357)/H357),"ND")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IFERROR(((J359+K359+L359)/H359),"ND")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IFERROR(((J361+K361+L361)/H361),"ND")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IFERROR(((J363+K363+L363)/H363),"ND")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IFERROR(((J365+K365+L365)/H365),"ND")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IFERROR(((J367+K367+L367)/H367),"ND")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IFERROR(((J369+K369+L369)/H369),"ND")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IFERROR(((J371+K371+L371)/H371),"ND")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IFERROR(((J373+K373+L373)/H373),"ND")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IFERROR(((J375+K375+L375)/H375),"ND")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IFERROR(((J377+K377+L377)/H377),"ND")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IFERROR(((J379+K379+L379)/H379),"ND")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IFERROR(((J381+K381+L381)/H381),"ND")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IFERROR(((J383+K383+L383)/H383),"ND")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IFERROR(((J385+K385+L385)/H385),"ND")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IFERROR(((J387+K387+L387)/H387),"ND")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IFERROR(((J389+K389+L389)/H389),"ND")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IFERROR(((J391+K391+L391)/H391),"ND")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IFERROR(((J393+K393+L393)/H393),"ND")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IFERROR(((J395+K395+L395)/H395),"ND")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IFERROR(((J397+K397+L397)/H397),"ND")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IFERROR(((J399+K399+L399)/H399),"ND")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IFERROR(((J401+K401+L401)/H401),"ND")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IFERROR(((J403+K403+L403)/H403),"ND")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IFERROR(((J405+K405+L405)/H405),"ND")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IFERROR(((J407+K407+L407)/H407),"ND")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IFERROR(((J409+K409+L409)/H409),"ND")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IFERROR(((J411+K411+L411)/H411),"ND")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IFERROR(((J413+K413+L413)/H413),"ND")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IFERROR(((J415+K415+L415)/H415),"ND")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IFERROR(((J417+K417+L417)/H417),"ND")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IFERROR(((J419+K419+L419)/H419),"ND")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IFERROR(((J421+K421+L421)/H421),"ND")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IFERROR(((J423+K423+L423)/H423),"ND")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IFERROR(((J425+K425+L425)/H425),"ND")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IFERROR(((J427+K427+L427)/H427),"ND")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IFERROR(((J429+K429+L429)/H429),"ND")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IFERROR(((J431+K431+L431)/H431),"ND")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IFERROR(((J433+K433+L433)/H433),"ND")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IFERROR(((J435+K435+L435)/H435),"ND")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IFERROR(((J437+K437+L437)/H437),"ND")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IFERROR(((J439+K439+L439)/H439),"ND")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IFERROR(((J441+K441+L441)/H441),"ND")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IFERROR(((J443+K443+L443)/H443),"ND")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IFERROR(((J445+K445+L445)/H445),"ND")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IFERROR(((J447+K447+L447)/H447),"ND")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IFERROR(((J449+K449+L449)/H449),"ND")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IFERROR(((J451+K451+L451)/H451),"ND")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IFERROR(((J453+K453+L453)/H453),"ND")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IFERROR(((J455+K455+L455)/H455),"ND")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IFERROR(((J457+K457+L457)/H457),"ND")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IFERROR(((J459+K459+L459)/H459),"ND")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IFERROR(((J461+K461+L461)/H461),"ND")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IFERROR(((J463+K463+L463)/H463),"ND")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IFERROR(((J465+K465+L465)/H465),"ND")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IFERROR(((J467+K467+L467)/H467),"ND")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IFERROR(((J469+K469+L469)/H469),"ND")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IFERROR(((J471+K471+L471)/H471),"ND")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6">IFERROR(((J473+K473+L473)/H473),"ND")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135</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IFERROR(((J13+K13+L13+M13)/H13),"ND")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IFERROR(((J15+K15+L15+M15)/H15),"ND")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IFERROR(((J17+K17+L17+M17)/H17),"ND")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IFERROR(((J19+K19+L19+M19)/H19),"ND")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IFERROR(((J21+K21+L21+M21)/H21),"ND")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IFERROR(((J23+K23+L23+M23)/H23),"ND")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IFERROR(((J25+K25+L25+M25)/H25),"ND")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IFERROR(((J27+K27+L27+M27)/H27),"ND")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IFERROR(((J29+K29+L29+M29)/H29),"ND")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IFERROR(((J31+K31+L31+M31)/H31),"ND")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IFERROR(((J33+K33+L33+M33)/H33),"ND")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IFERROR(((J35+K35+L35+M35)/H35),"ND")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IFERROR(((J37+K37+L37+M37)/H37),"ND")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IFERROR(((J39+K39+L39+M39)/H39),"ND")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IFERROR(((J41+K41+L41+M41)/H41),"ND")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IFERROR(((J43+K43+L43+M43)/H43),"ND")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IFERROR(((J45+K45+L45+M45)/H45),"ND")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IFERROR(((J47+K47+L47+M47)/H47),"ND")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IFERROR(((J49+K49+L49+M49)/H49),"ND")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IFERROR(((J51+K51+L51+M51)/H51),"ND")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IFERROR(((J53+K53+L53+M53)/H53),"ND")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IFERROR(((J55+K55+L55+M55)/H55),"ND")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IFERROR(((J57+K57+L57+M57)/H57),"ND")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IFERROR(((J59+K59+L59+M59)/H59),"ND")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IFERROR(((J61+K61+L61+M61)/H61),"ND")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IFERROR(((J63+K63+L63+M63)/H63),"ND")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IFERROR(((J65+K65+L65+M65)/H65),"ND")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IFERROR(((J67+K67+L67+M67)/H67),"ND")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IFERROR(((J69+K69+L69+M69)/H69),"ND")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IFERROR(((J71+K71+L71+M71)/H71),"ND")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IFERROR(((J73+K73+L73+M73)/H73),"ND")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IFERROR(((J75+K75+L75+M75)/H75),"ND")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IFERROR(((J77+K77+L77+M77)/H77),"ND")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IFERROR(((J79+K79+L79+M79)/H79),"ND")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IFERROR(((J81+K81+L81+M81)/H81),"ND")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IFERROR(((J83+K83+L83+M83)/H83),"ND")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IFERROR(((J85+K85+L85+M85)/H85),"ND")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IFERROR(((J87+K87+L87+M87)/H87),"ND")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IFERROR(((J89+K89+L89+M89)/H89),"ND")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IFERROR(((J91+K91+L91+M91)/H91),"ND")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IFERROR(((J93+K93+L93+M93)/H93),"ND")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IFERROR(((J95+K95+L95+M95)/H95),"ND")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IFERROR(((J97+K97+L97+M97)/H97),"ND")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IFERROR(((J99+K99+L99+M99)/H99),"ND")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IFERROR(((J101+K101+L101+M101)/H101),"ND")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IFERROR(((J103+K103+L103+M103)/H103),"ND")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IFERROR(((J105+K105+L105+M105)/H105),"ND")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IFERROR(((J107+K107+L107+M107)/H107),"ND")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IFERROR(((J109+K109+L109+M109)/H109),"ND")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IFERROR(((J111+K111+L111+M111)/H111),"ND")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IFERROR(((J113+K113+L113+M113)/H113),"ND")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IFERROR(((J115+K115+L115+M115)/H115),"ND")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IFERROR(((J117+K117+L117+M117)/H117),"ND")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IFERROR(((J119+K119+L119+M119)/H119),"ND")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IFERROR(((J121+K121+L121+M121)/H121),"ND")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IFERROR(((J123+K123+L123+M123)/H123),"ND")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IFERROR(((J125+K125+L125+M125)/H125),"ND")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IFERROR(((J127+K127+L127+M127)/H127),"ND")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IFERROR(((J129+K129+L129+M129)/H129),"ND")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IFERROR(((J131+K131+L131+M131)/H131),"ND")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IFERROR(((J133+K133+L133+M133)/H133),"ND")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IFERROR(((J135+K135+L135+M135)/H135),"ND")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IFERROR(((J137+K137+L137+M137)/H137),"ND")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IFERROR(((J139+K139+L139+M139)/H139),"ND")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IFERROR(((J141+K141+L141+M141)/H141),"ND")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IFERROR(((J143+K143+L143+M143)/H143),"ND")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IFERROR(((J145+K145+L145+M145)/H145),"ND")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IFERROR(((J147+K147+L147+M147)/H147),"ND")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IFERROR(((J149+K149+L149+M149)/H149),"ND")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IFERROR(((J151+K151+L151+M151)/H151),"ND")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IFERROR(((J153+K153+L153+M153)/H153),"ND")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IFERROR(((J155+K155+L155+M155)/H155),"ND")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IFERROR(((J157+K157+L157+M157)/H157),"ND")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IFERROR(((J159+K159+L159+M159)/H159),"ND")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IFERROR(((J161+K161+L161+M161)/H161),"ND")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IFERROR(((J163+K163+L163+M163)/H163),"ND")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IFERROR(((J165+K165+L165+M165)/H165),"ND")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IFERROR(((J167+K167+L167+M167)/H167),"ND")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IFERROR(((J169+K169+L169+M169)/H169),"ND")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IFERROR(((J171+K171+L171+M171)/H171),"ND")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IFERROR(((J173+K173+L173+M173)/H173),"ND")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IFERROR(((J175+K175+L175+M175)/H175),"ND")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IFERROR(((J177+K177+L177+M177)/H177),"ND")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IFERROR(((J179+K179+L179+M179)/H179),"ND")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IFERROR(((J181+K181+L181+M181)/H181),"ND")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IFERROR(((J183+K183+L183+M183)/H183),"ND")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IFERROR(((J185+K185+L185+M185)/H185),"ND")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IFERROR(((J187+K187+L187+M187)/H187),"ND")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IFERROR(((J189+K189+L189+M189)/H189),"ND")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IFERROR(((J191+K191+L191+M191)/H191),"ND")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IFERROR(((J193+K193+L193+M193)/H193),"ND")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IFERROR(((J195+K195+L195+M195)/H195),"ND")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IFERROR(((J197+K197+L197+M197)/H197),"ND")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IFERROR(((J199+K199+L199+M199)/H199),"ND")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IFERROR(((J201+K201+L201+M201)/H201),"ND")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IFERROR(((J203+K203+L203+M203)/H203),"ND")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IFERROR(((J205+K205+L205+M205)/H205),"ND")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IFERROR(((J207+K207+L207+M207)/H207),"ND")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IFERROR(((J209+K209+L209+M209)/H209),"ND")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IFERROR(((J211+K211+L211+M211)/H211),"ND")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IFERROR(((J213+K213+L213+M213)/H213),"ND")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IFERROR(((J215+K215+L215+M215)/H215),"ND")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IFERROR(((J217+K217+L217+M217)/H217),"ND")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IFERROR(((J219+K219+L219+M219)/H219),"ND")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IFERROR(((J221+K221+L221+M221)/H221),"ND")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IFERROR(((J223+K223+L223+M223)/H223),"ND")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IFERROR(((J225+K225+L225+M225)/H225),"ND")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IFERROR(((J227+K227+L227+M227)/H227),"ND")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IFERROR(((J229+K229+L229+M229)/H229),"ND")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IFERROR(((J231+K231+L231+M231)/H231),"ND")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IFERROR(((J233+K233+L233+M233)/H233),"ND")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IFERROR(((J235+K235+L235+M235)/H235),"ND")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IFERROR(((J237+K237+L237+M237)/H237),"ND")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IFERROR(((J239+K239+L239+M239)/H239),"ND")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IFERROR(((J241+K241+L241+M241)/H241),"ND")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IFERROR(((J243+K243+L243+M243)/H243),"ND")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IFERROR(((J245+K245+L245+M245)/H245),"ND")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IFERROR(((J247+K247+L247+M247)/H247),"ND")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IFERROR(((J249+K249+L249+M249)/H249),"ND")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IFERROR(((J251+K251+L251+M251)/H251),"ND")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IFERROR(((J253+K253+L253+M253)/H253),"ND")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IFERROR(((J255+K255+L255+M255)/H255),"ND")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IFERROR(((J257+K257+L257+M257)/H257),"ND")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IFERROR(((J259+K259+L259+M259)/H259),"ND")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IFERROR(((J261+K261+L261+M261)/H261),"ND")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IFERROR(((J263+K263+L263+M263)/H263),"ND")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IFERROR(((J265+K265+L265+M265)/H265),"ND")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IFERROR(((J267+K267+L267+M267)/H267),"ND")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IFERROR(((J269+K269+L269+M269)/H269),"ND")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IFERROR(((J271+K271+L271+M271)/H271),"ND")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IFERROR(((J273+K273+L273+M273)/H273),"ND")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IFERROR(((J275+K275+L275+M275)/H275),"ND")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IFERROR(((J277+K277+L277+M277)/H277),"ND")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IFERROR(((J279+K279+L279+M279)/H279),"ND")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IFERROR(((J281+K281+L281+M281)/H281),"ND")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IFERROR(((J283+K283+L283+M283)/H283),"ND")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IFERROR(((J285+K285+L285+M285)/H285),"ND")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IFERROR(((J287+K287+L287+M287)/H287),"ND")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IFERROR(((J289+K289+L289+M289)/H289),"ND")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IFERROR(((J291+K291+L291+M291)/H291),"ND")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IFERROR(((J293+K293+L293+M293)/H293),"ND")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IFERROR(((J295+K295+L295+M295)/H295),"ND")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IFERROR(((J297+K297+L297+M297)/H297),"ND")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IFERROR(((J299+K299+L299+M299)/H299),"ND")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IFERROR(((J301+K301+L301+M301)/H301),"ND")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IFERROR(((J303+K303+L303+M303)/H303),"ND")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IFERROR(((J305+K305+L305+M305)/H305),"ND")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IFERROR(((J307+K307+L307+M307)/H307),"ND")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IFERROR(((J309+K309+L309+M309)/H309),"ND")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IFERROR(((J311+K311+L311+M311)/H311),"ND")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IFERROR(((J313+K313+L313+M313)/H313),"ND")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IFERROR(((J315+K315+L315+M315)/H315),"ND")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IFERROR(((J317+K317+L317+M317)/H317),"ND")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IFERROR(((J319+K319+L319+M319)/H319),"ND")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IFERROR(((J321+K321+L321+M321)/H321),"ND")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IFERROR(((J323+K323+L323+M323)/H323),"ND")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IFERROR(((J325+K325+L325+M325)/H325),"ND")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IFERROR(((J327+K327+L327+M327)/H327),"ND")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IFERROR(((J329+K329+L329+M329)/H329),"ND")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IFERROR(((J331+K331+L331+M331)/H331),"ND")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IFERROR(((J333+K333+L333+M333)/H333),"ND")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IFERROR(((J335+K335+L335+M335)/H335),"ND")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IFERROR(((J337+K337+L337+M337)/H337),"ND")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IFERROR(((J339+K339+L339+M339)/H339),"ND")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IFERROR(((J341+K341+L341+M341)/H341),"ND")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IFERROR(((J343+K343+L343+M343)/H343),"ND")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IFERROR(((J345+K345+L345+M345)/H345),"ND")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IFERROR(((J347+K347+L347+M347)/H347),"ND")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IFERROR(((J349+K349+L349+M349)/H349),"ND")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IFERROR(((J351+K351+L351+M351)/H351),"ND")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IFERROR(((J353+K353+L353+M353)/H353),"ND")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IFERROR(((J355+K355+L355+M355)/H355),"ND")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IFERROR(((J357+K357+L357+M357)/H357),"ND")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IFERROR(((J359+K359+L359+M359)/H359),"ND")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IFERROR(((J361+K361+L361+M361)/H361),"ND")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IFERROR(((J363+K363+L363+M363)/H363),"ND")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IFERROR(((J365+K365+L365+M365)/H365),"ND")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IFERROR(((J367+K367+L367+M367)/H367),"ND")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IFERROR(((J369+K369+L369+M369)/H369),"ND")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IFERROR(((J371+K371+L371+M371)/H371),"ND")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IFERROR(((J373+K373+L373+M373)/H373),"ND")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IFERROR(((J375+K375+L375+M375)/H375),"ND")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IFERROR(((J377+K377+L377+M377)/H377),"ND")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IFERROR(((J379+K379+L379+M379)/H379),"ND")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IFERROR(((J381+K381+L381+M381)/H381),"ND")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IFERROR(((J383+K383+L383+M383)/H383),"ND")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IFERROR(((J385+K385+L385+M385)/H385),"ND")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IFERROR(((J387+K387+L387+M387)/H387),"ND")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IFERROR(((J389+K389+L389+M389)/H389),"ND")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IFERROR(((J391+K391+L391+M391)/H391),"ND")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IFERROR(((J393+K393+L393+M393)/H393),"ND")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IFERROR(((J395+K395+L395+M395)/H395),"ND")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IFERROR(((J397+K397+L397+M397)/H397),"ND")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IFERROR(((J399+K399+L399+M399)/H399),"ND")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IFERROR(((J401+K401+L401+M401)/H401),"ND")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IFERROR(((J403+K403+L403+M403)/H403),"ND")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IFERROR(((J405+K405+L405+M405)/H405),"ND")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IFERROR(((J407+K407+L407+M407)/H407),"ND")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IFERROR(((J409+K409+L409+M409)/H409),"ND")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IFERROR(((J411+K411+L411+M411)/H411),"ND")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IFERROR(((J413+K413+L413+M413)/H413),"ND")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IFERROR(((J415+K415+L415+M415)/H415),"ND")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IFERROR(((J417+K417+L417+M417)/H417),"ND")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IFERROR(((J419+K419+L419+M419)/H419),"ND")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IFERROR(((J421+K421+L421+M421)/H421),"ND")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IFERROR(((J423+K423+L423+M423)/H423),"ND")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IFERROR(((J425+K425+L425+M425)/H425),"ND")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IFERROR(((J427+K427+L427+M427)/H427),"ND")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IFERROR(((J429+K429+L429+M429)/H429),"ND")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IFERROR(((J431+K431+L431+M431)/H431),"ND")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IFERROR(((J433+K433+L433+M433)/H433),"ND")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IFERROR(((J435+K435+L435+M435)/H435),"ND")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IFERROR(((J437+K437+L437+M437)/H437),"ND")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IFERROR(((J439+K439+L439+M439)/H439),"ND")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IFERROR(((J441+K441+L441+M441)/H441),"ND")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IFERROR(((J443+K443+L443+M443)/H443),"ND")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IFERROR(((J445+K445+L445+M445)/H445),"ND")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IFERROR(((J447+K447+L447+M447)/H447),"ND")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IFERROR(((J449+K449+L449+M449)/H449),"ND")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IFERROR(((J451+K451+L451+M451)/H451),"ND")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IFERROR(((J453+K453+L453+M453)/H453),"ND")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IFERROR(((J455+K455+L455+M455)/H455),"ND")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IFERROR(((J457+K457+L457+M457)/H457),"ND")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IFERROR(((J459+K459+L459+M459)/H459),"ND")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IFERROR(((J461+K461+L461+M461)/H461),"ND")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IFERROR(((J463+K463+L463+M463)/H463),"ND")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IFERROR(((J465+K465+L465+M465)/H465),"ND")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IFERROR(((J467+K467+L467+M467)/H467),"ND")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IFERROR(((J469+K469+L469+M469)/H469),"ND")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IFERROR(((J471+K471+L471+M471)/H471),"ND")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6">IFERROR(((J473+K473+L473+M473)/H473),"ND")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6"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6" ht="103.5" customHeight="1">
      <c r="A2" s="618" t="s">
        <v>145</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c r="AS2" s="619" t="s">
        <v>151</v>
      </c>
      <c r="AT2" s="619"/>
      <c r="AU2" s="619"/>
      <c r="AV2" s="619"/>
      <c r="AW2" s="619"/>
      <c r="AX2" s="619"/>
      <c r="AY2" s="619"/>
      <c r="AZ2" s="619"/>
      <c r="BA2" s="619"/>
      <c r="BB2" s="619"/>
      <c r="BC2" s="619"/>
      <c r="BD2" s="619"/>
    </row>
    <row r="3" spans="1:56"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S3" s="619"/>
      <c r="AT3" s="619"/>
      <c r="AU3" s="619"/>
      <c r="AV3" s="619"/>
      <c r="AW3" s="619"/>
      <c r="AX3" s="619"/>
      <c r="AY3" s="619"/>
      <c r="AZ3" s="619"/>
      <c r="BA3" s="619"/>
      <c r="BB3" s="619"/>
      <c r="BC3" s="619"/>
      <c r="BD3" s="619"/>
    </row>
    <row r="4" spans="1:56"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S4" s="619"/>
      <c r="AT4" s="619"/>
      <c r="AU4" s="619"/>
      <c r="AV4" s="619"/>
      <c r="AW4" s="619"/>
      <c r="AX4" s="619"/>
      <c r="AY4" s="619"/>
      <c r="AZ4" s="619"/>
      <c r="BA4" s="619"/>
      <c r="BB4" s="619"/>
      <c r="BC4" s="619"/>
      <c r="BD4" s="619"/>
    </row>
    <row r="5" spans="1:56"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19"/>
      <c r="AT5" s="619"/>
      <c r="AU5" s="619"/>
      <c r="AV5" s="619"/>
      <c r="AW5" s="619"/>
      <c r="AX5" s="619"/>
      <c r="AY5" s="619"/>
      <c r="AZ5" s="619"/>
      <c r="BA5" s="619"/>
      <c r="BB5" s="619"/>
      <c r="BC5" s="619"/>
      <c r="BD5" s="619"/>
    </row>
    <row r="6" spans="1:56"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19"/>
      <c r="AT6" s="619"/>
      <c r="AU6" s="619"/>
      <c r="AV6" s="619"/>
      <c r="AW6" s="619"/>
      <c r="AX6" s="619"/>
      <c r="AY6" s="619"/>
      <c r="AZ6" s="619"/>
      <c r="BA6" s="619"/>
      <c r="BB6" s="619"/>
      <c r="BC6" s="619"/>
      <c r="BD6" s="619"/>
    </row>
    <row r="7" spans="1:56"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19"/>
      <c r="AT7" s="619"/>
      <c r="AU7" s="619"/>
      <c r="AV7" s="619"/>
      <c r="AW7" s="619"/>
      <c r="AX7" s="619"/>
      <c r="AY7" s="619"/>
      <c r="AZ7" s="619"/>
      <c r="BA7" s="619"/>
      <c r="BB7" s="619"/>
      <c r="BC7" s="619"/>
      <c r="BD7" s="619"/>
    </row>
    <row r="8" spans="1:56" s="160" customFormat="1" ht="21" thickBot="1">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19"/>
      <c r="AT8" s="619"/>
      <c r="AU8" s="619"/>
      <c r="AV8" s="619"/>
      <c r="AW8" s="619"/>
      <c r="AX8" s="619"/>
      <c r="AY8" s="619"/>
      <c r="AZ8" s="619"/>
      <c r="BA8" s="619"/>
      <c r="BB8" s="619"/>
      <c r="BC8" s="619"/>
      <c r="BD8" s="619"/>
    </row>
    <row r="9" spans="1:56"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20" t="s">
        <v>152</v>
      </c>
      <c r="AT9" s="620"/>
      <c r="AU9" s="620"/>
      <c r="AV9" s="620"/>
      <c r="AW9" s="620"/>
      <c r="AX9" s="620"/>
      <c r="AY9" s="620"/>
      <c r="AZ9" s="620"/>
      <c r="BA9" s="620"/>
      <c r="BB9" s="620"/>
      <c r="BC9" s="620"/>
      <c r="BD9" s="620"/>
    </row>
    <row r="10" spans="1:56"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19"/>
      <c r="AT10" s="619"/>
      <c r="AU10" s="619"/>
      <c r="AV10" s="619"/>
      <c r="AW10" s="619"/>
      <c r="AX10" s="619"/>
      <c r="AY10" s="619"/>
      <c r="AZ10" s="619"/>
      <c r="BA10" s="619"/>
      <c r="BB10" s="619"/>
      <c r="BC10" s="619"/>
      <c r="BD10" s="619"/>
    </row>
    <row r="11" spans="1:56"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19"/>
      <c r="AT11" s="619"/>
      <c r="AU11" s="619"/>
      <c r="AV11" s="619"/>
      <c r="AW11" s="619"/>
      <c r="AX11" s="619"/>
      <c r="AY11" s="619"/>
      <c r="AZ11" s="619"/>
      <c r="BA11" s="619"/>
      <c r="BB11" s="619"/>
      <c r="BC11" s="619"/>
      <c r="BD11" s="619"/>
    </row>
    <row r="12" spans="1:56"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19"/>
      <c r="AT12" s="619"/>
      <c r="AU12" s="619"/>
      <c r="AV12" s="619"/>
      <c r="AW12" s="619"/>
      <c r="AX12" s="619"/>
      <c r="AY12" s="619"/>
      <c r="AZ12" s="619"/>
      <c r="BA12" s="619"/>
      <c r="BB12" s="619"/>
      <c r="BC12" s="619"/>
      <c r="BD12" s="619"/>
    </row>
    <row r="13" spans="1:56"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19"/>
      <c r="AT13" s="619"/>
      <c r="AU13" s="619"/>
      <c r="AV13" s="619"/>
      <c r="AW13" s="619"/>
      <c r="AX13" s="619"/>
      <c r="AY13" s="619"/>
      <c r="AZ13" s="619"/>
      <c r="BA13" s="619"/>
      <c r="BB13" s="619"/>
      <c r="BC13" s="619"/>
      <c r="BD13" s="619"/>
    </row>
    <row r="14" spans="1:56"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19"/>
      <c r="AT14" s="619"/>
      <c r="AU14" s="619"/>
      <c r="AV14" s="619"/>
      <c r="AW14" s="619"/>
      <c r="AX14" s="619"/>
      <c r="AY14" s="619"/>
      <c r="AZ14" s="619"/>
      <c r="BA14" s="619"/>
      <c r="BB14" s="619"/>
      <c r="BC14" s="619"/>
      <c r="BD14" s="619"/>
    </row>
    <row r="15" spans="1:56"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19"/>
      <c r="AT15" s="619"/>
      <c r="AU15" s="619"/>
      <c r="AV15" s="619"/>
      <c r="AW15" s="619"/>
      <c r="AX15" s="619"/>
      <c r="AY15" s="619"/>
      <c r="AZ15" s="619"/>
      <c r="BA15" s="619"/>
      <c r="BB15" s="619"/>
      <c r="BC15" s="619"/>
      <c r="BD15" s="619"/>
    </row>
    <row r="16" spans="1:56"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19"/>
      <c r="AT16" s="619"/>
      <c r="AU16" s="619"/>
      <c r="AV16" s="619"/>
      <c r="AW16" s="619"/>
      <c r="AX16" s="619"/>
      <c r="AY16" s="619"/>
      <c r="AZ16" s="619"/>
      <c r="BA16" s="619"/>
      <c r="BB16" s="619"/>
      <c r="BC16" s="619"/>
      <c r="BD16" s="619"/>
    </row>
    <row r="17" spans="2:57"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19"/>
      <c r="AT17" s="619"/>
      <c r="AU17" s="619"/>
      <c r="AV17" s="619"/>
      <c r="AW17" s="619"/>
      <c r="AX17" s="619"/>
      <c r="AY17" s="619"/>
      <c r="AZ17" s="619"/>
      <c r="BA17" s="619"/>
      <c r="BB17" s="619"/>
      <c r="BC17" s="619"/>
      <c r="BD17" s="619"/>
    </row>
    <row r="18" spans="2:57" ht="13.5" customHeight="1">
      <c r="B18" s="641"/>
      <c r="AS18" s="619"/>
      <c r="AT18" s="619"/>
      <c r="AU18" s="619"/>
      <c r="AV18" s="619"/>
      <c r="AW18" s="619"/>
      <c r="AX18" s="619"/>
      <c r="AY18" s="619"/>
      <c r="AZ18" s="619"/>
      <c r="BA18" s="619"/>
      <c r="BB18" s="619"/>
      <c r="BC18" s="619"/>
      <c r="BD18" s="619"/>
    </row>
    <row r="19" spans="2:57" ht="13.5" customHeight="1">
      <c r="B19" s="641"/>
      <c r="D19" s="164"/>
      <c r="E19" s="165"/>
      <c r="G19" s="164"/>
      <c r="H19" s="165"/>
      <c r="J19" s="164"/>
      <c r="K19" s="165"/>
      <c r="M19" s="164"/>
      <c r="N19" s="165"/>
      <c r="AS19" s="619"/>
      <c r="AT19" s="619"/>
      <c r="AU19" s="619"/>
      <c r="AV19" s="619"/>
      <c r="AW19" s="619"/>
      <c r="AX19" s="619"/>
      <c r="AY19" s="619"/>
      <c r="AZ19" s="619"/>
      <c r="BA19" s="619"/>
      <c r="BB19" s="619"/>
      <c r="BC19" s="619"/>
      <c r="BD19" s="619"/>
    </row>
    <row r="20" spans="2:57" ht="13.5" customHeight="1">
      <c r="B20" s="641"/>
      <c r="D20" s="165"/>
      <c r="E20" s="165"/>
      <c r="G20" s="165"/>
      <c r="H20" s="165"/>
      <c r="J20" s="165"/>
      <c r="K20" s="165"/>
      <c r="M20" s="165"/>
      <c r="N20" s="165"/>
      <c r="AS20" s="619"/>
      <c r="AT20" s="619"/>
      <c r="AU20" s="619"/>
      <c r="AV20" s="619"/>
      <c r="AW20" s="619"/>
      <c r="AX20" s="619"/>
      <c r="AY20" s="619"/>
      <c r="AZ20" s="619"/>
      <c r="BA20" s="619"/>
      <c r="BB20" s="619"/>
      <c r="BC20" s="619"/>
      <c r="BD20" s="619"/>
    </row>
    <row r="21" spans="2:57" ht="13.5" customHeight="1">
      <c r="B21" s="641"/>
      <c r="D21" s="165"/>
      <c r="E21" s="165"/>
      <c r="G21" s="165"/>
      <c r="H21" s="165"/>
      <c r="J21" s="165"/>
      <c r="K21" s="165"/>
      <c r="M21" s="165"/>
      <c r="N21" s="165"/>
      <c r="AS21" s="619"/>
      <c r="AT21" s="619"/>
      <c r="AU21" s="619"/>
      <c r="AV21" s="619"/>
      <c r="AW21" s="619"/>
      <c r="AX21" s="619"/>
      <c r="AY21" s="619"/>
      <c r="AZ21" s="619"/>
      <c r="BA21" s="619"/>
      <c r="BB21" s="619"/>
      <c r="BC21" s="619"/>
      <c r="BD21" s="619"/>
    </row>
    <row r="22" spans="2:57" ht="13.5" customHeight="1">
      <c r="B22" s="641"/>
      <c r="D22" s="165"/>
      <c r="E22" s="165"/>
      <c r="G22" s="165"/>
      <c r="H22" s="165"/>
      <c r="J22" s="165"/>
      <c r="K22" s="165"/>
      <c r="M22" s="165"/>
      <c r="N22" s="165"/>
      <c r="AS22" s="619"/>
      <c r="AT22" s="619"/>
      <c r="AU22" s="619"/>
      <c r="AV22" s="619"/>
      <c r="AW22" s="619"/>
      <c r="AX22" s="619"/>
      <c r="AY22" s="619"/>
      <c r="AZ22" s="619"/>
      <c r="BA22" s="619"/>
      <c r="BB22" s="619"/>
      <c r="BC22" s="619"/>
      <c r="BD22" s="619"/>
    </row>
    <row r="23" spans="2:57" ht="13.5" customHeight="1">
      <c r="B23" s="641"/>
      <c r="D23" s="165"/>
      <c r="E23" s="165"/>
      <c r="G23" s="165"/>
      <c r="H23" s="165"/>
      <c r="J23" s="165"/>
      <c r="K23" s="165"/>
      <c r="M23" s="165"/>
      <c r="N23" s="165"/>
      <c r="AS23" s="619"/>
      <c r="AT23" s="619"/>
      <c r="AU23" s="619"/>
      <c r="AV23" s="619"/>
      <c r="AW23" s="619"/>
      <c r="AX23" s="619"/>
      <c r="AY23" s="619"/>
      <c r="AZ23" s="619"/>
      <c r="BA23" s="619"/>
      <c r="BB23" s="619"/>
      <c r="BC23" s="619"/>
      <c r="BD23" s="619"/>
    </row>
    <row r="24" spans="2:57" ht="13.5" customHeight="1">
      <c r="B24" s="641"/>
      <c r="AS24" s="619"/>
      <c r="AT24" s="619"/>
      <c r="AU24" s="619"/>
      <c r="AV24" s="619"/>
      <c r="AW24" s="619"/>
      <c r="AX24" s="619"/>
      <c r="AY24" s="619"/>
      <c r="AZ24" s="619"/>
      <c r="BA24" s="619"/>
      <c r="BB24" s="619"/>
      <c r="BC24" s="619"/>
      <c r="BD24" s="619"/>
    </row>
    <row r="25" spans="2:57" ht="13.5" customHeight="1">
      <c r="B25" s="641"/>
      <c r="D25" s="164"/>
      <c r="E25" s="165"/>
      <c r="G25" s="166"/>
      <c r="H25" s="165"/>
      <c r="J25" s="165"/>
      <c r="K25" s="165"/>
      <c r="M25" s="164"/>
      <c r="N25" s="165"/>
      <c r="AS25" s="619"/>
      <c r="AT25" s="619"/>
      <c r="AU25" s="619"/>
      <c r="AV25" s="619"/>
      <c r="AW25" s="619"/>
      <c r="AX25" s="619"/>
      <c r="AY25" s="619"/>
      <c r="AZ25" s="619"/>
      <c r="BA25" s="619"/>
      <c r="BB25" s="619"/>
      <c r="BC25" s="619"/>
      <c r="BD25" s="619"/>
    </row>
    <row r="26" spans="2:57" ht="13.5" customHeight="1">
      <c r="B26" s="641"/>
      <c r="D26" s="165"/>
      <c r="E26" s="167"/>
      <c r="F26" s="167"/>
      <c r="G26" s="168"/>
      <c r="H26" s="168"/>
      <c r="I26" s="168"/>
      <c r="J26" s="167"/>
      <c r="K26" s="168"/>
      <c r="L26" s="167"/>
      <c r="M26" s="169"/>
      <c r="N26" s="169"/>
      <c r="AS26" s="619"/>
      <c r="AT26" s="619"/>
      <c r="AU26" s="619"/>
      <c r="AV26" s="619"/>
      <c r="AW26" s="619"/>
      <c r="AX26" s="619"/>
      <c r="AY26" s="619"/>
      <c r="AZ26" s="619"/>
      <c r="BA26" s="619"/>
      <c r="BB26" s="619"/>
      <c r="BC26" s="619"/>
      <c r="BD26" s="619"/>
    </row>
    <row r="27" spans="2:57" ht="13.5" customHeight="1">
      <c r="B27" s="641"/>
      <c r="D27" s="165"/>
      <c r="E27" s="167"/>
      <c r="F27" s="167"/>
      <c r="G27" s="170"/>
      <c r="H27" s="168"/>
      <c r="I27" s="168"/>
      <c r="J27" s="167"/>
      <c r="K27" s="168"/>
      <c r="L27" s="167"/>
      <c r="M27" s="169"/>
      <c r="N27" s="169"/>
      <c r="AS27" s="619"/>
      <c r="AT27" s="619"/>
      <c r="AU27" s="619"/>
      <c r="AV27" s="619"/>
      <c r="AW27" s="619"/>
      <c r="AX27" s="619"/>
      <c r="AY27" s="619"/>
      <c r="AZ27" s="619"/>
      <c r="BA27" s="619"/>
      <c r="BB27" s="619"/>
      <c r="BC27" s="619"/>
      <c r="BD27" s="619"/>
    </row>
    <row r="28" spans="2:57" ht="21" customHeight="1">
      <c r="B28" s="162"/>
      <c r="D28" s="165"/>
      <c r="E28" s="172"/>
      <c r="F28" s="172"/>
      <c r="G28" s="168"/>
      <c r="H28" s="168"/>
      <c r="I28" s="168"/>
      <c r="J28" s="167"/>
      <c r="K28" s="168"/>
      <c r="L28" s="167"/>
      <c r="M28" s="169"/>
      <c r="N28" s="169"/>
      <c r="AS28" s="619"/>
      <c r="AT28" s="619"/>
      <c r="AU28" s="619"/>
      <c r="AV28" s="619"/>
      <c r="AW28" s="619"/>
      <c r="AX28" s="619"/>
      <c r="AY28" s="619"/>
      <c r="AZ28" s="619"/>
      <c r="BA28" s="619"/>
      <c r="BB28" s="619"/>
      <c r="BC28" s="619"/>
      <c r="BD28" s="619"/>
    </row>
    <row r="29" spans="2:57" ht="20.25">
      <c r="B29" s="162"/>
      <c r="D29" s="165"/>
      <c r="E29" s="172"/>
      <c r="F29" s="172"/>
      <c r="G29" s="168"/>
      <c r="H29" s="168"/>
      <c r="I29" s="168"/>
      <c r="J29" s="167"/>
      <c r="K29" s="168"/>
      <c r="L29" s="167"/>
      <c r="M29" s="169"/>
      <c r="N29" s="169"/>
      <c r="AS29" s="619"/>
      <c r="AT29" s="619"/>
      <c r="AU29" s="619"/>
      <c r="AV29" s="619"/>
      <c r="AW29" s="619"/>
      <c r="AX29" s="619"/>
      <c r="AY29" s="619"/>
      <c r="AZ29" s="619"/>
      <c r="BA29" s="619"/>
      <c r="BB29" s="619"/>
      <c r="BC29" s="619"/>
      <c r="BD29" s="619"/>
    </row>
    <row r="30" spans="2:57" ht="20.25">
      <c r="B30" s="162"/>
      <c r="D30" s="165"/>
      <c r="E30" s="172"/>
      <c r="F30" s="172"/>
      <c r="G30" s="168"/>
      <c r="H30" s="168"/>
      <c r="I30" s="168"/>
      <c r="J30" s="167"/>
      <c r="K30" s="168"/>
      <c r="L30" s="167"/>
      <c r="M30" s="169"/>
      <c r="N30" s="169"/>
      <c r="AS30" s="619"/>
      <c r="AT30" s="619"/>
      <c r="AU30" s="619"/>
      <c r="AV30" s="619"/>
      <c r="AW30" s="619"/>
      <c r="AX30" s="619"/>
      <c r="AY30" s="619"/>
      <c r="AZ30" s="619"/>
      <c r="BA30" s="619"/>
      <c r="BB30" s="619"/>
      <c r="BC30" s="619"/>
      <c r="BD30" s="619"/>
    </row>
    <row r="31" spans="2:57" ht="20.25">
      <c r="B31" s="162"/>
      <c r="D31" s="165"/>
      <c r="E31" s="167"/>
      <c r="F31" s="167"/>
      <c r="G31" s="173"/>
      <c r="H31" s="168"/>
      <c r="I31" s="168"/>
      <c r="J31" s="168"/>
      <c r="K31" s="168"/>
      <c r="L31" s="173"/>
      <c r="M31" s="174"/>
      <c r="N31" s="169"/>
      <c r="AS31" s="171"/>
      <c r="AT31" s="171"/>
      <c r="AU31" s="171"/>
      <c r="AV31" s="171"/>
      <c r="AW31" s="171"/>
      <c r="AX31" s="171"/>
      <c r="AY31" s="171"/>
      <c r="AZ31" s="171"/>
      <c r="BA31" s="171"/>
      <c r="BB31" s="171"/>
      <c r="BC31" s="171"/>
      <c r="BD31" s="171"/>
    </row>
    <row r="32" spans="2:57" ht="21" thickBot="1">
      <c r="B32" s="175"/>
      <c r="AS32" s="619" t="s">
        <v>153</v>
      </c>
      <c r="AT32" s="619"/>
      <c r="AU32" s="619"/>
      <c r="AV32" s="619"/>
      <c r="AW32" s="619"/>
      <c r="AX32" s="619"/>
      <c r="AY32" s="619"/>
      <c r="AZ32" s="619"/>
      <c r="BA32" s="619"/>
      <c r="BB32" s="619"/>
      <c r="BC32" s="619"/>
      <c r="BD32" s="619"/>
      <c r="BE32" s="619"/>
    </row>
    <row r="33" spans="2:57"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c r="AS33" s="619"/>
      <c r="AT33" s="619"/>
      <c r="AU33" s="619"/>
      <c r="AV33" s="619"/>
      <c r="AW33" s="619"/>
      <c r="AX33" s="619"/>
      <c r="AY33" s="619"/>
      <c r="AZ33" s="619"/>
      <c r="BA33" s="619"/>
      <c r="BB33" s="619"/>
      <c r="BC33" s="619"/>
      <c r="BD33" s="619"/>
      <c r="BE33" s="619"/>
    </row>
    <row r="34" spans="2:57"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c r="AS34" s="619"/>
      <c r="AT34" s="619"/>
      <c r="AU34" s="619"/>
      <c r="AV34" s="619"/>
      <c r="AW34" s="619"/>
      <c r="AX34" s="619"/>
      <c r="AY34" s="619"/>
      <c r="AZ34" s="619"/>
      <c r="BA34" s="619"/>
      <c r="BB34" s="619"/>
      <c r="BC34" s="619"/>
      <c r="BD34" s="619"/>
      <c r="BE34" s="619"/>
    </row>
    <row r="35" spans="2:57"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c r="AS35" s="619"/>
      <c r="AT35" s="619"/>
      <c r="AU35" s="619"/>
      <c r="AV35" s="619"/>
      <c r="AW35" s="619"/>
      <c r="AX35" s="619"/>
      <c r="AY35" s="619"/>
      <c r="AZ35" s="619"/>
      <c r="BA35" s="619"/>
      <c r="BB35" s="619"/>
      <c r="BC35" s="619"/>
      <c r="BD35" s="619"/>
      <c r="BE35" s="619"/>
    </row>
    <row r="36" spans="2:57"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c r="AS36" s="619"/>
      <c r="AT36" s="619"/>
      <c r="AU36" s="619"/>
      <c r="AV36" s="619"/>
      <c r="AW36" s="619"/>
      <c r="AX36" s="619"/>
      <c r="AY36" s="619"/>
      <c r="AZ36" s="619"/>
      <c r="BA36" s="619"/>
      <c r="BB36" s="619"/>
      <c r="BC36" s="619"/>
      <c r="BD36" s="619"/>
      <c r="BE36" s="619"/>
    </row>
    <row r="37" spans="2:57"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c r="AS37" s="619"/>
      <c r="AT37" s="619"/>
      <c r="AU37" s="619"/>
      <c r="AV37" s="619"/>
      <c r="AW37" s="619"/>
      <c r="AX37" s="619"/>
      <c r="AY37" s="619"/>
      <c r="AZ37" s="619"/>
      <c r="BA37" s="619"/>
      <c r="BB37" s="619"/>
      <c r="BC37" s="619"/>
      <c r="BD37" s="619"/>
      <c r="BE37" s="619"/>
    </row>
    <row r="38" spans="2:57"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c r="AS38" s="619"/>
      <c r="AT38" s="619"/>
      <c r="AU38" s="619"/>
      <c r="AV38" s="619"/>
      <c r="AW38" s="619"/>
      <c r="AX38" s="619"/>
      <c r="AY38" s="619"/>
      <c r="AZ38" s="619"/>
      <c r="BA38" s="619"/>
      <c r="BB38" s="619"/>
      <c r="BC38" s="619"/>
      <c r="BD38" s="619"/>
      <c r="BE38" s="619"/>
    </row>
    <row r="39" spans="2:57"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c r="AS39" s="619"/>
      <c r="AT39" s="619"/>
      <c r="AU39" s="619"/>
      <c r="AV39" s="619"/>
      <c r="AW39" s="619"/>
      <c r="AX39" s="619"/>
      <c r="AY39" s="619"/>
      <c r="AZ39" s="619"/>
      <c r="BA39" s="619"/>
      <c r="BB39" s="619"/>
      <c r="BC39" s="619"/>
      <c r="BD39" s="619"/>
      <c r="BE39" s="619"/>
    </row>
    <row r="40" spans="2:57"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c r="AS40" s="619"/>
      <c r="AT40" s="619"/>
      <c r="AU40" s="619"/>
      <c r="AV40" s="619"/>
      <c r="AW40" s="619"/>
      <c r="AX40" s="619"/>
      <c r="AY40" s="619"/>
      <c r="AZ40" s="619"/>
      <c r="BA40" s="619"/>
      <c r="BB40" s="619"/>
      <c r="BC40" s="619"/>
      <c r="BD40" s="619"/>
      <c r="BE40" s="619"/>
    </row>
    <row r="41" spans="2:57"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c r="AS41" s="619"/>
      <c r="AT41" s="619"/>
      <c r="AU41" s="619"/>
      <c r="AV41" s="619"/>
      <c r="AW41" s="619"/>
      <c r="AX41" s="619"/>
      <c r="AY41" s="619"/>
      <c r="AZ41" s="619"/>
      <c r="BA41" s="619"/>
      <c r="BB41" s="619"/>
      <c r="BC41" s="619"/>
      <c r="BD41" s="619"/>
      <c r="BE41" s="619"/>
    </row>
    <row r="42" spans="2:57"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619"/>
      <c r="AT42" s="619"/>
      <c r="AU42" s="619"/>
      <c r="AV42" s="619"/>
      <c r="AW42" s="619"/>
      <c r="AX42" s="619"/>
      <c r="AY42" s="619"/>
      <c r="AZ42" s="619"/>
      <c r="BA42" s="619"/>
      <c r="BB42" s="619"/>
      <c r="BC42" s="619"/>
      <c r="BD42" s="619"/>
      <c r="BE42" s="619"/>
    </row>
    <row r="43" spans="2:57" ht="20.25">
      <c r="B43" s="175"/>
      <c r="AS43" s="619"/>
      <c r="AT43" s="619"/>
      <c r="AU43" s="619"/>
      <c r="AV43" s="619"/>
      <c r="AW43" s="619"/>
      <c r="AX43" s="619"/>
      <c r="AY43" s="619"/>
      <c r="AZ43" s="619"/>
      <c r="BA43" s="619"/>
      <c r="BB43" s="619"/>
      <c r="BC43" s="619"/>
      <c r="BD43" s="619"/>
      <c r="BE43" s="619"/>
    </row>
    <row r="44" spans="2:57"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S44" s="171"/>
      <c r="AT44" s="171"/>
      <c r="AU44" s="171"/>
      <c r="AV44" s="171"/>
      <c r="AW44" s="171"/>
      <c r="AX44" s="171"/>
      <c r="AY44" s="171"/>
      <c r="AZ44" s="171"/>
      <c r="BA44" s="171"/>
      <c r="BB44" s="171"/>
      <c r="BC44" s="171"/>
      <c r="BD44" s="171"/>
    </row>
    <row r="45" spans="2:57"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S45" s="171"/>
      <c r="AT45" s="171"/>
      <c r="AU45" s="171"/>
      <c r="AV45" s="171"/>
      <c r="AW45" s="171"/>
      <c r="AX45" s="171"/>
      <c r="AY45" s="171"/>
      <c r="AZ45" s="171"/>
      <c r="BA45" s="171"/>
      <c r="BB45" s="171"/>
      <c r="BC45" s="171"/>
      <c r="BD45" s="171"/>
    </row>
    <row r="46" spans="2:57"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S46" s="171"/>
      <c r="AT46" s="171"/>
      <c r="AU46" s="171"/>
      <c r="AV46" s="171"/>
      <c r="AW46" s="171"/>
      <c r="AX46" s="171"/>
      <c r="AY46" s="171"/>
      <c r="AZ46" s="171"/>
      <c r="BA46" s="171"/>
      <c r="BB46" s="171"/>
      <c r="BC46" s="171"/>
      <c r="BD46" s="171"/>
    </row>
    <row r="47" spans="2:57"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S47" s="171"/>
      <c r="AT47" s="171"/>
      <c r="AU47" s="171"/>
      <c r="AV47" s="171"/>
      <c r="AW47" s="171"/>
      <c r="AX47" s="171"/>
      <c r="AY47" s="171"/>
      <c r="AZ47" s="171"/>
      <c r="BA47" s="171"/>
      <c r="BB47" s="171"/>
      <c r="BC47" s="171"/>
      <c r="BD47" s="171"/>
    </row>
    <row r="48" spans="2:57"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S48" s="171"/>
      <c r="AT48" s="171"/>
      <c r="AU48" s="171"/>
      <c r="AV48" s="171"/>
      <c r="AW48" s="171"/>
      <c r="AX48" s="171"/>
      <c r="AY48" s="171"/>
      <c r="AZ48" s="171"/>
      <c r="BA48" s="171"/>
      <c r="BB48" s="171"/>
      <c r="BC48" s="171"/>
      <c r="BD48" s="171"/>
    </row>
    <row r="49" spans="2:56" ht="13.5" customHeight="1">
      <c r="B49" s="641"/>
      <c r="D49" s="165"/>
      <c r="E49" s="165"/>
      <c r="F49" s="165"/>
      <c r="G49" s="165"/>
      <c r="H49" s="165"/>
      <c r="AS49" s="171"/>
      <c r="AT49" s="171"/>
      <c r="AU49" s="171"/>
      <c r="AV49" s="171"/>
      <c r="AW49" s="171"/>
      <c r="AX49" s="171"/>
      <c r="AY49" s="171"/>
      <c r="AZ49" s="171"/>
      <c r="BA49" s="171"/>
      <c r="BB49" s="171"/>
      <c r="BC49" s="171"/>
      <c r="BD49" s="171"/>
    </row>
    <row r="50" spans="2:56" ht="13.5" customHeight="1">
      <c r="B50" s="641"/>
      <c r="D50" s="165"/>
      <c r="E50" s="165"/>
      <c r="F50" s="165"/>
      <c r="G50" s="165"/>
      <c r="H50" s="165"/>
      <c r="J50" s="164"/>
      <c r="K50" s="165"/>
      <c r="M50" s="164"/>
      <c r="N50" s="165"/>
      <c r="AS50" s="171"/>
      <c r="AT50" s="171"/>
      <c r="AU50" s="171"/>
      <c r="AV50" s="171"/>
      <c r="AW50" s="171"/>
      <c r="AX50" s="171"/>
      <c r="AY50" s="171"/>
      <c r="AZ50" s="171"/>
      <c r="BA50" s="171"/>
      <c r="BB50" s="171"/>
      <c r="BC50" s="171"/>
      <c r="BD50" s="171"/>
    </row>
    <row r="51" spans="2:56" ht="13.5" customHeight="1">
      <c r="B51" s="641"/>
      <c r="D51" s="165"/>
      <c r="E51" s="165"/>
      <c r="F51" s="165"/>
      <c r="G51" s="165"/>
      <c r="H51" s="165"/>
      <c r="J51" s="165"/>
      <c r="K51" s="165"/>
      <c r="M51" s="165"/>
      <c r="N51" s="165"/>
      <c r="AS51" s="171"/>
      <c r="AT51" s="171"/>
      <c r="AU51" s="171"/>
      <c r="AV51" s="171"/>
      <c r="AW51" s="171"/>
      <c r="AX51" s="171"/>
      <c r="AY51" s="171"/>
      <c r="AZ51" s="171"/>
      <c r="BA51" s="171"/>
      <c r="BB51" s="171"/>
      <c r="BC51" s="171"/>
      <c r="BD51" s="171"/>
    </row>
    <row r="52" spans="2:56" ht="13.5" customHeight="1" thickBot="1">
      <c r="B52" s="641"/>
      <c r="D52" s="165"/>
      <c r="E52" s="165"/>
      <c r="F52" s="165"/>
      <c r="G52" s="165"/>
      <c r="H52" s="165"/>
      <c r="J52" s="165"/>
      <c r="K52" s="165"/>
      <c r="M52" s="165"/>
      <c r="N52" s="165"/>
      <c r="AS52" s="179"/>
      <c r="AT52" s="179"/>
      <c r="AU52" s="179"/>
      <c r="AV52" s="179"/>
      <c r="AW52" s="179"/>
      <c r="AX52" s="179"/>
      <c r="AY52" s="179"/>
      <c r="AZ52" s="179"/>
      <c r="BA52" s="179"/>
      <c r="BB52" s="179"/>
      <c r="BC52" s="179"/>
      <c r="BD52" s="179"/>
    </row>
    <row r="53" spans="2:56" ht="13.5" customHeight="1">
      <c r="B53" s="183"/>
      <c r="D53" s="165"/>
      <c r="E53" s="165"/>
      <c r="F53" s="165"/>
      <c r="G53" s="165"/>
      <c r="H53" s="165"/>
      <c r="J53" s="165"/>
      <c r="K53" s="165"/>
      <c r="M53" s="165"/>
      <c r="N53" s="165"/>
      <c r="AS53" s="639" t="s">
        <v>154</v>
      </c>
      <c r="AT53" s="639"/>
      <c r="AU53" s="639"/>
      <c r="AV53" s="639"/>
      <c r="AW53" s="639"/>
      <c r="AX53" s="639"/>
      <c r="AY53" s="639"/>
      <c r="AZ53" s="639"/>
      <c r="BA53" s="639"/>
      <c r="BB53" s="639"/>
      <c r="BC53" s="639"/>
      <c r="BD53" s="639"/>
    </row>
    <row r="54" spans="2:56" ht="13.5" customHeight="1">
      <c r="B54" s="183"/>
      <c r="D54" s="165"/>
      <c r="E54" s="165"/>
      <c r="F54" s="165"/>
      <c r="G54" s="165"/>
      <c r="H54" s="165"/>
      <c r="J54" s="165"/>
      <c r="K54" s="165"/>
      <c r="M54" s="165"/>
      <c r="N54" s="165"/>
      <c r="AS54" s="640"/>
      <c r="AT54" s="640"/>
      <c r="AU54" s="640"/>
      <c r="AV54" s="640"/>
      <c r="AW54" s="640"/>
      <c r="AX54" s="640"/>
      <c r="AY54" s="640"/>
      <c r="AZ54" s="640"/>
      <c r="BA54" s="640"/>
      <c r="BB54" s="640"/>
      <c r="BC54" s="640"/>
      <c r="BD54" s="640"/>
    </row>
    <row r="55" spans="2:56" ht="13.5" customHeight="1">
      <c r="B55" s="175"/>
      <c r="M55" s="164"/>
      <c r="AS55" s="640"/>
      <c r="AT55" s="640"/>
      <c r="AU55" s="640"/>
      <c r="AV55" s="640"/>
      <c r="AW55" s="640"/>
      <c r="AX55" s="640"/>
      <c r="AY55" s="640"/>
      <c r="AZ55" s="640"/>
      <c r="BA55" s="640"/>
      <c r="BB55" s="640"/>
      <c r="BC55" s="640"/>
      <c r="BD55" s="640"/>
    </row>
    <row r="56" spans="2:56" ht="13.5" customHeight="1">
      <c r="B56" s="641" t="s">
        <v>150</v>
      </c>
      <c r="D56" s="164"/>
      <c r="E56" s="165"/>
      <c r="G56" s="164"/>
      <c r="H56" s="165"/>
      <c r="J56" s="164"/>
      <c r="K56" s="165"/>
      <c r="N56" s="165"/>
      <c r="AS56" s="640"/>
      <c r="AT56" s="640"/>
      <c r="AU56" s="640"/>
      <c r="AV56" s="640"/>
      <c r="AW56" s="640"/>
      <c r="AX56" s="640"/>
      <c r="AY56" s="640"/>
      <c r="AZ56" s="640"/>
      <c r="BA56" s="640"/>
      <c r="BB56" s="640"/>
      <c r="BC56" s="640"/>
      <c r="BD56" s="640"/>
    </row>
    <row r="57" spans="2:56" ht="13.5" customHeight="1">
      <c r="B57" s="641"/>
      <c r="D57" s="165"/>
      <c r="E57" s="165"/>
      <c r="G57" s="165"/>
      <c r="H57" s="165"/>
      <c r="J57" s="165"/>
      <c r="K57" s="165"/>
      <c r="M57" s="165"/>
      <c r="N57" s="165"/>
      <c r="AS57" s="640"/>
      <c r="AT57" s="640"/>
      <c r="AU57" s="640"/>
      <c r="AV57" s="640"/>
      <c r="AW57" s="640"/>
      <c r="AX57" s="640"/>
      <c r="AY57" s="640"/>
      <c r="AZ57" s="640"/>
      <c r="BA57" s="640"/>
      <c r="BB57" s="640"/>
      <c r="BC57" s="640"/>
      <c r="BD57" s="640"/>
    </row>
    <row r="58" spans="2:56" ht="13.5" customHeight="1">
      <c r="B58" s="641"/>
      <c r="D58" s="165"/>
      <c r="E58" s="165"/>
      <c r="F58" s="180"/>
      <c r="G58" s="165"/>
      <c r="H58" s="165"/>
      <c r="J58" s="165"/>
      <c r="K58" s="165"/>
      <c r="M58" s="165"/>
      <c r="N58" s="165"/>
      <c r="AS58" s="640"/>
      <c r="AT58" s="640"/>
      <c r="AU58" s="640"/>
      <c r="AV58" s="640"/>
      <c r="AW58" s="640"/>
      <c r="AX58" s="640"/>
      <c r="AY58" s="640"/>
      <c r="AZ58" s="640"/>
      <c r="BA58" s="640"/>
      <c r="BB58" s="640"/>
      <c r="BC58" s="640"/>
      <c r="BD58" s="640"/>
    </row>
    <row r="59" spans="2:56" ht="13.5" customHeight="1">
      <c r="B59" s="641"/>
      <c r="D59" s="165"/>
      <c r="E59" s="165"/>
      <c r="G59" s="165"/>
      <c r="H59" s="165"/>
      <c r="J59" s="165"/>
      <c r="K59" s="165"/>
      <c r="M59" s="165"/>
      <c r="N59" s="165"/>
      <c r="AS59" s="640"/>
      <c r="AT59" s="640"/>
      <c r="AU59" s="640"/>
      <c r="AV59" s="640"/>
      <c r="AW59" s="640"/>
      <c r="AX59" s="640"/>
      <c r="AY59" s="640"/>
      <c r="AZ59" s="640"/>
      <c r="BA59" s="640"/>
      <c r="BB59" s="640"/>
      <c r="BC59" s="640"/>
      <c r="BD59" s="640"/>
    </row>
    <row r="60" spans="2:56" ht="13.5" customHeight="1">
      <c r="B60" s="641"/>
      <c r="D60" s="165"/>
      <c r="E60" s="165"/>
      <c r="G60" s="165"/>
      <c r="H60" s="165"/>
      <c r="J60" s="165"/>
      <c r="K60" s="165"/>
      <c r="M60" s="165"/>
      <c r="N60" s="165"/>
      <c r="AS60" s="640"/>
      <c r="AT60" s="640"/>
      <c r="AU60" s="640"/>
      <c r="AV60" s="640"/>
      <c r="AW60" s="640"/>
      <c r="AX60" s="640"/>
      <c r="AY60" s="640"/>
      <c r="AZ60" s="640"/>
      <c r="BA60" s="640"/>
      <c r="BB60" s="640"/>
      <c r="BC60" s="640"/>
      <c r="BD60" s="640"/>
    </row>
    <row r="61" spans="2:56" ht="13.5" customHeight="1">
      <c r="B61" s="641"/>
      <c r="AS61" s="640"/>
      <c r="AT61" s="640"/>
      <c r="AU61" s="640"/>
      <c r="AV61" s="640"/>
      <c r="AW61" s="640"/>
      <c r="AX61" s="640"/>
      <c r="AY61" s="640"/>
      <c r="AZ61" s="640"/>
      <c r="BA61" s="640"/>
      <c r="BB61" s="640"/>
      <c r="BC61" s="640"/>
      <c r="BD61" s="640"/>
    </row>
    <row r="62" spans="2:56" ht="13.5" customHeight="1">
      <c r="B62" s="641"/>
      <c r="D62" s="164"/>
      <c r="E62" s="165"/>
      <c r="G62" s="164"/>
      <c r="H62" s="165"/>
      <c r="J62" s="164"/>
      <c r="K62" s="165"/>
      <c r="M62" s="164"/>
      <c r="N62" s="165"/>
      <c r="AS62" s="640"/>
      <c r="AT62" s="640"/>
      <c r="AU62" s="640"/>
      <c r="AV62" s="640"/>
      <c r="AW62" s="640"/>
      <c r="AX62" s="640"/>
      <c r="AY62" s="640"/>
      <c r="AZ62" s="640"/>
      <c r="BA62" s="640"/>
      <c r="BB62" s="640"/>
      <c r="BC62" s="640"/>
      <c r="BD62" s="640"/>
    </row>
    <row r="63" spans="2:56" ht="13.5" customHeight="1">
      <c r="B63" s="641"/>
      <c r="D63" s="165"/>
      <c r="E63" s="165"/>
      <c r="G63" s="165"/>
      <c r="H63" s="165"/>
      <c r="J63" s="165"/>
      <c r="K63" s="165"/>
      <c r="M63" s="165"/>
      <c r="N63" s="165"/>
      <c r="AS63" s="640"/>
      <c r="AT63" s="640"/>
      <c r="AU63" s="640"/>
      <c r="AV63" s="640"/>
      <c r="AW63" s="640"/>
      <c r="AX63" s="640"/>
      <c r="AY63" s="640"/>
      <c r="AZ63" s="640"/>
      <c r="BA63" s="640"/>
      <c r="BB63" s="640"/>
      <c r="BC63" s="640"/>
      <c r="BD63" s="640"/>
    </row>
    <row r="64" spans="2:56" ht="13.5" customHeight="1">
      <c r="B64" s="641"/>
      <c r="D64" s="165"/>
      <c r="E64" s="165"/>
      <c r="G64" s="165"/>
      <c r="H64" s="165"/>
      <c r="J64" s="165"/>
      <c r="K64" s="165"/>
      <c r="M64" s="165"/>
      <c r="N64" s="165"/>
      <c r="AS64" s="640"/>
      <c r="AT64" s="640"/>
      <c r="AU64" s="640"/>
      <c r="AV64" s="640"/>
      <c r="AW64" s="640"/>
      <c r="AX64" s="640"/>
      <c r="AY64" s="640"/>
      <c r="AZ64" s="640"/>
      <c r="BA64" s="640"/>
      <c r="BB64" s="640"/>
      <c r="BC64" s="640"/>
      <c r="BD64" s="640"/>
    </row>
    <row r="65" spans="2:56" ht="13.5" customHeight="1">
      <c r="B65" s="641"/>
      <c r="D65" s="165"/>
      <c r="E65" s="165"/>
      <c r="G65" s="165"/>
      <c r="H65" s="165"/>
      <c r="J65" s="165"/>
      <c r="K65" s="165"/>
      <c r="M65" s="165"/>
      <c r="N65" s="165"/>
      <c r="AS65" s="640"/>
      <c r="AT65" s="640"/>
      <c r="AU65" s="640"/>
      <c r="AV65" s="640"/>
      <c r="AW65" s="640"/>
      <c r="AX65" s="640"/>
      <c r="AY65" s="640"/>
      <c r="AZ65" s="640"/>
      <c r="BA65" s="640"/>
      <c r="BB65" s="640"/>
      <c r="BC65" s="640"/>
      <c r="BD65" s="640"/>
    </row>
    <row r="66" spans="2:56" ht="13.5" customHeight="1">
      <c r="B66" s="641"/>
      <c r="D66" s="165"/>
      <c r="E66" s="165"/>
      <c r="G66" s="165"/>
      <c r="H66" s="165"/>
      <c r="J66" s="165"/>
      <c r="K66" s="165"/>
      <c r="M66" s="165"/>
      <c r="N66" s="165"/>
      <c r="AS66" s="640"/>
      <c r="AT66" s="640"/>
      <c r="AU66" s="640"/>
      <c r="AV66" s="640"/>
      <c r="AW66" s="640"/>
      <c r="AX66" s="640"/>
      <c r="AY66" s="640"/>
      <c r="AZ66" s="640"/>
      <c r="BA66" s="640"/>
      <c r="BB66" s="640"/>
      <c r="BC66" s="640"/>
      <c r="BD66" s="640"/>
    </row>
    <row r="67" spans="2:56" ht="13.5" customHeight="1">
      <c r="B67" s="641"/>
      <c r="AS67" s="640"/>
      <c r="AT67" s="640"/>
      <c r="AU67" s="640"/>
      <c r="AV67" s="640"/>
      <c r="AW67" s="640"/>
      <c r="AX67" s="640"/>
      <c r="AY67" s="640"/>
      <c r="AZ67" s="640"/>
      <c r="BA67" s="640"/>
      <c r="BB67" s="640"/>
      <c r="BC67" s="640"/>
      <c r="BD67" s="640"/>
    </row>
    <row r="68" spans="2:56" ht="13.5" customHeight="1">
      <c r="B68" s="641"/>
      <c r="G68" s="167"/>
      <c r="H68" s="168"/>
      <c r="I68" s="168"/>
      <c r="J68" s="168"/>
      <c r="K68" s="168"/>
      <c r="L68" s="181"/>
      <c r="M68" s="174"/>
      <c r="AS68" s="640"/>
      <c r="AT68" s="640"/>
      <c r="AU68" s="640"/>
      <c r="AV68" s="640"/>
      <c r="AW68" s="640"/>
      <c r="AX68" s="640"/>
      <c r="AY68" s="640"/>
      <c r="AZ68" s="640"/>
      <c r="BA68" s="640"/>
      <c r="BB68" s="640"/>
      <c r="BC68" s="640"/>
      <c r="BD68" s="640"/>
    </row>
    <row r="69" spans="2:56" ht="13.5" customHeight="1">
      <c r="B69" s="641"/>
      <c r="G69" s="172"/>
      <c r="H69" s="168"/>
      <c r="I69" s="168"/>
      <c r="J69" s="168"/>
      <c r="K69" s="168"/>
      <c r="L69" s="181"/>
      <c r="M69" s="174"/>
      <c r="AS69" s="640"/>
      <c r="AT69" s="640"/>
      <c r="AU69" s="640"/>
      <c r="AV69" s="640"/>
      <c r="AW69" s="640"/>
      <c r="AX69" s="640"/>
      <c r="AY69" s="640"/>
      <c r="AZ69" s="640"/>
      <c r="BA69" s="640"/>
      <c r="BB69" s="640"/>
      <c r="BC69" s="640"/>
      <c r="BD69" s="640"/>
    </row>
    <row r="70" spans="2:56" ht="13.5" customHeight="1">
      <c r="B70" s="641"/>
      <c r="G70" s="172"/>
      <c r="H70" s="168"/>
      <c r="I70" s="168"/>
      <c r="J70" s="168"/>
      <c r="K70" s="168"/>
      <c r="L70" s="181"/>
      <c r="M70" s="174"/>
      <c r="AS70" s="640"/>
      <c r="AT70" s="640"/>
      <c r="AU70" s="640"/>
      <c r="AV70" s="640"/>
      <c r="AW70" s="640"/>
      <c r="AX70" s="640"/>
      <c r="AY70" s="640"/>
      <c r="AZ70" s="640"/>
      <c r="BA70" s="640"/>
      <c r="BB70" s="640"/>
      <c r="BC70" s="640"/>
      <c r="BD70" s="640"/>
    </row>
    <row r="71" spans="2:56" ht="13.5" customHeight="1" thickBot="1">
      <c r="B71" s="641"/>
      <c r="G71" s="180"/>
      <c r="AS71" s="640"/>
      <c r="AT71" s="640"/>
      <c r="AU71" s="640"/>
      <c r="AV71" s="640"/>
      <c r="AW71" s="640"/>
      <c r="AX71" s="640"/>
      <c r="AY71" s="640"/>
      <c r="AZ71" s="640"/>
      <c r="BA71" s="640"/>
      <c r="BB71" s="640"/>
      <c r="BC71" s="640"/>
      <c r="BD71" s="640"/>
    </row>
    <row r="72" spans="2:56" ht="13.5" customHeight="1">
      <c r="B72" s="641"/>
      <c r="AS72" s="639" t="s">
        <v>155</v>
      </c>
      <c r="AT72" s="639"/>
      <c r="AU72" s="639"/>
      <c r="AV72" s="639"/>
      <c r="AW72" s="639"/>
      <c r="AX72" s="639"/>
      <c r="AY72" s="639"/>
      <c r="AZ72" s="639"/>
      <c r="BA72" s="639"/>
      <c r="BB72" s="639"/>
      <c r="BC72" s="639"/>
      <c r="BD72" s="639"/>
    </row>
    <row r="73" spans="2:56" ht="13.5" customHeight="1">
      <c r="B73" s="641"/>
      <c r="AS73" s="640"/>
      <c r="AT73" s="640"/>
      <c r="AU73" s="640"/>
      <c r="AV73" s="640"/>
      <c r="AW73" s="640"/>
      <c r="AX73" s="640"/>
      <c r="AY73" s="640"/>
      <c r="AZ73" s="640"/>
      <c r="BA73" s="640"/>
      <c r="BB73" s="640"/>
      <c r="BC73" s="640"/>
      <c r="BD73" s="640"/>
    </row>
    <row r="74" spans="2:56" ht="13.5" customHeight="1">
      <c r="B74" s="641"/>
      <c r="AS74" s="640"/>
      <c r="AT74" s="640"/>
      <c r="AU74" s="640"/>
      <c r="AV74" s="640"/>
      <c r="AW74" s="640"/>
      <c r="AX74" s="640"/>
      <c r="AY74" s="640"/>
      <c r="AZ74" s="640"/>
      <c r="BA74" s="640"/>
      <c r="BB74" s="640"/>
      <c r="BC74" s="640"/>
      <c r="BD74" s="640"/>
    </row>
    <row r="75" spans="2:56" ht="13.5" customHeight="1">
      <c r="B75" s="641"/>
      <c r="AS75" s="640"/>
      <c r="AT75" s="640"/>
      <c r="AU75" s="640"/>
      <c r="AV75" s="640"/>
      <c r="AW75" s="640"/>
      <c r="AX75" s="640"/>
      <c r="AY75" s="640"/>
      <c r="AZ75" s="640"/>
      <c r="BA75" s="640"/>
      <c r="BB75" s="640"/>
      <c r="BC75" s="640"/>
      <c r="BD75" s="640"/>
    </row>
    <row r="76" spans="2:56" ht="13.5" customHeight="1">
      <c r="B76" s="641"/>
      <c r="AS76" s="640"/>
      <c r="AT76" s="640"/>
      <c r="AU76" s="640"/>
      <c r="AV76" s="640"/>
      <c r="AW76" s="640"/>
      <c r="AX76" s="640"/>
      <c r="AY76" s="640"/>
      <c r="AZ76" s="640"/>
      <c r="BA76" s="640"/>
      <c r="BB76" s="640"/>
      <c r="BC76" s="640"/>
      <c r="BD76" s="640"/>
    </row>
    <row r="77" spans="2:56" ht="13.5" customHeight="1">
      <c r="B77" s="641"/>
      <c r="AS77" s="640"/>
      <c r="AT77" s="640"/>
      <c r="AU77" s="640"/>
      <c r="AV77" s="640"/>
      <c r="AW77" s="640"/>
      <c r="AX77" s="640"/>
      <c r="AY77" s="640"/>
      <c r="AZ77" s="640"/>
      <c r="BA77" s="640"/>
      <c r="BB77" s="640"/>
      <c r="BC77" s="640"/>
      <c r="BD77" s="640"/>
    </row>
    <row r="78" spans="2:56" ht="13.5" customHeight="1">
      <c r="B78" s="641"/>
      <c r="AS78" s="640"/>
      <c r="AT78" s="640"/>
      <c r="AU78" s="640"/>
      <c r="AV78" s="640"/>
      <c r="AW78" s="640"/>
      <c r="AX78" s="640"/>
      <c r="AY78" s="640"/>
      <c r="AZ78" s="640"/>
      <c r="BA78" s="640"/>
      <c r="BB78" s="640"/>
      <c r="BC78" s="640"/>
      <c r="BD78" s="640"/>
    </row>
    <row r="79" spans="2:56"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S79" s="640"/>
      <c r="AT79" s="640"/>
      <c r="AU79" s="640"/>
      <c r="AV79" s="640"/>
      <c r="AW79" s="640"/>
      <c r="AX79" s="640"/>
      <c r="AY79" s="640"/>
      <c r="AZ79" s="640"/>
      <c r="BA79" s="640"/>
      <c r="BB79" s="640"/>
      <c r="BC79" s="640"/>
      <c r="BD79" s="640"/>
    </row>
    <row r="80" spans="2:56"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S80" s="640"/>
      <c r="AT80" s="640"/>
      <c r="AU80" s="640"/>
      <c r="AV80" s="640"/>
      <c r="AW80" s="640"/>
      <c r="AX80" s="640"/>
      <c r="AY80" s="640"/>
      <c r="AZ80" s="640"/>
      <c r="BA80" s="640"/>
      <c r="BB80" s="640"/>
      <c r="BC80" s="640"/>
      <c r="BD80" s="640"/>
    </row>
    <row r="81" spans="2:56"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S81" s="640"/>
      <c r="AT81" s="640"/>
      <c r="AU81" s="640"/>
      <c r="AV81" s="640"/>
      <c r="AW81" s="640"/>
      <c r="AX81" s="640"/>
      <c r="AY81" s="640"/>
      <c r="AZ81" s="640"/>
      <c r="BA81" s="640"/>
      <c r="BB81" s="640"/>
      <c r="BC81" s="640"/>
      <c r="BD81" s="640"/>
    </row>
    <row r="82" spans="2:56"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S82" s="640"/>
      <c r="AT82" s="640"/>
      <c r="AU82" s="640"/>
      <c r="AV82" s="640"/>
      <c r="AW82" s="640"/>
      <c r="AX82" s="640"/>
      <c r="AY82" s="640"/>
      <c r="AZ82" s="640"/>
      <c r="BA82" s="640"/>
      <c r="BB82" s="640"/>
      <c r="BC82" s="640"/>
      <c r="BD82" s="640"/>
    </row>
    <row r="83" spans="2:56"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S83" s="640"/>
      <c r="AT83" s="640"/>
      <c r="AU83" s="640"/>
      <c r="AV83" s="640"/>
      <c r="AW83" s="640"/>
      <c r="AX83" s="640"/>
      <c r="AY83" s="640"/>
      <c r="AZ83" s="640"/>
      <c r="BA83" s="640"/>
      <c r="BB83" s="640"/>
      <c r="BC83" s="640"/>
      <c r="BD83" s="640"/>
    </row>
    <row r="84" spans="2:56"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S84" s="640"/>
      <c r="AT84" s="640"/>
      <c r="AU84" s="640"/>
      <c r="AV84" s="640"/>
      <c r="AW84" s="640"/>
      <c r="AX84" s="640"/>
      <c r="AY84" s="640"/>
      <c r="AZ84" s="640"/>
      <c r="BA84" s="640"/>
      <c r="BB84" s="640"/>
      <c r="BC84" s="640"/>
      <c r="BD84" s="640"/>
    </row>
    <row r="85" spans="2:56"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S85" s="640"/>
      <c r="AT85" s="640"/>
      <c r="AU85" s="640"/>
      <c r="AV85" s="640"/>
      <c r="AW85" s="640"/>
      <c r="AX85" s="640"/>
      <c r="AY85" s="640"/>
      <c r="AZ85" s="640"/>
      <c r="BA85" s="640"/>
      <c r="BB85" s="640"/>
      <c r="BC85" s="640"/>
      <c r="BD85" s="640"/>
    </row>
    <row r="86" spans="2:56"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S86" s="640"/>
      <c r="AT86" s="640"/>
      <c r="AU86" s="640"/>
      <c r="AV86" s="640"/>
      <c r="AW86" s="640"/>
      <c r="AX86" s="640"/>
      <c r="AY86" s="640"/>
      <c r="AZ86" s="640"/>
      <c r="BA86" s="640"/>
      <c r="BB86" s="640"/>
      <c r="BC86" s="640"/>
      <c r="BD86" s="640"/>
    </row>
    <row r="87" spans="2:56"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S87" s="640"/>
      <c r="AT87" s="640"/>
      <c r="AU87" s="640"/>
      <c r="AV87" s="640"/>
      <c r="AW87" s="640"/>
      <c r="AX87" s="640"/>
      <c r="AY87" s="640"/>
      <c r="AZ87" s="640"/>
      <c r="BA87" s="640"/>
      <c r="BB87" s="640"/>
      <c r="BC87" s="640"/>
      <c r="BD87" s="640"/>
    </row>
    <row r="88" spans="2:56"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S88" s="640"/>
      <c r="AT88" s="640"/>
      <c r="AU88" s="640"/>
      <c r="AV88" s="640"/>
      <c r="AW88" s="640"/>
      <c r="AX88" s="640"/>
      <c r="AY88" s="640"/>
      <c r="AZ88" s="640"/>
      <c r="BA88" s="640"/>
      <c r="BB88" s="640"/>
      <c r="BC88" s="640"/>
      <c r="BD88" s="640"/>
    </row>
    <row r="89" spans="2:56"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S89" s="640"/>
      <c r="AT89" s="640"/>
      <c r="AU89" s="640"/>
      <c r="AV89" s="640"/>
      <c r="AW89" s="640"/>
      <c r="AX89" s="640"/>
      <c r="AY89" s="640"/>
      <c r="AZ89" s="640"/>
      <c r="BA89" s="640"/>
      <c r="BB89" s="640"/>
      <c r="BC89" s="640"/>
      <c r="BD89" s="640"/>
    </row>
    <row r="90" spans="2:56"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S90" s="640"/>
      <c r="AT90" s="640"/>
      <c r="AU90" s="640"/>
      <c r="AV90" s="640"/>
      <c r="AW90" s="640"/>
      <c r="AX90" s="640"/>
      <c r="AY90" s="640"/>
      <c r="AZ90" s="640"/>
      <c r="BA90" s="640"/>
      <c r="BB90" s="640"/>
      <c r="BC90" s="640"/>
      <c r="BD90" s="640"/>
    </row>
    <row r="91" spans="2:56"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S91" s="640"/>
      <c r="AT91" s="640"/>
      <c r="AU91" s="640"/>
      <c r="AV91" s="640"/>
      <c r="AW91" s="640"/>
      <c r="AX91" s="640"/>
      <c r="AY91" s="640"/>
      <c r="AZ91" s="640"/>
      <c r="BA91" s="640"/>
      <c r="BB91" s="640"/>
      <c r="BC91" s="640"/>
      <c r="BD91" s="640"/>
    </row>
    <row r="92" spans="2:56"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S92" s="640"/>
      <c r="AT92" s="640"/>
      <c r="AU92" s="640"/>
      <c r="AV92" s="640"/>
      <c r="AW92" s="640"/>
      <c r="AX92" s="640"/>
      <c r="AY92" s="640"/>
      <c r="AZ92" s="640"/>
      <c r="BA92" s="640"/>
      <c r="BB92" s="640"/>
      <c r="BC92" s="640"/>
      <c r="BD92" s="640"/>
    </row>
    <row r="93" spans="2:56"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S93" s="640"/>
      <c r="AT93" s="640"/>
      <c r="AU93" s="640"/>
      <c r="AV93" s="640"/>
      <c r="AW93" s="640"/>
      <c r="AX93" s="640"/>
      <c r="AY93" s="640"/>
      <c r="AZ93" s="640"/>
      <c r="BA93" s="640"/>
      <c r="BB93" s="640"/>
      <c r="BC93" s="640"/>
      <c r="BD93" s="640"/>
    </row>
    <row r="94" spans="2:56"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S94" s="640"/>
      <c r="AT94" s="640"/>
      <c r="AU94" s="640"/>
      <c r="AV94" s="640"/>
      <c r="AW94" s="640"/>
      <c r="AX94" s="640"/>
      <c r="AY94" s="640"/>
      <c r="AZ94" s="640"/>
      <c r="BA94" s="640"/>
      <c r="BB94" s="640"/>
      <c r="BC94" s="640"/>
      <c r="BD94" s="640"/>
    </row>
    <row r="95" spans="2:56"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S95" s="640"/>
      <c r="AT95" s="640"/>
      <c r="AU95" s="640"/>
      <c r="AV95" s="640"/>
      <c r="AW95" s="640"/>
      <c r="AX95" s="640"/>
      <c r="AY95" s="640"/>
      <c r="AZ95" s="640"/>
      <c r="BA95" s="640"/>
      <c r="BB95" s="640"/>
      <c r="BC95" s="640"/>
      <c r="BD95" s="640"/>
    </row>
    <row r="96" spans="2:56"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S96" s="640"/>
      <c r="AT96" s="640"/>
      <c r="AU96" s="640"/>
      <c r="AV96" s="640"/>
      <c r="AW96" s="640"/>
      <c r="AX96" s="640"/>
      <c r="AY96" s="640"/>
      <c r="AZ96" s="640"/>
      <c r="BA96" s="640"/>
      <c r="BB96" s="640"/>
      <c r="BC96" s="640"/>
      <c r="BD96" s="640"/>
    </row>
    <row r="97" spans="2:56"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S97" s="640"/>
      <c r="AT97" s="640"/>
      <c r="AU97" s="640"/>
      <c r="AV97" s="640"/>
      <c r="AW97" s="640"/>
      <c r="AX97" s="640"/>
      <c r="AY97" s="640"/>
      <c r="AZ97" s="640"/>
      <c r="BA97" s="640"/>
      <c r="BB97" s="640"/>
      <c r="BC97" s="640"/>
      <c r="BD97" s="640"/>
    </row>
    <row r="98" spans="2:56"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S98" s="640"/>
      <c r="AT98" s="640"/>
      <c r="AU98" s="640"/>
      <c r="AV98" s="640"/>
      <c r="AW98" s="640"/>
      <c r="AX98" s="640"/>
      <c r="AY98" s="640"/>
      <c r="AZ98" s="640"/>
      <c r="BA98" s="640"/>
      <c r="BB98" s="640"/>
      <c r="BC98" s="640"/>
      <c r="BD98" s="640"/>
    </row>
    <row r="99" spans="2:56"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S99" s="640"/>
      <c r="AT99" s="640"/>
      <c r="AU99" s="640"/>
      <c r="AV99" s="640"/>
      <c r="AW99" s="640"/>
      <c r="AX99" s="640"/>
      <c r="AY99" s="640"/>
      <c r="AZ99" s="640"/>
      <c r="BA99" s="640"/>
      <c r="BB99" s="640"/>
      <c r="BC99" s="640"/>
      <c r="BD99" s="640"/>
    </row>
    <row r="100" spans="2:56"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S100" s="640"/>
      <c r="AT100" s="640"/>
      <c r="AU100" s="640"/>
      <c r="AV100" s="640"/>
      <c r="AW100" s="640"/>
      <c r="AX100" s="640"/>
      <c r="AY100" s="640"/>
      <c r="AZ100" s="640"/>
      <c r="BA100" s="640"/>
      <c r="BB100" s="640"/>
      <c r="BC100" s="640"/>
      <c r="BD100" s="640"/>
    </row>
    <row r="101" spans="2:56"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S101" s="640"/>
      <c r="AT101" s="640"/>
      <c r="AU101" s="640"/>
      <c r="AV101" s="640"/>
      <c r="AW101" s="640"/>
      <c r="AX101" s="640"/>
      <c r="AY101" s="640"/>
      <c r="AZ101" s="640"/>
      <c r="BA101" s="640"/>
      <c r="BB101" s="640"/>
      <c r="BC101" s="640"/>
      <c r="BD101" s="640"/>
    </row>
    <row r="102" spans="2:56"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S102" s="640"/>
      <c r="AT102" s="640"/>
      <c r="AU102" s="640"/>
      <c r="AV102" s="640"/>
      <c r="AW102" s="640"/>
      <c r="AX102" s="640"/>
      <c r="AY102" s="640"/>
      <c r="AZ102" s="640"/>
      <c r="BA102" s="640"/>
      <c r="BB102" s="640"/>
      <c r="BC102" s="640"/>
      <c r="BD102" s="640"/>
    </row>
    <row r="103" spans="2:56"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S103" s="640"/>
      <c r="AT103" s="640"/>
      <c r="AU103" s="640"/>
      <c r="AV103" s="640"/>
      <c r="AW103" s="640"/>
      <c r="AX103" s="640"/>
      <c r="AY103" s="640"/>
      <c r="AZ103" s="640"/>
      <c r="BA103" s="640"/>
      <c r="BB103" s="640"/>
      <c r="BC103" s="640"/>
      <c r="BD103" s="640"/>
    </row>
    <row r="104" spans="2:56"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S104" s="640"/>
      <c r="AT104" s="640"/>
      <c r="AU104" s="640"/>
      <c r="AV104" s="640"/>
      <c r="AW104" s="640"/>
      <c r="AX104" s="640"/>
      <c r="AY104" s="640"/>
      <c r="AZ104" s="640"/>
      <c r="BA104" s="640"/>
      <c r="BB104" s="640"/>
      <c r="BC104" s="640"/>
      <c r="BD104" s="640"/>
    </row>
    <row r="105" spans="2:56"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S105" s="640"/>
      <c r="AT105" s="640"/>
      <c r="AU105" s="640"/>
      <c r="AV105" s="640"/>
      <c r="AW105" s="640"/>
      <c r="AX105" s="640"/>
      <c r="AY105" s="640"/>
      <c r="AZ105" s="640"/>
      <c r="BA105" s="640"/>
      <c r="BB105" s="640"/>
      <c r="BC105" s="640"/>
      <c r="BD105" s="640"/>
    </row>
    <row r="106" spans="2:56"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S106" s="640"/>
      <c r="AT106" s="640"/>
      <c r="AU106" s="640"/>
      <c r="AV106" s="640"/>
      <c r="AW106" s="640"/>
      <c r="AX106" s="640"/>
      <c r="AY106" s="640"/>
      <c r="AZ106" s="640"/>
      <c r="BA106" s="640"/>
      <c r="BB106" s="640"/>
      <c r="BC106" s="640"/>
      <c r="BD106" s="640"/>
    </row>
    <row r="107" spans="2:56"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S107" s="640"/>
      <c r="AT107" s="640"/>
      <c r="AU107" s="640"/>
      <c r="AV107" s="640"/>
      <c r="AW107" s="640"/>
      <c r="AX107" s="640"/>
      <c r="AY107" s="640"/>
      <c r="AZ107" s="640"/>
      <c r="BA107" s="640"/>
      <c r="BB107" s="640"/>
      <c r="BC107" s="640"/>
      <c r="BD107" s="640"/>
    </row>
    <row r="108" spans="2:56"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S108" s="640"/>
      <c r="AT108" s="640"/>
      <c r="AU108" s="640"/>
      <c r="AV108" s="640"/>
      <c r="AW108" s="640"/>
      <c r="AX108" s="640"/>
      <c r="AY108" s="640"/>
      <c r="AZ108" s="640"/>
      <c r="BA108" s="640"/>
      <c r="BB108" s="640"/>
      <c r="BC108" s="640"/>
      <c r="BD108" s="640"/>
    </row>
    <row r="109" spans="2:56"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S109" s="640"/>
      <c r="AT109" s="640"/>
      <c r="AU109" s="640"/>
      <c r="AV109" s="640"/>
      <c r="AW109" s="640"/>
      <c r="AX109" s="640"/>
      <c r="AY109" s="640"/>
      <c r="AZ109" s="640"/>
      <c r="BA109" s="640"/>
      <c r="BB109" s="640"/>
      <c r="BC109" s="640"/>
      <c r="BD109" s="640"/>
    </row>
    <row r="110" spans="2:56"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S110" s="640"/>
      <c r="AT110" s="640"/>
      <c r="AU110" s="640"/>
      <c r="AV110" s="640"/>
      <c r="AW110" s="640"/>
      <c r="AX110" s="640"/>
      <c r="AY110" s="640"/>
      <c r="AZ110" s="640"/>
      <c r="BA110" s="640"/>
      <c r="BB110" s="640"/>
      <c r="BC110" s="640"/>
      <c r="BD110" s="640"/>
    </row>
    <row r="111" spans="2:56"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S111" s="640"/>
      <c r="AT111" s="640"/>
      <c r="AU111" s="640"/>
      <c r="AV111" s="640"/>
      <c r="AW111" s="640"/>
      <c r="AX111" s="640"/>
      <c r="AY111" s="640"/>
      <c r="AZ111" s="640"/>
      <c r="BA111" s="640"/>
      <c r="BB111" s="640"/>
      <c r="BC111" s="640"/>
      <c r="BD111" s="640"/>
    </row>
    <row r="112" spans="2:56"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S112" s="640"/>
      <c r="AT112" s="640"/>
      <c r="AU112" s="640"/>
      <c r="AV112" s="640"/>
      <c r="AW112" s="640"/>
      <c r="AX112" s="640"/>
      <c r="AY112" s="640"/>
      <c r="AZ112" s="640"/>
      <c r="BA112" s="640"/>
      <c r="BB112" s="640"/>
      <c r="BC112" s="640"/>
      <c r="BD112" s="640"/>
    </row>
    <row r="113" spans="2:56" ht="12.75" customHeight="1">
      <c r="B113" s="641"/>
      <c r="AS113" s="640"/>
      <c r="AT113" s="640"/>
      <c r="AU113" s="640"/>
      <c r="AV113" s="640"/>
      <c r="AW113" s="640"/>
      <c r="AX113" s="640"/>
      <c r="AY113" s="640"/>
      <c r="AZ113" s="640"/>
      <c r="BA113" s="640"/>
      <c r="BB113" s="640"/>
      <c r="BC113" s="640"/>
      <c r="BD113" s="640"/>
    </row>
    <row r="114" spans="2:56">
      <c r="AS114" s="640"/>
      <c r="AT114" s="640"/>
      <c r="AU114" s="640"/>
      <c r="AV114" s="640"/>
      <c r="AW114" s="640"/>
      <c r="AX114" s="640"/>
      <c r="AY114" s="640"/>
      <c r="AZ114" s="640"/>
      <c r="BA114" s="640"/>
      <c r="BB114" s="640"/>
      <c r="BC114" s="640"/>
      <c r="BD114" s="640"/>
    </row>
    <row r="115" spans="2:56">
      <c r="AS115" s="640"/>
      <c r="AT115" s="640"/>
      <c r="AU115" s="640"/>
      <c r="AV115" s="640"/>
      <c r="AW115" s="640"/>
      <c r="AX115" s="640"/>
      <c r="AY115" s="640"/>
      <c r="AZ115" s="640"/>
      <c r="BA115" s="640"/>
      <c r="BB115" s="640"/>
      <c r="BC115" s="640"/>
      <c r="BD115" s="640"/>
    </row>
    <row r="116" spans="2:56">
      <c r="AS116" s="640"/>
      <c r="AT116" s="640"/>
      <c r="AU116" s="640"/>
      <c r="AV116" s="640"/>
      <c r="AW116" s="640"/>
      <c r="AX116" s="640"/>
      <c r="AY116" s="640"/>
      <c r="AZ116" s="640"/>
      <c r="BA116" s="640"/>
      <c r="BB116" s="640"/>
      <c r="BC116" s="640"/>
      <c r="BD116" s="640"/>
    </row>
    <row r="117" spans="2:56">
      <c r="AS117" s="640"/>
      <c r="AT117" s="640"/>
      <c r="AU117" s="640"/>
      <c r="AV117" s="640"/>
      <c r="AW117" s="640"/>
      <c r="AX117" s="640"/>
      <c r="AY117" s="640"/>
      <c r="AZ117" s="640"/>
      <c r="BA117" s="640"/>
      <c r="BB117" s="640"/>
      <c r="BC117" s="640"/>
      <c r="BD117" s="640"/>
    </row>
    <row r="118" spans="2:56">
      <c r="AS118" s="640"/>
      <c r="AT118" s="640"/>
      <c r="AU118" s="640"/>
      <c r="AV118" s="640"/>
      <c r="AW118" s="640"/>
      <c r="AX118" s="640"/>
      <c r="AY118" s="640"/>
      <c r="AZ118" s="640"/>
      <c r="BA118" s="640"/>
      <c r="BB118" s="640"/>
      <c r="BC118" s="640"/>
      <c r="BD118" s="640"/>
    </row>
    <row r="119" spans="2:56">
      <c r="AS119" s="640"/>
      <c r="AT119" s="640"/>
      <c r="AU119" s="640"/>
      <c r="AV119" s="640"/>
      <c r="AW119" s="640"/>
      <c r="AX119" s="640"/>
      <c r="AY119" s="640"/>
      <c r="AZ119" s="640"/>
      <c r="BA119" s="640"/>
      <c r="BB119" s="640"/>
      <c r="BC119" s="640"/>
      <c r="BD119" s="640"/>
    </row>
    <row r="120" spans="2:56">
      <c r="AS120" s="640"/>
      <c r="AT120" s="640"/>
      <c r="AU120" s="640"/>
      <c r="AV120" s="640"/>
      <c r="AW120" s="640"/>
      <c r="AX120" s="640"/>
      <c r="AY120" s="640"/>
      <c r="AZ120" s="640"/>
      <c r="BA120" s="640"/>
      <c r="BB120" s="640"/>
      <c r="BC120" s="640"/>
      <c r="BD120" s="640"/>
    </row>
    <row r="121" spans="2:56">
      <c r="AS121" s="640"/>
      <c r="AT121" s="640"/>
      <c r="AU121" s="640"/>
      <c r="AV121" s="640"/>
      <c r="AW121" s="640"/>
      <c r="AX121" s="640"/>
      <c r="AY121" s="640"/>
      <c r="AZ121" s="640"/>
      <c r="BA121" s="640"/>
      <c r="BB121" s="640"/>
      <c r="BC121" s="640"/>
      <c r="BD121" s="640"/>
    </row>
    <row r="122" spans="2:56">
      <c r="AS122" s="640"/>
      <c r="AT122" s="640"/>
      <c r="AU122" s="640"/>
      <c r="AV122" s="640"/>
      <c r="AW122" s="640"/>
      <c r="AX122" s="640"/>
      <c r="AY122" s="640"/>
      <c r="AZ122" s="640"/>
      <c r="BA122" s="640"/>
      <c r="BB122" s="640"/>
      <c r="BC122" s="640"/>
      <c r="BD122" s="640"/>
    </row>
    <row r="123" spans="2:56">
      <c r="AS123" s="640"/>
      <c r="AT123" s="640"/>
      <c r="AU123" s="640"/>
      <c r="AV123" s="640"/>
      <c r="AW123" s="640"/>
      <c r="AX123" s="640"/>
      <c r="AY123" s="640"/>
      <c r="AZ123" s="640"/>
      <c r="BA123" s="640"/>
      <c r="BB123" s="640"/>
      <c r="BC123" s="640"/>
      <c r="BD123" s="640"/>
    </row>
    <row r="124" spans="2:56">
      <c r="AS124" s="640"/>
      <c r="AT124" s="640"/>
      <c r="AU124" s="640"/>
      <c r="AV124" s="640"/>
      <c r="AW124" s="640"/>
      <c r="AX124" s="640"/>
      <c r="AY124" s="640"/>
      <c r="AZ124" s="640"/>
      <c r="BA124" s="640"/>
      <c r="BB124" s="640"/>
      <c r="BC124" s="640"/>
      <c r="BD124" s="640"/>
    </row>
    <row r="125" spans="2:56">
      <c r="AS125" s="640"/>
      <c r="AT125" s="640"/>
      <c r="AU125" s="640"/>
      <c r="AV125" s="640"/>
      <c r="AW125" s="640"/>
      <c r="AX125" s="640"/>
      <c r="AY125" s="640"/>
      <c r="AZ125" s="640"/>
      <c r="BA125" s="640"/>
      <c r="BB125" s="640"/>
      <c r="BC125" s="640"/>
      <c r="BD125" s="640"/>
    </row>
    <row r="126" spans="2:56">
      <c r="AS126" s="640"/>
      <c r="AT126" s="640"/>
      <c r="AU126" s="640"/>
      <c r="AV126" s="640"/>
      <c r="AW126" s="640"/>
      <c r="AX126" s="640"/>
      <c r="AY126" s="640"/>
      <c r="AZ126" s="640"/>
      <c r="BA126" s="640"/>
      <c r="BB126" s="640"/>
      <c r="BC126" s="640"/>
      <c r="BD126" s="640"/>
    </row>
    <row r="127" spans="2:56">
      <c r="AS127" s="640"/>
      <c r="AT127" s="640"/>
      <c r="AU127" s="640"/>
      <c r="AV127" s="640"/>
      <c r="AW127" s="640"/>
      <c r="AX127" s="640"/>
      <c r="AY127" s="640"/>
      <c r="AZ127" s="640"/>
      <c r="BA127" s="640"/>
      <c r="BB127" s="640"/>
      <c r="BC127" s="640"/>
      <c r="BD127" s="640"/>
    </row>
    <row r="128" spans="2:56">
      <c r="AS128" s="640"/>
      <c r="AT128" s="640"/>
      <c r="AU128" s="640"/>
      <c r="AV128" s="640"/>
      <c r="AW128" s="640"/>
      <c r="AX128" s="640"/>
      <c r="AY128" s="640"/>
      <c r="AZ128" s="640"/>
      <c r="BA128" s="640"/>
      <c r="BB128" s="640"/>
      <c r="BC128" s="640"/>
      <c r="BD128" s="64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Q97" sqref="Q97"/>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44" width="9.125" style="155"/>
    <col min="45" max="62" width="9.125" style="642"/>
    <col min="63" max="16384" width="9.125" style="155"/>
  </cols>
  <sheetData>
    <row r="1" spans="1:62"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S1" s="642" t="s">
        <v>241</v>
      </c>
    </row>
    <row r="2" spans="1:62" ht="103.5" customHeight="1">
      <c r="A2" s="618" t="s">
        <v>156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row>
    <row r="3" spans="1:62"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row>
    <row r="4" spans="1:62"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row>
    <row r="5" spans="1:62"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42"/>
      <c r="AT5" s="642"/>
      <c r="AU5" s="642"/>
      <c r="AV5" s="642"/>
      <c r="AW5" s="642"/>
      <c r="AX5" s="642"/>
      <c r="AY5" s="642"/>
      <c r="AZ5" s="642"/>
      <c r="BA5" s="642"/>
      <c r="BB5" s="642"/>
      <c r="BC5" s="642"/>
      <c r="BD5" s="642"/>
      <c r="BE5" s="642"/>
      <c r="BF5" s="642"/>
      <c r="BG5" s="642"/>
      <c r="BH5" s="642"/>
      <c r="BI5" s="642"/>
      <c r="BJ5" s="642"/>
    </row>
    <row r="6" spans="1:62"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42"/>
      <c r="AT6" s="642"/>
      <c r="AU6" s="642"/>
      <c r="AV6" s="642"/>
      <c r="AW6" s="642"/>
      <c r="AX6" s="642"/>
      <c r="AY6" s="642"/>
      <c r="AZ6" s="642"/>
      <c r="BA6" s="642"/>
      <c r="BB6" s="642"/>
      <c r="BC6" s="642"/>
      <c r="BD6" s="642"/>
      <c r="BE6" s="642"/>
      <c r="BF6" s="642"/>
      <c r="BG6" s="642"/>
      <c r="BH6" s="642"/>
      <c r="BI6" s="642"/>
      <c r="BJ6" s="642"/>
    </row>
    <row r="7" spans="1:62"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42"/>
      <c r="AT7" s="642"/>
      <c r="AU7" s="642"/>
      <c r="AV7" s="642"/>
      <c r="AW7" s="642"/>
      <c r="AX7" s="642"/>
      <c r="AY7" s="642"/>
      <c r="AZ7" s="642"/>
      <c r="BA7" s="642"/>
      <c r="BB7" s="642"/>
      <c r="BC7" s="642"/>
      <c r="BD7" s="642"/>
      <c r="BE7" s="642"/>
      <c r="BF7" s="642"/>
      <c r="BG7" s="642"/>
      <c r="BH7" s="642"/>
      <c r="BI7" s="642"/>
      <c r="BJ7" s="642"/>
    </row>
    <row r="8" spans="1:62" s="160" customFormat="1" ht="20.25">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42"/>
      <c r="AT8" s="642"/>
      <c r="AU8" s="642"/>
      <c r="AV8" s="642"/>
      <c r="AW8" s="642"/>
      <c r="AX8" s="642"/>
      <c r="AY8" s="642"/>
      <c r="AZ8" s="642"/>
      <c r="BA8" s="642"/>
      <c r="BB8" s="642"/>
      <c r="BC8" s="642"/>
      <c r="BD8" s="642"/>
      <c r="BE8" s="642"/>
      <c r="BF8" s="642"/>
      <c r="BG8" s="642"/>
      <c r="BH8" s="642"/>
      <c r="BI8" s="642"/>
      <c r="BJ8" s="642"/>
    </row>
    <row r="9" spans="1:62"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42"/>
      <c r="AT9" s="642"/>
      <c r="AU9" s="642"/>
      <c r="AV9" s="642"/>
      <c r="AW9" s="642"/>
      <c r="AX9" s="642"/>
      <c r="AY9" s="642"/>
      <c r="AZ9" s="642"/>
      <c r="BA9" s="642"/>
      <c r="BB9" s="642"/>
      <c r="BC9" s="642"/>
      <c r="BD9" s="642"/>
      <c r="BE9" s="642"/>
      <c r="BF9" s="642"/>
      <c r="BG9" s="642"/>
      <c r="BH9" s="642"/>
      <c r="BI9" s="642"/>
      <c r="BJ9" s="642"/>
    </row>
    <row r="10" spans="1:62"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42"/>
      <c r="AT10" s="642"/>
      <c r="AU10" s="642"/>
      <c r="AV10" s="642"/>
      <c r="AW10" s="642"/>
      <c r="AX10" s="642"/>
      <c r="AY10" s="642"/>
      <c r="AZ10" s="642"/>
      <c r="BA10" s="642"/>
      <c r="BB10" s="642"/>
      <c r="BC10" s="642"/>
      <c r="BD10" s="642"/>
      <c r="BE10" s="642"/>
      <c r="BF10" s="642"/>
      <c r="BG10" s="642"/>
      <c r="BH10" s="642"/>
      <c r="BI10" s="642"/>
      <c r="BJ10" s="642"/>
    </row>
    <row r="11" spans="1:62"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42"/>
      <c r="AT11" s="642"/>
      <c r="AU11" s="642"/>
      <c r="AV11" s="642"/>
      <c r="AW11" s="642"/>
      <c r="AX11" s="642"/>
      <c r="AY11" s="642"/>
      <c r="AZ11" s="642"/>
      <c r="BA11" s="642"/>
      <c r="BB11" s="642"/>
      <c r="BC11" s="642"/>
      <c r="BD11" s="642"/>
      <c r="BE11" s="642"/>
      <c r="BF11" s="642"/>
      <c r="BG11" s="642"/>
      <c r="BH11" s="642"/>
      <c r="BI11" s="642"/>
      <c r="BJ11" s="642"/>
    </row>
    <row r="12" spans="1:62"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42"/>
      <c r="AT12" s="642"/>
      <c r="AU12" s="642"/>
      <c r="AV12" s="642"/>
      <c r="AW12" s="642"/>
      <c r="AX12" s="642"/>
      <c r="AY12" s="642"/>
      <c r="AZ12" s="642"/>
      <c r="BA12" s="642"/>
      <c r="BB12" s="642"/>
      <c r="BC12" s="642"/>
      <c r="BD12" s="642"/>
      <c r="BE12" s="642"/>
      <c r="BF12" s="642"/>
      <c r="BG12" s="642"/>
      <c r="BH12" s="642"/>
      <c r="BI12" s="642"/>
      <c r="BJ12" s="642"/>
    </row>
    <row r="13" spans="1:62"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42"/>
      <c r="AT13" s="642"/>
      <c r="AU13" s="642"/>
      <c r="AV13" s="642"/>
      <c r="AW13" s="642"/>
      <c r="AX13" s="642"/>
      <c r="AY13" s="642"/>
      <c r="AZ13" s="642"/>
      <c r="BA13" s="642"/>
      <c r="BB13" s="642"/>
      <c r="BC13" s="642"/>
      <c r="BD13" s="642"/>
      <c r="BE13" s="642"/>
      <c r="BF13" s="642"/>
      <c r="BG13" s="642"/>
      <c r="BH13" s="642"/>
      <c r="BI13" s="642"/>
      <c r="BJ13" s="642"/>
    </row>
    <row r="14" spans="1:62"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42"/>
      <c r="AT14" s="642"/>
      <c r="AU14" s="642"/>
      <c r="AV14" s="642"/>
      <c r="AW14" s="642"/>
      <c r="AX14" s="642"/>
      <c r="AY14" s="642"/>
      <c r="AZ14" s="642"/>
      <c r="BA14" s="642"/>
      <c r="BB14" s="642"/>
      <c r="BC14" s="642"/>
      <c r="BD14" s="642"/>
      <c r="BE14" s="642"/>
      <c r="BF14" s="642"/>
      <c r="BG14" s="642"/>
      <c r="BH14" s="642"/>
      <c r="BI14" s="642"/>
      <c r="BJ14" s="642"/>
    </row>
    <row r="15" spans="1:62"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42"/>
      <c r="AT15" s="642"/>
      <c r="AU15" s="642"/>
      <c r="AV15" s="642"/>
      <c r="AW15" s="642"/>
      <c r="AX15" s="642"/>
      <c r="AY15" s="642"/>
      <c r="AZ15" s="642"/>
      <c r="BA15" s="642"/>
      <c r="BB15" s="642"/>
      <c r="BC15" s="642"/>
      <c r="BD15" s="642"/>
      <c r="BE15" s="642"/>
      <c r="BF15" s="642"/>
      <c r="BG15" s="642"/>
      <c r="BH15" s="642"/>
      <c r="BI15" s="642"/>
      <c r="BJ15" s="642"/>
    </row>
    <row r="16" spans="1:62"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42"/>
      <c r="AT16" s="642"/>
      <c r="AU16" s="642"/>
      <c r="AV16" s="642"/>
      <c r="AW16" s="642"/>
      <c r="AX16" s="642"/>
      <c r="AY16" s="642"/>
      <c r="AZ16" s="642"/>
      <c r="BA16" s="642"/>
      <c r="BB16" s="642"/>
      <c r="BC16" s="642"/>
      <c r="BD16" s="642"/>
      <c r="BE16" s="642"/>
      <c r="BF16" s="642"/>
      <c r="BG16" s="642"/>
      <c r="BH16" s="642"/>
      <c r="BI16" s="642"/>
      <c r="BJ16" s="642"/>
    </row>
    <row r="17" spans="2:62"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42"/>
      <c r="AT17" s="642"/>
      <c r="AU17" s="642"/>
      <c r="AV17" s="642"/>
      <c r="AW17" s="642"/>
      <c r="AX17" s="642"/>
      <c r="AY17" s="642"/>
      <c r="AZ17" s="642"/>
      <c r="BA17" s="642"/>
      <c r="BB17" s="642"/>
      <c r="BC17" s="642"/>
      <c r="BD17" s="642"/>
      <c r="BE17" s="642"/>
      <c r="BF17" s="642"/>
      <c r="BG17" s="642"/>
      <c r="BH17" s="642"/>
      <c r="BI17" s="642"/>
      <c r="BJ17" s="642"/>
    </row>
    <row r="18" spans="2:62" ht="13.5" customHeight="1">
      <c r="B18" s="641"/>
    </row>
    <row r="19" spans="2:62" ht="13.5" customHeight="1">
      <c r="B19" s="641"/>
      <c r="D19" s="164"/>
      <c r="E19" s="165"/>
      <c r="G19" s="164"/>
      <c r="H19" s="165"/>
      <c r="J19" s="164"/>
      <c r="K19" s="165"/>
      <c r="M19" s="164"/>
      <c r="N19" s="165"/>
    </row>
    <row r="20" spans="2:62" ht="13.5" customHeight="1">
      <c r="B20" s="641"/>
      <c r="D20" s="165"/>
      <c r="E20" s="165"/>
      <c r="G20" s="165"/>
      <c r="H20" s="165"/>
      <c r="J20" s="165"/>
      <c r="K20" s="165"/>
      <c r="M20" s="165"/>
      <c r="N20" s="165"/>
    </row>
    <row r="21" spans="2:62" ht="13.5" customHeight="1">
      <c r="B21" s="641"/>
      <c r="D21" s="165"/>
      <c r="E21" s="165"/>
      <c r="G21" s="165"/>
      <c r="H21" s="165"/>
      <c r="J21" s="165"/>
      <c r="K21" s="165"/>
      <c r="M21" s="165"/>
      <c r="N21" s="165"/>
    </row>
    <row r="22" spans="2:62" ht="13.5" customHeight="1">
      <c r="B22" s="641"/>
      <c r="D22" s="165"/>
      <c r="E22" s="165"/>
      <c r="G22" s="165"/>
      <c r="H22" s="165"/>
      <c r="J22" s="165"/>
      <c r="K22" s="165"/>
      <c r="M22" s="165"/>
      <c r="N22" s="165"/>
    </row>
    <row r="23" spans="2:62" ht="13.5" customHeight="1">
      <c r="B23" s="641"/>
      <c r="D23" s="165"/>
      <c r="E23" s="165"/>
      <c r="G23" s="165"/>
      <c r="H23" s="165"/>
      <c r="J23" s="165"/>
      <c r="K23" s="165"/>
      <c r="M23" s="165"/>
      <c r="N23" s="165"/>
    </row>
    <row r="24" spans="2:62" ht="13.5" customHeight="1">
      <c r="B24" s="641"/>
    </row>
    <row r="25" spans="2:62" ht="13.5" customHeight="1">
      <c r="B25" s="641"/>
      <c r="D25" s="164"/>
      <c r="E25" s="165"/>
      <c r="G25" s="166"/>
      <c r="H25" s="165"/>
      <c r="J25" s="165"/>
      <c r="K25" s="165"/>
      <c r="M25" s="164"/>
      <c r="N25" s="165"/>
    </row>
    <row r="26" spans="2:62" ht="13.5" customHeight="1">
      <c r="B26" s="641"/>
      <c r="D26" s="165"/>
      <c r="E26" s="167"/>
      <c r="F26" s="167"/>
      <c r="G26" s="168"/>
      <c r="H26" s="168"/>
      <c r="I26" s="168"/>
      <c r="J26" s="167"/>
      <c r="K26" s="168"/>
      <c r="L26" s="167"/>
      <c r="M26" s="169"/>
      <c r="N26" s="169"/>
    </row>
    <row r="27" spans="2:62" ht="13.5" customHeight="1">
      <c r="B27" s="641"/>
      <c r="D27" s="165"/>
      <c r="E27" s="167"/>
      <c r="F27" s="167"/>
      <c r="G27" s="170"/>
      <c r="H27" s="168"/>
      <c r="I27" s="168"/>
      <c r="J27" s="167"/>
      <c r="K27" s="168"/>
      <c r="L27" s="167"/>
      <c r="M27" s="169"/>
      <c r="N27" s="169"/>
    </row>
    <row r="28" spans="2:62" ht="21" customHeight="1">
      <c r="B28" s="162"/>
      <c r="D28" s="165"/>
      <c r="E28" s="172"/>
      <c r="F28" s="172"/>
      <c r="G28" s="168"/>
      <c r="H28" s="168"/>
      <c r="I28" s="168"/>
      <c r="J28" s="167"/>
      <c r="K28" s="168"/>
      <c r="L28" s="167"/>
      <c r="M28" s="169"/>
      <c r="N28" s="169"/>
    </row>
    <row r="29" spans="2:62" ht="20.25">
      <c r="B29" s="162"/>
      <c r="D29" s="165"/>
      <c r="E29" s="172"/>
      <c r="F29" s="172"/>
      <c r="G29" s="168"/>
      <c r="H29" s="168"/>
      <c r="I29" s="168"/>
      <c r="J29" s="167"/>
      <c r="K29" s="168"/>
      <c r="L29" s="167"/>
      <c r="M29" s="169"/>
      <c r="N29" s="169"/>
    </row>
    <row r="30" spans="2:62" ht="20.25">
      <c r="B30" s="162"/>
      <c r="D30" s="165"/>
      <c r="E30" s="172"/>
      <c r="F30" s="172"/>
      <c r="G30" s="168"/>
      <c r="H30" s="168"/>
      <c r="I30" s="168"/>
      <c r="J30" s="167"/>
      <c r="K30" s="168"/>
      <c r="L30" s="167"/>
      <c r="M30" s="169"/>
      <c r="N30" s="169"/>
    </row>
    <row r="31" spans="2:62" ht="20.25">
      <c r="B31" s="162"/>
      <c r="D31" s="165"/>
      <c r="E31" s="167"/>
      <c r="F31" s="167"/>
      <c r="G31" s="173"/>
      <c r="H31" s="168"/>
      <c r="I31" s="168"/>
      <c r="J31" s="168"/>
      <c r="K31" s="168"/>
      <c r="L31" s="173"/>
      <c r="M31" s="174"/>
      <c r="N31" s="169"/>
    </row>
    <row r="32" spans="2:62" ht="21.75" customHeight="1" thickBot="1">
      <c r="B32" s="175"/>
    </row>
    <row r="33" spans="2:44"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row>
    <row r="34" spans="2:44"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row>
    <row r="35" spans="2:44"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row>
    <row r="36" spans="2:44"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row>
    <row r="37" spans="2:44"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row>
    <row r="38" spans="2:44"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row>
    <row r="39" spans="2:44"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row>
    <row r="40" spans="2:44"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row>
    <row r="41" spans="2:44"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row>
    <row r="42" spans="2:44"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row>
    <row r="43" spans="2:44" ht="20.25">
      <c r="B43" s="175"/>
    </row>
    <row r="44" spans="2:44"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row>
    <row r="45" spans="2:44"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row>
    <row r="46" spans="2:44"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row>
    <row r="47" spans="2:44"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row>
    <row r="48" spans="2:44"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row>
    <row r="49" spans="2:14" ht="13.5" customHeight="1">
      <c r="B49" s="641"/>
      <c r="D49" s="165"/>
      <c r="E49" s="165"/>
      <c r="F49" s="165"/>
      <c r="G49" s="165"/>
      <c r="H49" s="165"/>
    </row>
    <row r="50" spans="2:14" ht="13.5" customHeight="1">
      <c r="B50" s="641"/>
      <c r="D50" s="165"/>
      <c r="E50" s="165"/>
      <c r="F50" s="165"/>
      <c r="G50" s="165"/>
      <c r="H50" s="165"/>
      <c r="J50" s="164"/>
      <c r="K50" s="165"/>
      <c r="M50" s="164"/>
      <c r="N50" s="165"/>
    </row>
    <row r="51" spans="2:14" ht="13.5" customHeight="1">
      <c r="B51" s="641"/>
      <c r="D51" s="165"/>
      <c r="E51" s="165"/>
      <c r="F51" s="165"/>
      <c r="G51" s="165"/>
      <c r="H51" s="165"/>
      <c r="J51" s="165"/>
      <c r="K51" s="165"/>
      <c r="M51" s="165"/>
      <c r="N51" s="165"/>
    </row>
    <row r="52" spans="2:14" ht="13.5" customHeight="1">
      <c r="B52" s="641"/>
      <c r="D52" s="165"/>
      <c r="E52" s="165"/>
      <c r="F52" s="165"/>
      <c r="G52" s="165"/>
      <c r="H52" s="165"/>
      <c r="J52" s="165"/>
      <c r="K52" s="165"/>
      <c r="M52" s="165"/>
      <c r="N52" s="165"/>
    </row>
    <row r="53" spans="2:14" ht="13.5" customHeight="1">
      <c r="B53" s="183"/>
      <c r="D53" s="165"/>
      <c r="E53" s="165"/>
      <c r="F53" s="165"/>
      <c r="G53" s="165"/>
      <c r="H53" s="165"/>
      <c r="J53" s="165"/>
      <c r="K53" s="165"/>
      <c r="M53" s="165"/>
      <c r="N53" s="165"/>
    </row>
    <row r="54" spans="2:14" ht="13.5" customHeight="1">
      <c r="B54" s="183"/>
      <c r="D54" s="165"/>
      <c r="E54" s="165"/>
      <c r="F54" s="165"/>
      <c r="G54" s="165"/>
      <c r="H54" s="165"/>
      <c r="J54" s="165"/>
      <c r="K54" s="165"/>
      <c r="M54" s="165"/>
      <c r="N54" s="165"/>
    </row>
    <row r="55" spans="2:14" ht="13.5" customHeight="1">
      <c r="B55" s="175"/>
      <c r="M55" s="164"/>
    </row>
    <row r="56" spans="2:14" ht="13.5" customHeight="1">
      <c r="B56" s="641" t="s">
        <v>150</v>
      </c>
      <c r="D56" s="164"/>
      <c r="E56" s="165"/>
      <c r="G56" s="164"/>
      <c r="H56" s="165"/>
      <c r="J56" s="164"/>
      <c r="K56" s="165"/>
      <c r="N56" s="165"/>
    </row>
    <row r="57" spans="2:14" ht="13.5" customHeight="1">
      <c r="B57" s="641"/>
      <c r="D57" s="165"/>
      <c r="E57" s="165"/>
      <c r="G57" s="165"/>
      <c r="H57" s="165"/>
      <c r="J57" s="165"/>
      <c r="K57" s="165"/>
      <c r="M57" s="165"/>
      <c r="N57" s="165"/>
    </row>
    <row r="58" spans="2:14" ht="13.5" customHeight="1">
      <c r="B58" s="641"/>
      <c r="D58" s="165"/>
      <c r="E58" s="165"/>
      <c r="F58" s="180"/>
      <c r="G58" s="165"/>
      <c r="H58" s="165"/>
      <c r="J58" s="165"/>
      <c r="K58" s="165"/>
      <c r="M58" s="165"/>
      <c r="N58" s="165"/>
    </row>
    <row r="59" spans="2:14" ht="13.5" customHeight="1">
      <c r="B59" s="641"/>
      <c r="D59" s="165"/>
      <c r="E59" s="165"/>
      <c r="G59" s="165"/>
      <c r="H59" s="165"/>
      <c r="J59" s="165"/>
      <c r="K59" s="165"/>
      <c r="M59" s="165"/>
      <c r="N59" s="165"/>
    </row>
    <row r="60" spans="2:14" ht="13.5" customHeight="1">
      <c r="B60" s="641"/>
      <c r="D60" s="165"/>
      <c r="E60" s="165"/>
      <c r="G60" s="165"/>
      <c r="H60" s="165"/>
      <c r="J60" s="165"/>
      <c r="K60" s="165"/>
      <c r="M60" s="165"/>
      <c r="N60" s="165"/>
    </row>
    <row r="61" spans="2:14" ht="13.5" customHeight="1">
      <c r="B61" s="641"/>
    </row>
    <row r="62" spans="2:14" ht="13.5" customHeight="1">
      <c r="B62" s="641"/>
      <c r="D62" s="164"/>
      <c r="E62" s="165"/>
      <c r="G62" s="164"/>
      <c r="H62" s="165"/>
      <c r="J62" s="164"/>
      <c r="K62" s="165"/>
      <c r="M62" s="164"/>
      <c r="N62" s="165"/>
    </row>
    <row r="63" spans="2:14" ht="13.5" customHeight="1">
      <c r="B63" s="641"/>
      <c r="D63" s="165"/>
      <c r="E63" s="165"/>
      <c r="G63" s="165"/>
      <c r="H63" s="165"/>
      <c r="J63" s="165"/>
      <c r="K63" s="165"/>
      <c r="M63" s="165"/>
      <c r="N63" s="165"/>
    </row>
    <row r="64" spans="2:14" ht="13.5" customHeight="1">
      <c r="B64" s="641"/>
      <c r="D64" s="165"/>
      <c r="E64" s="165"/>
      <c r="G64" s="165"/>
      <c r="H64" s="165"/>
      <c r="J64" s="165"/>
      <c r="K64" s="165"/>
      <c r="M64" s="165"/>
      <c r="N64" s="165"/>
    </row>
    <row r="65" spans="2:33" ht="13.5" customHeight="1">
      <c r="B65" s="641"/>
      <c r="D65" s="165"/>
      <c r="E65" s="165"/>
      <c r="G65" s="165"/>
      <c r="H65" s="165"/>
      <c r="J65" s="165"/>
      <c r="K65" s="165"/>
      <c r="M65" s="165"/>
      <c r="N65" s="165"/>
    </row>
    <row r="66" spans="2:33" ht="13.5" customHeight="1">
      <c r="B66" s="641"/>
      <c r="D66" s="165"/>
      <c r="E66" s="165"/>
      <c r="G66" s="165"/>
      <c r="H66" s="165"/>
      <c r="J66" s="165"/>
      <c r="K66" s="165"/>
      <c r="M66" s="165"/>
      <c r="N66" s="165"/>
    </row>
    <row r="67" spans="2:33" ht="13.5" customHeight="1">
      <c r="B67" s="641"/>
    </row>
    <row r="68" spans="2:33" ht="13.5" customHeight="1">
      <c r="B68" s="641"/>
      <c r="G68" s="167"/>
      <c r="H68" s="168"/>
      <c r="I68" s="168"/>
      <c r="J68" s="168"/>
      <c r="K68" s="168"/>
      <c r="L68" s="181"/>
      <c r="M68" s="174"/>
    </row>
    <row r="69" spans="2:33" ht="13.5" customHeight="1">
      <c r="B69" s="641"/>
      <c r="G69" s="172"/>
      <c r="H69" s="168"/>
      <c r="I69" s="168"/>
      <c r="J69" s="168"/>
      <c r="K69" s="168"/>
      <c r="L69" s="181"/>
      <c r="M69" s="174"/>
    </row>
    <row r="70" spans="2:33" ht="13.5" customHeight="1">
      <c r="B70" s="641"/>
      <c r="G70" s="172"/>
      <c r="H70" s="168"/>
      <c r="I70" s="168"/>
      <c r="J70" s="168"/>
      <c r="K70" s="168"/>
      <c r="L70" s="181"/>
      <c r="M70" s="174"/>
    </row>
    <row r="71" spans="2:33" ht="13.5" customHeight="1">
      <c r="B71" s="641"/>
      <c r="G71" s="180"/>
    </row>
    <row r="72" spans="2:33" ht="13.5" customHeight="1">
      <c r="B72" s="641"/>
    </row>
    <row r="73" spans="2:33" ht="13.5" customHeight="1">
      <c r="B73" s="641"/>
    </row>
    <row r="74" spans="2:33" ht="13.5" customHeight="1">
      <c r="B74" s="641"/>
    </row>
    <row r="75" spans="2:33" ht="13.5" customHeight="1">
      <c r="B75" s="641"/>
    </row>
    <row r="76" spans="2:33" ht="13.5" customHeight="1">
      <c r="B76" s="641"/>
    </row>
    <row r="77" spans="2:33" ht="13.5" customHeight="1">
      <c r="B77" s="641"/>
    </row>
    <row r="78" spans="2:33" ht="13.5" customHeight="1">
      <c r="B78" s="641"/>
    </row>
    <row r="79" spans="2:33"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row>
    <row r="80" spans="2:33"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row>
    <row r="81" spans="2:33"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row>
    <row r="82" spans="2:33"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row>
    <row r="83" spans="2:33"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row>
    <row r="84" spans="2:33"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row>
    <row r="85" spans="2:33"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row>
    <row r="86" spans="2:33"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row>
    <row r="87" spans="2:33"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row>
    <row r="88" spans="2:33"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row>
    <row r="89" spans="2:33"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row>
    <row r="90" spans="2:33"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row>
    <row r="91" spans="2:33"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row>
    <row r="92" spans="2:33"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row>
    <row r="93" spans="2:33"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row>
    <row r="94" spans="2:33"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row>
    <row r="95" spans="2:33"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row>
    <row r="96" spans="2:33"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row>
    <row r="97" spans="2:33"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row>
    <row r="98" spans="2:33"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row>
    <row r="99" spans="2:33"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row>
    <row r="100" spans="2:33"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row>
    <row r="101" spans="2:33"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row>
    <row r="102" spans="2:33"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row>
    <row r="103" spans="2:33"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row>
    <row r="104" spans="2:33"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row>
    <row r="105" spans="2:33"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row>
    <row r="106" spans="2:33"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row>
    <row r="107" spans="2:33"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row>
    <row r="108" spans="2:33"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row>
    <row r="109" spans="2:33"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row>
    <row r="110" spans="2:33"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row>
    <row r="111" spans="2:33"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row>
    <row r="112" spans="2:33"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row>
    <row r="113" spans="2:2" ht="12.75" customHeight="1">
      <c r="B113" s="641"/>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5" zoomScaleNormal="35" workbookViewId="0">
      <selection activeCell="AH63" sqref="AH63"/>
    </sheetView>
  </sheetViews>
  <sheetFormatPr baseColWidth="10" defaultColWidth="11.375" defaultRowHeight="14.25"/>
  <cols>
    <col min="1" max="1" width="6.75" style="184" customWidth="1"/>
    <col min="2" max="3" width="25.25" style="185" customWidth="1"/>
    <col min="4" max="4" width="48.625" style="184" customWidth="1"/>
    <col min="5" max="5" width="32.875" style="184" bestFit="1" customWidth="1"/>
    <col min="6" max="11" width="20.25" style="184" customWidth="1"/>
    <col min="12" max="16" width="18.125" style="184" customWidth="1"/>
    <col min="17" max="17" width="11.625" style="184" customWidth="1"/>
    <col min="18" max="18" width="11.375" style="184"/>
    <col min="19" max="19" width="71.75" style="184" customWidth="1"/>
    <col min="20" max="16384" width="11.375" style="184"/>
  </cols>
  <sheetData>
    <row r="2" spans="2:19" ht="15">
      <c r="B2" s="1"/>
      <c r="C2" s="1"/>
      <c r="D2" s="7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685" t="s">
        <v>157</v>
      </c>
      <c r="D4" s="685"/>
      <c r="E4" s="685"/>
      <c r="F4" s="685"/>
      <c r="G4" s="685"/>
      <c r="H4" s="685"/>
      <c r="I4" s="685"/>
      <c r="J4" s="685"/>
      <c r="K4" s="685"/>
      <c r="L4" s="685"/>
      <c r="M4" s="685"/>
      <c r="N4" s="685"/>
      <c r="O4" s="685"/>
      <c r="P4" s="685"/>
      <c r="Q4" s="3"/>
      <c r="R4" s="3"/>
      <c r="S4" s="677" t="s">
        <v>239</v>
      </c>
    </row>
    <row r="5" spans="2:19" ht="32.25" customHeight="1">
      <c r="B5" s="1"/>
      <c r="C5" s="685" t="s">
        <v>303</v>
      </c>
      <c r="D5" s="685"/>
      <c r="E5" s="685"/>
      <c r="F5" s="685"/>
      <c r="G5" s="685"/>
      <c r="H5" s="685"/>
      <c r="I5" s="685"/>
      <c r="J5" s="685"/>
      <c r="K5" s="685"/>
      <c r="L5" s="685"/>
      <c r="M5" s="685"/>
      <c r="N5" s="685"/>
      <c r="O5" s="685"/>
      <c r="P5" s="685"/>
      <c r="Q5" s="3"/>
      <c r="R5" s="3"/>
      <c r="S5" s="677"/>
    </row>
    <row r="6" spans="2:19" ht="32.25" customHeight="1">
      <c r="B6" s="1"/>
      <c r="C6" s="685" t="s">
        <v>304</v>
      </c>
      <c r="D6" s="685"/>
      <c r="E6" s="685"/>
      <c r="F6" s="685"/>
      <c r="G6" s="685"/>
      <c r="H6" s="685"/>
      <c r="I6" s="685"/>
      <c r="J6" s="685"/>
      <c r="K6" s="685"/>
      <c r="L6" s="685"/>
      <c r="M6" s="685"/>
      <c r="N6" s="685"/>
      <c r="O6" s="685"/>
      <c r="P6" s="685"/>
      <c r="Q6" s="4"/>
      <c r="R6" s="4"/>
      <c r="S6" s="677"/>
    </row>
    <row r="7" spans="2:19" ht="32.25" customHeight="1">
      <c r="B7" s="1"/>
      <c r="C7" s="685" t="s">
        <v>305</v>
      </c>
      <c r="D7" s="685"/>
      <c r="E7" s="685"/>
      <c r="F7" s="685"/>
      <c r="G7" s="685"/>
      <c r="H7" s="685"/>
      <c r="I7" s="685"/>
      <c r="J7" s="685"/>
      <c r="K7" s="685"/>
      <c r="L7" s="685"/>
      <c r="M7" s="685"/>
      <c r="N7" s="685"/>
      <c r="O7" s="685"/>
      <c r="P7" s="685"/>
      <c r="Q7" s="4"/>
      <c r="R7" s="4"/>
      <c r="S7" s="677"/>
    </row>
    <row r="8" spans="2:19" ht="14.25" customHeight="1">
      <c r="S8" s="677"/>
    </row>
    <row r="9" spans="2:19" ht="15" customHeight="1" thickBot="1">
      <c r="S9" s="677"/>
    </row>
    <row r="10" spans="2:19" ht="30" customHeight="1">
      <c r="B10" s="679" t="s">
        <v>158</v>
      </c>
      <c r="C10" s="686" t="s">
        <v>24</v>
      </c>
      <c r="D10" s="689" t="s">
        <v>189</v>
      </c>
      <c r="E10" s="686" t="s">
        <v>159</v>
      </c>
      <c r="F10" s="672" t="s">
        <v>222</v>
      </c>
      <c r="G10" s="673"/>
      <c r="H10" s="673"/>
      <c r="I10" s="673"/>
      <c r="J10" s="673"/>
      <c r="K10" s="673"/>
      <c r="L10" s="673"/>
      <c r="M10" s="673"/>
      <c r="N10" s="673"/>
      <c r="O10" s="673"/>
      <c r="P10" s="673"/>
      <c r="Q10" s="682" t="s">
        <v>160</v>
      </c>
      <c r="S10" s="677"/>
    </row>
    <row r="11" spans="2:19" ht="30" customHeight="1">
      <c r="B11" s="680"/>
      <c r="C11" s="687"/>
      <c r="D11" s="690"/>
      <c r="E11" s="687"/>
      <c r="F11" s="674" t="s">
        <v>223</v>
      </c>
      <c r="G11" s="675"/>
      <c r="H11" s="675"/>
      <c r="I11" s="676"/>
      <c r="J11" s="674" t="s">
        <v>224</v>
      </c>
      <c r="K11" s="676"/>
      <c r="L11" s="674" t="s">
        <v>225</v>
      </c>
      <c r="M11" s="675"/>
      <c r="N11" s="675"/>
      <c r="O11" s="676"/>
      <c r="P11" s="266" t="s">
        <v>226</v>
      </c>
      <c r="Q11" s="683"/>
      <c r="S11" s="677"/>
    </row>
    <row r="12" spans="2:19" ht="160.5" customHeight="1" thickBot="1">
      <c r="B12" s="681"/>
      <c r="C12" s="688"/>
      <c r="D12" s="691"/>
      <c r="E12" s="688"/>
      <c r="F12" s="267" t="s">
        <v>227</v>
      </c>
      <c r="G12" s="267" t="s">
        <v>228</v>
      </c>
      <c r="H12" s="267" t="s">
        <v>229</v>
      </c>
      <c r="I12" s="267" t="s">
        <v>230</v>
      </c>
      <c r="J12" s="267" t="s">
        <v>231</v>
      </c>
      <c r="K12" s="267" t="s">
        <v>232</v>
      </c>
      <c r="L12" s="267" t="s">
        <v>233</v>
      </c>
      <c r="M12" s="267" t="s">
        <v>234</v>
      </c>
      <c r="N12" s="267" t="s">
        <v>235</v>
      </c>
      <c r="O12" s="267" t="s">
        <v>236</v>
      </c>
      <c r="P12" s="267" t="s">
        <v>237</v>
      </c>
      <c r="Q12" s="684"/>
      <c r="S12" s="677"/>
    </row>
    <row r="13" spans="2:19" ht="15.75" customHeight="1">
      <c r="B13" s="692"/>
      <c r="C13" s="669" t="s">
        <v>161</v>
      </c>
      <c r="D13" s="644"/>
      <c r="E13" s="191"/>
      <c r="F13" s="192"/>
      <c r="G13" s="192"/>
      <c r="H13" s="192"/>
      <c r="I13" s="192"/>
      <c r="J13" s="192"/>
      <c r="K13" s="192"/>
      <c r="L13" s="192"/>
      <c r="M13" s="192"/>
      <c r="N13" s="192"/>
      <c r="O13" s="192"/>
      <c r="P13" s="192"/>
      <c r="Q13" s="200"/>
      <c r="S13" s="677"/>
    </row>
    <row r="14" spans="2:19" ht="15.75" customHeight="1">
      <c r="B14" s="692"/>
      <c r="C14" s="669"/>
      <c r="D14" s="644"/>
      <c r="E14" s="191"/>
      <c r="F14" s="192"/>
      <c r="G14" s="192"/>
      <c r="H14" s="192"/>
      <c r="I14" s="192"/>
      <c r="J14" s="192"/>
      <c r="K14" s="192"/>
      <c r="L14" s="192"/>
      <c r="M14" s="192"/>
      <c r="N14" s="192"/>
      <c r="O14" s="192"/>
      <c r="P14" s="192"/>
      <c r="Q14" s="200"/>
      <c r="S14" s="677"/>
    </row>
    <row r="15" spans="2:19" ht="15.75" customHeight="1">
      <c r="B15" s="693"/>
      <c r="C15" s="670"/>
      <c r="D15" s="645"/>
      <c r="E15" s="191"/>
      <c r="F15" s="192"/>
      <c r="G15" s="192"/>
      <c r="H15" s="192"/>
      <c r="I15" s="192"/>
      <c r="J15" s="192"/>
      <c r="K15" s="192"/>
      <c r="L15" s="192"/>
      <c r="M15" s="192"/>
      <c r="N15" s="192"/>
      <c r="O15" s="192"/>
      <c r="P15" s="192"/>
      <c r="Q15" s="200"/>
      <c r="S15" s="677"/>
    </row>
    <row r="16" spans="2:19" ht="15.75" customHeight="1">
      <c r="B16" s="660"/>
      <c r="C16" s="671" t="s">
        <v>162</v>
      </c>
      <c r="D16" s="643"/>
      <c r="E16" s="193"/>
      <c r="F16" s="194"/>
      <c r="G16" s="194"/>
      <c r="H16" s="194"/>
      <c r="I16" s="194"/>
      <c r="J16" s="194"/>
      <c r="K16" s="194"/>
      <c r="L16" s="194"/>
      <c r="M16" s="194"/>
      <c r="N16" s="194"/>
      <c r="O16" s="194"/>
      <c r="P16" s="194"/>
      <c r="Q16" s="201"/>
      <c r="S16" s="677"/>
    </row>
    <row r="17" spans="1:19" ht="15.75" customHeight="1">
      <c r="B17" s="661"/>
      <c r="C17" s="669"/>
      <c r="D17" s="644"/>
      <c r="E17" s="194"/>
      <c r="F17" s="194"/>
      <c r="G17" s="194"/>
      <c r="H17" s="194"/>
      <c r="I17" s="194"/>
      <c r="J17" s="194"/>
      <c r="K17" s="194"/>
      <c r="L17" s="194"/>
      <c r="M17" s="194"/>
      <c r="N17" s="194"/>
      <c r="O17" s="194"/>
      <c r="P17" s="194"/>
      <c r="Q17" s="201"/>
      <c r="S17" s="677"/>
    </row>
    <row r="18" spans="1:19" ht="15.75" customHeight="1">
      <c r="B18" s="662"/>
      <c r="C18" s="670"/>
      <c r="D18" s="645"/>
      <c r="E18" s="194"/>
      <c r="F18" s="194"/>
      <c r="G18" s="194"/>
      <c r="H18" s="194"/>
      <c r="I18" s="194"/>
      <c r="J18" s="194"/>
      <c r="K18" s="194"/>
      <c r="L18" s="194"/>
      <c r="M18" s="194"/>
      <c r="N18" s="194"/>
      <c r="O18" s="194"/>
      <c r="P18" s="194"/>
      <c r="Q18" s="201"/>
      <c r="S18" s="677"/>
    </row>
    <row r="19" spans="1:19" ht="15.75" customHeight="1">
      <c r="B19" s="666"/>
      <c r="C19" s="657" t="s">
        <v>163</v>
      </c>
      <c r="D19" s="646"/>
      <c r="E19" s="268"/>
      <c r="F19" s="268"/>
      <c r="G19" s="268"/>
      <c r="H19" s="268"/>
      <c r="I19" s="268"/>
      <c r="J19" s="268"/>
      <c r="K19" s="268"/>
      <c r="L19" s="268"/>
      <c r="M19" s="268"/>
      <c r="N19" s="268"/>
      <c r="O19" s="268"/>
      <c r="P19" s="268"/>
      <c r="Q19" s="269"/>
      <c r="S19" s="677"/>
    </row>
    <row r="20" spans="1:19" ht="15.75" customHeight="1">
      <c r="B20" s="667"/>
      <c r="C20" s="658"/>
      <c r="D20" s="647"/>
      <c r="E20" s="270"/>
      <c r="F20" s="270"/>
      <c r="G20" s="270"/>
      <c r="H20" s="270"/>
      <c r="I20" s="270"/>
      <c r="J20" s="270"/>
      <c r="K20" s="270"/>
      <c r="L20" s="270"/>
      <c r="M20" s="270"/>
      <c r="N20" s="270"/>
      <c r="O20" s="270"/>
      <c r="P20" s="270"/>
      <c r="Q20" s="269"/>
      <c r="S20" s="677"/>
    </row>
    <row r="21" spans="1:19" ht="15.75" customHeight="1">
      <c r="B21" s="668"/>
      <c r="C21" s="659"/>
      <c r="D21" s="648"/>
      <c r="E21" s="270"/>
      <c r="F21" s="270"/>
      <c r="G21" s="270"/>
      <c r="H21" s="270"/>
      <c r="I21" s="270"/>
      <c r="J21" s="270"/>
      <c r="K21" s="270"/>
      <c r="L21" s="270"/>
      <c r="M21" s="270"/>
      <c r="N21" s="270"/>
      <c r="O21" s="270"/>
      <c r="P21" s="270"/>
      <c r="Q21" s="269"/>
      <c r="S21" s="678" t="s">
        <v>240</v>
      </c>
    </row>
    <row r="22" spans="1:19" ht="15.75">
      <c r="B22" s="660"/>
      <c r="C22" s="651" t="s">
        <v>164</v>
      </c>
      <c r="D22" s="643"/>
      <c r="E22" s="189"/>
      <c r="F22" s="190"/>
      <c r="G22" s="190"/>
      <c r="H22" s="190"/>
      <c r="I22" s="190"/>
      <c r="J22" s="190"/>
      <c r="K22" s="190"/>
      <c r="L22" s="190"/>
      <c r="M22" s="190"/>
      <c r="N22" s="190"/>
      <c r="O22" s="190"/>
      <c r="P22" s="190"/>
      <c r="Q22" s="202"/>
      <c r="S22" s="678"/>
    </row>
    <row r="23" spans="1:19" ht="15.75">
      <c r="B23" s="661"/>
      <c r="C23" s="652"/>
      <c r="D23" s="644"/>
      <c r="E23" s="189"/>
      <c r="F23" s="190"/>
      <c r="G23" s="190"/>
      <c r="H23" s="190"/>
      <c r="I23" s="190"/>
      <c r="J23" s="190"/>
      <c r="K23" s="190"/>
      <c r="L23" s="190"/>
      <c r="M23" s="190"/>
      <c r="N23" s="190"/>
      <c r="O23" s="190"/>
      <c r="P23" s="190"/>
      <c r="Q23" s="202"/>
      <c r="S23" s="678"/>
    </row>
    <row r="24" spans="1:19" ht="15.75">
      <c r="B24" s="662"/>
      <c r="C24" s="653"/>
      <c r="D24" s="645"/>
      <c r="E24" s="189"/>
      <c r="F24" s="190"/>
      <c r="G24" s="190"/>
      <c r="H24" s="190"/>
      <c r="I24" s="190"/>
      <c r="J24" s="190"/>
      <c r="K24" s="190"/>
      <c r="L24" s="190"/>
      <c r="M24" s="190"/>
      <c r="N24" s="190"/>
      <c r="O24" s="190"/>
      <c r="P24" s="190"/>
      <c r="Q24" s="202"/>
      <c r="S24" s="678"/>
    </row>
    <row r="25" spans="1:19" ht="15.75">
      <c r="A25" s="186"/>
      <c r="B25" s="660"/>
      <c r="C25" s="651" t="s">
        <v>165</v>
      </c>
      <c r="D25" s="643"/>
      <c r="E25" s="189"/>
      <c r="F25" s="190"/>
      <c r="G25" s="190"/>
      <c r="H25" s="190"/>
      <c r="I25" s="190"/>
      <c r="J25" s="190"/>
      <c r="K25" s="190"/>
      <c r="L25" s="190"/>
      <c r="M25" s="190"/>
      <c r="N25" s="190"/>
      <c r="O25" s="190"/>
      <c r="P25" s="190"/>
      <c r="Q25" s="202"/>
      <c r="S25" s="678"/>
    </row>
    <row r="26" spans="1:19" ht="15.75">
      <c r="B26" s="661"/>
      <c r="C26" s="652"/>
      <c r="D26" s="644"/>
      <c r="E26" s="189"/>
      <c r="F26" s="190"/>
      <c r="G26" s="190"/>
      <c r="H26" s="190"/>
      <c r="I26" s="190"/>
      <c r="J26" s="190"/>
      <c r="K26" s="190"/>
      <c r="L26" s="190"/>
      <c r="M26" s="190"/>
      <c r="N26" s="190"/>
      <c r="O26" s="190"/>
      <c r="P26" s="190"/>
      <c r="Q26" s="202"/>
      <c r="S26" s="678"/>
    </row>
    <row r="27" spans="1:19" ht="15.75">
      <c r="B27" s="662"/>
      <c r="C27" s="653"/>
      <c r="D27" s="645"/>
      <c r="E27" s="189"/>
      <c r="F27" s="190"/>
      <c r="G27" s="190"/>
      <c r="H27" s="190"/>
      <c r="I27" s="190"/>
      <c r="J27" s="190"/>
      <c r="K27" s="190"/>
      <c r="L27" s="190"/>
      <c r="M27" s="190"/>
      <c r="N27" s="190"/>
      <c r="O27" s="190"/>
      <c r="P27" s="190"/>
      <c r="Q27" s="202"/>
      <c r="S27" s="678"/>
    </row>
    <row r="28" spans="1:19" ht="15.75">
      <c r="B28" s="660"/>
      <c r="C28" s="651" t="s">
        <v>166</v>
      </c>
      <c r="D28" s="643"/>
      <c r="E28" s="195"/>
      <c r="F28" s="196"/>
      <c r="G28" s="196"/>
      <c r="H28" s="196"/>
      <c r="I28" s="196"/>
      <c r="J28" s="196"/>
      <c r="K28" s="196"/>
      <c r="L28" s="196"/>
      <c r="M28" s="196"/>
      <c r="N28" s="196"/>
      <c r="O28" s="196"/>
      <c r="P28" s="196"/>
      <c r="Q28" s="202"/>
      <c r="S28" s="678"/>
    </row>
    <row r="29" spans="1:19" ht="15.75">
      <c r="B29" s="661"/>
      <c r="C29" s="652"/>
      <c r="D29" s="644"/>
      <c r="E29" s="189"/>
      <c r="F29" s="190"/>
      <c r="G29" s="190"/>
      <c r="H29" s="190"/>
      <c r="I29" s="190"/>
      <c r="J29" s="190"/>
      <c r="K29" s="190"/>
      <c r="L29" s="190"/>
      <c r="M29" s="190"/>
      <c r="N29" s="190"/>
      <c r="O29" s="190"/>
      <c r="P29" s="190"/>
      <c r="Q29" s="202"/>
      <c r="S29" s="678"/>
    </row>
    <row r="30" spans="1:19" ht="15.75">
      <c r="B30" s="662"/>
      <c r="C30" s="653"/>
      <c r="D30" s="645"/>
      <c r="E30" s="195"/>
      <c r="F30" s="196"/>
      <c r="G30" s="196"/>
      <c r="H30" s="196"/>
      <c r="I30" s="196"/>
      <c r="J30" s="196"/>
      <c r="K30" s="196"/>
      <c r="L30" s="196"/>
      <c r="M30" s="196"/>
      <c r="N30" s="196"/>
      <c r="O30" s="196"/>
      <c r="P30" s="196"/>
      <c r="Q30" s="202"/>
      <c r="S30" s="678"/>
    </row>
    <row r="31" spans="1:19" ht="15.75">
      <c r="B31" s="660"/>
      <c r="C31" s="651" t="s">
        <v>167</v>
      </c>
      <c r="D31" s="643"/>
      <c r="E31" s="189"/>
      <c r="F31" s="190"/>
      <c r="G31" s="190"/>
      <c r="H31" s="190"/>
      <c r="I31" s="190"/>
      <c r="J31" s="190"/>
      <c r="K31" s="190"/>
      <c r="L31" s="190"/>
      <c r="M31" s="190"/>
      <c r="N31" s="190"/>
      <c r="O31" s="190"/>
      <c r="P31" s="190"/>
      <c r="Q31" s="202"/>
      <c r="S31" s="678"/>
    </row>
    <row r="32" spans="1:19" ht="15.75">
      <c r="B32" s="661"/>
      <c r="C32" s="652"/>
      <c r="D32" s="644"/>
      <c r="E32" s="189"/>
      <c r="F32" s="190"/>
      <c r="G32" s="190"/>
      <c r="H32" s="190"/>
      <c r="I32" s="190"/>
      <c r="J32" s="190"/>
      <c r="K32" s="190"/>
      <c r="L32" s="190"/>
      <c r="M32" s="190"/>
      <c r="N32" s="190"/>
      <c r="O32" s="190"/>
      <c r="P32" s="190"/>
      <c r="Q32" s="202"/>
      <c r="S32" s="678"/>
    </row>
    <row r="33" spans="2:19" ht="15.75">
      <c r="B33" s="662"/>
      <c r="C33" s="653"/>
      <c r="D33" s="645"/>
      <c r="E33" s="189"/>
      <c r="F33" s="190"/>
      <c r="G33" s="190"/>
      <c r="H33" s="190"/>
      <c r="I33" s="190"/>
      <c r="J33" s="190"/>
      <c r="K33" s="190"/>
      <c r="L33" s="190"/>
      <c r="M33" s="190"/>
      <c r="N33" s="190"/>
      <c r="O33" s="190"/>
      <c r="P33" s="190"/>
      <c r="Q33" s="202"/>
      <c r="S33" s="678"/>
    </row>
    <row r="34" spans="2:19" ht="15.75">
      <c r="B34" s="660"/>
      <c r="C34" s="651" t="s">
        <v>168</v>
      </c>
      <c r="D34" s="643"/>
      <c r="E34" s="189"/>
      <c r="F34" s="190"/>
      <c r="G34" s="190"/>
      <c r="H34" s="190"/>
      <c r="I34" s="190"/>
      <c r="J34" s="190"/>
      <c r="K34" s="190"/>
      <c r="L34" s="190"/>
      <c r="M34" s="190"/>
      <c r="N34" s="190"/>
      <c r="O34" s="190"/>
      <c r="P34" s="190"/>
      <c r="Q34" s="202"/>
      <c r="S34" s="678"/>
    </row>
    <row r="35" spans="2:19" ht="15.75">
      <c r="B35" s="661"/>
      <c r="C35" s="652"/>
      <c r="D35" s="644"/>
      <c r="E35" s="189"/>
      <c r="F35" s="190"/>
      <c r="G35" s="190"/>
      <c r="H35" s="190"/>
      <c r="I35" s="190"/>
      <c r="J35" s="190"/>
      <c r="K35" s="190"/>
      <c r="L35" s="190"/>
      <c r="M35" s="190"/>
      <c r="N35" s="190"/>
      <c r="O35" s="190"/>
      <c r="P35" s="190"/>
      <c r="Q35" s="202"/>
      <c r="S35" s="678"/>
    </row>
    <row r="36" spans="2:19" ht="15.75">
      <c r="B36" s="662"/>
      <c r="C36" s="653"/>
      <c r="D36" s="645"/>
      <c r="E36" s="189"/>
      <c r="F36" s="190"/>
      <c r="G36" s="190"/>
      <c r="H36" s="190"/>
      <c r="I36" s="190"/>
      <c r="J36" s="190"/>
      <c r="K36" s="190"/>
      <c r="L36" s="190"/>
      <c r="M36" s="190"/>
      <c r="N36" s="190"/>
      <c r="O36" s="190"/>
      <c r="P36" s="190"/>
      <c r="Q36" s="202"/>
      <c r="S36" s="678"/>
    </row>
    <row r="37" spans="2:19" ht="15.75">
      <c r="B37" s="660"/>
      <c r="C37" s="651" t="s">
        <v>169</v>
      </c>
      <c r="D37" s="643"/>
      <c r="E37" s="189"/>
      <c r="F37" s="190"/>
      <c r="G37" s="190"/>
      <c r="H37" s="190"/>
      <c r="I37" s="190"/>
      <c r="J37" s="190"/>
      <c r="K37" s="190"/>
      <c r="L37" s="190"/>
      <c r="M37" s="190"/>
      <c r="N37" s="190"/>
      <c r="O37" s="190"/>
      <c r="P37" s="190"/>
      <c r="Q37" s="202"/>
      <c r="S37" s="678"/>
    </row>
    <row r="38" spans="2:19" ht="15.75">
      <c r="B38" s="661"/>
      <c r="C38" s="652"/>
      <c r="D38" s="644"/>
      <c r="E38" s="189"/>
      <c r="F38" s="190"/>
      <c r="G38" s="190"/>
      <c r="H38" s="190"/>
      <c r="I38" s="190"/>
      <c r="J38" s="190"/>
      <c r="K38" s="190"/>
      <c r="L38" s="190"/>
      <c r="M38" s="190"/>
      <c r="N38" s="190"/>
      <c r="O38" s="190"/>
      <c r="P38" s="190"/>
      <c r="Q38" s="202"/>
      <c r="S38" s="678"/>
    </row>
    <row r="39" spans="2:19" ht="15.75">
      <c r="B39" s="662"/>
      <c r="C39" s="653"/>
      <c r="D39" s="645"/>
      <c r="E39" s="189"/>
      <c r="F39" s="190"/>
      <c r="G39" s="190"/>
      <c r="H39" s="190"/>
      <c r="I39" s="190"/>
      <c r="J39" s="190"/>
      <c r="K39" s="190"/>
      <c r="L39" s="190"/>
      <c r="M39" s="190"/>
      <c r="N39" s="190"/>
      <c r="O39" s="190"/>
      <c r="P39" s="190"/>
      <c r="Q39" s="202"/>
      <c r="S39" s="678"/>
    </row>
    <row r="40" spans="2:19" ht="15.75">
      <c r="B40" s="660"/>
      <c r="C40" s="651" t="s">
        <v>170</v>
      </c>
      <c r="D40" s="643"/>
      <c r="E40" s="189"/>
      <c r="F40" s="190"/>
      <c r="G40" s="190"/>
      <c r="H40" s="190"/>
      <c r="I40" s="190"/>
      <c r="J40" s="190"/>
      <c r="K40" s="190"/>
      <c r="L40" s="190"/>
      <c r="M40" s="190"/>
      <c r="N40" s="190"/>
      <c r="O40" s="190"/>
      <c r="P40" s="190"/>
      <c r="Q40" s="202"/>
      <c r="S40" s="678"/>
    </row>
    <row r="41" spans="2:19" ht="15.75">
      <c r="B41" s="661"/>
      <c r="C41" s="652"/>
      <c r="D41" s="644"/>
      <c r="E41" s="189"/>
      <c r="F41" s="190"/>
      <c r="G41" s="190"/>
      <c r="H41" s="190"/>
      <c r="I41" s="190"/>
      <c r="J41" s="190"/>
      <c r="K41" s="190"/>
      <c r="L41" s="190"/>
      <c r="M41" s="190"/>
      <c r="N41" s="190"/>
      <c r="O41" s="190"/>
      <c r="P41" s="190"/>
      <c r="Q41" s="202"/>
      <c r="S41" s="678"/>
    </row>
    <row r="42" spans="2:19" ht="15.75">
      <c r="B42" s="662"/>
      <c r="C42" s="653"/>
      <c r="D42" s="645"/>
      <c r="E42" s="189"/>
      <c r="F42" s="190"/>
      <c r="G42" s="190"/>
      <c r="H42" s="190"/>
      <c r="I42" s="190"/>
      <c r="J42" s="190"/>
      <c r="K42" s="190"/>
      <c r="L42" s="190"/>
      <c r="M42" s="190"/>
      <c r="N42" s="190"/>
      <c r="O42" s="190"/>
      <c r="P42" s="190"/>
      <c r="Q42" s="202"/>
      <c r="S42" s="678"/>
    </row>
    <row r="43" spans="2:19" ht="15.75">
      <c r="B43" s="660"/>
      <c r="C43" s="651" t="s">
        <v>190</v>
      </c>
      <c r="D43" s="643"/>
      <c r="E43" s="189"/>
      <c r="F43" s="190"/>
      <c r="G43" s="190"/>
      <c r="H43" s="190"/>
      <c r="I43" s="190"/>
      <c r="J43" s="190"/>
      <c r="K43" s="190"/>
      <c r="L43" s="190"/>
      <c r="M43" s="190"/>
      <c r="N43" s="190"/>
      <c r="O43" s="190"/>
      <c r="P43" s="190"/>
      <c r="Q43" s="202"/>
      <c r="S43" s="678"/>
    </row>
    <row r="44" spans="2:19" ht="15.75">
      <c r="B44" s="661"/>
      <c r="C44" s="652"/>
      <c r="D44" s="644"/>
      <c r="E44" s="189"/>
      <c r="F44" s="190"/>
      <c r="G44" s="190"/>
      <c r="H44" s="190"/>
      <c r="I44" s="190"/>
      <c r="J44" s="190"/>
      <c r="K44" s="190"/>
      <c r="L44" s="190"/>
      <c r="M44" s="190"/>
      <c r="N44" s="190"/>
      <c r="O44" s="190"/>
      <c r="P44" s="190"/>
      <c r="Q44" s="202"/>
      <c r="S44" s="678"/>
    </row>
    <row r="45" spans="2:19" ht="15.75">
      <c r="B45" s="662"/>
      <c r="C45" s="653"/>
      <c r="D45" s="645"/>
      <c r="E45" s="189"/>
      <c r="F45" s="190"/>
      <c r="G45" s="190"/>
      <c r="H45" s="190"/>
      <c r="I45" s="190"/>
      <c r="J45" s="190"/>
      <c r="K45" s="190"/>
      <c r="L45" s="190"/>
      <c r="M45" s="190"/>
      <c r="N45" s="190"/>
      <c r="O45" s="190"/>
      <c r="P45" s="190"/>
      <c r="Q45" s="202"/>
      <c r="S45" s="678"/>
    </row>
    <row r="46" spans="2:19" ht="15.75">
      <c r="B46" s="660"/>
      <c r="C46" s="651" t="s">
        <v>191</v>
      </c>
      <c r="D46" s="643"/>
      <c r="E46" s="189"/>
      <c r="F46" s="190"/>
      <c r="G46" s="190"/>
      <c r="H46" s="190"/>
      <c r="I46" s="190"/>
      <c r="J46" s="190"/>
      <c r="K46" s="190"/>
      <c r="L46" s="190"/>
      <c r="M46" s="190"/>
      <c r="N46" s="190"/>
      <c r="O46" s="190"/>
      <c r="P46" s="190"/>
      <c r="Q46" s="202"/>
      <c r="S46" s="678"/>
    </row>
    <row r="47" spans="2:19" ht="15.75">
      <c r="B47" s="661"/>
      <c r="C47" s="652"/>
      <c r="D47" s="644"/>
      <c r="E47" s="189"/>
      <c r="F47" s="190"/>
      <c r="G47" s="190"/>
      <c r="H47" s="190"/>
      <c r="I47" s="190"/>
      <c r="J47" s="190"/>
      <c r="K47" s="190"/>
      <c r="L47" s="190"/>
      <c r="M47" s="190"/>
      <c r="N47" s="190"/>
      <c r="O47" s="190"/>
      <c r="P47" s="190"/>
      <c r="Q47" s="202"/>
      <c r="S47" s="678"/>
    </row>
    <row r="48" spans="2:19" ht="15.75">
      <c r="B48" s="662"/>
      <c r="C48" s="653"/>
      <c r="D48" s="645"/>
      <c r="E48" s="189"/>
      <c r="F48" s="190"/>
      <c r="G48" s="190"/>
      <c r="H48" s="190"/>
      <c r="I48" s="190"/>
      <c r="J48" s="190"/>
      <c r="K48" s="190"/>
      <c r="L48" s="190"/>
      <c r="M48" s="190"/>
      <c r="N48" s="190"/>
      <c r="O48" s="190"/>
      <c r="P48" s="190"/>
      <c r="Q48" s="202"/>
      <c r="S48" s="678"/>
    </row>
    <row r="49" spans="2:19" ht="15.75">
      <c r="B49" s="666"/>
      <c r="C49" s="657" t="s">
        <v>171</v>
      </c>
      <c r="D49" s="646"/>
      <c r="E49" s="271"/>
      <c r="F49" s="272"/>
      <c r="G49" s="272"/>
      <c r="H49" s="272"/>
      <c r="I49" s="272"/>
      <c r="J49" s="272"/>
      <c r="K49" s="272"/>
      <c r="L49" s="272"/>
      <c r="M49" s="272"/>
      <c r="N49" s="272"/>
      <c r="O49" s="272"/>
      <c r="P49" s="272"/>
      <c r="Q49" s="269"/>
      <c r="S49" s="678"/>
    </row>
    <row r="50" spans="2:19" ht="15.75">
      <c r="B50" s="667"/>
      <c r="C50" s="658"/>
      <c r="D50" s="647"/>
      <c r="E50" s="271"/>
      <c r="F50" s="272"/>
      <c r="G50" s="272"/>
      <c r="H50" s="272"/>
      <c r="I50" s="272"/>
      <c r="J50" s="272"/>
      <c r="K50" s="272"/>
      <c r="L50" s="272"/>
      <c r="M50" s="272"/>
      <c r="N50" s="272"/>
      <c r="O50" s="272"/>
      <c r="P50" s="272"/>
      <c r="Q50" s="269"/>
      <c r="S50" s="678"/>
    </row>
    <row r="51" spans="2:19" ht="15.75">
      <c r="B51" s="668"/>
      <c r="C51" s="659"/>
      <c r="D51" s="648"/>
      <c r="E51" s="271"/>
      <c r="F51" s="272"/>
      <c r="G51" s="272"/>
      <c r="H51" s="272"/>
      <c r="I51" s="272"/>
      <c r="J51" s="272"/>
      <c r="K51" s="272"/>
      <c r="L51" s="272"/>
      <c r="M51" s="272"/>
      <c r="N51" s="272"/>
      <c r="O51" s="272"/>
      <c r="P51" s="272"/>
      <c r="Q51" s="269"/>
      <c r="S51" s="678"/>
    </row>
    <row r="52" spans="2:19" ht="15.75">
      <c r="B52" s="660"/>
      <c r="C52" s="651" t="s">
        <v>172</v>
      </c>
      <c r="D52" s="643"/>
      <c r="E52" s="189"/>
      <c r="F52" s="190"/>
      <c r="G52" s="190"/>
      <c r="H52" s="190"/>
      <c r="I52" s="190"/>
      <c r="J52" s="190"/>
      <c r="K52" s="190"/>
      <c r="L52" s="190"/>
      <c r="M52" s="190"/>
      <c r="N52" s="190"/>
      <c r="O52" s="190"/>
      <c r="P52" s="190"/>
      <c r="Q52" s="202"/>
      <c r="S52" s="678"/>
    </row>
    <row r="53" spans="2:19" ht="15.75">
      <c r="B53" s="661"/>
      <c r="C53" s="652"/>
      <c r="D53" s="644"/>
      <c r="E53" s="189"/>
      <c r="F53" s="190"/>
      <c r="G53" s="190"/>
      <c r="H53" s="190"/>
      <c r="I53" s="190"/>
      <c r="J53" s="190"/>
      <c r="K53" s="190"/>
      <c r="L53" s="190"/>
      <c r="M53" s="190"/>
      <c r="N53" s="190"/>
      <c r="O53" s="190"/>
      <c r="P53" s="190"/>
      <c r="Q53" s="202"/>
      <c r="S53" s="678"/>
    </row>
    <row r="54" spans="2:19" ht="15.75">
      <c r="B54" s="662"/>
      <c r="C54" s="653"/>
      <c r="D54" s="645"/>
      <c r="E54" s="189"/>
      <c r="F54" s="190"/>
      <c r="G54" s="190"/>
      <c r="H54" s="190"/>
      <c r="I54" s="190"/>
      <c r="J54" s="190"/>
      <c r="K54" s="190"/>
      <c r="L54" s="190"/>
      <c r="M54" s="190"/>
      <c r="N54" s="190"/>
      <c r="O54" s="190"/>
      <c r="P54" s="190"/>
      <c r="Q54" s="202"/>
      <c r="S54" s="678"/>
    </row>
    <row r="55" spans="2:19" ht="15.75">
      <c r="B55" s="660"/>
      <c r="C55" s="651" t="s">
        <v>173</v>
      </c>
      <c r="D55" s="643"/>
      <c r="E55" s="189"/>
      <c r="F55" s="190"/>
      <c r="G55" s="190"/>
      <c r="H55" s="190"/>
      <c r="I55" s="190"/>
      <c r="J55" s="190"/>
      <c r="K55" s="190"/>
      <c r="L55" s="190"/>
      <c r="M55" s="190"/>
      <c r="N55" s="190"/>
      <c r="O55" s="190"/>
      <c r="P55" s="190"/>
      <c r="Q55" s="202"/>
      <c r="S55" s="678"/>
    </row>
    <row r="56" spans="2:19" ht="15.75">
      <c r="B56" s="661"/>
      <c r="C56" s="652"/>
      <c r="D56" s="644"/>
      <c r="E56" s="189"/>
      <c r="F56" s="190"/>
      <c r="G56" s="190"/>
      <c r="H56" s="190"/>
      <c r="I56" s="190"/>
      <c r="J56" s="190"/>
      <c r="K56" s="190"/>
      <c r="L56" s="190"/>
      <c r="M56" s="190"/>
      <c r="N56" s="190"/>
      <c r="O56" s="190"/>
      <c r="P56" s="190"/>
      <c r="Q56" s="202"/>
      <c r="S56" s="678"/>
    </row>
    <row r="57" spans="2:19" ht="15.75">
      <c r="B57" s="662"/>
      <c r="C57" s="653"/>
      <c r="D57" s="645"/>
      <c r="E57" s="189"/>
      <c r="F57" s="190"/>
      <c r="G57" s="190"/>
      <c r="H57" s="190"/>
      <c r="I57" s="190"/>
      <c r="J57" s="190"/>
      <c r="K57" s="190"/>
      <c r="L57" s="190"/>
      <c r="M57" s="190"/>
      <c r="N57" s="190"/>
      <c r="O57" s="190"/>
      <c r="P57" s="190"/>
      <c r="Q57" s="202"/>
      <c r="S57" s="678"/>
    </row>
    <row r="58" spans="2:19" ht="15.75">
      <c r="B58" s="660"/>
      <c r="C58" s="651" t="s">
        <v>174</v>
      </c>
      <c r="D58" s="643"/>
      <c r="E58" s="189"/>
      <c r="F58" s="190"/>
      <c r="G58" s="190"/>
      <c r="H58" s="190"/>
      <c r="I58" s="190"/>
      <c r="J58" s="190"/>
      <c r="K58" s="190"/>
      <c r="L58" s="190"/>
      <c r="M58" s="190"/>
      <c r="N58" s="190"/>
      <c r="O58" s="190"/>
      <c r="P58" s="190"/>
      <c r="Q58" s="202"/>
      <c r="S58" s="678"/>
    </row>
    <row r="59" spans="2:19" ht="15.75">
      <c r="B59" s="661"/>
      <c r="C59" s="652"/>
      <c r="D59" s="644"/>
      <c r="E59" s="189"/>
      <c r="F59" s="190"/>
      <c r="G59" s="190"/>
      <c r="H59" s="190"/>
      <c r="I59" s="190"/>
      <c r="J59" s="190"/>
      <c r="K59" s="190"/>
      <c r="L59" s="190"/>
      <c r="M59" s="190"/>
      <c r="N59" s="190"/>
      <c r="O59" s="190"/>
      <c r="P59" s="190"/>
      <c r="Q59" s="202"/>
      <c r="S59" s="678"/>
    </row>
    <row r="60" spans="2:19" ht="15.75">
      <c r="B60" s="662"/>
      <c r="C60" s="653"/>
      <c r="D60" s="645"/>
      <c r="E60" s="189"/>
      <c r="F60" s="190"/>
      <c r="G60" s="190"/>
      <c r="H60" s="190"/>
      <c r="I60" s="190"/>
      <c r="J60" s="190"/>
      <c r="K60" s="190"/>
      <c r="L60" s="190"/>
      <c r="M60" s="190"/>
      <c r="N60" s="190"/>
      <c r="O60" s="190"/>
      <c r="P60" s="190"/>
      <c r="Q60" s="202"/>
      <c r="S60" s="678"/>
    </row>
    <row r="61" spans="2:19" ht="15.75">
      <c r="B61" s="660"/>
      <c r="C61" s="651" t="s">
        <v>193</v>
      </c>
      <c r="D61" s="643"/>
      <c r="E61" s="189"/>
      <c r="F61" s="190"/>
      <c r="G61" s="190"/>
      <c r="H61" s="190"/>
      <c r="I61" s="190"/>
      <c r="J61" s="190"/>
      <c r="K61" s="190"/>
      <c r="L61" s="190"/>
      <c r="M61" s="190"/>
      <c r="N61" s="190"/>
      <c r="O61" s="190"/>
      <c r="P61" s="190"/>
      <c r="Q61" s="203"/>
      <c r="S61" s="678"/>
    </row>
    <row r="62" spans="2:19" ht="15.75">
      <c r="B62" s="661"/>
      <c r="C62" s="652"/>
      <c r="D62" s="644"/>
      <c r="E62" s="189"/>
      <c r="F62" s="190"/>
      <c r="G62" s="190"/>
      <c r="H62" s="190"/>
      <c r="I62" s="190"/>
      <c r="J62" s="190"/>
      <c r="K62" s="190"/>
      <c r="L62" s="190"/>
      <c r="M62" s="190"/>
      <c r="N62" s="190"/>
      <c r="O62" s="190"/>
      <c r="P62" s="190"/>
      <c r="Q62" s="202"/>
      <c r="S62" s="678"/>
    </row>
    <row r="63" spans="2:19" ht="15.75">
      <c r="B63" s="662"/>
      <c r="C63" s="653"/>
      <c r="D63" s="645"/>
      <c r="E63" s="189"/>
      <c r="F63" s="190"/>
      <c r="G63" s="190"/>
      <c r="H63" s="190"/>
      <c r="I63" s="190"/>
      <c r="J63" s="190"/>
      <c r="K63" s="190"/>
      <c r="L63" s="190"/>
      <c r="M63" s="190"/>
      <c r="N63" s="190"/>
      <c r="O63" s="190"/>
      <c r="P63" s="190"/>
      <c r="Q63" s="204"/>
      <c r="S63" s="678"/>
    </row>
    <row r="64" spans="2:19" ht="15.75">
      <c r="B64" s="660"/>
      <c r="C64" s="651" t="s">
        <v>194</v>
      </c>
      <c r="D64" s="643"/>
      <c r="E64" s="189"/>
      <c r="F64" s="190"/>
      <c r="G64" s="190"/>
      <c r="H64" s="190"/>
      <c r="I64" s="190"/>
      <c r="J64" s="190"/>
      <c r="K64" s="190"/>
      <c r="L64" s="190"/>
      <c r="M64" s="190"/>
      <c r="N64" s="190"/>
      <c r="O64" s="190"/>
      <c r="P64" s="190"/>
      <c r="Q64" s="204"/>
      <c r="S64" s="678"/>
    </row>
    <row r="65" spans="2:19" ht="15.75">
      <c r="B65" s="661"/>
      <c r="C65" s="652"/>
      <c r="D65" s="644"/>
      <c r="E65" s="189"/>
      <c r="F65" s="190"/>
      <c r="G65" s="190"/>
      <c r="H65" s="190"/>
      <c r="I65" s="190"/>
      <c r="J65" s="190"/>
      <c r="K65" s="190"/>
      <c r="L65" s="190"/>
      <c r="M65" s="190"/>
      <c r="N65" s="190"/>
      <c r="O65" s="190"/>
      <c r="P65" s="190"/>
      <c r="Q65" s="204"/>
      <c r="S65" s="678"/>
    </row>
    <row r="66" spans="2:19" ht="15.75">
      <c r="B66" s="662"/>
      <c r="C66" s="653"/>
      <c r="D66" s="645"/>
      <c r="E66" s="189"/>
      <c r="F66" s="190"/>
      <c r="G66" s="190"/>
      <c r="H66" s="190"/>
      <c r="I66" s="190"/>
      <c r="J66" s="190"/>
      <c r="K66" s="190"/>
      <c r="L66" s="190"/>
      <c r="M66" s="190"/>
      <c r="N66" s="190"/>
      <c r="O66" s="190"/>
      <c r="P66" s="190"/>
      <c r="Q66" s="204"/>
      <c r="S66" s="678"/>
    </row>
    <row r="67" spans="2:19" ht="15.75">
      <c r="B67" s="660"/>
      <c r="C67" s="651" t="s">
        <v>195</v>
      </c>
      <c r="D67" s="643"/>
      <c r="E67" s="189"/>
      <c r="F67" s="190"/>
      <c r="G67" s="190"/>
      <c r="H67" s="190"/>
      <c r="I67" s="190"/>
      <c r="J67" s="190"/>
      <c r="K67" s="190"/>
      <c r="L67" s="190"/>
      <c r="M67" s="190"/>
      <c r="N67" s="190"/>
      <c r="O67" s="190"/>
      <c r="P67" s="190"/>
      <c r="Q67" s="204"/>
      <c r="S67" s="678"/>
    </row>
    <row r="68" spans="2:19" ht="15.75">
      <c r="B68" s="661"/>
      <c r="C68" s="652"/>
      <c r="D68" s="644"/>
      <c r="E68" s="189"/>
      <c r="F68" s="190"/>
      <c r="G68" s="190"/>
      <c r="H68" s="190"/>
      <c r="I68" s="190"/>
      <c r="J68" s="190"/>
      <c r="K68" s="190"/>
      <c r="L68" s="190"/>
      <c r="M68" s="190"/>
      <c r="N68" s="190"/>
      <c r="O68" s="190"/>
      <c r="P68" s="190"/>
      <c r="Q68" s="204"/>
      <c r="S68" s="678"/>
    </row>
    <row r="69" spans="2:19" ht="15.75">
      <c r="B69" s="662"/>
      <c r="C69" s="653"/>
      <c r="D69" s="645"/>
      <c r="E69" s="189"/>
      <c r="F69" s="190"/>
      <c r="G69" s="190"/>
      <c r="H69" s="190"/>
      <c r="I69" s="190"/>
      <c r="J69" s="190"/>
      <c r="K69" s="190"/>
      <c r="L69" s="190"/>
      <c r="M69" s="190"/>
      <c r="N69" s="190"/>
      <c r="O69" s="190"/>
      <c r="P69" s="190"/>
      <c r="Q69" s="204"/>
      <c r="S69" s="678"/>
    </row>
    <row r="70" spans="2:19" ht="15.75">
      <c r="B70" s="660"/>
      <c r="C70" s="651" t="s">
        <v>196</v>
      </c>
      <c r="D70" s="643"/>
      <c r="E70" s="189"/>
      <c r="F70" s="190"/>
      <c r="G70" s="190"/>
      <c r="H70" s="190"/>
      <c r="I70" s="190"/>
      <c r="J70" s="190"/>
      <c r="K70" s="190"/>
      <c r="L70" s="190"/>
      <c r="M70" s="190"/>
      <c r="N70" s="190"/>
      <c r="O70" s="190"/>
      <c r="P70" s="190"/>
      <c r="Q70" s="204"/>
      <c r="S70" s="678"/>
    </row>
    <row r="71" spans="2:19" ht="15.75">
      <c r="B71" s="661"/>
      <c r="C71" s="652"/>
      <c r="D71" s="644"/>
      <c r="E71" s="189"/>
      <c r="F71" s="190"/>
      <c r="G71" s="190"/>
      <c r="H71" s="190"/>
      <c r="I71" s="190"/>
      <c r="J71" s="190"/>
      <c r="K71" s="190"/>
      <c r="L71" s="190"/>
      <c r="M71" s="190"/>
      <c r="N71" s="190"/>
      <c r="O71" s="190"/>
      <c r="P71" s="190"/>
      <c r="Q71" s="202"/>
      <c r="S71" s="678"/>
    </row>
    <row r="72" spans="2:19" ht="15.75">
      <c r="B72" s="662"/>
      <c r="C72" s="653"/>
      <c r="D72" s="645"/>
      <c r="E72" s="189"/>
      <c r="F72" s="190"/>
      <c r="G72" s="190"/>
      <c r="H72" s="190"/>
      <c r="I72" s="190"/>
      <c r="J72" s="190"/>
      <c r="K72" s="190"/>
      <c r="L72" s="190"/>
      <c r="M72" s="190"/>
      <c r="N72" s="190"/>
      <c r="O72" s="190"/>
      <c r="P72" s="190"/>
      <c r="Q72" s="202"/>
      <c r="S72" s="678"/>
    </row>
    <row r="73" spans="2:19" ht="15.75">
      <c r="B73" s="660"/>
      <c r="C73" s="651" t="s">
        <v>197</v>
      </c>
      <c r="D73" s="643"/>
      <c r="E73" s="189"/>
      <c r="F73" s="190"/>
      <c r="G73" s="190"/>
      <c r="H73" s="190"/>
      <c r="I73" s="190"/>
      <c r="J73" s="190"/>
      <c r="K73" s="190"/>
      <c r="L73" s="190"/>
      <c r="M73" s="190"/>
      <c r="N73" s="190"/>
      <c r="O73" s="190"/>
      <c r="P73" s="190"/>
      <c r="Q73" s="202"/>
      <c r="S73" s="678"/>
    </row>
    <row r="74" spans="2:19" ht="15.75">
      <c r="B74" s="661"/>
      <c r="C74" s="652"/>
      <c r="D74" s="644"/>
      <c r="E74" s="189"/>
      <c r="F74" s="190"/>
      <c r="G74" s="190"/>
      <c r="H74" s="190"/>
      <c r="I74" s="190"/>
      <c r="J74" s="190"/>
      <c r="K74" s="190"/>
      <c r="L74" s="190"/>
      <c r="M74" s="190"/>
      <c r="N74" s="190"/>
      <c r="O74" s="190"/>
      <c r="P74" s="190"/>
      <c r="Q74" s="202"/>
      <c r="S74" s="678"/>
    </row>
    <row r="75" spans="2:19" ht="15.75">
      <c r="B75" s="662"/>
      <c r="C75" s="653"/>
      <c r="D75" s="645"/>
      <c r="E75" s="189"/>
      <c r="F75" s="190"/>
      <c r="G75" s="190"/>
      <c r="H75" s="190"/>
      <c r="I75" s="190"/>
      <c r="J75" s="190"/>
      <c r="K75" s="190"/>
      <c r="L75" s="190"/>
      <c r="M75" s="190"/>
      <c r="N75" s="190"/>
      <c r="O75" s="190"/>
      <c r="P75" s="190"/>
      <c r="Q75" s="202"/>
      <c r="S75" s="678"/>
    </row>
    <row r="76" spans="2:19" ht="15.75">
      <c r="B76" s="660"/>
      <c r="C76" s="651" t="s">
        <v>198</v>
      </c>
      <c r="D76" s="643"/>
      <c r="E76" s="189"/>
      <c r="F76" s="190"/>
      <c r="G76" s="190"/>
      <c r="H76" s="190"/>
      <c r="I76" s="190"/>
      <c r="J76" s="190"/>
      <c r="K76" s="190"/>
      <c r="L76" s="190"/>
      <c r="M76" s="190"/>
      <c r="N76" s="190"/>
      <c r="O76" s="190"/>
      <c r="P76" s="190"/>
      <c r="Q76" s="202"/>
    </row>
    <row r="77" spans="2:19" ht="15.75">
      <c r="B77" s="661"/>
      <c r="C77" s="652"/>
      <c r="D77" s="644"/>
      <c r="E77" s="189"/>
      <c r="F77" s="190"/>
      <c r="G77" s="190"/>
      <c r="H77" s="190"/>
      <c r="I77" s="190"/>
      <c r="J77" s="190"/>
      <c r="K77" s="190"/>
      <c r="L77" s="190"/>
      <c r="M77" s="190"/>
      <c r="N77" s="190"/>
      <c r="O77" s="190"/>
      <c r="P77" s="190"/>
      <c r="Q77" s="202"/>
    </row>
    <row r="78" spans="2:19" ht="15.75">
      <c r="B78" s="662"/>
      <c r="C78" s="653"/>
      <c r="D78" s="645"/>
      <c r="E78" s="189"/>
      <c r="F78" s="190"/>
      <c r="G78" s="190"/>
      <c r="H78" s="190"/>
      <c r="I78" s="190"/>
      <c r="J78" s="190"/>
      <c r="K78" s="190"/>
      <c r="L78" s="190"/>
      <c r="M78" s="190"/>
      <c r="N78" s="190"/>
      <c r="O78" s="190"/>
      <c r="P78" s="190"/>
      <c r="Q78" s="202"/>
    </row>
    <row r="79" spans="2:19" ht="15.75">
      <c r="B79" s="666"/>
      <c r="C79" s="657" t="s">
        <v>175</v>
      </c>
      <c r="D79" s="646"/>
      <c r="E79" s="271"/>
      <c r="F79" s="272"/>
      <c r="G79" s="272"/>
      <c r="H79" s="272"/>
      <c r="I79" s="272"/>
      <c r="J79" s="272"/>
      <c r="K79" s="272"/>
      <c r="L79" s="272"/>
      <c r="M79" s="272"/>
      <c r="N79" s="272"/>
      <c r="O79" s="272"/>
      <c r="P79" s="272"/>
      <c r="Q79" s="269"/>
    </row>
    <row r="80" spans="2:19" ht="15.75">
      <c r="B80" s="667"/>
      <c r="C80" s="658"/>
      <c r="D80" s="647"/>
      <c r="E80" s="271"/>
      <c r="F80" s="272"/>
      <c r="G80" s="272"/>
      <c r="H80" s="272"/>
      <c r="I80" s="272"/>
      <c r="J80" s="272"/>
      <c r="K80" s="272"/>
      <c r="L80" s="272"/>
      <c r="M80" s="272"/>
      <c r="N80" s="272"/>
      <c r="O80" s="272"/>
      <c r="P80" s="272"/>
      <c r="Q80" s="269"/>
    </row>
    <row r="81" spans="2:17" ht="15.75">
      <c r="B81" s="668"/>
      <c r="C81" s="659"/>
      <c r="D81" s="648"/>
      <c r="E81" s="271"/>
      <c r="F81" s="272"/>
      <c r="G81" s="272"/>
      <c r="H81" s="272"/>
      <c r="I81" s="272"/>
      <c r="J81" s="272"/>
      <c r="K81" s="272"/>
      <c r="L81" s="272"/>
      <c r="M81" s="272"/>
      <c r="N81" s="272"/>
      <c r="O81" s="272"/>
      <c r="P81" s="272"/>
      <c r="Q81" s="269"/>
    </row>
    <row r="82" spans="2:17" ht="15.75">
      <c r="B82" s="660"/>
      <c r="C82" s="651" t="s">
        <v>176</v>
      </c>
      <c r="D82" s="643"/>
      <c r="E82" s="189"/>
      <c r="F82" s="190"/>
      <c r="G82" s="190"/>
      <c r="H82" s="190"/>
      <c r="I82" s="190"/>
      <c r="J82" s="190"/>
      <c r="K82" s="190"/>
      <c r="L82" s="190"/>
      <c r="M82" s="190"/>
      <c r="N82" s="190"/>
      <c r="O82" s="190"/>
      <c r="P82" s="190"/>
      <c r="Q82" s="202"/>
    </row>
    <row r="83" spans="2:17" ht="15.75">
      <c r="B83" s="661"/>
      <c r="C83" s="652"/>
      <c r="D83" s="644"/>
      <c r="E83" s="189"/>
      <c r="F83" s="190"/>
      <c r="G83" s="190"/>
      <c r="H83" s="190"/>
      <c r="I83" s="190"/>
      <c r="J83" s="190"/>
      <c r="K83" s="190"/>
      <c r="L83" s="190"/>
      <c r="M83" s="190"/>
      <c r="N83" s="190"/>
      <c r="O83" s="190"/>
      <c r="P83" s="190"/>
      <c r="Q83" s="202"/>
    </row>
    <row r="84" spans="2:17" ht="15.75">
      <c r="B84" s="662"/>
      <c r="C84" s="653"/>
      <c r="D84" s="645"/>
      <c r="E84" s="189"/>
      <c r="F84" s="190"/>
      <c r="G84" s="190"/>
      <c r="H84" s="190"/>
      <c r="I84" s="190"/>
      <c r="J84" s="190"/>
      <c r="K84" s="190"/>
      <c r="L84" s="190"/>
      <c r="M84" s="190"/>
      <c r="N84" s="190"/>
      <c r="O84" s="190"/>
      <c r="P84" s="190"/>
      <c r="Q84" s="202"/>
    </row>
    <row r="85" spans="2:17" ht="15.75">
      <c r="B85" s="660"/>
      <c r="C85" s="651" t="s">
        <v>177</v>
      </c>
      <c r="D85" s="643"/>
      <c r="E85" s="189"/>
      <c r="F85" s="190"/>
      <c r="G85" s="190"/>
      <c r="H85" s="190"/>
      <c r="I85" s="190"/>
      <c r="J85" s="190"/>
      <c r="K85" s="190"/>
      <c r="L85" s="190"/>
      <c r="M85" s="190"/>
      <c r="N85" s="190"/>
      <c r="O85" s="190"/>
      <c r="P85" s="190"/>
      <c r="Q85" s="202"/>
    </row>
    <row r="86" spans="2:17" ht="15.75">
      <c r="B86" s="661"/>
      <c r="C86" s="652"/>
      <c r="D86" s="644"/>
      <c r="E86" s="189"/>
      <c r="F86" s="190"/>
      <c r="G86" s="190"/>
      <c r="H86" s="190"/>
      <c r="I86" s="190"/>
      <c r="J86" s="190"/>
      <c r="K86" s="190"/>
      <c r="L86" s="190"/>
      <c r="M86" s="190"/>
      <c r="N86" s="190"/>
      <c r="O86" s="190"/>
      <c r="P86" s="190"/>
      <c r="Q86" s="202"/>
    </row>
    <row r="87" spans="2:17" ht="15.75">
      <c r="B87" s="662"/>
      <c r="C87" s="653"/>
      <c r="D87" s="645"/>
      <c r="E87" s="189"/>
      <c r="F87" s="190"/>
      <c r="G87" s="190"/>
      <c r="H87" s="190"/>
      <c r="I87" s="190"/>
      <c r="J87" s="190"/>
      <c r="K87" s="190"/>
      <c r="L87" s="190"/>
      <c r="M87" s="190"/>
      <c r="N87" s="190"/>
      <c r="O87" s="190"/>
      <c r="P87" s="190"/>
      <c r="Q87" s="202"/>
    </row>
    <row r="88" spans="2:17" ht="15.75">
      <c r="B88" s="660"/>
      <c r="C88" s="651" t="s">
        <v>178</v>
      </c>
      <c r="D88" s="643"/>
      <c r="E88" s="189"/>
      <c r="F88" s="190"/>
      <c r="G88" s="190"/>
      <c r="H88" s="190"/>
      <c r="I88" s="190"/>
      <c r="J88" s="190"/>
      <c r="K88" s="190"/>
      <c r="L88" s="190"/>
      <c r="M88" s="190"/>
      <c r="N88" s="190"/>
      <c r="O88" s="190"/>
      <c r="P88" s="190"/>
      <c r="Q88" s="202"/>
    </row>
    <row r="89" spans="2:17" ht="15.75">
      <c r="B89" s="661"/>
      <c r="C89" s="652"/>
      <c r="D89" s="644"/>
      <c r="E89" s="189"/>
      <c r="F89" s="190"/>
      <c r="G89" s="190"/>
      <c r="H89" s="190"/>
      <c r="I89" s="190"/>
      <c r="J89" s="190"/>
      <c r="K89" s="190"/>
      <c r="L89" s="190"/>
      <c r="M89" s="190"/>
      <c r="N89" s="190"/>
      <c r="O89" s="190"/>
      <c r="P89" s="190"/>
      <c r="Q89" s="202"/>
    </row>
    <row r="90" spans="2:17" ht="15.75">
      <c r="B90" s="662"/>
      <c r="C90" s="653"/>
      <c r="D90" s="645"/>
      <c r="E90" s="189"/>
      <c r="F90" s="190"/>
      <c r="G90" s="190"/>
      <c r="H90" s="190"/>
      <c r="I90" s="190"/>
      <c r="J90" s="190"/>
      <c r="K90" s="190"/>
      <c r="L90" s="190"/>
      <c r="M90" s="190"/>
      <c r="N90" s="190"/>
      <c r="O90" s="190"/>
      <c r="P90" s="190"/>
      <c r="Q90" s="202"/>
    </row>
    <row r="91" spans="2:17" ht="15.75">
      <c r="B91" s="660"/>
      <c r="C91" s="651" t="s">
        <v>179</v>
      </c>
      <c r="D91" s="643"/>
      <c r="E91" s="189"/>
      <c r="F91" s="190"/>
      <c r="G91" s="190"/>
      <c r="H91" s="190"/>
      <c r="I91" s="190"/>
      <c r="J91" s="190"/>
      <c r="K91" s="190"/>
      <c r="L91" s="190"/>
      <c r="M91" s="190"/>
      <c r="N91" s="190"/>
      <c r="O91" s="190"/>
      <c r="P91" s="190"/>
      <c r="Q91" s="202"/>
    </row>
    <row r="92" spans="2:17" ht="15.75">
      <c r="B92" s="661"/>
      <c r="C92" s="652"/>
      <c r="D92" s="644"/>
      <c r="E92" s="189"/>
      <c r="F92" s="190"/>
      <c r="G92" s="190"/>
      <c r="H92" s="190"/>
      <c r="I92" s="190"/>
      <c r="J92" s="190"/>
      <c r="K92" s="190"/>
      <c r="L92" s="190"/>
      <c r="M92" s="190"/>
      <c r="N92" s="190"/>
      <c r="O92" s="190"/>
      <c r="P92" s="190"/>
      <c r="Q92" s="202"/>
    </row>
    <row r="93" spans="2:17" ht="15.75">
      <c r="B93" s="662"/>
      <c r="C93" s="653"/>
      <c r="D93" s="645"/>
      <c r="E93" s="189"/>
      <c r="F93" s="190"/>
      <c r="G93" s="190"/>
      <c r="H93" s="190"/>
      <c r="I93" s="190"/>
      <c r="J93" s="190"/>
      <c r="K93" s="190"/>
      <c r="L93" s="190"/>
      <c r="M93" s="190"/>
      <c r="N93" s="190"/>
      <c r="O93" s="190"/>
      <c r="P93" s="190"/>
      <c r="Q93" s="202"/>
    </row>
    <row r="94" spans="2:17" ht="15.75">
      <c r="B94" s="660"/>
      <c r="C94" s="651" t="s">
        <v>180</v>
      </c>
      <c r="D94" s="643"/>
      <c r="E94" s="189"/>
      <c r="F94" s="190"/>
      <c r="G94" s="190"/>
      <c r="H94" s="190"/>
      <c r="I94" s="190"/>
      <c r="J94" s="190"/>
      <c r="K94" s="190"/>
      <c r="L94" s="190"/>
      <c r="M94" s="190"/>
      <c r="N94" s="190"/>
      <c r="O94" s="190"/>
      <c r="P94" s="190"/>
      <c r="Q94" s="202"/>
    </row>
    <row r="95" spans="2:17" ht="15.75">
      <c r="B95" s="661"/>
      <c r="C95" s="652"/>
      <c r="D95" s="644"/>
      <c r="E95" s="189"/>
      <c r="F95" s="190"/>
      <c r="G95" s="190"/>
      <c r="H95" s="190"/>
      <c r="I95" s="190"/>
      <c r="J95" s="190"/>
      <c r="K95" s="190"/>
      <c r="L95" s="190"/>
      <c r="M95" s="190"/>
      <c r="N95" s="190"/>
      <c r="O95" s="190"/>
      <c r="P95" s="190"/>
      <c r="Q95" s="202"/>
    </row>
    <row r="96" spans="2:17" ht="15.75">
      <c r="B96" s="662"/>
      <c r="C96" s="653"/>
      <c r="D96" s="645"/>
      <c r="E96" s="189"/>
      <c r="F96" s="190"/>
      <c r="G96" s="190"/>
      <c r="H96" s="190"/>
      <c r="I96" s="190"/>
      <c r="J96" s="190"/>
      <c r="K96" s="190"/>
      <c r="L96" s="190"/>
      <c r="M96" s="190"/>
      <c r="N96" s="190"/>
      <c r="O96" s="190"/>
      <c r="P96" s="190"/>
      <c r="Q96" s="202"/>
    </row>
    <row r="97" spans="2:17" ht="15.75">
      <c r="B97" s="660"/>
      <c r="C97" s="651" t="s">
        <v>181</v>
      </c>
      <c r="D97" s="643"/>
      <c r="E97" s="189"/>
      <c r="F97" s="190"/>
      <c r="G97" s="190"/>
      <c r="H97" s="190"/>
      <c r="I97" s="190"/>
      <c r="J97" s="190"/>
      <c r="K97" s="190"/>
      <c r="L97" s="190"/>
      <c r="M97" s="190"/>
      <c r="N97" s="190"/>
      <c r="O97" s="190"/>
      <c r="P97" s="190"/>
      <c r="Q97" s="202"/>
    </row>
    <row r="98" spans="2:17" ht="15.75">
      <c r="B98" s="661"/>
      <c r="C98" s="652"/>
      <c r="D98" s="644"/>
      <c r="E98" s="189"/>
      <c r="F98" s="190"/>
      <c r="G98" s="190"/>
      <c r="H98" s="190"/>
      <c r="I98" s="190"/>
      <c r="J98" s="190"/>
      <c r="K98" s="190"/>
      <c r="L98" s="190"/>
      <c r="M98" s="190"/>
      <c r="N98" s="190"/>
      <c r="O98" s="190"/>
      <c r="P98" s="190"/>
      <c r="Q98" s="202"/>
    </row>
    <row r="99" spans="2:17" ht="15.75">
      <c r="B99" s="662"/>
      <c r="C99" s="653"/>
      <c r="D99" s="645"/>
      <c r="E99" s="189"/>
      <c r="F99" s="190"/>
      <c r="G99" s="190"/>
      <c r="H99" s="190"/>
      <c r="I99" s="190"/>
      <c r="J99" s="190"/>
      <c r="K99" s="190"/>
      <c r="L99" s="190"/>
      <c r="M99" s="190"/>
      <c r="N99" s="190"/>
      <c r="O99" s="190"/>
      <c r="P99" s="190"/>
      <c r="Q99" s="202"/>
    </row>
    <row r="100" spans="2:17" ht="15.75">
      <c r="B100" s="660"/>
      <c r="C100" s="651" t="s">
        <v>182</v>
      </c>
      <c r="D100" s="643"/>
      <c r="E100" s="189"/>
      <c r="F100" s="190"/>
      <c r="G100" s="190"/>
      <c r="H100" s="190"/>
      <c r="I100" s="190"/>
      <c r="J100" s="190"/>
      <c r="K100" s="190"/>
      <c r="L100" s="190"/>
      <c r="M100" s="190"/>
      <c r="N100" s="190"/>
      <c r="O100" s="190"/>
      <c r="P100" s="190"/>
      <c r="Q100" s="202"/>
    </row>
    <row r="101" spans="2:17" ht="15.75">
      <c r="B101" s="661"/>
      <c r="C101" s="652"/>
      <c r="D101" s="644"/>
      <c r="E101" s="189"/>
      <c r="F101" s="190"/>
      <c r="G101" s="190"/>
      <c r="H101" s="190"/>
      <c r="I101" s="190"/>
      <c r="J101" s="190"/>
      <c r="K101" s="190"/>
      <c r="L101" s="190"/>
      <c r="M101" s="190"/>
      <c r="N101" s="190"/>
      <c r="O101" s="190"/>
      <c r="P101" s="190"/>
      <c r="Q101" s="202"/>
    </row>
    <row r="102" spans="2:17" ht="15.75">
      <c r="B102" s="662"/>
      <c r="C102" s="653"/>
      <c r="D102" s="645"/>
      <c r="E102" s="189"/>
      <c r="F102" s="190"/>
      <c r="G102" s="190"/>
      <c r="H102" s="190"/>
      <c r="I102" s="190"/>
      <c r="J102" s="190"/>
      <c r="K102" s="190"/>
      <c r="L102" s="190"/>
      <c r="M102" s="190"/>
      <c r="N102" s="190"/>
      <c r="O102" s="190"/>
      <c r="P102" s="190"/>
      <c r="Q102" s="202"/>
    </row>
    <row r="103" spans="2:17" ht="15.75">
      <c r="B103" s="660"/>
      <c r="C103" s="651" t="s">
        <v>183</v>
      </c>
      <c r="D103" s="643"/>
      <c r="E103" s="189"/>
      <c r="F103" s="190"/>
      <c r="G103" s="190"/>
      <c r="H103" s="190"/>
      <c r="I103" s="190"/>
      <c r="J103" s="190"/>
      <c r="K103" s="190"/>
      <c r="L103" s="190"/>
      <c r="M103" s="190"/>
      <c r="N103" s="190"/>
      <c r="O103" s="190"/>
      <c r="P103" s="190"/>
      <c r="Q103" s="202"/>
    </row>
    <row r="104" spans="2:17" ht="15.75">
      <c r="B104" s="661"/>
      <c r="C104" s="652"/>
      <c r="D104" s="644"/>
      <c r="E104" s="189"/>
      <c r="F104" s="190"/>
      <c r="G104" s="190"/>
      <c r="H104" s="190"/>
      <c r="I104" s="190"/>
      <c r="J104" s="190"/>
      <c r="K104" s="190"/>
      <c r="L104" s="190"/>
      <c r="M104" s="190"/>
      <c r="N104" s="190"/>
      <c r="O104" s="190"/>
      <c r="P104" s="190"/>
      <c r="Q104" s="202"/>
    </row>
    <row r="105" spans="2:17" ht="15.75">
      <c r="B105" s="662"/>
      <c r="C105" s="653"/>
      <c r="D105" s="645"/>
      <c r="E105" s="189"/>
      <c r="F105" s="190"/>
      <c r="G105" s="190"/>
      <c r="H105" s="190"/>
      <c r="I105" s="190"/>
      <c r="J105" s="190"/>
      <c r="K105" s="190"/>
      <c r="L105" s="190"/>
      <c r="M105" s="190"/>
      <c r="N105" s="190"/>
      <c r="O105" s="190"/>
      <c r="P105" s="190"/>
      <c r="Q105" s="202"/>
    </row>
    <row r="106" spans="2:17" ht="15.75">
      <c r="B106" s="660"/>
      <c r="C106" s="651" t="s">
        <v>184</v>
      </c>
      <c r="D106" s="643"/>
      <c r="E106" s="189"/>
      <c r="F106" s="190"/>
      <c r="G106" s="190"/>
      <c r="H106" s="190"/>
      <c r="I106" s="190"/>
      <c r="J106" s="190"/>
      <c r="K106" s="190"/>
      <c r="L106" s="190"/>
      <c r="M106" s="190"/>
      <c r="N106" s="190"/>
      <c r="O106" s="190"/>
      <c r="P106" s="190"/>
      <c r="Q106" s="202"/>
    </row>
    <row r="107" spans="2:17" ht="15.75">
      <c r="B107" s="661"/>
      <c r="C107" s="652"/>
      <c r="D107" s="644"/>
      <c r="E107" s="189"/>
      <c r="F107" s="190"/>
      <c r="G107" s="190"/>
      <c r="H107" s="190"/>
      <c r="I107" s="190"/>
      <c r="J107" s="190"/>
      <c r="K107" s="190"/>
      <c r="L107" s="190"/>
      <c r="M107" s="190"/>
      <c r="N107" s="190"/>
      <c r="O107" s="190"/>
      <c r="P107" s="190"/>
      <c r="Q107" s="202"/>
    </row>
    <row r="108" spans="2:17" ht="15.75">
      <c r="B108" s="662"/>
      <c r="C108" s="653"/>
      <c r="D108" s="645"/>
      <c r="E108" s="189"/>
      <c r="F108" s="190"/>
      <c r="G108" s="190"/>
      <c r="H108" s="190"/>
      <c r="I108" s="190"/>
      <c r="J108" s="190"/>
      <c r="K108" s="190"/>
      <c r="L108" s="190"/>
      <c r="M108" s="190"/>
      <c r="N108" s="190"/>
      <c r="O108" s="190"/>
      <c r="P108" s="190"/>
      <c r="Q108" s="202"/>
    </row>
    <row r="109" spans="2:17" ht="15.75">
      <c r="B109" s="666"/>
      <c r="C109" s="657" t="s">
        <v>185</v>
      </c>
      <c r="D109" s="646"/>
      <c r="E109" s="271"/>
      <c r="F109" s="272"/>
      <c r="G109" s="272"/>
      <c r="H109" s="272"/>
      <c r="I109" s="272"/>
      <c r="J109" s="272"/>
      <c r="K109" s="272"/>
      <c r="L109" s="272"/>
      <c r="M109" s="272"/>
      <c r="N109" s="272"/>
      <c r="O109" s="272"/>
      <c r="P109" s="272"/>
      <c r="Q109" s="269"/>
    </row>
    <row r="110" spans="2:17" ht="15.75">
      <c r="B110" s="667"/>
      <c r="C110" s="658"/>
      <c r="D110" s="647"/>
      <c r="E110" s="271"/>
      <c r="F110" s="272"/>
      <c r="G110" s="272"/>
      <c r="H110" s="272"/>
      <c r="I110" s="272"/>
      <c r="J110" s="272"/>
      <c r="K110" s="272"/>
      <c r="L110" s="272"/>
      <c r="M110" s="272"/>
      <c r="N110" s="272"/>
      <c r="O110" s="272"/>
      <c r="P110" s="272"/>
      <c r="Q110" s="273"/>
    </row>
    <row r="111" spans="2:17" ht="15.75">
      <c r="B111" s="668"/>
      <c r="C111" s="659"/>
      <c r="D111" s="648"/>
      <c r="E111" s="271"/>
      <c r="F111" s="272"/>
      <c r="G111" s="272"/>
      <c r="H111" s="272"/>
      <c r="I111" s="272"/>
      <c r="J111" s="272"/>
      <c r="K111" s="272"/>
      <c r="L111" s="272"/>
      <c r="M111" s="272"/>
      <c r="N111" s="272"/>
      <c r="O111" s="272"/>
      <c r="P111" s="272"/>
      <c r="Q111" s="273"/>
    </row>
    <row r="112" spans="2:17" ht="15.75">
      <c r="B112" s="660"/>
      <c r="C112" s="651" t="s">
        <v>186</v>
      </c>
      <c r="D112" s="643"/>
      <c r="E112" s="189"/>
      <c r="F112" s="190"/>
      <c r="G112" s="190"/>
      <c r="H112" s="190"/>
      <c r="I112" s="190"/>
      <c r="J112" s="190"/>
      <c r="K112" s="190"/>
      <c r="L112" s="190"/>
      <c r="M112" s="190"/>
      <c r="N112" s="190"/>
      <c r="O112" s="190"/>
      <c r="P112" s="190"/>
      <c r="Q112" s="203"/>
    </row>
    <row r="113" spans="2:17" ht="15.75">
      <c r="B113" s="661"/>
      <c r="C113" s="652"/>
      <c r="D113" s="644"/>
      <c r="E113" s="189"/>
      <c r="F113" s="190"/>
      <c r="G113" s="190"/>
      <c r="H113" s="190"/>
      <c r="I113" s="190"/>
      <c r="J113" s="190"/>
      <c r="K113" s="190"/>
      <c r="L113" s="190"/>
      <c r="M113" s="190"/>
      <c r="N113" s="190"/>
      <c r="O113" s="190"/>
      <c r="P113" s="190"/>
      <c r="Q113" s="203"/>
    </row>
    <row r="114" spans="2:17" ht="15.75">
      <c r="B114" s="662"/>
      <c r="C114" s="653"/>
      <c r="D114" s="645"/>
      <c r="E114" s="189"/>
      <c r="F114" s="190"/>
      <c r="G114" s="190"/>
      <c r="H114" s="190"/>
      <c r="I114" s="190"/>
      <c r="J114" s="190"/>
      <c r="K114" s="190"/>
      <c r="L114" s="190"/>
      <c r="M114" s="190"/>
      <c r="N114" s="190"/>
      <c r="O114" s="190"/>
      <c r="P114" s="190"/>
      <c r="Q114" s="203"/>
    </row>
    <row r="115" spans="2:17" ht="15.75">
      <c r="B115" s="660"/>
      <c r="C115" s="651" t="s">
        <v>199</v>
      </c>
      <c r="D115" s="643"/>
      <c r="E115" s="189"/>
      <c r="F115" s="190"/>
      <c r="G115" s="190"/>
      <c r="H115" s="190"/>
      <c r="I115" s="190"/>
      <c r="J115" s="190"/>
      <c r="K115" s="190"/>
      <c r="L115" s="190"/>
      <c r="M115" s="190"/>
      <c r="N115" s="190"/>
      <c r="O115" s="190"/>
      <c r="P115" s="190"/>
      <c r="Q115" s="203"/>
    </row>
    <row r="116" spans="2:17" ht="15.75">
      <c r="B116" s="661"/>
      <c r="C116" s="652"/>
      <c r="D116" s="644"/>
      <c r="E116" s="189"/>
      <c r="F116" s="190"/>
      <c r="G116" s="190"/>
      <c r="H116" s="190"/>
      <c r="I116" s="190"/>
      <c r="J116" s="190"/>
      <c r="K116" s="190"/>
      <c r="L116" s="190"/>
      <c r="M116" s="190"/>
      <c r="N116" s="190"/>
      <c r="O116" s="190"/>
      <c r="P116" s="190"/>
      <c r="Q116" s="203"/>
    </row>
    <row r="117" spans="2:17" ht="15.75">
      <c r="B117" s="662"/>
      <c r="C117" s="653"/>
      <c r="D117" s="645"/>
      <c r="E117" s="189"/>
      <c r="F117" s="190"/>
      <c r="G117" s="190"/>
      <c r="H117" s="190"/>
      <c r="I117" s="190"/>
      <c r="J117" s="190"/>
      <c r="K117" s="190"/>
      <c r="L117" s="190"/>
      <c r="M117" s="190"/>
      <c r="N117" s="190"/>
      <c r="O117" s="190"/>
      <c r="P117" s="190"/>
      <c r="Q117" s="203"/>
    </row>
    <row r="118" spans="2:17" ht="15.75">
      <c r="B118" s="660"/>
      <c r="C118" s="651" t="s">
        <v>200</v>
      </c>
      <c r="D118" s="643"/>
      <c r="E118" s="189"/>
      <c r="F118" s="190"/>
      <c r="G118" s="190"/>
      <c r="H118" s="190"/>
      <c r="I118" s="190"/>
      <c r="J118" s="190"/>
      <c r="K118" s="190"/>
      <c r="L118" s="190"/>
      <c r="M118" s="190"/>
      <c r="N118" s="190"/>
      <c r="O118" s="190"/>
      <c r="P118" s="190"/>
      <c r="Q118" s="203"/>
    </row>
    <row r="119" spans="2:17" ht="15.75">
      <c r="B119" s="661"/>
      <c r="C119" s="652"/>
      <c r="D119" s="644"/>
      <c r="E119" s="189"/>
      <c r="F119" s="190"/>
      <c r="G119" s="190"/>
      <c r="H119" s="190"/>
      <c r="I119" s="190"/>
      <c r="J119" s="190"/>
      <c r="K119" s="190"/>
      <c r="L119" s="190"/>
      <c r="M119" s="190"/>
      <c r="N119" s="190"/>
      <c r="O119" s="190"/>
      <c r="P119" s="190"/>
      <c r="Q119" s="203"/>
    </row>
    <row r="120" spans="2:17" ht="15.75">
      <c r="B120" s="662"/>
      <c r="C120" s="653"/>
      <c r="D120" s="645"/>
      <c r="E120" s="189"/>
      <c r="F120" s="190"/>
      <c r="G120" s="190"/>
      <c r="H120" s="190"/>
      <c r="I120" s="190"/>
      <c r="J120" s="190"/>
      <c r="K120" s="190"/>
      <c r="L120" s="190"/>
      <c r="M120" s="190"/>
      <c r="N120" s="190"/>
      <c r="O120" s="190"/>
      <c r="P120" s="190"/>
      <c r="Q120" s="203"/>
    </row>
    <row r="121" spans="2:17" ht="15.75">
      <c r="B121" s="660"/>
      <c r="C121" s="651" t="s">
        <v>187</v>
      </c>
      <c r="D121" s="643"/>
      <c r="E121" s="189"/>
      <c r="F121" s="190"/>
      <c r="G121" s="190"/>
      <c r="H121" s="190"/>
      <c r="I121" s="190"/>
      <c r="J121" s="190"/>
      <c r="K121" s="190"/>
      <c r="L121" s="190"/>
      <c r="M121" s="190"/>
      <c r="N121" s="190"/>
      <c r="O121" s="190"/>
      <c r="P121" s="190"/>
      <c r="Q121" s="203"/>
    </row>
    <row r="122" spans="2:17" ht="15.75">
      <c r="B122" s="661"/>
      <c r="C122" s="652"/>
      <c r="D122" s="644"/>
      <c r="E122" s="189"/>
      <c r="F122" s="190"/>
      <c r="G122" s="190"/>
      <c r="H122" s="190"/>
      <c r="I122" s="190"/>
      <c r="J122" s="190"/>
      <c r="K122" s="190"/>
      <c r="L122" s="190"/>
      <c r="M122" s="190"/>
      <c r="N122" s="190"/>
      <c r="O122" s="190"/>
      <c r="P122" s="190"/>
      <c r="Q122" s="203"/>
    </row>
    <row r="123" spans="2:17" ht="15.75">
      <c r="B123" s="662"/>
      <c r="C123" s="653"/>
      <c r="D123" s="645"/>
      <c r="E123" s="189"/>
      <c r="F123" s="190"/>
      <c r="G123" s="190"/>
      <c r="H123" s="190"/>
      <c r="I123" s="190"/>
      <c r="J123" s="190"/>
      <c r="K123" s="190"/>
      <c r="L123" s="190"/>
      <c r="M123" s="190"/>
      <c r="N123" s="190"/>
      <c r="O123" s="190"/>
      <c r="P123" s="190"/>
      <c r="Q123" s="203"/>
    </row>
    <row r="124" spans="2:17" ht="15.75">
      <c r="B124" s="660"/>
      <c r="C124" s="651" t="s">
        <v>201</v>
      </c>
      <c r="D124" s="643"/>
      <c r="E124" s="189"/>
      <c r="F124" s="190"/>
      <c r="G124" s="190"/>
      <c r="H124" s="190"/>
      <c r="I124" s="190"/>
      <c r="J124" s="190"/>
      <c r="K124" s="190"/>
      <c r="L124" s="190"/>
      <c r="M124" s="190"/>
      <c r="N124" s="190"/>
      <c r="O124" s="190"/>
      <c r="P124" s="190"/>
      <c r="Q124" s="203"/>
    </row>
    <row r="125" spans="2:17" ht="15.75">
      <c r="B125" s="661"/>
      <c r="C125" s="652"/>
      <c r="D125" s="644"/>
      <c r="E125" s="189"/>
      <c r="F125" s="190"/>
      <c r="G125" s="190"/>
      <c r="H125" s="190"/>
      <c r="I125" s="190"/>
      <c r="J125" s="190"/>
      <c r="K125" s="190"/>
      <c r="L125" s="190"/>
      <c r="M125" s="190"/>
      <c r="N125" s="190"/>
      <c r="O125" s="190"/>
      <c r="P125" s="190"/>
      <c r="Q125" s="203"/>
    </row>
    <row r="126" spans="2:17" ht="15.75">
      <c r="B126" s="662"/>
      <c r="C126" s="653"/>
      <c r="D126" s="645"/>
      <c r="E126" s="189"/>
      <c r="F126" s="190"/>
      <c r="G126" s="190"/>
      <c r="H126" s="190"/>
      <c r="I126" s="190"/>
      <c r="J126" s="190"/>
      <c r="K126" s="190"/>
      <c r="L126" s="190"/>
      <c r="M126" s="190"/>
      <c r="N126" s="190"/>
      <c r="O126" s="190"/>
      <c r="P126" s="190"/>
      <c r="Q126" s="203"/>
    </row>
    <row r="127" spans="2:17" ht="15.75">
      <c r="B127" s="660"/>
      <c r="C127" s="651" t="s">
        <v>202</v>
      </c>
      <c r="D127" s="643"/>
      <c r="E127" s="189"/>
      <c r="F127" s="190"/>
      <c r="G127" s="190"/>
      <c r="H127" s="190"/>
      <c r="I127" s="190"/>
      <c r="J127" s="190"/>
      <c r="K127" s="190"/>
      <c r="L127" s="190"/>
      <c r="M127" s="190"/>
      <c r="N127" s="190"/>
      <c r="O127" s="190"/>
      <c r="P127" s="190"/>
      <c r="Q127" s="203"/>
    </row>
    <row r="128" spans="2:17" ht="15.75">
      <c r="B128" s="661"/>
      <c r="C128" s="652"/>
      <c r="D128" s="644"/>
      <c r="E128" s="189"/>
      <c r="F128" s="190"/>
      <c r="G128" s="190"/>
      <c r="H128" s="190"/>
      <c r="I128" s="190"/>
      <c r="J128" s="190"/>
      <c r="K128" s="190"/>
      <c r="L128" s="190"/>
      <c r="M128" s="190"/>
      <c r="N128" s="190"/>
      <c r="O128" s="190"/>
      <c r="P128" s="190"/>
      <c r="Q128" s="203"/>
    </row>
    <row r="129" spans="2:17" ht="15.75">
      <c r="B129" s="662"/>
      <c r="C129" s="653"/>
      <c r="D129" s="645"/>
      <c r="E129" s="189"/>
      <c r="F129" s="190"/>
      <c r="G129" s="190"/>
      <c r="H129" s="190"/>
      <c r="I129" s="190"/>
      <c r="J129" s="190"/>
      <c r="K129" s="190"/>
      <c r="L129" s="190"/>
      <c r="M129" s="190"/>
      <c r="N129" s="190"/>
      <c r="O129" s="190"/>
      <c r="P129" s="190"/>
      <c r="Q129" s="203"/>
    </row>
    <row r="130" spans="2:17" ht="15.75">
      <c r="B130" s="660"/>
      <c r="C130" s="651" t="s">
        <v>188</v>
      </c>
      <c r="D130" s="643"/>
      <c r="E130" s="189"/>
      <c r="F130" s="190"/>
      <c r="G130" s="190"/>
      <c r="H130" s="190"/>
      <c r="I130" s="190"/>
      <c r="J130" s="190"/>
      <c r="K130" s="190"/>
      <c r="L130" s="190"/>
      <c r="M130" s="190"/>
      <c r="N130" s="190"/>
      <c r="O130" s="190"/>
      <c r="P130" s="190"/>
      <c r="Q130" s="203"/>
    </row>
    <row r="131" spans="2:17" ht="15.75">
      <c r="B131" s="661"/>
      <c r="C131" s="652"/>
      <c r="D131" s="644"/>
      <c r="E131" s="189"/>
      <c r="F131" s="190"/>
      <c r="G131" s="190"/>
      <c r="H131" s="190"/>
      <c r="I131" s="190"/>
      <c r="J131" s="190"/>
      <c r="K131" s="190"/>
      <c r="L131" s="190"/>
      <c r="M131" s="190"/>
      <c r="N131" s="190"/>
      <c r="O131" s="190"/>
      <c r="P131" s="190"/>
      <c r="Q131" s="203"/>
    </row>
    <row r="132" spans="2:17" ht="15.75">
      <c r="B132" s="662"/>
      <c r="C132" s="653"/>
      <c r="D132" s="645"/>
      <c r="E132" s="189"/>
      <c r="F132" s="190"/>
      <c r="G132" s="190"/>
      <c r="H132" s="190"/>
      <c r="I132" s="190"/>
      <c r="J132" s="190"/>
      <c r="K132" s="190"/>
      <c r="L132" s="190"/>
      <c r="M132" s="190"/>
      <c r="N132" s="190"/>
      <c r="O132" s="190"/>
      <c r="P132" s="190"/>
      <c r="Q132" s="203"/>
    </row>
    <row r="133" spans="2:17" ht="15.75">
      <c r="B133" s="660"/>
      <c r="C133" s="651" t="s">
        <v>203</v>
      </c>
      <c r="D133" s="643"/>
      <c r="E133" s="189"/>
      <c r="F133" s="190"/>
      <c r="G133" s="190"/>
      <c r="H133" s="190"/>
      <c r="I133" s="190"/>
      <c r="J133" s="190"/>
      <c r="K133" s="190"/>
      <c r="L133" s="190"/>
      <c r="M133" s="190"/>
      <c r="N133" s="190"/>
      <c r="O133" s="190"/>
      <c r="P133" s="190"/>
      <c r="Q133" s="203"/>
    </row>
    <row r="134" spans="2:17" ht="15.75">
      <c r="B134" s="661"/>
      <c r="C134" s="652"/>
      <c r="D134" s="644"/>
      <c r="E134" s="189"/>
      <c r="F134" s="190"/>
      <c r="G134" s="190"/>
      <c r="H134" s="190"/>
      <c r="I134" s="190"/>
      <c r="J134" s="190"/>
      <c r="K134" s="190"/>
      <c r="L134" s="190"/>
      <c r="M134" s="190"/>
      <c r="N134" s="190"/>
      <c r="O134" s="190"/>
      <c r="P134" s="190"/>
      <c r="Q134" s="203"/>
    </row>
    <row r="135" spans="2:17" ht="15.75">
      <c r="B135" s="662"/>
      <c r="C135" s="653"/>
      <c r="D135" s="645"/>
      <c r="E135" s="189"/>
      <c r="F135" s="190"/>
      <c r="G135" s="190"/>
      <c r="H135" s="190"/>
      <c r="I135" s="190"/>
      <c r="J135" s="190"/>
      <c r="K135" s="190"/>
      <c r="L135" s="190"/>
      <c r="M135" s="190"/>
      <c r="N135" s="190"/>
      <c r="O135" s="190"/>
      <c r="P135" s="190"/>
      <c r="Q135" s="203"/>
    </row>
    <row r="136" spans="2:17" ht="15.75">
      <c r="B136" s="660"/>
      <c r="C136" s="651" t="s">
        <v>204</v>
      </c>
      <c r="D136" s="643"/>
      <c r="E136" s="189"/>
      <c r="F136" s="190"/>
      <c r="G136" s="190"/>
      <c r="H136" s="190"/>
      <c r="I136" s="190"/>
      <c r="J136" s="190"/>
      <c r="K136" s="190"/>
      <c r="L136" s="190"/>
      <c r="M136" s="190"/>
      <c r="N136" s="190"/>
      <c r="O136" s="190"/>
      <c r="P136" s="190"/>
      <c r="Q136" s="203"/>
    </row>
    <row r="137" spans="2:17" ht="15.75">
      <c r="B137" s="661"/>
      <c r="C137" s="652"/>
      <c r="D137" s="644"/>
      <c r="E137" s="189"/>
      <c r="F137" s="190"/>
      <c r="G137" s="190"/>
      <c r="H137" s="190"/>
      <c r="I137" s="190"/>
      <c r="J137" s="190"/>
      <c r="K137" s="190"/>
      <c r="L137" s="190"/>
      <c r="M137" s="190"/>
      <c r="N137" s="190"/>
      <c r="O137" s="190"/>
      <c r="P137" s="190"/>
      <c r="Q137" s="203"/>
    </row>
    <row r="138" spans="2:17" ht="15.75">
      <c r="B138" s="662"/>
      <c r="C138" s="653"/>
      <c r="D138" s="645"/>
      <c r="E138" s="189"/>
      <c r="F138" s="190"/>
      <c r="G138" s="190"/>
      <c r="H138" s="190"/>
      <c r="I138" s="190"/>
      <c r="J138" s="190"/>
      <c r="K138" s="190"/>
      <c r="L138" s="190"/>
      <c r="M138" s="190"/>
      <c r="N138" s="190"/>
      <c r="O138" s="190"/>
      <c r="P138" s="190"/>
      <c r="Q138" s="203"/>
    </row>
    <row r="139" spans="2:17" ht="15.75">
      <c r="B139" s="666"/>
      <c r="C139" s="657" t="s">
        <v>192</v>
      </c>
      <c r="D139" s="646"/>
      <c r="E139" s="271"/>
      <c r="F139" s="272"/>
      <c r="G139" s="272"/>
      <c r="H139" s="272"/>
      <c r="I139" s="272"/>
      <c r="J139" s="272"/>
      <c r="K139" s="272"/>
      <c r="L139" s="272"/>
      <c r="M139" s="272"/>
      <c r="N139" s="272"/>
      <c r="O139" s="272"/>
      <c r="P139" s="272"/>
      <c r="Q139" s="273"/>
    </row>
    <row r="140" spans="2:17" ht="15.75">
      <c r="B140" s="667"/>
      <c r="C140" s="658"/>
      <c r="D140" s="647"/>
      <c r="E140" s="271"/>
      <c r="F140" s="272"/>
      <c r="G140" s="272"/>
      <c r="H140" s="272"/>
      <c r="I140" s="272"/>
      <c r="J140" s="272"/>
      <c r="K140" s="272"/>
      <c r="L140" s="272"/>
      <c r="M140" s="272"/>
      <c r="N140" s="272"/>
      <c r="O140" s="272"/>
      <c r="P140" s="272"/>
      <c r="Q140" s="273"/>
    </row>
    <row r="141" spans="2:17" ht="15.75">
      <c r="B141" s="668"/>
      <c r="C141" s="659"/>
      <c r="D141" s="648"/>
      <c r="E141" s="271"/>
      <c r="F141" s="272"/>
      <c r="G141" s="272"/>
      <c r="H141" s="272"/>
      <c r="I141" s="272"/>
      <c r="J141" s="272"/>
      <c r="K141" s="272"/>
      <c r="L141" s="272"/>
      <c r="M141" s="272"/>
      <c r="N141" s="272"/>
      <c r="O141" s="272"/>
      <c r="P141" s="272"/>
      <c r="Q141" s="273"/>
    </row>
    <row r="142" spans="2:17" ht="15.75">
      <c r="B142" s="660"/>
      <c r="C142" s="651" t="s">
        <v>205</v>
      </c>
      <c r="D142" s="643"/>
      <c r="E142" s="189"/>
      <c r="F142" s="190"/>
      <c r="G142" s="190"/>
      <c r="H142" s="190"/>
      <c r="I142" s="190"/>
      <c r="J142" s="190"/>
      <c r="K142" s="190"/>
      <c r="L142" s="190"/>
      <c r="M142" s="190"/>
      <c r="N142" s="190"/>
      <c r="O142" s="190"/>
      <c r="P142" s="190"/>
      <c r="Q142" s="203"/>
    </row>
    <row r="143" spans="2:17" ht="15.75">
      <c r="B143" s="661"/>
      <c r="C143" s="652"/>
      <c r="D143" s="644"/>
      <c r="E143" s="189"/>
      <c r="F143" s="190"/>
      <c r="G143" s="190"/>
      <c r="H143" s="190"/>
      <c r="I143" s="190"/>
      <c r="J143" s="190"/>
      <c r="K143" s="190"/>
      <c r="L143" s="190"/>
      <c r="M143" s="190"/>
      <c r="N143" s="190"/>
      <c r="O143" s="190"/>
      <c r="P143" s="190"/>
      <c r="Q143" s="203"/>
    </row>
    <row r="144" spans="2:17" ht="15.75">
      <c r="B144" s="662"/>
      <c r="C144" s="653"/>
      <c r="D144" s="645"/>
      <c r="E144" s="189"/>
      <c r="F144" s="190"/>
      <c r="G144" s="190"/>
      <c r="H144" s="190"/>
      <c r="I144" s="190"/>
      <c r="J144" s="190"/>
      <c r="K144" s="190"/>
      <c r="L144" s="190"/>
      <c r="M144" s="190"/>
      <c r="N144" s="190"/>
      <c r="O144" s="190"/>
      <c r="P144" s="190"/>
      <c r="Q144" s="203"/>
    </row>
    <row r="145" spans="2:17" ht="15.75">
      <c r="B145" s="660"/>
      <c r="C145" s="651" t="s">
        <v>206</v>
      </c>
      <c r="D145" s="643"/>
      <c r="E145" s="189"/>
      <c r="F145" s="190"/>
      <c r="G145" s="190"/>
      <c r="H145" s="190"/>
      <c r="I145" s="190"/>
      <c r="J145" s="190"/>
      <c r="K145" s="190"/>
      <c r="L145" s="190"/>
      <c r="M145" s="190"/>
      <c r="N145" s="190"/>
      <c r="O145" s="190"/>
      <c r="P145" s="190"/>
      <c r="Q145" s="203"/>
    </row>
    <row r="146" spans="2:17" ht="15.75">
      <c r="B146" s="661"/>
      <c r="C146" s="652"/>
      <c r="D146" s="644"/>
      <c r="E146" s="189"/>
      <c r="F146" s="190"/>
      <c r="G146" s="190"/>
      <c r="H146" s="190"/>
      <c r="I146" s="190"/>
      <c r="J146" s="190"/>
      <c r="K146" s="190"/>
      <c r="L146" s="190"/>
      <c r="M146" s="190"/>
      <c r="N146" s="190"/>
      <c r="O146" s="190"/>
      <c r="P146" s="190"/>
      <c r="Q146" s="203"/>
    </row>
    <row r="147" spans="2:17" ht="15.75">
      <c r="B147" s="662"/>
      <c r="C147" s="653"/>
      <c r="D147" s="645"/>
      <c r="E147" s="189"/>
      <c r="F147" s="190"/>
      <c r="G147" s="190"/>
      <c r="H147" s="190"/>
      <c r="I147" s="190"/>
      <c r="J147" s="190"/>
      <c r="K147" s="190"/>
      <c r="L147" s="190"/>
      <c r="M147" s="190"/>
      <c r="N147" s="190"/>
      <c r="O147" s="190"/>
      <c r="P147" s="190"/>
      <c r="Q147" s="203"/>
    </row>
    <row r="148" spans="2:17" ht="15.75">
      <c r="B148" s="660"/>
      <c r="C148" s="651" t="s">
        <v>207</v>
      </c>
      <c r="D148" s="643"/>
      <c r="E148" s="189"/>
      <c r="F148" s="190"/>
      <c r="G148" s="190"/>
      <c r="H148" s="190"/>
      <c r="I148" s="190"/>
      <c r="J148" s="190"/>
      <c r="K148" s="190"/>
      <c r="L148" s="190"/>
      <c r="M148" s="190"/>
      <c r="N148" s="190"/>
      <c r="O148" s="190"/>
      <c r="P148" s="190"/>
      <c r="Q148" s="203"/>
    </row>
    <row r="149" spans="2:17" ht="15.75">
      <c r="B149" s="661"/>
      <c r="C149" s="652"/>
      <c r="D149" s="644"/>
      <c r="E149" s="189"/>
      <c r="F149" s="190"/>
      <c r="G149" s="190"/>
      <c r="H149" s="190"/>
      <c r="I149" s="190"/>
      <c r="J149" s="190"/>
      <c r="K149" s="190"/>
      <c r="L149" s="190"/>
      <c r="M149" s="190"/>
      <c r="N149" s="190"/>
      <c r="O149" s="190"/>
      <c r="P149" s="190"/>
      <c r="Q149" s="203"/>
    </row>
    <row r="150" spans="2:17" ht="15.75">
      <c r="B150" s="662"/>
      <c r="C150" s="653"/>
      <c r="D150" s="645"/>
      <c r="E150" s="189"/>
      <c r="F150" s="190"/>
      <c r="G150" s="190"/>
      <c r="H150" s="190"/>
      <c r="I150" s="190"/>
      <c r="J150" s="190"/>
      <c r="K150" s="190"/>
      <c r="L150" s="190"/>
      <c r="M150" s="190"/>
      <c r="N150" s="190"/>
      <c r="O150" s="190"/>
      <c r="P150" s="190"/>
      <c r="Q150" s="203"/>
    </row>
    <row r="151" spans="2:17" ht="15.75">
      <c r="B151" s="660"/>
      <c r="C151" s="651" t="s">
        <v>208</v>
      </c>
      <c r="D151" s="643"/>
      <c r="E151" s="189"/>
      <c r="F151" s="190"/>
      <c r="G151" s="190"/>
      <c r="H151" s="190"/>
      <c r="I151" s="190"/>
      <c r="J151" s="190"/>
      <c r="K151" s="190"/>
      <c r="L151" s="190"/>
      <c r="M151" s="190"/>
      <c r="N151" s="190"/>
      <c r="O151" s="190"/>
      <c r="P151" s="190"/>
      <c r="Q151" s="203"/>
    </row>
    <row r="152" spans="2:17" ht="15.75">
      <c r="B152" s="661"/>
      <c r="C152" s="652"/>
      <c r="D152" s="644"/>
      <c r="E152" s="189"/>
      <c r="F152" s="190"/>
      <c r="G152" s="190"/>
      <c r="H152" s="190"/>
      <c r="I152" s="190"/>
      <c r="J152" s="190"/>
      <c r="K152" s="190"/>
      <c r="L152" s="190"/>
      <c r="M152" s="190"/>
      <c r="N152" s="190"/>
      <c r="O152" s="190"/>
      <c r="P152" s="190"/>
      <c r="Q152" s="203"/>
    </row>
    <row r="153" spans="2:17" ht="15.75">
      <c r="B153" s="662"/>
      <c r="C153" s="653"/>
      <c r="D153" s="645"/>
      <c r="E153" s="189"/>
      <c r="F153" s="190"/>
      <c r="G153" s="190"/>
      <c r="H153" s="190"/>
      <c r="I153" s="190"/>
      <c r="J153" s="190"/>
      <c r="K153" s="190"/>
      <c r="L153" s="190"/>
      <c r="M153" s="190"/>
      <c r="N153" s="190"/>
      <c r="O153" s="190"/>
      <c r="P153" s="190"/>
      <c r="Q153" s="202"/>
    </row>
    <row r="154" spans="2:17" ht="15.75">
      <c r="B154" s="660"/>
      <c r="C154" s="651" t="s">
        <v>209</v>
      </c>
      <c r="D154" s="643"/>
      <c r="E154" s="189"/>
      <c r="F154" s="190"/>
      <c r="G154" s="190"/>
      <c r="H154" s="190"/>
      <c r="I154" s="190"/>
      <c r="J154" s="190"/>
      <c r="K154" s="190"/>
      <c r="L154" s="190"/>
      <c r="M154" s="190"/>
      <c r="N154" s="190"/>
      <c r="O154" s="190"/>
      <c r="P154" s="190"/>
      <c r="Q154" s="203"/>
    </row>
    <row r="155" spans="2:17" ht="15.75">
      <c r="B155" s="661"/>
      <c r="C155" s="652"/>
      <c r="D155" s="644"/>
      <c r="E155" s="189"/>
      <c r="F155" s="190"/>
      <c r="G155" s="190"/>
      <c r="H155" s="190"/>
      <c r="I155" s="190"/>
      <c r="J155" s="190"/>
      <c r="K155" s="190"/>
      <c r="L155" s="190"/>
      <c r="M155" s="190"/>
      <c r="N155" s="190"/>
      <c r="O155" s="190"/>
      <c r="P155" s="190"/>
      <c r="Q155" s="203"/>
    </row>
    <row r="156" spans="2:17" ht="15.75">
      <c r="B156" s="662"/>
      <c r="C156" s="653"/>
      <c r="D156" s="645"/>
      <c r="E156" s="189"/>
      <c r="F156" s="190"/>
      <c r="G156" s="190"/>
      <c r="H156" s="190"/>
      <c r="I156" s="190"/>
      <c r="J156" s="190"/>
      <c r="K156" s="190"/>
      <c r="L156" s="190"/>
      <c r="M156" s="190"/>
      <c r="N156" s="190"/>
      <c r="O156" s="190"/>
      <c r="P156" s="190"/>
      <c r="Q156" s="203"/>
    </row>
    <row r="157" spans="2:17" ht="15.75">
      <c r="B157" s="660"/>
      <c r="C157" s="651" t="s">
        <v>210</v>
      </c>
      <c r="D157" s="643"/>
      <c r="E157" s="189"/>
      <c r="F157" s="190"/>
      <c r="G157" s="190"/>
      <c r="H157" s="190"/>
      <c r="I157" s="190"/>
      <c r="J157" s="190"/>
      <c r="K157" s="190"/>
      <c r="L157" s="190"/>
      <c r="M157" s="190"/>
      <c r="N157" s="190"/>
      <c r="O157" s="190"/>
      <c r="P157" s="190"/>
      <c r="Q157" s="203"/>
    </row>
    <row r="158" spans="2:17" ht="15.75">
      <c r="B158" s="661"/>
      <c r="C158" s="652"/>
      <c r="D158" s="644"/>
      <c r="E158" s="189"/>
      <c r="F158" s="190"/>
      <c r="G158" s="190"/>
      <c r="H158" s="190"/>
      <c r="I158" s="190"/>
      <c r="J158" s="190"/>
      <c r="K158" s="190"/>
      <c r="L158" s="190"/>
      <c r="M158" s="190"/>
      <c r="N158" s="190"/>
      <c r="O158" s="190"/>
      <c r="P158" s="190"/>
      <c r="Q158" s="203"/>
    </row>
    <row r="159" spans="2:17" ht="15.75">
      <c r="B159" s="662"/>
      <c r="C159" s="653"/>
      <c r="D159" s="645"/>
      <c r="E159" s="189"/>
      <c r="F159" s="190"/>
      <c r="G159" s="190"/>
      <c r="H159" s="190"/>
      <c r="I159" s="190"/>
      <c r="J159" s="190"/>
      <c r="K159" s="190"/>
      <c r="L159" s="190"/>
      <c r="M159" s="190"/>
      <c r="N159" s="190"/>
      <c r="O159" s="190"/>
      <c r="P159" s="190"/>
      <c r="Q159" s="203"/>
    </row>
    <row r="160" spans="2:17" ht="15.75">
      <c r="B160" s="660"/>
      <c r="C160" s="651" t="s">
        <v>211</v>
      </c>
      <c r="D160" s="643"/>
      <c r="E160" s="189"/>
      <c r="F160" s="190"/>
      <c r="G160" s="190"/>
      <c r="H160" s="190"/>
      <c r="I160" s="190"/>
      <c r="J160" s="190"/>
      <c r="K160" s="190"/>
      <c r="L160" s="190"/>
      <c r="M160" s="190"/>
      <c r="N160" s="190"/>
      <c r="O160" s="190"/>
      <c r="P160" s="190"/>
      <c r="Q160" s="203"/>
    </row>
    <row r="161" spans="2:17" ht="15.75">
      <c r="B161" s="661"/>
      <c r="C161" s="652"/>
      <c r="D161" s="644"/>
      <c r="E161" s="189"/>
      <c r="F161" s="190"/>
      <c r="G161" s="190"/>
      <c r="H161" s="190"/>
      <c r="I161" s="190"/>
      <c r="J161" s="190"/>
      <c r="K161" s="190"/>
      <c r="L161" s="190"/>
      <c r="M161" s="190"/>
      <c r="N161" s="190"/>
      <c r="O161" s="190"/>
      <c r="P161" s="190"/>
      <c r="Q161" s="203"/>
    </row>
    <row r="162" spans="2:17" ht="15.75">
      <c r="B162" s="662"/>
      <c r="C162" s="653"/>
      <c r="D162" s="645"/>
      <c r="E162" s="189"/>
      <c r="F162" s="190"/>
      <c r="G162" s="190"/>
      <c r="H162" s="190"/>
      <c r="I162" s="190"/>
      <c r="J162" s="190"/>
      <c r="K162" s="190"/>
      <c r="L162" s="190"/>
      <c r="M162" s="190"/>
      <c r="N162" s="190"/>
      <c r="O162" s="190"/>
      <c r="P162" s="190"/>
      <c r="Q162" s="203"/>
    </row>
    <row r="163" spans="2:17" ht="15.75">
      <c r="B163" s="660"/>
      <c r="C163" s="651" t="s">
        <v>212</v>
      </c>
      <c r="D163" s="643"/>
      <c r="E163" s="189"/>
      <c r="F163" s="190"/>
      <c r="G163" s="190"/>
      <c r="H163" s="190"/>
      <c r="I163" s="190"/>
      <c r="J163" s="190"/>
      <c r="K163" s="190"/>
      <c r="L163" s="190"/>
      <c r="M163" s="190"/>
      <c r="N163" s="190"/>
      <c r="O163" s="190"/>
      <c r="P163" s="190"/>
      <c r="Q163" s="203"/>
    </row>
    <row r="164" spans="2:17" ht="15.75">
      <c r="B164" s="661"/>
      <c r="C164" s="652"/>
      <c r="D164" s="644"/>
      <c r="E164" s="189"/>
      <c r="F164" s="190"/>
      <c r="G164" s="190"/>
      <c r="H164" s="190"/>
      <c r="I164" s="190"/>
      <c r="J164" s="190"/>
      <c r="K164" s="190"/>
      <c r="L164" s="190"/>
      <c r="M164" s="190"/>
      <c r="N164" s="190"/>
      <c r="O164" s="190"/>
      <c r="P164" s="190"/>
      <c r="Q164" s="203"/>
    </row>
    <row r="165" spans="2:17" ht="15.75">
      <c r="B165" s="662"/>
      <c r="C165" s="653"/>
      <c r="D165" s="645"/>
      <c r="E165" s="189"/>
      <c r="F165" s="190"/>
      <c r="G165" s="190"/>
      <c r="H165" s="190"/>
      <c r="I165" s="190"/>
      <c r="J165" s="190"/>
      <c r="K165" s="190"/>
      <c r="L165" s="190"/>
      <c r="M165" s="190"/>
      <c r="N165" s="190"/>
      <c r="O165" s="190"/>
      <c r="P165" s="190"/>
      <c r="Q165" s="203"/>
    </row>
    <row r="166" spans="2:17" ht="15.75">
      <c r="B166" s="660"/>
      <c r="C166" s="651" t="s">
        <v>213</v>
      </c>
      <c r="D166" s="643"/>
      <c r="E166" s="189"/>
      <c r="F166" s="190"/>
      <c r="G166" s="190"/>
      <c r="H166" s="190"/>
      <c r="I166" s="190"/>
      <c r="J166" s="190"/>
      <c r="K166" s="190"/>
      <c r="L166" s="190"/>
      <c r="M166" s="190"/>
      <c r="N166" s="190"/>
      <c r="O166" s="190"/>
      <c r="P166" s="190"/>
      <c r="Q166" s="203"/>
    </row>
    <row r="167" spans="2:17" ht="15.75">
      <c r="B167" s="661"/>
      <c r="C167" s="652"/>
      <c r="D167" s="644"/>
      <c r="E167" s="189"/>
      <c r="F167" s="190"/>
      <c r="G167" s="190"/>
      <c r="H167" s="190"/>
      <c r="I167" s="190"/>
      <c r="J167" s="190"/>
      <c r="K167" s="190"/>
      <c r="L167" s="190"/>
      <c r="M167" s="190"/>
      <c r="N167" s="190"/>
      <c r="O167" s="190"/>
      <c r="P167" s="190"/>
      <c r="Q167" s="203"/>
    </row>
    <row r="168" spans="2:17" ht="15.75">
      <c r="B168" s="662"/>
      <c r="C168" s="653"/>
      <c r="D168" s="645"/>
      <c r="E168" s="189"/>
      <c r="F168" s="190"/>
      <c r="G168" s="190"/>
      <c r="H168" s="190"/>
      <c r="I168" s="190"/>
      <c r="J168" s="190"/>
      <c r="K168" s="190"/>
      <c r="L168" s="190"/>
      <c r="M168" s="190"/>
      <c r="N168" s="190"/>
      <c r="O168" s="190"/>
      <c r="P168" s="190"/>
      <c r="Q168" s="203"/>
    </row>
    <row r="169" spans="2:17" ht="15.75">
      <c r="B169" s="666"/>
      <c r="C169" s="657"/>
      <c r="D169" s="646"/>
      <c r="E169" s="271"/>
      <c r="F169" s="272"/>
      <c r="G169" s="272"/>
      <c r="H169" s="272"/>
      <c r="I169" s="272"/>
      <c r="J169" s="272"/>
      <c r="K169" s="272"/>
      <c r="L169" s="272"/>
      <c r="M169" s="272"/>
      <c r="N169" s="272"/>
      <c r="O169" s="272"/>
      <c r="P169" s="272"/>
      <c r="Q169" s="273"/>
    </row>
    <row r="170" spans="2:17" ht="15.75">
      <c r="B170" s="667"/>
      <c r="C170" s="658"/>
      <c r="D170" s="647"/>
      <c r="E170" s="271"/>
      <c r="F170" s="272"/>
      <c r="G170" s="272"/>
      <c r="H170" s="272"/>
      <c r="I170" s="272"/>
      <c r="J170" s="272"/>
      <c r="K170" s="272"/>
      <c r="L170" s="272"/>
      <c r="M170" s="272"/>
      <c r="N170" s="272"/>
      <c r="O170" s="272"/>
      <c r="P170" s="272"/>
      <c r="Q170" s="273"/>
    </row>
    <row r="171" spans="2:17" ht="15.75">
      <c r="B171" s="668"/>
      <c r="C171" s="659"/>
      <c r="D171" s="648"/>
      <c r="E171" s="271"/>
      <c r="F171" s="272"/>
      <c r="G171" s="272"/>
      <c r="H171" s="272"/>
      <c r="I171" s="272"/>
      <c r="J171" s="272"/>
      <c r="K171" s="272"/>
      <c r="L171" s="272"/>
      <c r="M171" s="272"/>
      <c r="N171" s="272"/>
      <c r="O171" s="272"/>
      <c r="P171" s="272"/>
      <c r="Q171" s="273"/>
    </row>
    <row r="172" spans="2:17" ht="15.75">
      <c r="B172" s="660"/>
      <c r="C172" s="651"/>
      <c r="D172" s="643"/>
      <c r="E172" s="189"/>
      <c r="F172" s="190"/>
      <c r="G172" s="190"/>
      <c r="H172" s="190"/>
      <c r="I172" s="190"/>
      <c r="J172" s="190"/>
      <c r="K172" s="190"/>
      <c r="L172" s="190"/>
      <c r="M172" s="190"/>
      <c r="N172" s="190"/>
      <c r="O172" s="190"/>
      <c r="P172" s="190"/>
      <c r="Q172" s="205"/>
    </row>
    <row r="173" spans="2:17" ht="15.75">
      <c r="B173" s="661"/>
      <c r="C173" s="652"/>
      <c r="D173" s="644"/>
      <c r="E173" s="189"/>
      <c r="F173" s="190"/>
      <c r="G173" s="190"/>
      <c r="H173" s="190"/>
      <c r="I173" s="190"/>
      <c r="J173" s="190"/>
      <c r="K173" s="190"/>
      <c r="L173" s="190"/>
      <c r="M173" s="190"/>
      <c r="N173" s="190"/>
      <c r="O173" s="190"/>
      <c r="P173" s="190"/>
      <c r="Q173" s="205"/>
    </row>
    <row r="174" spans="2:17" ht="15.75">
      <c r="B174" s="662"/>
      <c r="C174" s="653"/>
      <c r="D174" s="645"/>
      <c r="E174" s="189"/>
      <c r="F174" s="190"/>
      <c r="G174" s="190"/>
      <c r="H174" s="190"/>
      <c r="I174" s="190"/>
      <c r="J174" s="190"/>
      <c r="K174" s="190"/>
      <c r="L174" s="190"/>
      <c r="M174" s="190"/>
      <c r="N174" s="190"/>
      <c r="O174" s="190"/>
      <c r="P174" s="190"/>
      <c r="Q174" s="205"/>
    </row>
    <row r="175" spans="2:17" ht="15.75">
      <c r="B175" s="660"/>
      <c r="C175" s="651"/>
      <c r="D175" s="643"/>
      <c r="E175" s="189"/>
      <c r="F175" s="190"/>
      <c r="G175" s="190"/>
      <c r="H175" s="190"/>
      <c r="I175" s="190"/>
      <c r="J175" s="190"/>
      <c r="K175" s="190"/>
      <c r="L175" s="190"/>
      <c r="M175" s="190"/>
      <c r="N175" s="190"/>
      <c r="O175" s="190"/>
      <c r="P175" s="190"/>
      <c r="Q175" s="205"/>
    </row>
    <row r="176" spans="2:17" ht="15.75">
      <c r="B176" s="661"/>
      <c r="C176" s="652"/>
      <c r="D176" s="644"/>
      <c r="E176" s="189"/>
      <c r="F176" s="190"/>
      <c r="G176" s="190"/>
      <c r="H176" s="190"/>
      <c r="I176" s="190"/>
      <c r="J176" s="190"/>
      <c r="K176" s="190"/>
      <c r="L176" s="190"/>
      <c r="M176" s="190"/>
      <c r="N176" s="190"/>
      <c r="O176" s="190"/>
      <c r="P176" s="190"/>
      <c r="Q176" s="205"/>
    </row>
    <row r="177" spans="2:17" ht="15.75">
      <c r="B177" s="662"/>
      <c r="C177" s="653"/>
      <c r="D177" s="645"/>
      <c r="E177" s="189"/>
      <c r="F177" s="190"/>
      <c r="G177" s="190"/>
      <c r="H177" s="190"/>
      <c r="I177" s="190"/>
      <c r="J177" s="190"/>
      <c r="K177" s="190"/>
      <c r="L177" s="190"/>
      <c r="M177" s="190"/>
      <c r="N177" s="190"/>
      <c r="O177" s="190"/>
      <c r="P177" s="190"/>
      <c r="Q177" s="205"/>
    </row>
    <row r="178" spans="2:17" ht="15.75">
      <c r="B178" s="660"/>
      <c r="C178" s="651"/>
      <c r="D178" s="643"/>
      <c r="E178" s="197"/>
      <c r="F178" s="197"/>
      <c r="G178" s="197"/>
      <c r="H178" s="197"/>
      <c r="I178" s="197"/>
      <c r="J178" s="197"/>
      <c r="K178" s="197"/>
      <c r="L178" s="197"/>
      <c r="M178" s="197"/>
      <c r="N178" s="197"/>
      <c r="O178" s="197"/>
      <c r="P178" s="197"/>
      <c r="Q178" s="205"/>
    </row>
    <row r="179" spans="2:17" ht="15.75">
      <c r="B179" s="661"/>
      <c r="C179" s="652"/>
      <c r="D179" s="644"/>
      <c r="E179" s="197"/>
      <c r="F179" s="197"/>
      <c r="G179" s="197"/>
      <c r="H179" s="197"/>
      <c r="I179" s="197"/>
      <c r="J179" s="197"/>
      <c r="K179" s="197"/>
      <c r="L179" s="197"/>
      <c r="M179" s="197"/>
      <c r="N179" s="197"/>
      <c r="O179" s="197"/>
      <c r="P179" s="197"/>
      <c r="Q179" s="205"/>
    </row>
    <row r="180" spans="2:17" ht="15.75">
      <c r="B180" s="662"/>
      <c r="C180" s="653"/>
      <c r="D180" s="645"/>
      <c r="E180" s="197"/>
      <c r="F180" s="197"/>
      <c r="G180" s="197"/>
      <c r="H180" s="197"/>
      <c r="I180" s="197"/>
      <c r="J180" s="197"/>
      <c r="K180" s="197"/>
      <c r="L180" s="197"/>
      <c r="M180" s="197"/>
      <c r="N180" s="197"/>
      <c r="O180" s="197"/>
      <c r="P180" s="197"/>
      <c r="Q180" s="205"/>
    </row>
    <row r="181" spans="2:17" ht="15.75">
      <c r="B181" s="660"/>
      <c r="C181" s="651"/>
      <c r="D181" s="643"/>
      <c r="E181" s="197"/>
      <c r="F181" s="197"/>
      <c r="G181" s="197"/>
      <c r="H181" s="197"/>
      <c r="I181" s="197"/>
      <c r="J181" s="197"/>
      <c r="K181" s="197"/>
      <c r="L181" s="197"/>
      <c r="M181" s="197"/>
      <c r="N181" s="197"/>
      <c r="O181" s="197"/>
      <c r="P181" s="197"/>
      <c r="Q181" s="205"/>
    </row>
    <row r="182" spans="2:17" ht="15.75">
      <c r="B182" s="661"/>
      <c r="C182" s="652"/>
      <c r="D182" s="644"/>
      <c r="E182" s="197"/>
      <c r="F182" s="197"/>
      <c r="G182" s="197"/>
      <c r="H182" s="197"/>
      <c r="I182" s="197"/>
      <c r="J182" s="197"/>
      <c r="K182" s="197"/>
      <c r="L182" s="197"/>
      <c r="M182" s="197"/>
      <c r="N182" s="197"/>
      <c r="O182" s="197"/>
      <c r="P182" s="197"/>
      <c r="Q182" s="205"/>
    </row>
    <row r="183" spans="2:17" ht="15.75">
      <c r="B183" s="662"/>
      <c r="C183" s="653"/>
      <c r="D183" s="645"/>
      <c r="E183" s="197"/>
      <c r="F183" s="197"/>
      <c r="G183" s="197"/>
      <c r="H183" s="197"/>
      <c r="I183" s="197"/>
      <c r="J183" s="197"/>
      <c r="K183" s="197"/>
      <c r="L183" s="197"/>
      <c r="M183" s="197"/>
      <c r="N183" s="197"/>
      <c r="O183" s="197"/>
      <c r="P183" s="197"/>
      <c r="Q183" s="205"/>
    </row>
    <row r="184" spans="2:17" ht="15.75">
      <c r="B184" s="660"/>
      <c r="C184" s="651"/>
      <c r="D184" s="643"/>
      <c r="E184" s="197"/>
      <c r="F184" s="197"/>
      <c r="G184" s="197"/>
      <c r="H184" s="197"/>
      <c r="I184" s="197"/>
      <c r="J184" s="197"/>
      <c r="K184" s="197"/>
      <c r="L184" s="197"/>
      <c r="M184" s="197"/>
      <c r="N184" s="197"/>
      <c r="O184" s="197"/>
      <c r="P184" s="197"/>
      <c r="Q184" s="205"/>
    </row>
    <row r="185" spans="2:17" ht="15.75">
      <c r="B185" s="661"/>
      <c r="C185" s="652"/>
      <c r="D185" s="644"/>
      <c r="E185" s="197"/>
      <c r="F185" s="197"/>
      <c r="G185" s="197"/>
      <c r="H185" s="197"/>
      <c r="I185" s="197"/>
      <c r="J185" s="197"/>
      <c r="K185" s="197"/>
      <c r="L185" s="197"/>
      <c r="M185" s="197"/>
      <c r="N185" s="197"/>
      <c r="O185" s="197"/>
      <c r="P185" s="197"/>
      <c r="Q185" s="205"/>
    </row>
    <row r="186" spans="2:17" ht="15.75">
      <c r="B186" s="662"/>
      <c r="C186" s="653"/>
      <c r="D186" s="645"/>
      <c r="E186" s="197"/>
      <c r="F186" s="197"/>
      <c r="G186" s="197"/>
      <c r="H186" s="197"/>
      <c r="I186" s="197"/>
      <c r="J186" s="197"/>
      <c r="K186" s="197"/>
      <c r="L186" s="197"/>
      <c r="M186" s="197"/>
      <c r="N186" s="197"/>
      <c r="O186" s="197"/>
      <c r="P186" s="197"/>
      <c r="Q186" s="205"/>
    </row>
    <row r="187" spans="2:17" ht="15.75">
      <c r="B187" s="660"/>
      <c r="C187" s="651"/>
      <c r="D187" s="643"/>
      <c r="E187" s="197"/>
      <c r="F187" s="197"/>
      <c r="G187" s="197"/>
      <c r="H187" s="197"/>
      <c r="I187" s="197"/>
      <c r="J187" s="197"/>
      <c r="K187" s="197"/>
      <c r="L187" s="197"/>
      <c r="M187" s="197"/>
      <c r="N187" s="197"/>
      <c r="O187" s="197"/>
      <c r="P187" s="197"/>
      <c r="Q187" s="205"/>
    </row>
    <row r="188" spans="2:17" ht="15.75">
      <c r="B188" s="661"/>
      <c r="C188" s="652"/>
      <c r="D188" s="644"/>
      <c r="E188" s="197"/>
      <c r="F188" s="197"/>
      <c r="G188" s="197"/>
      <c r="H188" s="197"/>
      <c r="I188" s="197"/>
      <c r="J188" s="197"/>
      <c r="K188" s="197"/>
      <c r="L188" s="197"/>
      <c r="M188" s="197"/>
      <c r="N188" s="197"/>
      <c r="O188" s="197"/>
      <c r="P188" s="197"/>
      <c r="Q188" s="205"/>
    </row>
    <row r="189" spans="2:17" ht="15.75">
      <c r="B189" s="662"/>
      <c r="C189" s="653"/>
      <c r="D189" s="645"/>
      <c r="E189" s="197"/>
      <c r="F189" s="197"/>
      <c r="G189" s="197"/>
      <c r="H189" s="197"/>
      <c r="I189" s="197"/>
      <c r="J189" s="197"/>
      <c r="K189" s="197"/>
      <c r="L189" s="197"/>
      <c r="M189" s="197"/>
      <c r="N189" s="197"/>
      <c r="O189" s="197"/>
      <c r="P189" s="197"/>
      <c r="Q189" s="205"/>
    </row>
    <row r="190" spans="2:17" ht="15.75">
      <c r="B190" s="660"/>
      <c r="C190" s="651"/>
      <c r="D190" s="643"/>
      <c r="E190" s="197"/>
      <c r="F190" s="197"/>
      <c r="G190" s="197"/>
      <c r="H190" s="197"/>
      <c r="I190" s="197"/>
      <c r="J190" s="197"/>
      <c r="K190" s="197"/>
      <c r="L190" s="197"/>
      <c r="M190" s="197"/>
      <c r="N190" s="197"/>
      <c r="O190" s="197"/>
      <c r="P190" s="197"/>
      <c r="Q190" s="205"/>
    </row>
    <row r="191" spans="2:17" ht="15.75">
      <c r="B191" s="661"/>
      <c r="C191" s="652"/>
      <c r="D191" s="644"/>
      <c r="E191" s="197"/>
      <c r="F191" s="197"/>
      <c r="G191" s="197"/>
      <c r="H191" s="197"/>
      <c r="I191" s="197"/>
      <c r="J191" s="197"/>
      <c r="K191" s="197"/>
      <c r="L191" s="197"/>
      <c r="M191" s="197"/>
      <c r="N191" s="197"/>
      <c r="O191" s="197"/>
      <c r="P191" s="197"/>
      <c r="Q191" s="205"/>
    </row>
    <row r="192" spans="2:17" ht="15.75">
      <c r="B192" s="662"/>
      <c r="C192" s="653"/>
      <c r="D192" s="645"/>
      <c r="E192" s="197"/>
      <c r="F192" s="197"/>
      <c r="G192" s="197"/>
      <c r="H192" s="197"/>
      <c r="I192" s="197"/>
      <c r="J192" s="197"/>
      <c r="K192" s="197"/>
      <c r="L192" s="197"/>
      <c r="M192" s="197"/>
      <c r="N192" s="197"/>
      <c r="O192" s="197"/>
      <c r="P192" s="197"/>
      <c r="Q192" s="205"/>
    </row>
    <row r="193" spans="2:17" ht="15.75">
      <c r="B193" s="660"/>
      <c r="C193" s="651"/>
      <c r="D193" s="643"/>
      <c r="E193" s="197"/>
      <c r="F193" s="197"/>
      <c r="G193" s="197"/>
      <c r="H193" s="197"/>
      <c r="I193" s="197"/>
      <c r="J193" s="197"/>
      <c r="K193" s="197"/>
      <c r="L193" s="197"/>
      <c r="M193" s="197"/>
      <c r="N193" s="197"/>
      <c r="O193" s="197"/>
      <c r="P193" s="197"/>
      <c r="Q193" s="205"/>
    </row>
    <row r="194" spans="2:17" ht="15.75">
      <c r="B194" s="661"/>
      <c r="C194" s="652"/>
      <c r="D194" s="644"/>
      <c r="E194" s="197"/>
      <c r="F194" s="197"/>
      <c r="G194" s="197"/>
      <c r="H194" s="197"/>
      <c r="I194" s="197"/>
      <c r="J194" s="197"/>
      <c r="K194" s="197"/>
      <c r="L194" s="197"/>
      <c r="M194" s="197"/>
      <c r="N194" s="197"/>
      <c r="O194" s="197"/>
      <c r="P194" s="197"/>
      <c r="Q194" s="205"/>
    </row>
    <row r="195" spans="2:17" ht="15.75">
      <c r="B195" s="662"/>
      <c r="C195" s="653"/>
      <c r="D195" s="645"/>
      <c r="E195" s="197"/>
      <c r="F195" s="197"/>
      <c r="G195" s="197"/>
      <c r="H195" s="197"/>
      <c r="I195" s="197"/>
      <c r="J195" s="197"/>
      <c r="K195" s="197"/>
      <c r="L195" s="197"/>
      <c r="M195" s="197"/>
      <c r="N195" s="197"/>
      <c r="O195" s="197"/>
      <c r="P195" s="197"/>
      <c r="Q195" s="205"/>
    </row>
    <row r="196" spans="2:17" ht="15.75">
      <c r="B196" s="663"/>
      <c r="C196" s="654"/>
      <c r="D196" s="643"/>
      <c r="E196" s="198"/>
      <c r="F196" s="198"/>
      <c r="G196" s="198"/>
      <c r="H196" s="198"/>
      <c r="I196" s="198"/>
      <c r="J196" s="198"/>
      <c r="K196" s="198"/>
      <c r="L196" s="198"/>
      <c r="M196" s="198"/>
      <c r="N196" s="198"/>
      <c r="O196" s="198"/>
      <c r="P196" s="198"/>
      <c r="Q196" s="206"/>
    </row>
    <row r="197" spans="2:17" ht="15.75">
      <c r="B197" s="664"/>
      <c r="C197" s="655"/>
      <c r="D197" s="644"/>
      <c r="E197" s="199"/>
      <c r="F197" s="199"/>
      <c r="G197" s="199"/>
      <c r="H197" s="199"/>
      <c r="I197" s="199"/>
      <c r="J197" s="199"/>
      <c r="K197" s="199"/>
      <c r="L197" s="199"/>
      <c r="M197" s="199"/>
      <c r="N197" s="199"/>
      <c r="O197" s="199"/>
      <c r="P197" s="199"/>
      <c r="Q197" s="207"/>
    </row>
    <row r="198" spans="2:17" ht="16.5" thickBot="1">
      <c r="B198" s="665"/>
      <c r="C198" s="656"/>
      <c r="D198" s="650"/>
      <c r="E198" s="208"/>
      <c r="F198" s="209"/>
      <c r="G198" s="209"/>
      <c r="H198" s="209"/>
      <c r="I198" s="209"/>
      <c r="J198" s="209"/>
      <c r="K198" s="209"/>
      <c r="L198" s="209"/>
      <c r="M198" s="209"/>
      <c r="N198" s="209"/>
      <c r="O198" s="209"/>
      <c r="P198" s="209"/>
      <c r="Q198" s="210"/>
    </row>
    <row r="199" spans="2:17">
      <c r="B199" s="187"/>
      <c r="C199" s="187"/>
      <c r="D199" s="187"/>
      <c r="E199" s="187"/>
      <c r="F199" s="187"/>
      <c r="G199" s="187"/>
      <c r="H199" s="187"/>
      <c r="I199" s="187"/>
      <c r="J199" s="187"/>
      <c r="K199" s="187"/>
      <c r="L199" s="187"/>
      <c r="M199" s="187"/>
      <c r="N199" s="187"/>
      <c r="O199" s="187"/>
      <c r="P199" s="187"/>
      <c r="Q199" s="188"/>
    </row>
    <row r="200" spans="2:17" ht="18">
      <c r="E200" s="649" t="s">
        <v>238</v>
      </c>
      <c r="F200" s="649"/>
      <c r="G200" s="649"/>
      <c r="H200" s="649"/>
      <c r="I200" s="649"/>
      <c r="J200" s="649"/>
      <c r="K200" s="649"/>
      <c r="L200" s="649"/>
      <c r="M200" s="649"/>
      <c r="N200" s="649"/>
      <c r="O200" s="649"/>
      <c r="P200" s="649"/>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375" defaultRowHeight="15"/>
  <cols>
    <col min="1" max="1" width="6.75" style="215" customWidth="1"/>
    <col min="2" max="2" width="23.25" style="216" customWidth="1"/>
    <col min="3" max="4" width="76.375" style="216" customWidth="1"/>
    <col min="5" max="5" width="15.125" style="215" bestFit="1" customWidth="1"/>
    <col min="6" max="6" width="59.625" style="215" customWidth="1"/>
    <col min="7" max="7" width="11.375" style="215"/>
    <col min="8" max="10" width="17.375" style="215" customWidth="1"/>
    <col min="11" max="16384" width="11.375" style="215"/>
  </cols>
  <sheetData>
    <row r="2" spans="1:10">
      <c r="B2" s="1"/>
      <c r="C2" s="1"/>
      <c r="D2" s="1"/>
      <c r="E2" s="1"/>
      <c r="F2" s="1"/>
      <c r="G2" s="1"/>
    </row>
    <row r="3" spans="1:10">
      <c r="B3" s="1"/>
      <c r="C3" s="1"/>
      <c r="D3" s="1"/>
      <c r="E3" s="1"/>
      <c r="F3" s="1"/>
      <c r="G3" s="1"/>
    </row>
    <row r="4" spans="1:10" ht="32.25" customHeight="1">
      <c r="B4" s="1"/>
      <c r="C4" s="685" t="s">
        <v>244</v>
      </c>
      <c r="D4" s="685"/>
      <c r="E4" s="3"/>
      <c r="F4" s="3"/>
      <c r="G4" s="3"/>
      <c r="H4" s="696" t="s">
        <v>268</v>
      </c>
      <c r="I4" s="696"/>
      <c r="J4" s="696"/>
    </row>
    <row r="5" spans="1:10" ht="32.25" customHeight="1">
      <c r="B5" s="1"/>
      <c r="C5" s="685" t="s">
        <v>303</v>
      </c>
      <c r="D5" s="685"/>
      <c r="E5" s="3"/>
      <c r="F5" s="3"/>
      <c r="G5" s="3"/>
      <c r="H5" s="696"/>
      <c r="I5" s="696"/>
      <c r="J5" s="696"/>
    </row>
    <row r="6" spans="1:10" ht="32.25" customHeight="1">
      <c r="B6" s="1"/>
      <c r="C6" s="685" t="s">
        <v>304</v>
      </c>
      <c r="D6" s="685"/>
      <c r="E6" s="3"/>
      <c r="F6" s="3"/>
      <c r="G6" s="3"/>
      <c r="H6" s="696"/>
      <c r="I6" s="696"/>
      <c r="J6" s="696"/>
    </row>
    <row r="7" spans="1:10" ht="32.25" customHeight="1">
      <c r="B7" s="1"/>
      <c r="C7" s="685" t="s">
        <v>305</v>
      </c>
      <c r="D7" s="685"/>
      <c r="E7" s="3"/>
      <c r="F7" s="3"/>
      <c r="G7" s="3"/>
      <c r="H7" s="696"/>
      <c r="I7" s="696"/>
      <c r="J7" s="696"/>
    </row>
    <row r="8" spans="1:10" ht="14.25" customHeight="1">
      <c r="H8" s="696"/>
      <c r="I8" s="696"/>
      <c r="J8" s="696"/>
    </row>
    <row r="9" spans="1:10" ht="15" customHeight="1" thickBot="1">
      <c r="H9" s="696"/>
      <c r="I9" s="696"/>
      <c r="J9" s="696"/>
    </row>
    <row r="10" spans="1:10" s="218" customFormat="1" ht="33.75" customHeight="1" thickBot="1">
      <c r="B10" s="694" t="s">
        <v>158</v>
      </c>
      <c r="C10" s="694" t="s">
        <v>245</v>
      </c>
      <c r="D10" s="699" t="s">
        <v>246</v>
      </c>
      <c r="E10" s="697" t="s">
        <v>263</v>
      </c>
      <c r="F10" s="698"/>
      <c r="H10" s="696"/>
      <c r="I10" s="696"/>
      <c r="J10" s="696"/>
    </row>
    <row r="11" spans="1:10" s="218" customFormat="1" ht="33.75" customHeight="1" thickBot="1">
      <c r="B11" s="695"/>
      <c r="C11" s="695"/>
      <c r="D11" s="700"/>
      <c r="E11" s="274" t="s">
        <v>24</v>
      </c>
      <c r="F11" s="274" t="s">
        <v>264</v>
      </c>
      <c r="H11" s="696"/>
      <c r="I11" s="696"/>
      <c r="J11" s="696"/>
    </row>
    <row r="12" spans="1:10" ht="87" customHeight="1">
      <c r="B12" s="275"/>
      <c r="C12" s="276" t="s">
        <v>280</v>
      </c>
      <c r="D12" s="276" t="s">
        <v>281</v>
      </c>
      <c r="E12" s="276" t="s">
        <v>220</v>
      </c>
      <c r="F12" s="277"/>
      <c r="H12" s="696"/>
      <c r="I12" s="696"/>
      <c r="J12" s="696"/>
    </row>
    <row r="13" spans="1:10" ht="62.25" customHeight="1">
      <c r="B13" s="278"/>
      <c r="C13" s="279" t="s">
        <v>262</v>
      </c>
      <c r="D13" s="279" t="s">
        <v>261</v>
      </c>
      <c r="E13" s="280" t="s">
        <v>265</v>
      </c>
      <c r="F13" s="281"/>
      <c r="H13" s="696"/>
      <c r="I13" s="696"/>
      <c r="J13" s="696"/>
    </row>
    <row r="14" spans="1:10" ht="48" customHeight="1">
      <c r="B14" s="282"/>
      <c r="C14" s="283" t="s">
        <v>258</v>
      </c>
      <c r="D14" s="283" t="s">
        <v>259</v>
      </c>
      <c r="E14" s="284" t="s">
        <v>266</v>
      </c>
      <c r="F14" s="285"/>
      <c r="H14" s="696"/>
      <c r="I14" s="696"/>
      <c r="J14" s="696"/>
    </row>
    <row r="15" spans="1:10" ht="45.75" customHeight="1">
      <c r="B15" s="223"/>
      <c r="C15" s="224" t="s">
        <v>260</v>
      </c>
      <c r="D15" s="224" t="s">
        <v>164</v>
      </c>
      <c r="E15" s="225" t="s">
        <v>267</v>
      </c>
      <c r="F15" s="226"/>
      <c r="H15" s="696"/>
      <c r="I15" s="696"/>
      <c r="J15" s="696"/>
    </row>
    <row r="16" spans="1:10" ht="45.75" customHeight="1">
      <c r="A16" s="217"/>
      <c r="B16" s="223"/>
      <c r="C16" s="224" t="s">
        <v>249</v>
      </c>
      <c r="D16" s="224" t="s">
        <v>165</v>
      </c>
      <c r="E16" s="225" t="s">
        <v>267</v>
      </c>
      <c r="F16" s="226"/>
      <c r="H16" s="696"/>
      <c r="I16" s="696"/>
      <c r="J16" s="696"/>
    </row>
    <row r="17" spans="2:10" ht="45.75" customHeight="1">
      <c r="B17" s="223"/>
      <c r="C17" s="224" t="s">
        <v>250</v>
      </c>
      <c r="D17" s="224" t="s">
        <v>166</v>
      </c>
      <c r="E17" s="225" t="s">
        <v>267</v>
      </c>
      <c r="F17" s="227"/>
      <c r="H17" s="219"/>
      <c r="I17" s="219"/>
      <c r="J17" s="219"/>
    </row>
    <row r="18" spans="2:10" ht="45.75" customHeight="1">
      <c r="B18" s="223"/>
      <c r="C18" s="224" t="s">
        <v>251</v>
      </c>
      <c r="D18" s="224" t="s">
        <v>167</v>
      </c>
      <c r="E18" s="225" t="s">
        <v>267</v>
      </c>
      <c r="F18" s="226"/>
      <c r="H18" s="219"/>
      <c r="I18" s="219"/>
      <c r="J18" s="219"/>
    </row>
    <row r="19" spans="2:10" ht="45.75" customHeight="1">
      <c r="B19" s="223"/>
      <c r="C19" s="224" t="s">
        <v>252</v>
      </c>
      <c r="D19" s="224" t="s">
        <v>168</v>
      </c>
      <c r="E19" s="225" t="s">
        <v>267</v>
      </c>
      <c r="F19" s="226"/>
      <c r="H19" s="219"/>
      <c r="I19" s="219"/>
      <c r="J19" s="219"/>
    </row>
    <row r="20" spans="2:10" ht="45.75" customHeight="1">
      <c r="B20" s="223"/>
      <c r="C20" s="224" t="s">
        <v>253</v>
      </c>
      <c r="D20" s="224" t="s">
        <v>169</v>
      </c>
      <c r="E20" s="225" t="s">
        <v>267</v>
      </c>
      <c r="F20" s="226"/>
      <c r="H20" s="219"/>
      <c r="I20" s="219"/>
      <c r="J20" s="219"/>
    </row>
    <row r="21" spans="2:10" ht="45.75" customHeight="1">
      <c r="B21" s="223"/>
      <c r="C21" s="224" t="s">
        <v>254</v>
      </c>
      <c r="D21" s="224" t="s">
        <v>170</v>
      </c>
      <c r="E21" s="225" t="s">
        <v>267</v>
      </c>
      <c r="F21" s="226"/>
      <c r="H21" s="219"/>
      <c r="I21" s="219"/>
      <c r="J21" s="219"/>
    </row>
    <row r="22" spans="2:10" ht="45.75" customHeight="1">
      <c r="B22" s="223"/>
      <c r="C22" s="224" t="s">
        <v>255</v>
      </c>
      <c r="D22" s="224" t="s">
        <v>190</v>
      </c>
      <c r="E22" s="225" t="s">
        <v>267</v>
      </c>
      <c r="F22" s="226"/>
      <c r="H22" s="219"/>
      <c r="I22" s="219"/>
      <c r="J22" s="219"/>
    </row>
    <row r="23" spans="2:10" ht="45.75" customHeight="1">
      <c r="B23" s="223"/>
      <c r="C23" s="224" t="s">
        <v>256</v>
      </c>
      <c r="D23" s="224" t="s">
        <v>191</v>
      </c>
      <c r="E23" s="225" t="s">
        <v>267</v>
      </c>
      <c r="F23" s="226"/>
      <c r="H23" s="219"/>
      <c r="I23" s="219"/>
      <c r="J23" s="219"/>
    </row>
    <row r="24" spans="2:10" ht="31.5" customHeight="1">
      <c r="B24" s="286"/>
      <c r="C24" s="283" t="s">
        <v>247</v>
      </c>
      <c r="D24" s="283" t="s">
        <v>163</v>
      </c>
      <c r="E24" s="284" t="s">
        <v>266</v>
      </c>
      <c r="F24" s="287"/>
      <c r="H24" s="219"/>
      <c r="I24" s="219"/>
      <c r="J24" s="219"/>
    </row>
    <row r="25" spans="2:10" ht="31.5" customHeight="1">
      <c r="B25" s="223"/>
      <c r="C25" s="224" t="s">
        <v>248</v>
      </c>
      <c r="D25" s="224" t="s">
        <v>164</v>
      </c>
      <c r="E25" s="225" t="s">
        <v>267</v>
      </c>
      <c r="F25" s="226"/>
      <c r="H25" s="219"/>
      <c r="I25" s="219"/>
      <c r="J25" s="219"/>
    </row>
    <row r="26" spans="2:10" ht="31.5" customHeight="1">
      <c r="B26" s="223"/>
      <c r="C26" s="224" t="s">
        <v>249</v>
      </c>
      <c r="D26" s="224" t="s">
        <v>165</v>
      </c>
      <c r="E26" s="225" t="s">
        <v>267</v>
      </c>
      <c r="F26" s="226"/>
      <c r="H26" s="219"/>
      <c r="I26" s="219"/>
      <c r="J26" s="219"/>
    </row>
    <row r="27" spans="2:10" ht="31.5" customHeight="1">
      <c r="B27" s="223"/>
      <c r="C27" s="224" t="s">
        <v>250</v>
      </c>
      <c r="D27" s="224" t="s">
        <v>166</v>
      </c>
      <c r="E27" s="225" t="s">
        <v>267</v>
      </c>
      <c r="F27" s="227"/>
      <c r="H27" s="219"/>
      <c r="I27" s="219"/>
      <c r="J27" s="219"/>
    </row>
    <row r="28" spans="2:10" ht="31.5" customHeight="1">
      <c r="B28" s="223"/>
      <c r="C28" s="224" t="s">
        <v>251</v>
      </c>
      <c r="D28" s="224" t="s">
        <v>167</v>
      </c>
      <c r="E28" s="225" t="s">
        <v>267</v>
      </c>
      <c r="F28" s="226"/>
      <c r="H28" s="219"/>
      <c r="I28" s="219"/>
      <c r="J28" s="219"/>
    </row>
    <row r="29" spans="2:10" ht="31.5" customHeight="1">
      <c r="B29" s="223"/>
      <c r="C29" s="224" t="s">
        <v>252</v>
      </c>
      <c r="D29" s="224" t="s">
        <v>168</v>
      </c>
      <c r="E29" s="225" t="s">
        <v>267</v>
      </c>
      <c r="F29" s="226"/>
      <c r="H29" s="219"/>
      <c r="I29" s="219"/>
      <c r="J29" s="219"/>
    </row>
    <row r="30" spans="2:10" ht="31.5" customHeight="1">
      <c r="B30" s="223"/>
      <c r="C30" s="224" t="s">
        <v>253</v>
      </c>
      <c r="D30" s="224" t="s">
        <v>169</v>
      </c>
      <c r="E30" s="225" t="s">
        <v>267</v>
      </c>
      <c r="F30" s="226"/>
      <c r="H30" s="219"/>
      <c r="I30" s="219"/>
      <c r="J30" s="219"/>
    </row>
    <row r="31" spans="2:10" ht="31.5" customHeight="1">
      <c r="B31" s="223"/>
      <c r="C31" s="224" t="s">
        <v>254</v>
      </c>
      <c r="D31" s="224" t="s">
        <v>170</v>
      </c>
      <c r="E31" s="225" t="s">
        <v>267</v>
      </c>
      <c r="F31" s="226"/>
      <c r="H31" s="219"/>
      <c r="I31" s="219"/>
      <c r="J31" s="219"/>
    </row>
    <row r="32" spans="2:10" ht="31.5" customHeight="1">
      <c r="B32" s="223"/>
      <c r="C32" s="224" t="s">
        <v>255</v>
      </c>
      <c r="D32" s="224" t="s">
        <v>190</v>
      </c>
      <c r="E32" s="225" t="s">
        <v>267</v>
      </c>
      <c r="F32" s="226"/>
      <c r="H32" s="219"/>
      <c r="I32" s="219"/>
      <c r="J32" s="219"/>
    </row>
    <row r="33" spans="2:10" ht="31.5" customHeight="1">
      <c r="B33" s="223"/>
      <c r="C33" s="224" t="s">
        <v>256</v>
      </c>
      <c r="D33" s="224" t="s">
        <v>191</v>
      </c>
      <c r="E33" s="225" t="s">
        <v>267</v>
      </c>
      <c r="F33" s="226"/>
      <c r="H33" s="219"/>
      <c r="I33" s="219"/>
      <c r="J33" s="219"/>
    </row>
    <row r="34" spans="2:10" ht="31.5" customHeight="1">
      <c r="B34" s="223"/>
      <c r="C34" s="224" t="s">
        <v>257</v>
      </c>
      <c r="D34" s="224" t="s">
        <v>193</v>
      </c>
      <c r="E34" s="225" t="s">
        <v>267</v>
      </c>
      <c r="F34" s="226"/>
      <c r="H34" s="219"/>
      <c r="I34" s="219"/>
      <c r="J34" s="219"/>
    </row>
    <row r="35" spans="2:10" ht="31.5" customHeight="1">
      <c r="B35" s="286"/>
      <c r="C35" s="283" t="s">
        <v>247</v>
      </c>
      <c r="D35" s="283" t="s">
        <v>163</v>
      </c>
      <c r="E35" s="284" t="s">
        <v>266</v>
      </c>
      <c r="F35" s="287"/>
      <c r="H35" s="219"/>
      <c r="I35" s="219"/>
      <c r="J35" s="219"/>
    </row>
    <row r="36" spans="2:10" ht="31.5" customHeight="1">
      <c r="B36" s="223"/>
      <c r="C36" s="224" t="s">
        <v>248</v>
      </c>
      <c r="D36" s="224" t="s">
        <v>164</v>
      </c>
      <c r="E36" s="225" t="s">
        <v>267</v>
      </c>
      <c r="F36" s="226"/>
      <c r="H36" s="219"/>
      <c r="I36" s="219"/>
      <c r="J36" s="219"/>
    </row>
    <row r="37" spans="2:10" ht="31.5" customHeight="1">
      <c r="B37" s="223"/>
      <c r="C37" s="224" t="s">
        <v>249</v>
      </c>
      <c r="D37" s="224" t="s">
        <v>165</v>
      </c>
      <c r="E37" s="225" t="s">
        <v>267</v>
      </c>
      <c r="F37" s="226"/>
      <c r="H37" s="219"/>
      <c r="I37" s="219"/>
      <c r="J37" s="219"/>
    </row>
    <row r="38" spans="2:10" ht="31.5" customHeight="1">
      <c r="B38" s="223"/>
      <c r="C38" s="224" t="s">
        <v>250</v>
      </c>
      <c r="D38" s="224" t="s">
        <v>166</v>
      </c>
      <c r="E38" s="225" t="s">
        <v>267</v>
      </c>
      <c r="F38" s="226"/>
    </row>
    <row r="39" spans="2:10" ht="31.5" customHeight="1">
      <c r="B39" s="223"/>
      <c r="C39" s="224" t="s">
        <v>251</v>
      </c>
      <c r="D39" s="224" t="s">
        <v>167</v>
      </c>
      <c r="E39" s="225" t="s">
        <v>267</v>
      </c>
      <c r="F39" s="226"/>
    </row>
    <row r="40" spans="2:10" ht="31.5" customHeight="1">
      <c r="B40" s="223"/>
      <c r="C40" s="224" t="s">
        <v>252</v>
      </c>
      <c r="D40" s="224" t="s">
        <v>168</v>
      </c>
      <c r="E40" s="225" t="s">
        <v>267</v>
      </c>
      <c r="F40" s="226"/>
    </row>
    <row r="41" spans="2:10" ht="31.5" customHeight="1">
      <c r="B41" s="223"/>
      <c r="C41" s="224" t="s">
        <v>253</v>
      </c>
      <c r="D41" s="224" t="s">
        <v>169</v>
      </c>
      <c r="E41" s="225" t="s">
        <v>267</v>
      </c>
      <c r="F41" s="226"/>
    </row>
    <row r="42" spans="2:10" ht="31.5" customHeight="1">
      <c r="B42" s="223"/>
      <c r="C42" s="224" t="s">
        <v>254</v>
      </c>
      <c r="D42" s="224" t="s">
        <v>170</v>
      </c>
      <c r="E42" s="225" t="s">
        <v>267</v>
      </c>
      <c r="F42" s="226"/>
    </row>
    <row r="43" spans="2:10" ht="31.5" customHeight="1">
      <c r="B43" s="223"/>
      <c r="C43" s="224" t="s">
        <v>255</v>
      </c>
      <c r="D43" s="224" t="s">
        <v>190</v>
      </c>
      <c r="E43" s="225" t="s">
        <v>267</v>
      </c>
      <c r="F43" s="226"/>
    </row>
    <row r="44" spans="2:10" ht="31.5" customHeight="1">
      <c r="B44" s="223"/>
      <c r="C44" s="224" t="s">
        <v>256</v>
      </c>
      <c r="D44" s="224" t="s">
        <v>191</v>
      </c>
      <c r="E44" s="225" t="s">
        <v>267</v>
      </c>
      <c r="F44" s="226"/>
    </row>
    <row r="45" spans="2:10" ht="31.5" customHeight="1">
      <c r="B45" s="223"/>
      <c r="C45" s="224" t="s">
        <v>257</v>
      </c>
      <c r="D45" s="224" t="s">
        <v>193</v>
      </c>
      <c r="E45" s="225" t="s">
        <v>267</v>
      </c>
      <c r="F45" s="226"/>
    </row>
    <row r="46" spans="2:10" ht="31.5" customHeight="1">
      <c r="B46" s="286"/>
      <c r="C46" s="283" t="s">
        <v>247</v>
      </c>
      <c r="D46" s="283" t="s">
        <v>163</v>
      </c>
      <c r="E46" s="284" t="s">
        <v>266</v>
      </c>
      <c r="F46" s="287"/>
    </row>
    <row r="47" spans="2:10" ht="31.5" customHeight="1">
      <c r="B47" s="223"/>
      <c r="C47" s="224" t="s">
        <v>248</v>
      </c>
      <c r="D47" s="224" t="s">
        <v>164</v>
      </c>
      <c r="E47" s="225" t="s">
        <v>267</v>
      </c>
      <c r="F47" s="226"/>
    </row>
    <row r="48" spans="2:10" ht="31.5" customHeight="1">
      <c r="B48" s="223"/>
      <c r="C48" s="224" t="s">
        <v>249</v>
      </c>
      <c r="D48" s="224" t="s">
        <v>165</v>
      </c>
      <c r="E48" s="225" t="s">
        <v>267</v>
      </c>
      <c r="F48" s="226"/>
    </row>
    <row r="49" spans="2:6" ht="31.5" customHeight="1">
      <c r="B49" s="223"/>
      <c r="C49" s="224" t="s">
        <v>250</v>
      </c>
      <c r="D49" s="224" t="s">
        <v>166</v>
      </c>
      <c r="E49" s="225" t="s">
        <v>267</v>
      </c>
      <c r="F49" s="226"/>
    </row>
    <row r="50" spans="2:6" ht="31.5" customHeight="1">
      <c r="B50" s="223"/>
      <c r="C50" s="224" t="s">
        <v>251</v>
      </c>
      <c r="D50" s="224" t="s">
        <v>167</v>
      </c>
      <c r="E50" s="225" t="s">
        <v>267</v>
      </c>
      <c r="F50" s="226"/>
    </row>
    <row r="51" spans="2:6" ht="31.5" customHeight="1">
      <c r="B51" s="223"/>
      <c r="C51" s="224" t="s">
        <v>252</v>
      </c>
      <c r="D51" s="224" t="s">
        <v>168</v>
      </c>
      <c r="E51" s="225" t="s">
        <v>267</v>
      </c>
      <c r="F51" s="226"/>
    </row>
    <row r="52" spans="2:6" ht="31.5" customHeight="1">
      <c r="B52" s="223"/>
      <c r="C52" s="224" t="s">
        <v>253</v>
      </c>
      <c r="D52" s="224" t="s">
        <v>169</v>
      </c>
      <c r="E52" s="225" t="s">
        <v>267</v>
      </c>
      <c r="F52" s="226"/>
    </row>
    <row r="53" spans="2:6" ht="31.5" customHeight="1">
      <c r="B53" s="223"/>
      <c r="C53" s="224" t="s">
        <v>254</v>
      </c>
      <c r="D53" s="224" t="s">
        <v>170</v>
      </c>
      <c r="E53" s="225" t="s">
        <v>267</v>
      </c>
      <c r="F53" s="226"/>
    </row>
    <row r="54" spans="2:6" ht="31.5" customHeight="1">
      <c r="B54" s="223"/>
      <c r="C54" s="224" t="s">
        <v>255</v>
      </c>
      <c r="D54" s="224" t="s">
        <v>190</v>
      </c>
      <c r="E54" s="225" t="s">
        <v>267</v>
      </c>
      <c r="F54" s="226"/>
    </row>
    <row r="55" spans="2:6" ht="31.5" customHeight="1" thickBot="1">
      <c r="B55" s="228"/>
      <c r="C55" s="229"/>
      <c r="D55" s="229"/>
      <c r="E55" s="230"/>
      <c r="F55" s="231"/>
    </row>
    <row r="56" spans="2:6">
      <c r="B56" s="218"/>
      <c r="C56" s="218"/>
      <c r="D56" s="218"/>
      <c r="E56" s="218"/>
      <c r="F56" s="218"/>
    </row>
    <row r="57" spans="2:6" ht="18.75">
      <c r="E57" s="220"/>
      <c r="F57" s="22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topLeftCell="A6" zoomScale="59" zoomScaleNormal="59" workbookViewId="0">
      <selection activeCell="E14" sqref="E14"/>
    </sheetView>
  </sheetViews>
  <sheetFormatPr baseColWidth="10" defaultColWidth="11.375" defaultRowHeight="15"/>
  <cols>
    <col min="1" max="1" width="6.75" style="215" customWidth="1"/>
    <col min="2" max="2" width="23.125" style="216" customWidth="1"/>
    <col min="3" max="3" width="39.625" style="216" customWidth="1"/>
    <col min="4" max="6" width="39.625" style="215" customWidth="1"/>
    <col min="7" max="7" width="39.625" style="216" customWidth="1"/>
    <col min="8" max="8" width="64.25" style="215" customWidth="1"/>
    <col min="9" max="9" width="66.875" style="215" customWidth="1"/>
    <col min="10" max="11" width="11.375" style="215"/>
    <col min="12" max="16" width="35.25" style="215" customWidth="1"/>
    <col min="17" max="16384" width="11.375" style="215"/>
  </cols>
  <sheetData>
    <row r="2" spans="2:16">
      <c r="B2" s="1"/>
      <c r="C2" s="1"/>
      <c r="D2" s="71"/>
      <c r="E2" s="1"/>
      <c r="F2" s="1"/>
      <c r="G2" s="1"/>
      <c r="H2" s="1"/>
      <c r="I2" s="1"/>
    </row>
    <row r="3" spans="2:16">
      <c r="B3" s="1"/>
      <c r="C3" s="1"/>
      <c r="D3" s="2"/>
      <c r="E3" s="1"/>
      <c r="F3" s="1"/>
      <c r="G3" s="1"/>
      <c r="H3" s="1"/>
      <c r="I3" s="1"/>
    </row>
    <row r="4" spans="2:16" ht="74.45" customHeight="1">
      <c r="B4" s="1"/>
      <c r="C4" s="685" t="s">
        <v>282</v>
      </c>
      <c r="D4" s="685"/>
      <c r="E4" s="685"/>
      <c r="F4" s="685"/>
      <c r="G4" s="685"/>
      <c r="H4" s="3"/>
      <c r="I4" s="3"/>
    </row>
    <row r="5" spans="2:16" ht="32.450000000000003" customHeight="1">
      <c r="B5" s="1"/>
      <c r="C5" s="685" t="s">
        <v>303</v>
      </c>
      <c r="D5" s="685"/>
      <c r="E5" s="685"/>
      <c r="F5" s="685"/>
      <c r="G5" s="685"/>
      <c r="H5" s="3"/>
      <c r="I5" s="3"/>
    </row>
    <row r="6" spans="2:16" ht="32.450000000000003" customHeight="1">
      <c r="B6" s="1"/>
      <c r="C6" s="685" t="s">
        <v>304</v>
      </c>
      <c r="D6" s="685"/>
      <c r="E6" s="685"/>
      <c r="F6" s="685"/>
      <c r="G6" s="685"/>
      <c r="H6" s="3"/>
      <c r="I6" s="3"/>
    </row>
    <row r="7" spans="2:16" ht="32.450000000000003" customHeight="1">
      <c r="B7" s="1"/>
      <c r="C7" s="685" t="s">
        <v>305</v>
      </c>
      <c r="D7" s="685"/>
      <c r="E7" s="685"/>
      <c r="F7" s="685"/>
      <c r="G7" s="685"/>
      <c r="H7" s="3"/>
      <c r="I7" s="3"/>
    </row>
    <row r="9" spans="2:16" ht="15.75" thickBot="1"/>
    <row r="10" spans="2:16" ht="45.75" customHeight="1" thickBot="1">
      <c r="B10" s="702" t="s">
        <v>283</v>
      </c>
      <c r="C10" s="703"/>
      <c r="D10" s="703"/>
      <c r="E10" s="703"/>
      <c r="F10" s="703"/>
      <c r="G10" s="703"/>
      <c r="H10" s="703"/>
      <c r="I10" s="704"/>
      <c r="L10" s="701" t="s">
        <v>292</v>
      </c>
      <c r="M10" s="701"/>
      <c r="N10" s="701"/>
      <c r="O10" s="701"/>
      <c r="P10" s="701"/>
    </row>
    <row r="11" spans="2:16" ht="115.15" customHeight="1" thickBot="1">
      <c r="B11" s="232" t="s">
        <v>284</v>
      </c>
      <c r="C11" s="233" t="s">
        <v>285</v>
      </c>
      <c r="D11" s="233" t="s">
        <v>286</v>
      </c>
      <c r="E11" s="233" t="s">
        <v>287</v>
      </c>
      <c r="F11" s="233" t="s">
        <v>291</v>
      </c>
      <c r="G11" s="233" t="s">
        <v>288</v>
      </c>
      <c r="H11" s="233" t="s">
        <v>289</v>
      </c>
      <c r="I11" s="234" t="s">
        <v>290</v>
      </c>
      <c r="L11" s="701"/>
      <c r="M11" s="701"/>
      <c r="N11" s="701"/>
      <c r="O11" s="701"/>
      <c r="P11" s="701"/>
    </row>
    <row r="12" spans="2:16" ht="72.599999999999994" customHeight="1">
      <c r="B12" s="235"/>
      <c r="C12" s="236"/>
      <c r="D12" s="236"/>
      <c r="E12" s="236"/>
      <c r="F12" s="236"/>
      <c r="G12" s="236"/>
      <c r="H12" s="236"/>
      <c r="I12" s="237"/>
      <c r="L12" s="701"/>
      <c r="M12" s="701"/>
      <c r="N12" s="701"/>
      <c r="O12" s="701"/>
      <c r="P12" s="701"/>
    </row>
    <row r="13" spans="2:16" ht="72.599999999999994" customHeight="1">
      <c r="B13" s="244"/>
      <c r="C13" s="245"/>
      <c r="D13" s="245"/>
      <c r="E13" s="245"/>
      <c r="F13" s="245"/>
      <c r="G13" s="245"/>
      <c r="H13" s="245"/>
      <c r="I13" s="246"/>
      <c r="L13" s="701"/>
      <c r="M13" s="701"/>
      <c r="N13" s="701"/>
      <c r="O13" s="701"/>
      <c r="P13" s="701"/>
    </row>
    <row r="14" spans="2:16" ht="72.599999999999994" customHeight="1">
      <c r="B14" s="244"/>
      <c r="C14" s="245"/>
      <c r="D14" s="245"/>
      <c r="E14" s="245"/>
      <c r="F14" s="245"/>
      <c r="G14" s="245"/>
      <c r="H14" s="245"/>
      <c r="I14" s="246"/>
      <c r="L14" s="701"/>
      <c r="M14" s="701"/>
      <c r="N14" s="701"/>
      <c r="O14" s="701"/>
      <c r="P14" s="701"/>
    </row>
    <row r="15" spans="2:16" ht="72.599999999999994" customHeight="1">
      <c r="B15" s="244"/>
      <c r="C15" s="245"/>
      <c r="D15" s="245"/>
      <c r="E15" s="245"/>
      <c r="F15" s="245"/>
      <c r="G15" s="245"/>
      <c r="H15" s="245"/>
      <c r="I15" s="246"/>
      <c r="L15" s="701"/>
      <c r="M15" s="701"/>
      <c r="N15" s="701"/>
      <c r="O15" s="701"/>
      <c r="P15" s="701"/>
    </row>
    <row r="16" spans="2:16" ht="72.599999999999994" customHeight="1">
      <c r="B16" s="238"/>
      <c r="C16" s="239"/>
      <c r="D16" s="239"/>
      <c r="E16" s="239"/>
      <c r="F16" s="239"/>
      <c r="G16" s="239"/>
      <c r="H16" s="239"/>
      <c r="I16" s="240"/>
      <c r="L16" s="701"/>
      <c r="M16" s="701"/>
      <c r="N16" s="701"/>
      <c r="O16" s="701"/>
      <c r="P16" s="701"/>
    </row>
    <row r="17" spans="2:16" ht="72.599999999999994" customHeight="1">
      <c r="B17" s="238"/>
      <c r="C17" s="239"/>
      <c r="D17" s="239"/>
      <c r="E17" s="239"/>
      <c r="F17" s="239"/>
      <c r="G17" s="239"/>
      <c r="H17" s="239"/>
      <c r="I17" s="240"/>
      <c r="L17" s="701"/>
      <c r="M17" s="701"/>
      <c r="N17" s="701"/>
      <c r="O17" s="701"/>
      <c r="P17" s="701"/>
    </row>
    <row r="18" spans="2:16" ht="72.599999999999994" customHeight="1">
      <c r="B18" s="238"/>
      <c r="C18" s="239"/>
      <c r="D18" s="239"/>
      <c r="E18" s="239"/>
      <c r="F18" s="239"/>
      <c r="G18" s="239"/>
      <c r="H18" s="239"/>
      <c r="I18" s="240"/>
      <c r="L18" s="701"/>
      <c r="M18" s="701"/>
      <c r="N18" s="701"/>
      <c r="O18" s="701"/>
      <c r="P18" s="701"/>
    </row>
    <row r="19" spans="2:16" ht="72.599999999999994" customHeight="1" thickBot="1">
      <c r="B19" s="241"/>
      <c r="C19" s="242"/>
      <c r="D19" s="242"/>
      <c r="E19" s="242"/>
      <c r="F19" s="242"/>
      <c r="G19" s="242"/>
      <c r="H19" s="242"/>
      <c r="I19" s="243"/>
      <c r="L19" s="701"/>
      <c r="M19" s="701"/>
      <c r="N19" s="701"/>
      <c r="O19" s="701"/>
      <c r="P19" s="701"/>
    </row>
    <row r="20" spans="2:16">
      <c r="B20" s="215"/>
      <c r="C20" s="215"/>
      <c r="G20" s="215"/>
    </row>
    <row r="21" spans="2:16" ht="45.6" customHeight="1">
      <c r="B21" s="215"/>
      <c r="C21" s="215"/>
      <c r="G21" s="215"/>
    </row>
    <row r="22" spans="2:16" ht="45.6" customHeight="1">
      <c r="B22" s="215"/>
      <c r="C22" s="215"/>
      <c r="G22" s="215"/>
    </row>
    <row r="23" spans="2:16" ht="45.6" customHeight="1">
      <c r="B23" s="215"/>
      <c r="C23" s="215"/>
      <c r="G23" s="215"/>
    </row>
    <row r="24" spans="2:16" ht="45.6" customHeight="1">
      <c r="B24" s="215"/>
      <c r="C24" s="215"/>
      <c r="G24" s="215"/>
    </row>
    <row r="25" spans="2:16">
      <c r="B25" s="215"/>
      <c r="C25" s="215"/>
      <c r="G25" s="215"/>
    </row>
    <row r="26" spans="2:16">
      <c r="B26" s="215"/>
      <c r="C26" s="215"/>
      <c r="G26" s="215"/>
    </row>
    <row r="27" spans="2:16">
      <c r="B27" s="215"/>
      <c r="C27" s="215"/>
      <c r="G27" s="215"/>
    </row>
    <row r="28" spans="2:16">
      <c r="B28" s="215"/>
      <c r="C28" s="215"/>
      <c r="G28" s="215"/>
    </row>
    <row r="29" spans="2:16">
      <c r="B29" s="215"/>
      <c r="C29" s="215"/>
      <c r="G29" s="21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D5" zoomScale="68" zoomScaleNormal="68" zoomScaleSheetLayoutView="40" zoomScalePageLayoutView="111" workbookViewId="0">
      <selection activeCell="F8" sqref="F8"/>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7" customWidth="1"/>
    <col min="8" max="8" width="29.625" style="1" bestFit="1" customWidth="1"/>
    <col min="9" max="9" width="33" style="1" customWidth="1"/>
    <col min="10" max="10" width="26.125" style="1" customWidth="1"/>
    <col min="11" max="11" width="26.125" style="37" customWidth="1"/>
    <col min="12" max="12" width="23" style="1" customWidth="1"/>
    <col min="13" max="13" width="23" style="37" customWidth="1"/>
    <col min="14" max="14" width="121.25" style="37" customWidth="1"/>
    <col min="15" max="18" width="32.125" style="1" customWidth="1"/>
    <col min="19" max="19" width="25" style="1" customWidth="1"/>
    <col min="20" max="16384" width="12.125" style="1"/>
  </cols>
  <sheetData>
    <row r="1" spans="1:19" ht="32.25">
      <c r="E1" s="710"/>
      <c r="F1" s="710"/>
      <c r="G1" s="710"/>
      <c r="H1" s="710"/>
      <c r="I1" s="710"/>
      <c r="J1" s="710"/>
      <c r="K1" s="710"/>
      <c r="L1" s="710"/>
      <c r="M1" s="710"/>
      <c r="N1" s="710"/>
      <c r="O1" s="710"/>
      <c r="P1" s="710"/>
      <c r="Q1" s="710"/>
      <c r="R1" s="710"/>
      <c r="S1" s="710"/>
    </row>
    <row r="2" spans="1:19" ht="90" customHeight="1">
      <c r="E2" s="711" t="s">
        <v>28</v>
      </c>
      <c r="F2" s="711"/>
      <c r="G2" s="711"/>
      <c r="H2" s="711"/>
      <c r="I2" s="711"/>
      <c r="J2" s="711"/>
      <c r="K2" s="711"/>
      <c r="L2" s="711"/>
      <c r="M2" s="711"/>
      <c r="N2" s="711"/>
      <c r="O2" s="711"/>
      <c r="P2" s="711"/>
      <c r="Q2" s="711"/>
      <c r="R2" s="711"/>
      <c r="S2" s="711"/>
    </row>
    <row r="3" spans="1:19" ht="19.5" thickBot="1">
      <c r="E3" s="12"/>
      <c r="F3" s="12"/>
      <c r="G3" s="12"/>
      <c r="H3" s="13"/>
      <c r="I3" s="13"/>
      <c r="J3" s="13"/>
      <c r="K3" s="13"/>
      <c r="L3" s="14"/>
      <c r="M3" s="38"/>
      <c r="N3" s="38"/>
      <c r="O3" s="13"/>
      <c r="P3" s="13"/>
      <c r="Q3" s="13"/>
      <c r="R3" s="13"/>
      <c r="S3" s="13"/>
    </row>
    <row r="4" spans="1:19" ht="19.5" thickTop="1">
      <c r="E4" s="712" t="s">
        <v>22</v>
      </c>
      <c r="F4" s="721" t="s">
        <v>24</v>
      </c>
      <c r="G4" s="714" t="s">
        <v>0</v>
      </c>
      <c r="H4" s="716" t="s">
        <v>1</v>
      </c>
      <c r="I4" s="716"/>
      <c r="J4" s="716"/>
      <c r="K4" s="716"/>
      <c r="L4" s="716"/>
      <c r="M4" s="716"/>
      <c r="N4" s="716"/>
      <c r="O4" s="716"/>
      <c r="P4" s="716"/>
      <c r="Q4" s="717" t="s">
        <v>269</v>
      </c>
      <c r="R4" s="717" t="s">
        <v>270</v>
      </c>
      <c r="S4" s="719" t="s">
        <v>271</v>
      </c>
    </row>
    <row r="5" spans="1:19" ht="248.25" customHeight="1" thickBot="1">
      <c r="A5" s="705" t="s">
        <v>46</v>
      </c>
      <c r="B5" s="705"/>
      <c r="C5" s="705"/>
      <c r="D5" s="705"/>
      <c r="E5" s="713"/>
      <c r="F5" s="722"/>
      <c r="G5" s="715"/>
      <c r="H5" s="221" t="s">
        <v>2</v>
      </c>
      <c r="I5" s="222" t="s">
        <v>272</v>
      </c>
      <c r="J5" s="222" t="s">
        <v>273</v>
      </c>
      <c r="K5" s="222" t="s">
        <v>274</v>
      </c>
      <c r="L5" s="221" t="s">
        <v>275</v>
      </c>
      <c r="M5" s="222" t="s">
        <v>276</v>
      </c>
      <c r="N5" s="222" t="s">
        <v>277</v>
      </c>
      <c r="O5" s="222" t="s">
        <v>278</v>
      </c>
      <c r="P5" s="222" t="s">
        <v>279</v>
      </c>
      <c r="Q5" s="718"/>
      <c r="R5" s="718"/>
      <c r="S5" s="720"/>
    </row>
    <row r="6" spans="1:19" ht="158.25" customHeight="1">
      <c r="A6" s="16" t="s">
        <v>29</v>
      </c>
      <c r="B6" s="39" t="s">
        <v>32</v>
      </c>
      <c r="C6" s="39" t="s">
        <v>36</v>
      </c>
      <c r="D6" s="40" t="s">
        <v>41</v>
      </c>
      <c r="E6" s="96"/>
      <c r="F6" s="97" t="s">
        <v>3</v>
      </c>
      <c r="G6" s="98">
        <v>1.1000000000000001</v>
      </c>
      <c r="H6" s="99" t="s">
        <v>57</v>
      </c>
      <c r="I6" s="99"/>
      <c r="J6" s="100" t="s">
        <v>47</v>
      </c>
      <c r="K6" s="100" t="s">
        <v>51</v>
      </c>
      <c r="L6" s="100" t="s">
        <v>55</v>
      </c>
      <c r="M6" s="100" t="s">
        <v>55</v>
      </c>
      <c r="N6" s="100"/>
      <c r="O6" s="101"/>
      <c r="P6" s="102"/>
      <c r="Q6" s="103"/>
      <c r="R6" s="104"/>
      <c r="S6" s="105"/>
    </row>
    <row r="7" spans="1:19" s="2" customFormat="1" ht="141.75" customHeight="1">
      <c r="A7" s="16" t="s">
        <v>30</v>
      </c>
      <c r="B7" s="39" t="s">
        <v>33</v>
      </c>
      <c r="C7" s="39" t="s">
        <v>37</v>
      </c>
      <c r="D7" s="41" t="s">
        <v>40</v>
      </c>
      <c r="E7" s="18"/>
      <c r="F7" s="19" t="s">
        <v>4</v>
      </c>
      <c r="G7" s="77" t="s">
        <v>25</v>
      </c>
      <c r="H7" s="83" t="s">
        <v>56</v>
      </c>
      <c r="I7" s="83"/>
      <c r="J7" s="84" t="s">
        <v>48</v>
      </c>
      <c r="K7" s="84" t="s">
        <v>52</v>
      </c>
      <c r="L7" s="84"/>
      <c r="M7" s="83"/>
      <c r="N7" s="83"/>
      <c r="O7" s="83"/>
      <c r="P7" s="85"/>
      <c r="Q7" s="20"/>
      <c r="R7" s="21"/>
      <c r="S7" s="22"/>
    </row>
    <row r="8" spans="1:19" ht="141.75" customHeight="1">
      <c r="A8" s="16" t="s">
        <v>39</v>
      </c>
      <c r="B8" s="39" t="s">
        <v>34</v>
      </c>
      <c r="C8" s="39" t="s">
        <v>38</v>
      </c>
      <c r="D8" s="40" t="s">
        <v>42</v>
      </c>
      <c r="E8" s="23"/>
      <c r="F8" s="24" t="s">
        <v>5</v>
      </c>
      <c r="G8" s="78" t="s">
        <v>26</v>
      </c>
      <c r="H8" s="86" t="s">
        <v>58</v>
      </c>
      <c r="I8" s="86"/>
      <c r="J8" s="87" t="s">
        <v>49</v>
      </c>
      <c r="K8" s="87" t="s">
        <v>53</v>
      </c>
      <c r="L8" s="87"/>
      <c r="M8" s="88"/>
      <c r="N8" s="88"/>
      <c r="O8" s="89"/>
      <c r="P8" s="86"/>
      <c r="Q8" s="25"/>
      <c r="R8" s="26"/>
      <c r="S8" s="27"/>
    </row>
    <row r="9" spans="1:19" ht="141.75" customHeight="1">
      <c r="A9" s="16" t="s">
        <v>31</v>
      </c>
      <c r="B9" s="39" t="s">
        <v>35</v>
      </c>
      <c r="C9" s="39" t="s">
        <v>43</v>
      </c>
      <c r="D9" s="40" t="s">
        <v>44</v>
      </c>
      <c r="E9" s="28"/>
      <c r="F9" s="29" t="s">
        <v>6</v>
      </c>
      <c r="G9" s="79" t="s">
        <v>27</v>
      </c>
      <c r="H9" s="82" t="s">
        <v>59</v>
      </c>
      <c r="I9" s="82"/>
      <c r="J9" s="81" t="s">
        <v>50</v>
      </c>
      <c r="K9" s="81" t="s">
        <v>54</v>
      </c>
      <c r="L9" s="81"/>
      <c r="M9" s="90"/>
      <c r="N9" s="90"/>
      <c r="O9" s="91"/>
      <c r="P9" s="90"/>
      <c r="Q9" s="31"/>
      <c r="R9" s="32"/>
      <c r="S9" s="33"/>
    </row>
    <row r="10" spans="1:19" ht="61.5" customHeight="1">
      <c r="A10" s="706" t="s">
        <v>60</v>
      </c>
      <c r="B10" s="706"/>
      <c r="C10" s="706"/>
      <c r="D10" s="707"/>
      <c r="E10" s="28"/>
      <c r="F10" s="29" t="s">
        <v>6</v>
      </c>
      <c r="G10" s="79"/>
      <c r="H10" s="82"/>
      <c r="I10" s="82"/>
      <c r="J10" s="81"/>
      <c r="K10" s="90"/>
      <c r="L10" s="81"/>
      <c r="M10" s="90"/>
      <c r="N10" s="90"/>
      <c r="O10" s="91"/>
      <c r="P10" s="90"/>
      <c r="Q10" s="31"/>
      <c r="R10" s="32"/>
      <c r="S10" s="33"/>
    </row>
    <row r="11" spans="1:19" ht="99.75" customHeight="1" thickBot="1">
      <c r="A11" s="708" t="s">
        <v>45</v>
      </c>
      <c r="B11" s="708"/>
      <c r="C11" s="708"/>
      <c r="D11" s="709"/>
      <c r="E11" s="72"/>
      <c r="F11" s="73" t="s">
        <v>6</v>
      </c>
      <c r="G11" s="80"/>
      <c r="H11" s="92"/>
      <c r="I11" s="92"/>
      <c r="J11" s="93"/>
      <c r="K11" s="94"/>
      <c r="L11" s="93"/>
      <c r="M11" s="94"/>
      <c r="N11" s="94"/>
      <c r="O11" s="95"/>
      <c r="P11" s="94"/>
      <c r="Q11" s="75"/>
      <c r="R11" s="74"/>
      <c r="S11" s="7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R82"/>
  <sheetViews>
    <sheetView topLeftCell="A31" zoomScale="60" zoomScaleNormal="10" zoomScaleSheetLayoutView="102" zoomScalePageLayoutView="111" workbookViewId="0">
      <selection activeCell="L56" sqref="L56"/>
    </sheetView>
  </sheetViews>
  <sheetFormatPr baseColWidth="10" defaultColWidth="12.125" defaultRowHeight="15"/>
  <cols>
    <col min="1" max="1" width="26.75" style="1" customWidth="1"/>
    <col min="2" max="2" width="23.625" style="1" customWidth="1"/>
    <col min="3" max="3" width="21.375" style="1" customWidth="1"/>
    <col min="4" max="4" width="40.375" style="7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77.25" style="1" customWidth="1"/>
    <col min="15" max="15" width="44.125" style="1" customWidth="1"/>
    <col min="16" max="16" width="51.125" style="1" customWidth="1"/>
    <col min="17" max="17" width="56.25" style="1" customWidth="1"/>
    <col min="18" max="16384" width="12.125" style="1"/>
  </cols>
  <sheetData>
    <row r="3" spans="2:18">
      <c r="D3" s="2"/>
    </row>
    <row r="4" spans="2:18" ht="69.75" customHeight="1">
      <c r="C4" s="511"/>
      <c r="D4" s="511"/>
      <c r="E4" s="510"/>
      <c r="F4" s="685" t="s">
        <v>214</v>
      </c>
      <c r="G4" s="685"/>
      <c r="H4" s="685"/>
      <c r="I4" s="685"/>
      <c r="J4" s="685"/>
      <c r="K4" s="685"/>
      <c r="L4" s="685"/>
      <c r="M4" s="685"/>
      <c r="N4" s="685"/>
      <c r="O4" s="416"/>
      <c r="P4" s="416"/>
    </row>
    <row r="5" spans="2:18" ht="31.5" customHeight="1">
      <c r="C5" s="511"/>
      <c r="D5" s="511"/>
      <c r="E5" s="510"/>
      <c r="F5" s="685" t="s">
        <v>303</v>
      </c>
      <c r="G5" s="685"/>
      <c r="H5" s="685"/>
      <c r="I5" s="685"/>
      <c r="J5" s="685"/>
      <c r="K5" s="685"/>
      <c r="L5" s="685"/>
      <c r="M5" s="685"/>
      <c r="N5" s="685"/>
      <c r="O5" s="416"/>
      <c r="P5" s="416"/>
    </row>
    <row r="6" spans="2:18" ht="31.5" customHeight="1">
      <c r="C6" s="511"/>
      <c r="D6" s="511"/>
      <c r="E6" s="510"/>
      <c r="F6" s="685" t="s">
        <v>684</v>
      </c>
      <c r="G6" s="685"/>
      <c r="H6" s="685"/>
      <c r="I6" s="685"/>
      <c r="J6" s="685"/>
      <c r="K6" s="685"/>
      <c r="L6" s="685"/>
      <c r="M6" s="685"/>
      <c r="N6" s="685"/>
      <c r="O6" s="511"/>
      <c r="P6" s="511"/>
      <c r="Q6" s="511"/>
      <c r="R6" s="511"/>
    </row>
    <row r="7" spans="2:18" ht="31.5" customHeight="1">
      <c r="C7" s="511"/>
      <c r="D7" s="511"/>
      <c r="E7" s="510"/>
      <c r="F7" s="685" t="s">
        <v>685</v>
      </c>
      <c r="G7" s="685"/>
      <c r="H7" s="685"/>
      <c r="I7" s="685"/>
      <c r="J7" s="685"/>
      <c r="K7" s="685"/>
      <c r="L7" s="685"/>
      <c r="M7" s="685"/>
      <c r="N7" s="685"/>
      <c r="O7" s="511"/>
      <c r="P7" s="511"/>
      <c r="Q7" s="511"/>
      <c r="R7" s="511"/>
    </row>
    <row r="8" spans="2:18" ht="32.25">
      <c r="B8" s="62"/>
      <c r="C8" s="5"/>
      <c r="D8" s="417"/>
      <c r="E8" s="417"/>
      <c r="F8" s="417"/>
      <c r="G8" s="5"/>
      <c r="H8" s="5"/>
      <c r="I8" s="5"/>
      <c r="J8" s="5"/>
      <c r="K8" s="62"/>
      <c r="L8" s="5"/>
      <c r="M8" s="5"/>
      <c r="N8" s="417"/>
      <c r="O8" s="417"/>
      <c r="P8" s="417"/>
    </row>
    <row r="9" spans="2:18" ht="42" customHeight="1">
      <c r="B9" s="742" t="s">
        <v>7</v>
      </c>
      <c r="C9" s="742"/>
      <c r="D9" s="742"/>
      <c r="E9" s="418"/>
      <c r="F9" s="418"/>
      <c r="G9" s="6"/>
      <c r="H9" s="7"/>
      <c r="I9" s="7"/>
      <c r="J9" s="7"/>
      <c r="K9" s="63"/>
      <c r="L9" s="7"/>
      <c r="M9" s="7"/>
      <c r="N9" s="419"/>
      <c r="O9" s="419"/>
      <c r="P9" s="419"/>
    </row>
    <row r="10" spans="2:18" ht="42" customHeight="1">
      <c r="B10" s="724" t="s">
        <v>8</v>
      </c>
      <c r="C10" s="724"/>
      <c r="D10" s="724"/>
      <c r="E10" s="728" t="s">
        <v>609</v>
      </c>
      <c r="F10" s="728"/>
      <c r="G10" s="728"/>
      <c r="H10" s="728"/>
      <c r="I10" s="728"/>
      <c r="J10" s="728"/>
      <c r="K10" s="728"/>
      <c r="L10" s="728"/>
      <c r="M10" s="728"/>
      <c r="N10" s="728"/>
      <c r="O10" s="728"/>
      <c r="P10" s="728"/>
    </row>
    <row r="11" spans="2:18" ht="18.75">
      <c r="B11" s="64"/>
      <c r="C11" s="8"/>
      <c r="D11" s="420"/>
      <c r="E11" s="418"/>
      <c r="F11" s="419"/>
      <c r="G11" s="6"/>
      <c r="H11" s="7"/>
      <c r="I11" s="9"/>
      <c r="J11" s="7"/>
      <c r="K11" s="63"/>
      <c r="L11" s="9"/>
      <c r="M11" s="9"/>
      <c r="N11" s="419"/>
      <c r="O11" s="419"/>
      <c r="P11" s="419"/>
    </row>
    <row r="12" spans="2:18" ht="42" customHeight="1">
      <c r="B12" s="723" t="s">
        <v>11</v>
      </c>
      <c r="C12" s="723"/>
      <c r="D12" s="723"/>
      <c r="E12" s="418"/>
      <c r="F12" s="419"/>
      <c r="G12" s="6"/>
      <c r="H12" s="7"/>
      <c r="I12" s="9"/>
      <c r="J12" s="7"/>
      <c r="K12" s="63"/>
      <c r="L12" s="9"/>
      <c r="M12" s="9"/>
      <c r="N12" s="419"/>
      <c r="O12" s="419"/>
      <c r="P12" s="419"/>
    </row>
    <row r="13" spans="2:18" ht="18.75">
      <c r="B13" s="724" t="s">
        <v>12</v>
      </c>
      <c r="C13" s="724"/>
      <c r="D13" s="724"/>
      <c r="E13" s="728" t="s">
        <v>610</v>
      </c>
      <c r="F13" s="728"/>
      <c r="G13" s="728"/>
      <c r="H13" s="728"/>
      <c r="I13" s="728"/>
      <c r="J13" s="728"/>
      <c r="K13" s="728"/>
      <c r="L13" s="728"/>
      <c r="M13" s="728"/>
      <c r="N13" s="728"/>
      <c r="O13" s="728"/>
      <c r="P13" s="728"/>
    </row>
    <row r="14" spans="2:18" ht="18.75" customHeight="1">
      <c r="B14" s="724" t="s">
        <v>13</v>
      </c>
      <c r="C14" s="724"/>
      <c r="D14" s="724"/>
      <c r="E14" s="728" t="s">
        <v>611</v>
      </c>
      <c r="F14" s="728"/>
      <c r="G14" s="728"/>
      <c r="H14" s="728"/>
      <c r="I14" s="728"/>
      <c r="J14" s="728"/>
      <c r="K14" s="728"/>
      <c r="L14" s="728"/>
      <c r="M14" s="728"/>
      <c r="N14" s="728"/>
      <c r="O14" s="728"/>
      <c r="P14" s="728"/>
    </row>
    <row r="15" spans="2:18" ht="18.75" customHeight="1">
      <c r="B15" s="724" t="s">
        <v>14</v>
      </c>
      <c r="C15" s="724"/>
      <c r="D15" s="724"/>
      <c r="E15" s="728" t="s">
        <v>612</v>
      </c>
      <c r="F15" s="728"/>
      <c r="G15" s="728"/>
      <c r="H15" s="728"/>
      <c r="I15" s="728"/>
      <c r="J15" s="728"/>
      <c r="K15" s="728"/>
      <c r="L15" s="728"/>
      <c r="M15" s="728"/>
      <c r="N15" s="728"/>
      <c r="O15" s="728"/>
      <c r="P15" s="728"/>
    </row>
    <row r="16" spans="2:18" ht="18.75">
      <c r="B16" s="64"/>
      <c r="C16" s="8"/>
      <c r="D16" s="420"/>
      <c r="E16" s="418"/>
      <c r="F16" s="419"/>
      <c r="G16" s="7"/>
      <c r="H16" s="7"/>
      <c r="I16" s="9"/>
      <c r="J16" s="7"/>
      <c r="K16" s="63"/>
      <c r="L16" s="9"/>
      <c r="M16" s="9"/>
      <c r="N16" s="419"/>
      <c r="O16" s="419"/>
      <c r="P16" s="419"/>
    </row>
    <row r="17" spans="2:16" ht="42" customHeight="1">
      <c r="B17" s="723" t="s">
        <v>15</v>
      </c>
      <c r="C17" s="723"/>
      <c r="D17" s="723"/>
      <c r="E17" s="725"/>
      <c r="F17" s="725"/>
      <c r="G17" s="725"/>
      <c r="H17" s="725"/>
      <c r="I17" s="725"/>
      <c r="J17" s="6"/>
      <c r="K17" s="6"/>
      <c r="L17" s="6"/>
      <c r="M17" s="6"/>
      <c r="N17" s="418"/>
      <c r="O17" s="418"/>
      <c r="P17" s="418"/>
    </row>
    <row r="18" spans="2:16" ht="36.75" customHeight="1">
      <c r="B18" s="64"/>
      <c r="C18" s="8"/>
      <c r="D18" s="420"/>
      <c r="E18" s="728" t="s">
        <v>613</v>
      </c>
      <c r="F18" s="728"/>
      <c r="G18" s="728"/>
      <c r="H18" s="728"/>
      <c r="I18" s="728"/>
      <c r="J18" s="728"/>
      <c r="K18" s="728"/>
      <c r="L18" s="728"/>
      <c r="M18" s="728"/>
      <c r="N18" s="728"/>
      <c r="O18" s="728"/>
      <c r="P18" s="728"/>
    </row>
    <row r="19" spans="2:16" ht="18.75">
      <c r="B19" s="64"/>
      <c r="C19" s="8"/>
      <c r="D19" s="420"/>
      <c r="E19" s="418"/>
      <c r="F19" s="419"/>
      <c r="G19" s="7"/>
      <c r="H19" s="7"/>
      <c r="I19" s="9"/>
      <c r="J19" s="7"/>
      <c r="K19" s="63"/>
      <c r="L19" s="9"/>
      <c r="M19" s="9"/>
      <c r="N19" s="419"/>
      <c r="O19" s="419"/>
      <c r="P19" s="419"/>
    </row>
    <row r="20" spans="2:16" ht="42" customHeight="1">
      <c r="B20" s="723" t="s">
        <v>16</v>
      </c>
      <c r="C20" s="723"/>
      <c r="D20" s="723"/>
      <c r="E20" s="418"/>
      <c r="F20" s="419"/>
      <c r="G20" s="7"/>
      <c r="H20" s="7"/>
      <c r="I20" s="9"/>
      <c r="J20" s="7"/>
      <c r="K20" s="63"/>
      <c r="L20" s="9"/>
      <c r="M20" s="9"/>
      <c r="N20" s="419"/>
      <c r="O20" s="419"/>
      <c r="P20" s="419"/>
    </row>
    <row r="21" spans="2:16" ht="18.75">
      <c r="B21" s="724" t="s">
        <v>17</v>
      </c>
      <c r="C21" s="724"/>
      <c r="D21" s="724"/>
      <c r="E21" s="421" t="s">
        <v>614</v>
      </c>
      <c r="F21" s="421"/>
      <c r="G21" s="422"/>
      <c r="H21" s="422"/>
      <c r="I21" s="422"/>
      <c r="J21" s="422"/>
      <c r="K21" s="422"/>
      <c r="L21" s="422"/>
      <c r="M21" s="422"/>
      <c r="N21" s="421"/>
      <c r="O21" s="421"/>
      <c r="P21" s="421"/>
    </row>
    <row r="22" spans="2:16" ht="18.75" customHeight="1">
      <c r="B22" s="724" t="s">
        <v>18</v>
      </c>
      <c r="C22" s="724"/>
      <c r="D22" s="724"/>
      <c r="E22" s="421" t="s">
        <v>615</v>
      </c>
      <c r="F22" s="421"/>
      <c r="G22" s="422"/>
      <c r="H22" s="422"/>
      <c r="I22" s="422"/>
      <c r="J22" s="422"/>
      <c r="K22" s="422"/>
      <c r="L22" s="422"/>
      <c r="M22" s="422"/>
      <c r="N22" s="421"/>
      <c r="O22" s="421"/>
      <c r="P22" s="421"/>
    </row>
    <row r="23" spans="2:16" ht="18.75" customHeight="1">
      <c r="B23" s="724" t="s">
        <v>19</v>
      </c>
      <c r="C23" s="724"/>
      <c r="D23" s="724"/>
      <c r="E23" s="421" t="s">
        <v>615</v>
      </c>
      <c r="F23" s="421"/>
      <c r="G23" s="422"/>
      <c r="H23" s="422"/>
      <c r="I23" s="422"/>
      <c r="J23" s="422"/>
      <c r="K23" s="422"/>
      <c r="L23" s="422"/>
      <c r="M23" s="422"/>
      <c r="N23" s="421"/>
      <c r="O23" s="421"/>
      <c r="P23" s="421"/>
    </row>
    <row r="24" spans="2:16" ht="18.75" customHeight="1">
      <c r="B24" s="724" t="s">
        <v>20</v>
      </c>
      <c r="C24" s="724"/>
      <c r="D24" s="724"/>
      <c r="E24" s="744" t="s">
        <v>616</v>
      </c>
      <c r="F24" s="744"/>
      <c r="G24" s="422"/>
      <c r="H24" s="422"/>
      <c r="I24" s="422"/>
      <c r="J24" s="422"/>
      <c r="K24" s="422"/>
      <c r="L24" s="422"/>
      <c r="M24" s="422"/>
      <c r="N24" s="421"/>
      <c r="O24" s="421"/>
      <c r="P24" s="421"/>
    </row>
    <row r="25" spans="2:16" ht="18.75">
      <c r="B25" s="6"/>
      <c r="C25" s="6"/>
      <c r="D25" s="420"/>
      <c r="E25" s="418"/>
      <c r="F25" s="418"/>
      <c r="G25" s="7"/>
      <c r="H25" s="7"/>
      <c r="I25" s="9"/>
      <c r="J25" s="7"/>
      <c r="K25" s="63"/>
      <c r="L25" s="9"/>
      <c r="M25" s="9"/>
      <c r="N25" s="419"/>
      <c r="O25" s="419"/>
      <c r="P25" s="419"/>
    </row>
    <row r="26" spans="2:16" ht="42" customHeight="1">
      <c r="B26" s="723" t="s">
        <v>21</v>
      </c>
      <c r="C26" s="723"/>
      <c r="D26" s="723"/>
      <c r="E26" s="418"/>
      <c r="F26" s="418"/>
      <c r="G26" s="6"/>
      <c r="H26" s="6"/>
      <c r="I26" s="6"/>
      <c r="J26" s="6"/>
      <c r="K26" s="6"/>
      <c r="L26" s="6"/>
      <c r="M26" s="6"/>
      <c r="N26" s="418"/>
      <c r="O26" s="418"/>
      <c r="P26" s="418"/>
    </row>
    <row r="27" spans="2:16" ht="42.75" customHeight="1">
      <c r="B27" s="63"/>
      <c r="C27" s="7"/>
      <c r="D27" s="419"/>
      <c r="E27" s="728" t="s">
        <v>617</v>
      </c>
      <c r="F27" s="728"/>
      <c r="G27" s="728"/>
      <c r="H27" s="728"/>
      <c r="I27" s="728"/>
      <c r="J27" s="728"/>
      <c r="K27" s="728"/>
      <c r="L27" s="728"/>
      <c r="M27" s="247"/>
      <c r="N27" s="423"/>
      <c r="O27" s="423"/>
      <c r="P27" s="423"/>
    </row>
    <row r="28" spans="2:16" ht="42.75" customHeight="1">
      <c r="B28" s="63"/>
      <c r="C28" s="7"/>
      <c r="D28" s="419"/>
      <c r="E28" s="728"/>
      <c r="F28" s="728"/>
      <c r="G28" s="728"/>
      <c r="H28" s="728"/>
      <c r="I28" s="728"/>
      <c r="J28" s="728"/>
      <c r="K28" s="728"/>
      <c r="L28" s="728"/>
      <c r="M28" s="247"/>
      <c r="N28" s="423"/>
      <c r="O28" s="423"/>
      <c r="P28" s="423"/>
    </row>
    <row r="29" spans="2:16" ht="18.75">
      <c r="B29" s="63"/>
      <c r="C29" s="7"/>
      <c r="D29" s="419"/>
      <c r="E29" s="424"/>
      <c r="F29" s="424"/>
      <c r="G29" s="64"/>
      <c r="H29" s="64"/>
      <c r="I29" s="11"/>
      <c r="J29" s="64"/>
      <c r="K29" s="64"/>
      <c r="L29" s="11"/>
      <c r="M29" s="11"/>
      <c r="N29" s="424"/>
      <c r="O29" s="424"/>
      <c r="P29" s="424"/>
    </row>
    <row r="30" spans="2:16" ht="42" customHeight="1">
      <c r="B30" s="723" t="s">
        <v>23</v>
      </c>
      <c r="C30" s="723"/>
      <c r="D30" s="723"/>
      <c r="E30" s="418"/>
      <c r="F30" s="419"/>
      <c r="G30" s="6"/>
      <c r="H30" s="7"/>
      <c r="I30" s="7"/>
      <c r="J30" s="7"/>
      <c r="K30" s="63"/>
      <c r="L30" s="7"/>
      <c r="M30" s="7"/>
      <c r="N30" s="419"/>
      <c r="O30" s="419"/>
      <c r="P30" s="419"/>
    </row>
    <row r="31" spans="2:16" ht="18.75" customHeight="1">
      <c r="B31" s="724" t="s">
        <v>9</v>
      </c>
      <c r="C31" s="724"/>
      <c r="D31" s="724"/>
      <c r="E31" s="728" t="s">
        <v>303</v>
      </c>
      <c r="F31" s="728"/>
      <c r="G31" s="728"/>
      <c r="H31" s="728"/>
      <c r="I31" s="728"/>
      <c r="J31" s="728"/>
      <c r="K31" s="728"/>
      <c r="L31" s="728"/>
      <c r="M31" s="728"/>
      <c r="N31" s="728"/>
      <c r="O31" s="728"/>
      <c r="P31" s="728"/>
    </row>
    <row r="32" spans="2:16" ht="18.75" customHeight="1">
      <c r="B32" s="724" t="s">
        <v>10</v>
      </c>
      <c r="C32" s="724"/>
      <c r="D32" s="724"/>
      <c r="E32" s="728" t="s">
        <v>618</v>
      </c>
      <c r="F32" s="728"/>
      <c r="G32" s="728"/>
      <c r="H32" s="728"/>
      <c r="I32" s="728"/>
      <c r="J32" s="728"/>
      <c r="K32" s="728"/>
      <c r="L32" s="728"/>
      <c r="M32" s="728"/>
      <c r="N32" s="728"/>
      <c r="O32" s="728"/>
      <c r="P32" s="728"/>
    </row>
    <row r="33" spans="1:16" ht="18" customHeight="1">
      <c r="B33" s="724" t="s">
        <v>215</v>
      </c>
      <c r="C33" s="724"/>
      <c r="D33" s="724"/>
      <c r="E33" s="728" t="s">
        <v>619</v>
      </c>
      <c r="F33" s="728"/>
      <c r="G33" s="728"/>
      <c r="H33" s="728"/>
      <c r="I33" s="728"/>
      <c r="J33" s="728"/>
      <c r="K33" s="728"/>
      <c r="L33" s="728"/>
      <c r="M33" s="728"/>
      <c r="N33" s="728"/>
      <c r="O33" s="728"/>
      <c r="P33" s="728"/>
    </row>
    <row r="34" spans="1:16" ht="32.25">
      <c r="B34" s="710"/>
      <c r="C34" s="710"/>
      <c r="D34" s="710"/>
      <c r="E34" s="710"/>
      <c r="F34" s="710"/>
      <c r="G34" s="710"/>
      <c r="H34" s="710"/>
      <c r="I34" s="710"/>
      <c r="J34" s="710"/>
      <c r="K34" s="710"/>
      <c r="L34" s="710"/>
      <c r="M34" s="710"/>
      <c r="N34" s="710"/>
      <c r="O34" s="710"/>
      <c r="P34" s="710"/>
    </row>
    <row r="35" spans="1:16" ht="42" customHeight="1">
      <c r="B35" s="723" t="s">
        <v>293</v>
      </c>
      <c r="C35" s="723"/>
      <c r="D35" s="723"/>
      <c r="E35" s="10"/>
      <c r="F35" s="7"/>
      <c r="G35" s="6"/>
      <c r="H35" s="7"/>
      <c r="I35" s="7"/>
      <c r="J35" s="7"/>
      <c r="K35" s="63"/>
      <c r="L35" s="7"/>
      <c r="M35" s="7"/>
      <c r="N35" s="7"/>
      <c r="O35" s="7"/>
      <c r="P35" s="7"/>
    </row>
    <row r="36" spans="1:16" ht="18.75" customHeight="1">
      <c r="B36" s="724" t="s">
        <v>294</v>
      </c>
      <c r="C36" s="724"/>
      <c r="D36" s="724"/>
      <c r="E36" s="728" t="s">
        <v>695</v>
      </c>
      <c r="F36" s="728"/>
      <c r="G36" s="728"/>
      <c r="H36" s="728"/>
      <c r="I36" s="728"/>
      <c r="J36" s="728"/>
      <c r="K36" s="743"/>
      <c r="L36" s="728"/>
      <c r="M36" s="728"/>
      <c r="N36" s="728"/>
      <c r="O36" s="728"/>
      <c r="P36" s="728"/>
    </row>
    <row r="37" spans="1:16" ht="18.75" customHeight="1">
      <c r="B37" s="724" t="s">
        <v>215</v>
      </c>
      <c r="C37" s="724"/>
      <c r="D37" s="724"/>
      <c r="E37" s="247" t="s">
        <v>696</v>
      </c>
      <c r="F37" s="247"/>
      <c r="G37" s="247"/>
      <c r="H37" s="247"/>
      <c r="I37" s="247"/>
      <c r="J37" s="247"/>
      <c r="K37" s="253"/>
      <c r="L37" s="247"/>
      <c r="M37" s="247"/>
      <c r="N37" s="247"/>
      <c r="O37" s="247"/>
      <c r="P37" s="247"/>
    </row>
    <row r="38" spans="1:16" ht="18.75" customHeight="1">
      <c r="B38" s="724" t="s">
        <v>296</v>
      </c>
      <c r="C38" s="724"/>
      <c r="D38" s="724"/>
      <c r="E38" s="728" t="s">
        <v>697</v>
      </c>
      <c r="F38" s="728"/>
      <c r="G38" s="728"/>
      <c r="H38" s="728"/>
      <c r="I38" s="728"/>
      <c r="J38" s="728"/>
      <c r="K38" s="743"/>
      <c r="L38" s="728"/>
      <c r="M38" s="728"/>
      <c r="N38" s="728"/>
      <c r="O38" s="728"/>
      <c r="P38" s="728"/>
    </row>
    <row r="39" spans="1:16" ht="18.75" customHeight="1">
      <c r="B39" s="724" t="s">
        <v>295</v>
      </c>
      <c r="C39" s="724"/>
      <c r="D39" s="724"/>
      <c r="E39" s="728" t="s">
        <v>698</v>
      </c>
      <c r="F39" s="728"/>
      <c r="G39" s="728"/>
      <c r="H39" s="728"/>
      <c r="I39" s="728"/>
      <c r="J39" s="728"/>
      <c r="K39" s="743"/>
      <c r="L39" s="728"/>
      <c r="M39" s="728"/>
      <c r="N39" s="728"/>
      <c r="O39" s="728"/>
      <c r="P39" s="728"/>
    </row>
    <row r="40" spans="1:16" ht="18.75" customHeight="1">
      <c r="B40" s="8"/>
      <c r="C40" s="8"/>
      <c r="D40" s="8"/>
      <c r="E40" s="11"/>
      <c r="F40" s="11"/>
      <c r="G40" s="11"/>
      <c r="H40" s="11"/>
      <c r="I40" s="11"/>
      <c r="J40" s="11"/>
      <c r="K40" s="64"/>
      <c r="L40" s="11"/>
      <c r="M40" s="11"/>
      <c r="N40" s="11"/>
      <c r="O40" s="11"/>
      <c r="P40" s="11"/>
    </row>
    <row r="41" spans="1:16" ht="18.75" customHeight="1">
      <c r="B41" s="710"/>
      <c r="C41" s="710"/>
      <c r="D41" s="710"/>
      <c r="E41" s="710"/>
      <c r="F41" s="710"/>
      <c r="G41" s="710"/>
      <c r="H41" s="710"/>
      <c r="I41" s="710"/>
      <c r="J41" s="710"/>
      <c r="K41" s="710"/>
      <c r="L41" s="710"/>
      <c r="M41" s="710"/>
      <c r="N41" s="710"/>
      <c r="O41" s="710"/>
      <c r="P41" s="710"/>
    </row>
    <row r="42" spans="1:16" ht="48.75" customHeight="1">
      <c r="B42" s="711" t="s">
        <v>632</v>
      </c>
      <c r="C42" s="711"/>
      <c r="D42" s="711"/>
      <c r="E42" s="711"/>
      <c r="F42" s="711"/>
      <c r="G42" s="711"/>
      <c r="H42" s="711"/>
      <c r="I42" s="711"/>
      <c r="J42" s="711"/>
      <c r="K42" s="711"/>
      <c r="L42" s="711"/>
      <c r="M42" s="711"/>
      <c r="N42" s="711"/>
      <c r="O42" s="711"/>
      <c r="P42" s="711"/>
    </row>
    <row r="43" spans="1:16" ht="19.5" thickBot="1">
      <c r="B43" s="12"/>
      <c r="C43" s="12"/>
      <c r="D43" s="65"/>
      <c r="E43" s="13"/>
      <c r="F43" s="13"/>
      <c r="G43" s="14"/>
      <c r="H43" s="14"/>
      <c r="I43" s="14"/>
      <c r="J43" s="14"/>
      <c r="K43" s="66"/>
      <c r="L43" s="13"/>
      <c r="M43" s="13"/>
      <c r="N43" s="13"/>
      <c r="O43" s="13"/>
      <c r="P43" s="13"/>
    </row>
    <row r="44" spans="1:16" ht="20.25" customHeight="1" thickTop="1">
      <c r="B44" s="729" t="s">
        <v>22</v>
      </c>
      <c r="C44" s="731" t="s">
        <v>24</v>
      </c>
      <c r="D44" s="733" t="s">
        <v>78</v>
      </c>
      <c r="E44" s="735" t="s">
        <v>1</v>
      </c>
      <c r="F44" s="736"/>
      <c r="G44" s="736"/>
      <c r="H44" s="736"/>
      <c r="I44" s="736"/>
      <c r="J44" s="736"/>
      <c r="K44" s="736"/>
      <c r="L44" s="736"/>
      <c r="M44" s="737"/>
      <c r="N44" s="738" t="s">
        <v>86</v>
      </c>
      <c r="O44" s="740" t="s">
        <v>84</v>
      </c>
      <c r="P44" s="726" t="s">
        <v>87</v>
      </c>
    </row>
    <row r="45" spans="1:16" ht="149.25" customHeight="1" thickBot="1">
      <c r="A45" s="15"/>
      <c r="B45" s="730"/>
      <c r="C45" s="732"/>
      <c r="D45" s="734"/>
      <c r="E45" s="288" t="s">
        <v>77</v>
      </c>
      <c r="F45" s="289" t="s">
        <v>79</v>
      </c>
      <c r="G45" s="289" t="s">
        <v>80</v>
      </c>
      <c r="H45" s="289" t="s">
        <v>219</v>
      </c>
      <c r="I45" s="546" t="s">
        <v>82</v>
      </c>
      <c r="J45" s="289" t="s">
        <v>83</v>
      </c>
      <c r="K45" s="289" t="s">
        <v>216</v>
      </c>
      <c r="L45" s="289" t="s">
        <v>217</v>
      </c>
      <c r="M45" s="290" t="s">
        <v>218</v>
      </c>
      <c r="N45" s="739"/>
      <c r="O45" s="741"/>
      <c r="P45" s="727"/>
    </row>
    <row r="46" spans="1:16" ht="258.75">
      <c r="A46" s="16"/>
      <c r="B46" s="262" t="s">
        <v>89</v>
      </c>
      <c r="C46" s="254" t="s">
        <v>3</v>
      </c>
      <c r="D46" s="547" t="s">
        <v>822</v>
      </c>
      <c r="E46" s="255" t="s">
        <v>307</v>
      </c>
      <c r="F46" s="548" t="s">
        <v>308</v>
      </c>
      <c r="G46" s="256" t="s">
        <v>47</v>
      </c>
      <c r="H46" s="17" t="s">
        <v>298</v>
      </c>
      <c r="I46" s="528"/>
      <c r="J46" s="256" t="s">
        <v>301</v>
      </c>
      <c r="K46" s="17" t="s">
        <v>221</v>
      </c>
      <c r="L46" s="257" t="s">
        <v>309</v>
      </c>
      <c r="M46" s="258" t="s">
        <v>310</v>
      </c>
      <c r="N46" s="259" t="s">
        <v>311</v>
      </c>
      <c r="O46" s="264" t="s">
        <v>299</v>
      </c>
      <c r="P46" s="263" t="s">
        <v>300</v>
      </c>
    </row>
    <row r="47" spans="1:16" s="261" customFormat="1" ht="235.5">
      <c r="A47" s="260"/>
      <c r="B47" s="337" t="s">
        <v>314</v>
      </c>
      <c r="C47" s="338" t="s">
        <v>4</v>
      </c>
      <c r="D47" s="339" t="s">
        <v>315</v>
      </c>
      <c r="E47" s="340" t="s">
        <v>633</v>
      </c>
      <c r="F47" s="341" t="s">
        <v>634</v>
      </c>
      <c r="G47" s="342" t="s">
        <v>47</v>
      </c>
      <c r="H47" s="342" t="s">
        <v>316</v>
      </c>
      <c r="I47" s="343" t="s">
        <v>636</v>
      </c>
      <c r="J47" s="343" t="s">
        <v>635</v>
      </c>
      <c r="K47" s="342" t="s">
        <v>221</v>
      </c>
      <c r="L47" s="343" t="s">
        <v>641</v>
      </c>
      <c r="M47" s="344" t="s">
        <v>639</v>
      </c>
      <c r="N47" s="426" t="s">
        <v>637</v>
      </c>
      <c r="O47" s="345" t="s">
        <v>638</v>
      </c>
      <c r="P47" s="346" t="s">
        <v>640</v>
      </c>
    </row>
    <row r="48" spans="1:16" ht="159.75">
      <c r="A48" s="16"/>
      <c r="B48" s="530" t="s">
        <v>314</v>
      </c>
      <c r="C48" s="531" t="s">
        <v>5</v>
      </c>
      <c r="D48" s="532" t="s">
        <v>762</v>
      </c>
      <c r="E48" s="533" t="s">
        <v>763</v>
      </c>
      <c r="F48" s="534" t="s">
        <v>317</v>
      </c>
      <c r="G48" s="535" t="s">
        <v>47</v>
      </c>
      <c r="H48" s="535" t="s">
        <v>316</v>
      </c>
      <c r="I48" s="536" t="s">
        <v>764</v>
      </c>
      <c r="J48" s="537" t="s">
        <v>765</v>
      </c>
      <c r="K48" s="535" t="s">
        <v>221</v>
      </c>
      <c r="L48" s="538" t="s">
        <v>766</v>
      </c>
      <c r="M48" s="539" t="s">
        <v>767</v>
      </c>
      <c r="N48" s="540" t="s">
        <v>768</v>
      </c>
      <c r="O48" s="541" t="s">
        <v>318</v>
      </c>
      <c r="P48" s="542" t="s">
        <v>319</v>
      </c>
    </row>
    <row r="49" spans="1:16" ht="174">
      <c r="A49" s="16"/>
      <c r="B49" s="347" t="s">
        <v>314</v>
      </c>
      <c r="C49" s="348" t="s">
        <v>6</v>
      </c>
      <c r="D49" s="349" t="s">
        <v>320</v>
      </c>
      <c r="E49" s="350" t="s">
        <v>321</v>
      </c>
      <c r="F49" s="351" t="s">
        <v>650</v>
      </c>
      <c r="G49" s="352" t="s">
        <v>47</v>
      </c>
      <c r="H49" s="352" t="s">
        <v>316</v>
      </c>
      <c r="I49" s="353" t="s">
        <v>322</v>
      </c>
      <c r="J49" s="354" t="s">
        <v>323</v>
      </c>
      <c r="K49" s="352" t="s">
        <v>221</v>
      </c>
      <c r="L49" s="355" t="s">
        <v>324</v>
      </c>
      <c r="M49" s="356" t="s">
        <v>325</v>
      </c>
      <c r="N49" s="357" t="s">
        <v>326</v>
      </c>
      <c r="O49" s="349" t="s">
        <v>327</v>
      </c>
      <c r="P49" s="358" t="s">
        <v>328</v>
      </c>
    </row>
    <row r="50" spans="1:16" ht="159.75">
      <c r="A50" s="16"/>
      <c r="B50" s="347" t="s">
        <v>314</v>
      </c>
      <c r="C50" s="348" t="s">
        <v>6</v>
      </c>
      <c r="D50" s="349" t="s">
        <v>329</v>
      </c>
      <c r="E50" s="350" t="s">
        <v>330</v>
      </c>
      <c r="F50" s="351" t="s">
        <v>651</v>
      </c>
      <c r="G50" s="352" t="s">
        <v>47</v>
      </c>
      <c r="H50" s="352" t="s">
        <v>316</v>
      </c>
      <c r="I50" s="353" t="s">
        <v>331</v>
      </c>
      <c r="J50" s="354" t="s">
        <v>332</v>
      </c>
      <c r="K50" s="352" t="s">
        <v>221</v>
      </c>
      <c r="L50" s="355" t="s">
        <v>624</v>
      </c>
      <c r="M50" s="356" t="s">
        <v>623</v>
      </c>
      <c r="N50" s="357" t="s">
        <v>333</v>
      </c>
      <c r="O50" s="349" t="s">
        <v>334</v>
      </c>
      <c r="P50" s="358" t="s">
        <v>335</v>
      </c>
    </row>
    <row r="51" spans="1:16" ht="249">
      <c r="A51" s="16"/>
      <c r="B51" s="530" t="s">
        <v>336</v>
      </c>
      <c r="C51" s="531" t="s">
        <v>5</v>
      </c>
      <c r="D51" s="543" t="s">
        <v>769</v>
      </c>
      <c r="E51" s="544" t="s">
        <v>770</v>
      </c>
      <c r="F51" s="534" t="s">
        <v>337</v>
      </c>
      <c r="G51" s="535" t="s">
        <v>47</v>
      </c>
      <c r="H51" s="535" t="s">
        <v>316</v>
      </c>
      <c r="I51" s="536" t="s">
        <v>771</v>
      </c>
      <c r="J51" s="537" t="s">
        <v>772</v>
      </c>
      <c r="K51" s="535" t="s">
        <v>221</v>
      </c>
      <c r="L51" s="538" t="s">
        <v>773</v>
      </c>
      <c r="M51" s="539" t="s">
        <v>774</v>
      </c>
      <c r="N51" s="545" t="s">
        <v>775</v>
      </c>
      <c r="O51" s="541" t="s">
        <v>649</v>
      </c>
      <c r="P51" s="542" t="s">
        <v>338</v>
      </c>
    </row>
    <row r="52" spans="1:16" ht="147">
      <c r="A52" s="16"/>
      <c r="B52" s="347" t="s">
        <v>336</v>
      </c>
      <c r="C52" s="348" t="s">
        <v>6</v>
      </c>
      <c r="D52" s="359" t="s">
        <v>339</v>
      </c>
      <c r="E52" s="360" t="s">
        <v>652</v>
      </c>
      <c r="F52" s="351" t="s">
        <v>340</v>
      </c>
      <c r="G52" s="352" t="s">
        <v>47</v>
      </c>
      <c r="H52" s="352" t="s">
        <v>316</v>
      </c>
      <c r="I52" s="361" t="s">
        <v>341</v>
      </c>
      <c r="J52" s="361" t="s">
        <v>342</v>
      </c>
      <c r="K52" s="352" t="s">
        <v>221</v>
      </c>
      <c r="L52" s="362" t="s">
        <v>343</v>
      </c>
      <c r="M52" s="363" t="s">
        <v>344</v>
      </c>
      <c r="N52" s="364" t="s">
        <v>345</v>
      </c>
      <c r="O52" s="365" t="s">
        <v>346</v>
      </c>
      <c r="P52" s="366" t="s">
        <v>319</v>
      </c>
    </row>
    <row r="53" spans="1:16" ht="147">
      <c r="A53" s="16"/>
      <c r="B53" s="347" t="s">
        <v>336</v>
      </c>
      <c r="C53" s="348" t="s">
        <v>6</v>
      </c>
      <c r="D53" s="367" t="s">
        <v>347</v>
      </c>
      <c r="E53" s="360" t="s">
        <v>659</v>
      </c>
      <c r="F53" s="368" t="s">
        <v>348</v>
      </c>
      <c r="G53" s="352" t="s">
        <v>47</v>
      </c>
      <c r="H53" s="352" t="s">
        <v>316</v>
      </c>
      <c r="I53" s="361" t="s">
        <v>656</v>
      </c>
      <c r="J53" s="361" t="s">
        <v>349</v>
      </c>
      <c r="K53" s="352" t="s">
        <v>221</v>
      </c>
      <c r="L53" s="362" t="s">
        <v>657</v>
      </c>
      <c r="M53" s="363" t="s">
        <v>658</v>
      </c>
      <c r="N53" s="364" t="s">
        <v>350</v>
      </c>
      <c r="O53" s="365" t="s">
        <v>351</v>
      </c>
      <c r="P53" s="366" t="s">
        <v>352</v>
      </c>
    </row>
    <row r="54" spans="1:16" ht="161.25">
      <c r="A54" s="16"/>
      <c r="B54" s="428" t="s">
        <v>336</v>
      </c>
      <c r="C54" s="429" t="s">
        <v>6</v>
      </c>
      <c r="D54" s="449" t="s">
        <v>648</v>
      </c>
      <c r="E54" s="450" t="s">
        <v>353</v>
      </c>
      <c r="F54" s="451" t="s">
        <v>354</v>
      </c>
      <c r="G54" s="433" t="s">
        <v>47</v>
      </c>
      <c r="H54" s="433" t="s">
        <v>316</v>
      </c>
      <c r="I54" s="452" t="s">
        <v>355</v>
      </c>
      <c r="J54" s="452" t="s">
        <v>356</v>
      </c>
      <c r="K54" s="433" t="s">
        <v>221</v>
      </c>
      <c r="L54" s="453" t="s">
        <v>357</v>
      </c>
      <c r="M54" s="454" t="s">
        <v>358</v>
      </c>
      <c r="N54" s="455" t="s">
        <v>359</v>
      </c>
      <c r="O54" s="456" t="s">
        <v>360</v>
      </c>
      <c r="P54" s="457" t="s">
        <v>319</v>
      </c>
    </row>
    <row r="55" spans="1:16" ht="161.25">
      <c r="A55" s="16"/>
      <c r="B55" s="347" t="s">
        <v>336</v>
      </c>
      <c r="C55" s="348" t="s">
        <v>6</v>
      </c>
      <c r="D55" s="468" t="s">
        <v>361</v>
      </c>
      <c r="E55" s="469" t="s">
        <v>362</v>
      </c>
      <c r="F55" s="351" t="s">
        <v>363</v>
      </c>
      <c r="G55" s="352" t="s">
        <v>47</v>
      </c>
      <c r="H55" s="352" t="s">
        <v>316</v>
      </c>
      <c r="I55" s="470" t="s">
        <v>364</v>
      </c>
      <c r="J55" s="470" t="s">
        <v>365</v>
      </c>
      <c r="K55" s="352" t="s">
        <v>221</v>
      </c>
      <c r="L55" s="471" t="s">
        <v>560</v>
      </c>
      <c r="M55" s="472" t="s">
        <v>561</v>
      </c>
      <c r="N55" s="473" t="s">
        <v>653</v>
      </c>
      <c r="O55" s="474" t="s">
        <v>366</v>
      </c>
      <c r="P55" s="475" t="s">
        <v>367</v>
      </c>
    </row>
    <row r="56" spans="1:16" ht="162.75">
      <c r="A56" s="67"/>
      <c r="B56" s="347" t="s">
        <v>336</v>
      </c>
      <c r="C56" s="348" t="s">
        <v>6</v>
      </c>
      <c r="D56" s="442" t="s">
        <v>368</v>
      </c>
      <c r="E56" s="476" t="s">
        <v>369</v>
      </c>
      <c r="F56" s="368" t="s">
        <v>370</v>
      </c>
      <c r="G56" s="352" t="s">
        <v>47</v>
      </c>
      <c r="H56" s="352" t="s">
        <v>316</v>
      </c>
      <c r="I56" s="477" t="s">
        <v>371</v>
      </c>
      <c r="J56" s="470" t="s">
        <v>372</v>
      </c>
      <c r="K56" s="352" t="s">
        <v>221</v>
      </c>
      <c r="L56" s="471" t="s">
        <v>823</v>
      </c>
      <c r="M56" s="472" t="s">
        <v>373</v>
      </c>
      <c r="N56" s="473" t="s">
        <v>374</v>
      </c>
      <c r="O56" s="478" t="s">
        <v>375</v>
      </c>
      <c r="P56" s="475" t="s">
        <v>376</v>
      </c>
    </row>
    <row r="57" spans="1:16" ht="233.25">
      <c r="A57" s="34"/>
      <c r="B57" s="530" t="s">
        <v>377</v>
      </c>
      <c r="C57" s="531" t="s">
        <v>378</v>
      </c>
      <c r="D57" s="549" t="s">
        <v>776</v>
      </c>
      <c r="E57" s="550" t="s">
        <v>777</v>
      </c>
      <c r="F57" s="534" t="s">
        <v>379</v>
      </c>
      <c r="G57" s="535" t="s">
        <v>47</v>
      </c>
      <c r="H57" s="535" t="s">
        <v>316</v>
      </c>
      <c r="I57" s="551" t="s">
        <v>778</v>
      </c>
      <c r="J57" s="552" t="s">
        <v>779</v>
      </c>
      <c r="K57" s="535" t="s">
        <v>221</v>
      </c>
      <c r="L57" s="553" t="s">
        <v>780</v>
      </c>
      <c r="M57" s="554" t="s">
        <v>781</v>
      </c>
      <c r="N57" s="555" t="s">
        <v>782</v>
      </c>
      <c r="O57" s="556" t="s">
        <v>380</v>
      </c>
      <c r="P57" s="557" t="s">
        <v>381</v>
      </c>
    </row>
    <row r="58" spans="1:16" ht="147">
      <c r="A58" s="34"/>
      <c r="B58" s="458" t="s">
        <v>377</v>
      </c>
      <c r="C58" s="459" t="s">
        <v>6</v>
      </c>
      <c r="D58" s="460" t="s">
        <v>382</v>
      </c>
      <c r="E58" s="461" t="s">
        <v>383</v>
      </c>
      <c r="F58" s="462" t="s">
        <v>384</v>
      </c>
      <c r="G58" s="463" t="s">
        <v>47</v>
      </c>
      <c r="H58" s="463" t="s">
        <v>316</v>
      </c>
      <c r="I58" s="464" t="s">
        <v>385</v>
      </c>
      <c r="J58" s="464" t="s">
        <v>386</v>
      </c>
      <c r="K58" s="463" t="s">
        <v>221</v>
      </c>
      <c r="L58" s="465" t="s">
        <v>387</v>
      </c>
      <c r="M58" s="466" t="s">
        <v>388</v>
      </c>
      <c r="N58" s="467" t="s">
        <v>389</v>
      </c>
      <c r="O58" s="372" t="s">
        <v>390</v>
      </c>
      <c r="P58" s="373" t="s">
        <v>391</v>
      </c>
    </row>
    <row r="59" spans="1:16" ht="199.5">
      <c r="A59" s="34"/>
      <c r="B59" s="347" t="s">
        <v>377</v>
      </c>
      <c r="C59" s="348" t="s">
        <v>6</v>
      </c>
      <c r="D59" s="349" t="s">
        <v>392</v>
      </c>
      <c r="E59" s="350" t="s">
        <v>393</v>
      </c>
      <c r="F59" s="369" t="s">
        <v>394</v>
      </c>
      <c r="G59" s="352" t="s">
        <v>47</v>
      </c>
      <c r="H59" s="352" t="s">
        <v>316</v>
      </c>
      <c r="I59" s="370" t="s">
        <v>395</v>
      </c>
      <c r="J59" s="370" t="s">
        <v>396</v>
      </c>
      <c r="K59" s="352" t="s">
        <v>221</v>
      </c>
      <c r="L59" s="355" t="s">
        <v>694</v>
      </c>
      <c r="M59" s="356" t="s">
        <v>397</v>
      </c>
      <c r="N59" s="371" t="s">
        <v>398</v>
      </c>
      <c r="O59" s="349" t="s">
        <v>399</v>
      </c>
      <c r="P59" s="358" t="s">
        <v>400</v>
      </c>
    </row>
    <row r="60" spans="1:16" ht="160.5">
      <c r="B60" s="428" t="s">
        <v>377</v>
      </c>
      <c r="C60" s="429" t="s">
        <v>6</v>
      </c>
      <c r="D60" s="430" t="s">
        <v>401</v>
      </c>
      <c r="E60" s="431" t="s">
        <v>402</v>
      </c>
      <c r="F60" s="432" t="s">
        <v>403</v>
      </c>
      <c r="G60" s="433" t="s">
        <v>47</v>
      </c>
      <c r="H60" s="433" t="s">
        <v>316</v>
      </c>
      <c r="I60" s="434" t="s">
        <v>404</v>
      </c>
      <c r="J60" s="434" t="s">
        <v>405</v>
      </c>
      <c r="K60" s="433" t="s">
        <v>221</v>
      </c>
      <c r="L60" s="435" t="s">
        <v>625</v>
      </c>
      <c r="M60" s="436" t="s">
        <v>406</v>
      </c>
      <c r="N60" s="437" t="s">
        <v>407</v>
      </c>
      <c r="O60" s="430" t="s">
        <v>408</v>
      </c>
      <c r="P60" s="438" t="s">
        <v>409</v>
      </c>
    </row>
    <row r="61" spans="1:16" ht="156.75">
      <c r="B61" s="347" t="s">
        <v>377</v>
      </c>
      <c r="C61" s="348" t="s">
        <v>6</v>
      </c>
      <c r="D61" s="439" t="s">
        <v>410</v>
      </c>
      <c r="E61" s="440" t="s">
        <v>411</v>
      </c>
      <c r="F61" s="441" t="s">
        <v>412</v>
      </c>
      <c r="G61" s="352" t="s">
        <v>47</v>
      </c>
      <c r="H61" s="352" t="s">
        <v>316</v>
      </c>
      <c r="I61" s="442" t="s">
        <v>413</v>
      </c>
      <c r="J61" s="443" t="s">
        <v>414</v>
      </c>
      <c r="K61" s="352" t="s">
        <v>221</v>
      </c>
      <c r="L61" s="444" t="s">
        <v>626</v>
      </c>
      <c r="M61" s="445" t="s">
        <v>415</v>
      </c>
      <c r="N61" s="446" t="s">
        <v>416</v>
      </c>
      <c r="O61" s="447" t="s">
        <v>417</v>
      </c>
      <c r="P61" s="448" t="s">
        <v>418</v>
      </c>
    </row>
    <row r="62" spans="1:16" ht="177.75">
      <c r="B62" s="558" t="s">
        <v>419</v>
      </c>
      <c r="C62" s="559" t="s">
        <v>5</v>
      </c>
      <c r="D62" s="532" t="s">
        <v>783</v>
      </c>
      <c r="E62" s="560" t="s">
        <v>784</v>
      </c>
      <c r="F62" s="561" t="s">
        <v>420</v>
      </c>
      <c r="G62" s="562" t="s">
        <v>47</v>
      </c>
      <c r="H62" s="562" t="s">
        <v>316</v>
      </c>
      <c r="I62" s="536" t="s">
        <v>785</v>
      </c>
      <c r="J62" s="537" t="s">
        <v>786</v>
      </c>
      <c r="K62" s="562" t="s">
        <v>221</v>
      </c>
      <c r="L62" s="538" t="s">
        <v>787</v>
      </c>
      <c r="M62" s="563" t="s">
        <v>788</v>
      </c>
      <c r="N62" s="564" t="s">
        <v>789</v>
      </c>
      <c r="O62" s="565" t="s">
        <v>421</v>
      </c>
      <c r="P62" s="566" t="s">
        <v>319</v>
      </c>
    </row>
    <row r="63" spans="1:16" ht="161.25">
      <c r="B63" s="347" t="s">
        <v>419</v>
      </c>
      <c r="C63" s="348" t="s">
        <v>6</v>
      </c>
      <c r="D63" s="378" t="s">
        <v>422</v>
      </c>
      <c r="E63" s="379" t="s">
        <v>423</v>
      </c>
      <c r="F63" s="351" t="s">
        <v>424</v>
      </c>
      <c r="G63" s="352" t="s">
        <v>47</v>
      </c>
      <c r="H63" s="352" t="s">
        <v>316</v>
      </c>
      <c r="I63" s="380" t="s">
        <v>425</v>
      </c>
      <c r="J63" s="381" t="s">
        <v>426</v>
      </c>
      <c r="K63" s="352" t="s">
        <v>221</v>
      </c>
      <c r="L63" s="382" t="s">
        <v>627</v>
      </c>
      <c r="M63" s="383" t="s">
        <v>620</v>
      </c>
      <c r="N63" s="384" t="s">
        <v>427</v>
      </c>
      <c r="O63" s="349" t="s">
        <v>428</v>
      </c>
      <c r="P63" s="358" t="s">
        <v>319</v>
      </c>
    </row>
    <row r="64" spans="1:16" ht="189">
      <c r="B64" s="347" t="s">
        <v>419</v>
      </c>
      <c r="C64" s="348" t="s">
        <v>6</v>
      </c>
      <c r="D64" s="378" t="s">
        <v>429</v>
      </c>
      <c r="E64" s="379" t="s">
        <v>654</v>
      </c>
      <c r="F64" s="351" t="s">
        <v>430</v>
      </c>
      <c r="G64" s="352" t="s">
        <v>47</v>
      </c>
      <c r="H64" s="352" t="s">
        <v>316</v>
      </c>
      <c r="I64" s="380" t="s">
        <v>431</v>
      </c>
      <c r="J64" s="385" t="s">
        <v>432</v>
      </c>
      <c r="K64" s="352" t="s">
        <v>221</v>
      </c>
      <c r="L64" s="382" t="s">
        <v>628</v>
      </c>
      <c r="M64" s="383" t="s">
        <v>433</v>
      </c>
      <c r="N64" s="384" t="s">
        <v>434</v>
      </c>
      <c r="O64" s="386" t="s">
        <v>435</v>
      </c>
      <c r="P64" s="358" t="s">
        <v>319</v>
      </c>
    </row>
    <row r="65" spans="2:16" ht="176.25">
      <c r="B65" s="347" t="s">
        <v>419</v>
      </c>
      <c r="C65" s="348" t="s">
        <v>6</v>
      </c>
      <c r="D65" s="378" t="s">
        <v>436</v>
      </c>
      <c r="E65" s="379" t="s">
        <v>437</v>
      </c>
      <c r="F65" s="351" t="s">
        <v>438</v>
      </c>
      <c r="G65" s="352" t="s">
        <v>47</v>
      </c>
      <c r="H65" s="352" t="s">
        <v>316</v>
      </c>
      <c r="I65" s="370" t="s">
        <v>655</v>
      </c>
      <c r="J65" s="385" t="s">
        <v>439</v>
      </c>
      <c r="K65" s="352" t="s">
        <v>221</v>
      </c>
      <c r="L65" s="382" t="s">
        <v>440</v>
      </c>
      <c r="M65" s="383" t="s">
        <v>441</v>
      </c>
      <c r="N65" s="384" t="s">
        <v>442</v>
      </c>
      <c r="O65" s="349" t="s">
        <v>435</v>
      </c>
      <c r="P65" s="358" t="s">
        <v>319</v>
      </c>
    </row>
    <row r="66" spans="2:16" ht="217.5">
      <c r="B66" s="530" t="s">
        <v>443</v>
      </c>
      <c r="C66" s="531" t="s">
        <v>5</v>
      </c>
      <c r="D66" s="532" t="s">
        <v>790</v>
      </c>
      <c r="E66" s="560" t="s">
        <v>791</v>
      </c>
      <c r="F66" s="534" t="s">
        <v>444</v>
      </c>
      <c r="G66" s="535" t="s">
        <v>47</v>
      </c>
      <c r="H66" s="535" t="s">
        <v>316</v>
      </c>
      <c r="I66" s="536" t="s">
        <v>792</v>
      </c>
      <c r="J66" s="537" t="s">
        <v>793</v>
      </c>
      <c r="K66" s="535" t="s">
        <v>221</v>
      </c>
      <c r="L66" s="567" t="s">
        <v>794</v>
      </c>
      <c r="M66" s="539" t="s">
        <v>795</v>
      </c>
      <c r="N66" s="540" t="s">
        <v>796</v>
      </c>
      <c r="O66" s="541" t="s">
        <v>445</v>
      </c>
      <c r="P66" s="542" t="s">
        <v>446</v>
      </c>
    </row>
    <row r="67" spans="2:16" ht="192">
      <c r="B67" s="347" t="s">
        <v>443</v>
      </c>
      <c r="C67" s="348" t="s">
        <v>6</v>
      </c>
      <c r="D67" s="387" t="s">
        <v>447</v>
      </c>
      <c r="E67" s="379" t="s">
        <v>448</v>
      </c>
      <c r="F67" s="351" t="s">
        <v>449</v>
      </c>
      <c r="G67" s="352" t="s">
        <v>47</v>
      </c>
      <c r="H67" s="352" t="s">
        <v>316</v>
      </c>
      <c r="I67" s="370" t="s">
        <v>450</v>
      </c>
      <c r="J67" s="388" t="s">
        <v>451</v>
      </c>
      <c r="K67" s="352" t="s">
        <v>221</v>
      </c>
      <c r="L67" s="355" t="s">
        <v>452</v>
      </c>
      <c r="M67" s="356" t="s">
        <v>453</v>
      </c>
      <c r="N67" s="389" t="s">
        <v>454</v>
      </c>
      <c r="O67" s="349" t="s">
        <v>455</v>
      </c>
      <c r="P67" s="358" t="s">
        <v>446</v>
      </c>
    </row>
    <row r="68" spans="2:16" ht="192">
      <c r="B68" s="347" t="s">
        <v>443</v>
      </c>
      <c r="C68" s="348" t="s">
        <v>6</v>
      </c>
      <c r="D68" s="387" t="s">
        <v>456</v>
      </c>
      <c r="E68" s="379" t="s">
        <v>666</v>
      </c>
      <c r="F68" s="351" t="s">
        <v>457</v>
      </c>
      <c r="G68" s="352" t="s">
        <v>47</v>
      </c>
      <c r="H68" s="352" t="s">
        <v>316</v>
      </c>
      <c r="I68" s="370" t="s">
        <v>669</v>
      </c>
      <c r="J68" s="388" t="s">
        <v>458</v>
      </c>
      <c r="K68" s="352" t="s">
        <v>221</v>
      </c>
      <c r="L68" s="390" t="s">
        <v>667</v>
      </c>
      <c r="M68" s="356" t="s">
        <v>668</v>
      </c>
      <c r="N68" s="389" t="s">
        <v>459</v>
      </c>
      <c r="O68" s="349" t="s">
        <v>460</v>
      </c>
      <c r="P68" s="358" t="s">
        <v>446</v>
      </c>
    </row>
    <row r="69" spans="2:16" ht="207">
      <c r="B69" s="347" t="s">
        <v>443</v>
      </c>
      <c r="C69" s="348" t="s">
        <v>6</v>
      </c>
      <c r="D69" s="387" t="s">
        <v>461</v>
      </c>
      <c r="E69" s="379" t="s">
        <v>670</v>
      </c>
      <c r="F69" s="351" t="s">
        <v>462</v>
      </c>
      <c r="G69" s="352" t="s">
        <v>47</v>
      </c>
      <c r="H69" s="352" t="s">
        <v>316</v>
      </c>
      <c r="I69" s="370" t="s">
        <v>677</v>
      </c>
      <c r="J69" s="388" t="s">
        <v>463</v>
      </c>
      <c r="K69" s="352" t="s">
        <v>221</v>
      </c>
      <c r="L69" s="355" t="s">
        <v>671</v>
      </c>
      <c r="M69" s="356" t="s">
        <v>672</v>
      </c>
      <c r="N69" s="389" t="s">
        <v>464</v>
      </c>
      <c r="O69" s="349" t="s">
        <v>465</v>
      </c>
      <c r="P69" s="358" t="s">
        <v>446</v>
      </c>
    </row>
    <row r="70" spans="2:16" ht="185.25">
      <c r="B70" s="530" t="s">
        <v>466</v>
      </c>
      <c r="C70" s="531" t="s">
        <v>5</v>
      </c>
      <c r="D70" s="532" t="s">
        <v>797</v>
      </c>
      <c r="E70" s="560" t="s">
        <v>798</v>
      </c>
      <c r="F70" s="534" t="s">
        <v>467</v>
      </c>
      <c r="G70" s="535" t="s">
        <v>47</v>
      </c>
      <c r="H70" s="535" t="s">
        <v>316</v>
      </c>
      <c r="I70" s="536" t="s">
        <v>799</v>
      </c>
      <c r="J70" s="537" t="s">
        <v>800</v>
      </c>
      <c r="K70" s="535" t="s">
        <v>221</v>
      </c>
      <c r="L70" s="538" t="s">
        <v>801</v>
      </c>
      <c r="M70" s="539" t="s">
        <v>802</v>
      </c>
      <c r="N70" s="540" t="s">
        <v>803</v>
      </c>
      <c r="O70" s="541" t="s">
        <v>468</v>
      </c>
      <c r="P70" s="542" t="s">
        <v>469</v>
      </c>
    </row>
    <row r="71" spans="2:16" ht="175.5">
      <c r="B71" s="347" t="s">
        <v>466</v>
      </c>
      <c r="C71" s="348" t="s">
        <v>6</v>
      </c>
      <c r="D71" s="387" t="s">
        <v>470</v>
      </c>
      <c r="E71" s="379" t="s">
        <v>471</v>
      </c>
      <c r="F71" s="351" t="s">
        <v>472</v>
      </c>
      <c r="G71" s="352" t="s">
        <v>47</v>
      </c>
      <c r="H71" s="352" t="s">
        <v>316</v>
      </c>
      <c r="I71" s="370" t="s">
        <v>473</v>
      </c>
      <c r="J71" s="391" t="s">
        <v>474</v>
      </c>
      <c r="K71" s="352" t="s">
        <v>221</v>
      </c>
      <c r="L71" s="355" t="s">
        <v>629</v>
      </c>
      <c r="M71" s="356" t="s">
        <v>475</v>
      </c>
      <c r="N71" s="357" t="s">
        <v>476</v>
      </c>
      <c r="O71" s="349" t="s">
        <v>477</v>
      </c>
      <c r="P71" s="358" t="s">
        <v>478</v>
      </c>
    </row>
    <row r="72" spans="2:16" ht="177">
      <c r="B72" s="347" t="s">
        <v>466</v>
      </c>
      <c r="C72" s="348" t="s">
        <v>6</v>
      </c>
      <c r="D72" s="392" t="s">
        <v>479</v>
      </c>
      <c r="E72" s="379" t="s">
        <v>480</v>
      </c>
      <c r="F72" s="351" t="s">
        <v>481</v>
      </c>
      <c r="G72" s="352" t="s">
        <v>47</v>
      </c>
      <c r="H72" s="352" t="s">
        <v>316</v>
      </c>
      <c r="I72" s="361" t="s">
        <v>482</v>
      </c>
      <c r="J72" s="361" t="s">
        <v>483</v>
      </c>
      <c r="K72" s="352" t="s">
        <v>221</v>
      </c>
      <c r="L72" s="355" t="s">
        <v>484</v>
      </c>
      <c r="M72" s="356" t="s">
        <v>485</v>
      </c>
      <c r="N72" s="357" t="s">
        <v>678</v>
      </c>
      <c r="O72" s="349" t="s">
        <v>486</v>
      </c>
      <c r="P72" s="358" t="s">
        <v>478</v>
      </c>
    </row>
    <row r="73" spans="2:16" ht="177">
      <c r="B73" s="347" t="s">
        <v>466</v>
      </c>
      <c r="C73" s="348" t="s">
        <v>6</v>
      </c>
      <c r="D73" s="387" t="s">
        <v>487</v>
      </c>
      <c r="E73" s="379" t="s">
        <v>488</v>
      </c>
      <c r="F73" s="351" t="s">
        <v>489</v>
      </c>
      <c r="G73" s="352" t="s">
        <v>47</v>
      </c>
      <c r="H73" s="352" t="s">
        <v>316</v>
      </c>
      <c r="I73" s="361" t="s">
        <v>490</v>
      </c>
      <c r="J73" s="361" t="s">
        <v>491</v>
      </c>
      <c r="K73" s="352" t="s">
        <v>221</v>
      </c>
      <c r="L73" s="355" t="s">
        <v>492</v>
      </c>
      <c r="M73" s="356" t="s">
        <v>493</v>
      </c>
      <c r="N73" s="357" t="s">
        <v>679</v>
      </c>
      <c r="O73" s="349" t="s">
        <v>494</v>
      </c>
      <c r="P73" s="358" t="s">
        <v>478</v>
      </c>
    </row>
    <row r="74" spans="2:16" ht="235.5">
      <c r="B74" s="530" t="s">
        <v>495</v>
      </c>
      <c r="C74" s="531" t="s">
        <v>5</v>
      </c>
      <c r="D74" s="532" t="s">
        <v>804</v>
      </c>
      <c r="E74" s="560" t="s">
        <v>805</v>
      </c>
      <c r="F74" s="534" t="s">
        <v>496</v>
      </c>
      <c r="G74" s="535" t="s">
        <v>47</v>
      </c>
      <c r="H74" s="535" t="s">
        <v>316</v>
      </c>
      <c r="I74" s="537" t="s">
        <v>806</v>
      </c>
      <c r="J74" s="537" t="s">
        <v>807</v>
      </c>
      <c r="K74" s="535" t="s">
        <v>221</v>
      </c>
      <c r="L74" s="567" t="s">
        <v>808</v>
      </c>
      <c r="M74" s="539" t="s">
        <v>809</v>
      </c>
      <c r="N74" s="540" t="s">
        <v>810</v>
      </c>
      <c r="O74" s="541" t="s">
        <v>497</v>
      </c>
      <c r="P74" s="542" t="s">
        <v>820</v>
      </c>
    </row>
    <row r="75" spans="2:16" ht="178.5">
      <c r="B75" s="347" t="s">
        <v>495</v>
      </c>
      <c r="C75" s="348" t="s">
        <v>6</v>
      </c>
      <c r="D75" s="529" t="s">
        <v>498</v>
      </c>
      <c r="E75" s="379" t="s">
        <v>499</v>
      </c>
      <c r="F75" s="351" t="s">
        <v>500</v>
      </c>
      <c r="G75" s="352" t="s">
        <v>501</v>
      </c>
      <c r="H75" s="352" t="s">
        <v>316</v>
      </c>
      <c r="I75" s="361" t="s">
        <v>502</v>
      </c>
      <c r="J75" s="361" t="s">
        <v>503</v>
      </c>
      <c r="K75" s="352" t="s">
        <v>221</v>
      </c>
      <c r="L75" s="393" t="s">
        <v>504</v>
      </c>
      <c r="M75" s="394" t="s">
        <v>505</v>
      </c>
      <c r="N75" s="395" t="s">
        <v>506</v>
      </c>
      <c r="O75" s="387" t="s">
        <v>507</v>
      </c>
      <c r="P75" s="396" t="s">
        <v>328</v>
      </c>
    </row>
    <row r="76" spans="2:16" ht="177.75">
      <c r="B76" s="347" t="s">
        <v>495</v>
      </c>
      <c r="C76" s="348" t="s">
        <v>6</v>
      </c>
      <c r="D76" s="397" t="s">
        <v>508</v>
      </c>
      <c r="E76" s="379" t="s">
        <v>509</v>
      </c>
      <c r="F76" s="351" t="s">
        <v>510</v>
      </c>
      <c r="G76" s="352" t="s">
        <v>511</v>
      </c>
      <c r="H76" s="352" t="s">
        <v>316</v>
      </c>
      <c r="I76" s="398" t="s">
        <v>512</v>
      </c>
      <c r="J76" s="361" t="s">
        <v>513</v>
      </c>
      <c r="K76" s="352" t="s">
        <v>221</v>
      </c>
      <c r="L76" s="393" t="s">
        <v>514</v>
      </c>
      <c r="M76" s="394" t="s">
        <v>515</v>
      </c>
      <c r="N76" s="395" t="s">
        <v>516</v>
      </c>
      <c r="O76" s="387" t="s">
        <v>517</v>
      </c>
      <c r="P76" s="396" t="s">
        <v>819</v>
      </c>
    </row>
    <row r="77" spans="2:16" ht="178.5">
      <c r="B77" s="347" t="s">
        <v>495</v>
      </c>
      <c r="C77" s="348" t="s">
        <v>6</v>
      </c>
      <c r="D77" s="378" t="s">
        <v>518</v>
      </c>
      <c r="E77" s="399" t="s">
        <v>519</v>
      </c>
      <c r="F77" s="351" t="s">
        <v>520</v>
      </c>
      <c r="G77" s="352" t="s">
        <v>47</v>
      </c>
      <c r="H77" s="352" t="s">
        <v>316</v>
      </c>
      <c r="I77" s="400" t="s">
        <v>521</v>
      </c>
      <c r="J77" s="391" t="s">
        <v>522</v>
      </c>
      <c r="K77" s="352" t="s">
        <v>221</v>
      </c>
      <c r="L77" s="393" t="s">
        <v>680</v>
      </c>
      <c r="M77" s="394" t="s">
        <v>681</v>
      </c>
      <c r="N77" s="395" t="s">
        <v>506</v>
      </c>
      <c r="O77" s="387" t="s">
        <v>523</v>
      </c>
      <c r="P77" s="396" t="s">
        <v>524</v>
      </c>
    </row>
    <row r="78" spans="2:16" ht="174" customHeight="1">
      <c r="B78" s="568" t="s">
        <v>525</v>
      </c>
      <c r="C78" s="569" t="s">
        <v>5</v>
      </c>
      <c r="D78" s="532" t="s">
        <v>811</v>
      </c>
      <c r="E78" s="570" t="s">
        <v>812</v>
      </c>
      <c r="F78" s="534" t="s">
        <v>526</v>
      </c>
      <c r="G78" s="535" t="s">
        <v>47</v>
      </c>
      <c r="H78" s="535" t="s">
        <v>316</v>
      </c>
      <c r="I78" s="571" t="s">
        <v>813</v>
      </c>
      <c r="J78" s="572" t="s">
        <v>814</v>
      </c>
      <c r="K78" s="573" t="s">
        <v>221</v>
      </c>
      <c r="L78" s="538" t="s">
        <v>815</v>
      </c>
      <c r="M78" s="574" t="s">
        <v>816</v>
      </c>
      <c r="N78" s="545" t="s">
        <v>817</v>
      </c>
      <c r="O78" s="541" t="s">
        <v>527</v>
      </c>
      <c r="P78" s="542" t="s">
        <v>528</v>
      </c>
    </row>
    <row r="79" spans="2:16" ht="160.5">
      <c r="B79" s="28" t="s">
        <v>525</v>
      </c>
      <c r="C79" s="29" t="s">
        <v>6</v>
      </c>
      <c r="D79" s="401" t="s">
        <v>529</v>
      </c>
      <c r="E79" s="360" t="s">
        <v>530</v>
      </c>
      <c r="F79" s="351" t="s">
        <v>531</v>
      </c>
      <c r="G79" s="352" t="s">
        <v>47</v>
      </c>
      <c r="H79" s="352" t="s">
        <v>316</v>
      </c>
      <c r="I79" s="370" t="s">
        <v>532</v>
      </c>
      <c r="J79" s="370" t="s">
        <v>533</v>
      </c>
      <c r="K79" s="30" t="s">
        <v>221</v>
      </c>
      <c r="L79" s="355" t="s">
        <v>534</v>
      </c>
      <c r="M79" s="356" t="s">
        <v>622</v>
      </c>
      <c r="N79" s="357" t="s">
        <v>535</v>
      </c>
      <c r="O79" s="349" t="s">
        <v>536</v>
      </c>
      <c r="P79" s="358" t="s">
        <v>537</v>
      </c>
    </row>
    <row r="80" spans="2:16" ht="175.5">
      <c r="B80" s="28" t="s">
        <v>525</v>
      </c>
      <c r="C80" s="29" t="s">
        <v>6</v>
      </c>
      <c r="D80" s="401" t="s">
        <v>538</v>
      </c>
      <c r="E80" s="402" t="s">
        <v>539</v>
      </c>
      <c r="F80" s="351" t="s">
        <v>540</v>
      </c>
      <c r="G80" s="352" t="s">
        <v>47</v>
      </c>
      <c r="H80" s="352" t="s">
        <v>316</v>
      </c>
      <c r="I80" s="370" t="s">
        <v>541</v>
      </c>
      <c r="J80" s="370" t="s">
        <v>542</v>
      </c>
      <c r="K80" s="30" t="s">
        <v>221</v>
      </c>
      <c r="L80" s="355" t="s">
        <v>543</v>
      </c>
      <c r="M80" s="356" t="s">
        <v>544</v>
      </c>
      <c r="N80" s="357" t="s">
        <v>545</v>
      </c>
      <c r="O80" s="349" t="s">
        <v>546</v>
      </c>
      <c r="P80" s="358" t="s">
        <v>319</v>
      </c>
    </row>
    <row r="81" spans="2:16" ht="160.5" thickBot="1">
      <c r="B81" s="403" t="s">
        <v>525</v>
      </c>
      <c r="C81" s="35" t="s">
        <v>6</v>
      </c>
      <c r="D81" s="404" t="s">
        <v>547</v>
      </c>
      <c r="E81" s="405" t="s">
        <v>548</v>
      </c>
      <c r="F81" s="406" t="s">
        <v>549</v>
      </c>
      <c r="G81" s="374" t="s">
        <v>47</v>
      </c>
      <c r="H81" s="374" t="s">
        <v>316</v>
      </c>
      <c r="I81" s="375" t="s">
        <v>550</v>
      </c>
      <c r="J81" s="375" t="s">
        <v>551</v>
      </c>
      <c r="K81" s="36" t="s">
        <v>221</v>
      </c>
      <c r="L81" s="407" t="s">
        <v>630</v>
      </c>
      <c r="M81" s="408" t="s">
        <v>621</v>
      </c>
      <c r="N81" s="409" t="s">
        <v>818</v>
      </c>
      <c r="O81" s="376" t="s">
        <v>552</v>
      </c>
      <c r="P81" s="377" t="s">
        <v>528</v>
      </c>
    </row>
    <row r="82"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4:M64" name="metas linea base_3_4_1_1_1"/>
    <protectedRange algorithmName="SHA-512" hashValue="hs8tanhpCsd/XZij8Th5agq2DsnGndMM6pJdX8YVPpgMDcfda05TDeT2gzj7xUoUt69fpeRT7DPhHXdAihZT5Q==" saltValue="AJf/htwRgphXl0i3H6QrPQ==" spinCount="100000" sqref="L65:M65" name="metas linea base_3_6_1_1"/>
    <protectedRange algorithmName="SHA-512" hashValue="hs8tanhpCsd/XZij8Th5agq2DsnGndMM6pJdX8YVPpgMDcfda05TDeT2gzj7xUoUt69fpeRT7DPhHXdAihZT5Q==" saltValue="AJf/htwRgphXl0i3H6QrPQ==" spinCount="100000" sqref="L51:M55" name="metas linea base_3_11_1"/>
    <protectedRange algorithmName="SHA-512" hashValue="hs8tanhpCsd/XZij8Th5agq2DsnGndMM6pJdX8YVPpgMDcfda05TDeT2gzj7xUoUt69fpeRT7DPhHXdAihZT5Q==" saltValue="AJf/htwRgphXl0i3H6QrPQ==" spinCount="100000" sqref="L56:M56" name="metas linea base_3_2_6_1"/>
    <protectedRange algorithmName="SHA-512" hashValue="hs8tanhpCsd/XZij8Th5agq2DsnGndMM6pJdX8YVPpgMDcfda05TDeT2gzj7xUoUt69fpeRT7DPhHXdAihZT5Q==" saltValue="AJf/htwRgphXl0i3H6QrPQ==" spinCount="100000" sqref="L57:M57 L59:M60" name="metas linea base_3_13_1"/>
    <protectedRange algorithmName="SHA-512" hashValue="hs8tanhpCsd/XZij8Th5agq2DsnGndMM6pJdX8YVPpgMDcfda05TDeT2gzj7xUoUt69fpeRT7DPhHXdAihZT5Q==" saltValue="AJf/htwRgphXl0i3H6QrPQ==" spinCount="100000" sqref="L78:M81" name="metas linea base_3_15_1"/>
    <protectedRange algorithmName="SHA-512" hashValue="hs8tanhpCsd/XZij8Th5agq2DsnGndMM6pJdX8YVPpgMDcfda05TDeT2gzj7xUoUt69fpeRT7DPhHXdAihZT5Q==" saltValue="AJf/htwRgphXl0i3H6QrPQ==" spinCount="100000" sqref="L58:M58" name="metas linea base_3_1_1"/>
    <protectedRange algorithmName="SHA-512" hashValue="hs8tanhpCsd/XZij8Th5agq2DsnGndMM6pJdX8YVPpgMDcfda05TDeT2gzj7xUoUt69fpeRT7DPhHXdAihZT5Q==" saltValue="AJf/htwRgphXl0i3H6QrPQ==" spinCount="100000" sqref="L61:M61" name="metas linea base_3_3_1"/>
  </protectedRanges>
  <autoFilter ref="B44:P8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0">
    <mergeCell ref="F4:N4"/>
    <mergeCell ref="F5:N5"/>
    <mergeCell ref="F6:N6"/>
    <mergeCell ref="F7:N7"/>
    <mergeCell ref="E24:F24"/>
    <mergeCell ref="E27:L28"/>
    <mergeCell ref="B34:P34"/>
    <mergeCell ref="E33:P33"/>
    <mergeCell ref="B41:P41"/>
    <mergeCell ref="B39:D39"/>
    <mergeCell ref="E39:P39"/>
    <mergeCell ref="B37:D37"/>
    <mergeCell ref="B35:D35"/>
    <mergeCell ref="B36:D36"/>
    <mergeCell ref="E36:P36"/>
    <mergeCell ref="B38:D38"/>
    <mergeCell ref="E38:P38"/>
    <mergeCell ref="B33:D33"/>
    <mergeCell ref="B42:P42"/>
    <mergeCell ref="B24:D24"/>
    <mergeCell ref="B15:D15"/>
    <mergeCell ref="E15:P15"/>
    <mergeCell ref="B9:D9"/>
    <mergeCell ref="B10:D10"/>
    <mergeCell ref="E10:P10"/>
    <mergeCell ref="B12:D12"/>
    <mergeCell ref="B13:D13"/>
    <mergeCell ref="E13:P13"/>
    <mergeCell ref="B22:D22"/>
    <mergeCell ref="B23:D23"/>
    <mergeCell ref="B14:D14"/>
    <mergeCell ref="E14:P14"/>
    <mergeCell ref="B17:D17"/>
    <mergeCell ref="E18:P18"/>
    <mergeCell ref="B20:D20"/>
    <mergeCell ref="B21:D21"/>
    <mergeCell ref="E17:I17"/>
    <mergeCell ref="B26:D26"/>
    <mergeCell ref="P44:P45"/>
    <mergeCell ref="B30:D30"/>
    <mergeCell ref="B31:D31"/>
    <mergeCell ref="E31:P31"/>
    <mergeCell ref="B32:D32"/>
    <mergeCell ref="E32:P32"/>
    <mergeCell ref="B44:B45"/>
    <mergeCell ref="C44:C45"/>
    <mergeCell ref="D44:D45"/>
    <mergeCell ref="E44:M44"/>
    <mergeCell ref="N44:N45"/>
    <mergeCell ref="O44:O45"/>
  </mergeCells>
  <phoneticPr fontId="38" type="noConversion"/>
  <printOptions horizontalCentered="1"/>
  <pageMargins left="0.25" right="0.25" top="0.75" bottom="0.75" header="0.3" footer="0.3"/>
  <pageSetup paperSize="17" scale="34" fitToHeight="0" orientation="landscape" r:id="rId1"/>
  <headerFooter alignWithMargins="0">
    <oddFooter>&amp;R&amp;P</oddFooter>
  </headerFooter>
  <rowBreaks count="6" manualBreakCount="6">
    <brk id="46" min="1" max="15" man="1"/>
    <brk id="50" min="1" max="15" man="1"/>
    <brk id="56" min="1" max="15" man="1"/>
    <brk id="61" min="1" max="15" man="1"/>
    <brk id="69" min="1" max="15" man="1"/>
    <brk id="73" min="1" max="15"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83"/>
  <sheetViews>
    <sheetView topLeftCell="C35" zoomScale="80" zoomScaleNormal="80" zoomScaleSheetLayoutView="31" zoomScalePageLayoutView="111" workbookViewId="0">
      <selection activeCell="F45" sqref="F45"/>
    </sheetView>
  </sheetViews>
  <sheetFormatPr baseColWidth="10" defaultColWidth="12.125" defaultRowHeight="15"/>
  <cols>
    <col min="1" max="1" width="26.75" style="1" customWidth="1"/>
    <col min="2" max="2" width="23.625" style="2" customWidth="1"/>
    <col min="3" max="3" width="17.875" style="2" customWidth="1"/>
    <col min="4" max="4" width="48.25" style="7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2" width="54.125" style="1" bestFit="1" customWidth="1"/>
    <col min="13"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575"/>
      <c r="C4" s="576"/>
      <c r="D4" s="576"/>
      <c r="E4" s="577"/>
      <c r="F4" s="750" t="s">
        <v>61</v>
      </c>
      <c r="G4" s="750"/>
      <c r="H4" s="750"/>
      <c r="I4" s="750"/>
      <c r="J4" s="750"/>
      <c r="K4" s="750"/>
      <c r="L4" s="750"/>
      <c r="M4" s="750"/>
      <c r="N4" s="750"/>
      <c r="O4" s="578"/>
      <c r="P4" s="579"/>
    </row>
    <row r="5" spans="2:16" ht="31.5" customHeight="1">
      <c r="B5" s="580"/>
      <c r="C5" s="511"/>
      <c r="D5" s="511"/>
      <c r="E5" s="510"/>
      <c r="F5" s="685" t="s">
        <v>303</v>
      </c>
      <c r="G5" s="685"/>
      <c r="H5" s="685"/>
      <c r="I5" s="685"/>
      <c r="J5" s="685"/>
      <c r="K5" s="685"/>
      <c r="L5" s="685"/>
      <c r="M5" s="685"/>
      <c r="N5" s="685"/>
      <c r="O5" s="416"/>
      <c r="P5" s="581"/>
    </row>
    <row r="6" spans="2:16" ht="31.5" customHeight="1">
      <c r="B6" s="580"/>
      <c r="C6" s="511"/>
      <c r="D6" s="511"/>
      <c r="E6" s="510"/>
      <c r="F6" s="685" t="s">
        <v>684</v>
      </c>
      <c r="G6" s="685"/>
      <c r="H6" s="685"/>
      <c r="I6" s="685"/>
      <c r="J6" s="685"/>
      <c r="K6" s="685"/>
      <c r="L6" s="685"/>
      <c r="M6" s="685"/>
      <c r="N6" s="685"/>
      <c r="O6" s="511"/>
      <c r="P6" s="582"/>
    </row>
    <row r="7" spans="2:16" ht="31.15" customHeight="1">
      <c r="B7" s="580"/>
      <c r="C7" s="511"/>
      <c r="D7" s="511"/>
      <c r="E7" s="510"/>
      <c r="F7" s="685" t="s">
        <v>685</v>
      </c>
      <c r="G7" s="685"/>
      <c r="H7" s="685"/>
      <c r="I7" s="685"/>
      <c r="J7" s="685"/>
      <c r="K7" s="685"/>
      <c r="L7" s="685"/>
      <c r="M7" s="685"/>
      <c r="N7" s="685"/>
      <c r="O7" s="511"/>
      <c r="P7" s="582"/>
    </row>
    <row r="8" spans="2:16" ht="32.25">
      <c r="B8" s="583"/>
      <c r="C8" s="5"/>
      <c r="D8" s="5"/>
      <c r="E8" s="5"/>
      <c r="F8" s="5"/>
      <c r="G8" s="5"/>
      <c r="H8" s="5"/>
      <c r="I8" s="5"/>
      <c r="J8" s="5"/>
      <c r="K8" s="62"/>
      <c r="L8" s="5"/>
      <c r="M8" s="5"/>
      <c r="N8" s="5"/>
      <c r="O8" s="5"/>
      <c r="P8" s="584"/>
    </row>
    <row r="9" spans="2:16" ht="42" customHeight="1">
      <c r="B9" s="749" t="s">
        <v>7</v>
      </c>
      <c r="C9" s="742"/>
      <c r="D9" s="742"/>
      <c r="E9" s="10"/>
      <c r="F9" s="10"/>
      <c r="G9" s="6"/>
      <c r="H9" s="7"/>
      <c r="I9" s="7"/>
      <c r="J9" s="7"/>
      <c r="K9" s="63"/>
      <c r="L9" s="7"/>
      <c r="M9" s="7"/>
      <c r="N9" s="7"/>
      <c r="O9" s="7"/>
      <c r="P9" s="585"/>
    </row>
    <row r="10" spans="2:16" ht="42" customHeight="1">
      <c r="B10" s="745" t="s">
        <v>8</v>
      </c>
      <c r="C10" s="746"/>
      <c r="D10" s="746"/>
      <c r="E10" s="728" t="s">
        <v>609</v>
      </c>
      <c r="F10" s="728"/>
      <c r="G10" s="728"/>
      <c r="H10" s="728"/>
      <c r="I10" s="728"/>
      <c r="J10" s="728"/>
      <c r="K10" s="728"/>
      <c r="L10" s="728"/>
      <c r="M10" s="728"/>
      <c r="N10" s="728"/>
      <c r="O10" s="728"/>
      <c r="P10" s="747"/>
    </row>
    <row r="11" spans="2:16" ht="18.75">
      <c r="B11" s="587"/>
      <c r="C11" s="8"/>
      <c r="D11" s="588"/>
      <c r="E11" s="418"/>
      <c r="F11" s="419"/>
      <c r="G11" s="6"/>
      <c r="H11" s="7"/>
      <c r="I11" s="9"/>
      <c r="J11" s="7"/>
      <c r="K11" s="63"/>
      <c r="L11" s="9"/>
      <c r="M11" s="9"/>
      <c r="N11" s="419"/>
      <c r="O11" s="419"/>
      <c r="P11" s="589"/>
    </row>
    <row r="12" spans="2:16" ht="42" customHeight="1">
      <c r="B12" s="748" t="s">
        <v>11</v>
      </c>
      <c r="C12" s="723"/>
      <c r="D12" s="723"/>
      <c r="E12" s="418"/>
      <c r="F12" s="419"/>
      <c r="G12" s="6"/>
      <c r="H12" s="7"/>
      <c r="I12" s="9"/>
      <c r="J12" s="7"/>
      <c r="K12" s="63"/>
      <c r="L12" s="9"/>
      <c r="M12" s="9"/>
      <c r="N12" s="419"/>
      <c r="O12" s="419"/>
      <c r="P12" s="589"/>
    </row>
    <row r="13" spans="2:16" ht="18.75">
      <c r="B13" s="745" t="s">
        <v>12</v>
      </c>
      <c r="C13" s="746"/>
      <c r="D13" s="746"/>
      <c r="E13" s="728" t="s">
        <v>610</v>
      </c>
      <c r="F13" s="728"/>
      <c r="G13" s="728"/>
      <c r="H13" s="728"/>
      <c r="I13" s="728"/>
      <c r="J13" s="728"/>
      <c r="K13" s="728"/>
      <c r="L13" s="728"/>
      <c r="M13" s="728"/>
      <c r="N13" s="728"/>
      <c r="O13" s="728"/>
      <c r="P13" s="747"/>
    </row>
    <row r="14" spans="2:16" ht="18" customHeight="1">
      <c r="B14" s="745" t="s">
        <v>13</v>
      </c>
      <c r="C14" s="746"/>
      <c r="D14" s="746"/>
      <c r="E14" s="728" t="s">
        <v>611</v>
      </c>
      <c r="F14" s="728"/>
      <c r="G14" s="728"/>
      <c r="H14" s="728"/>
      <c r="I14" s="728"/>
      <c r="J14" s="728"/>
      <c r="K14" s="728"/>
      <c r="L14" s="728"/>
      <c r="M14" s="728"/>
      <c r="N14" s="728"/>
      <c r="O14" s="728"/>
      <c r="P14" s="747"/>
    </row>
    <row r="15" spans="2:16" ht="18" customHeight="1">
      <c r="B15" s="745" t="s">
        <v>14</v>
      </c>
      <c r="C15" s="746"/>
      <c r="D15" s="746"/>
      <c r="E15" s="728" t="s">
        <v>612</v>
      </c>
      <c r="F15" s="728"/>
      <c r="G15" s="728"/>
      <c r="H15" s="728"/>
      <c r="I15" s="728"/>
      <c r="J15" s="728"/>
      <c r="K15" s="728"/>
      <c r="L15" s="728"/>
      <c r="M15" s="728"/>
      <c r="N15" s="728"/>
      <c r="O15" s="728"/>
      <c r="P15" s="747"/>
    </row>
    <row r="16" spans="2:16" ht="18.75">
      <c r="B16" s="587"/>
      <c r="C16" s="8"/>
      <c r="D16" s="588"/>
      <c r="E16" s="418"/>
      <c r="F16" s="419"/>
      <c r="G16" s="7"/>
      <c r="H16" s="7"/>
      <c r="I16" s="9"/>
      <c r="J16" s="7"/>
      <c r="K16" s="63"/>
      <c r="L16" s="9"/>
      <c r="M16" s="9"/>
      <c r="N16" s="419"/>
      <c r="O16" s="419"/>
      <c r="P16" s="589"/>
    </row>
    <row r="17" spans="2:16" ht="39" customHeight="1">
      <c r="B17" s="748" t="s">
        <v>15</v>
      </c>
      <c r="C17" s="723"/>
      <c r="D17" s="723"/>
      <c r="E17" s="725"/>
      <c r="F17" s="725"/>
      <c r="G17" s="725"/>
      <c r="H17" s="725"/>
      <c r="I17" s="725"/>
      <c r="J17" s="6"/>
      <c r="K17" s="6"/>
      <c r="L17" s="6"/>
      <c r="M17" s="6"/>
      <c r="N17" s="418"/>
      <c r="O17" s="418"/>
      <c r="P17" s="590"/>
    </row>
    <row r="18" spans="2:16" ht="18" customHeight="1">
      <c r="B18" s="587"/>
      <c r="C18" s="8"/>
      <c r="D18" s="588"/>
      <c r="E18" s="728" t="s">
        <v>613</v>
      </c>
      <c r="F18" s="728"/>
      <c r="G18" s="728"/>
      <c r="H18" s="728"/>
      <c r="I18" s="728"/>
      <c r="J18" s="728"/>
      <c r="K18" s="728"/>
      <c r="L18" s="728"/>
      <c r="M18" s="728"/>
      <c r="N18" s="728"/>
      <c r="O18" s="728"/>
      <c r="P18" s="747"/>
    </row>
    <row r="19" spans="2:16" ht="18.75">
      <c r="B19" s="587"/>
      <c r="C19" s="8"/>
      <c r="D19" s="588"/>
      <c r="E19" s="418"/>
      <c r="F19" s="419"/>
      <c r="G19" s="7"/>
      <c r="H19" s="7"/>
      <c r="I19" s="9"/>
      <c r="J19" s="7"/>
      <c r="K19" s="63"/>
      <c r="L19" s="9"/>
      <c r="M19" s="9"/>
      <c r="N19" s="419"/>
      <c r="O19" s="419"/>
      <c r="P19" s="589"/>
    </row>
    <row r="20" spans="2:16" ht="42" customHeight="1">
      <c r="B20" s="748" t="s">
        <v>16</v>
      </c>
      <c r="C20" s="723"/>
      <c r="D20" s="723"/>
      <c r="E20" s="418"/>
      <c r="F20" s="419"/>
      <c r="G20" s="7"/>
      <c r="H20" s="7"/>
      <c r="I20" s="9"/>
      <c r="J20" s="7"/>
      <c r="K20" s="63"/>
      <c r="L20" s="9"/>
      <c r="M20" s="9"/>
      <c r="N20" s="419"/>
      <c r="O20" s="419"/>
      <c r="P20" s="589"/>
    </row>
    <row r="21" spans="2:16" ht="18.75">
      <c r="B21" s="745" t="s">
        <v>17</v>
      </c>
      <c r="C21" s="746"/>
      <c r="D21" s="746"/>
      <c r="E21" s="421" t="s">
        <v>614</v>
      </c>
      <c r="F21" s="421"/>
      <c r="G21" s="422"/>
      <c r="H21" s="422"/>
      <c r="I21" s="422"/>
      <c r="J21" s="422"/>
      <c r="K21" s="422"/>
      <c r="L21" s="422"/>
      <c r="M21" s="422"/>
      <c r="N21" s="421"/>
      <c r="O21" s="421"/>
      <c r="P21" s="591"/>
    </row>
    <row r="22" spans="2:16" ht="18.75" customHeight="1">
      <c r="B22" s="745" t="s">
        <v>18</v>
      </c>
      <c r="C22" s="746"/>
      <c r="D22" s="746"/>
      <c r="E22" s="421" t="s">
        <v>615</v>
      </c>
      <c r="F22" s="421"/>
      <c r="G22" s="422"/>
      <c r="H22" s="422"/>
      <c r="I22" s="422"/>
      <c r="J22" s="422"/>
      <c r="K22" s="422"/>
      <c r="L22" s="422"/>
      <c r="M22" s="422"/>
      <c r="N22" s="421"/>
      <c r="O22" s="421"/>
      <c r="P22" s="591"/>
    </row>
    <row r="23" spans="2:16" ht="18.75" customHeight="1">
      <c r="B23" s="745" t="s">
        <v>19</v>
      </c>
      <c r="C23" s="746"/>
      <c r="D23" s="746"/>
      <c r="E23" s="421" t="s">
        <v>615</v>
      </c>
      <c r="F23" s="421"/>
      <c r="G23" s="422"/>
      <c r="H23" s="422"/>
      <c r="I23" s="422"/>
      <c r="J23" s="422"/>
      <c r="K23" s="422"/>
      <c r="L23" s="422"/>
      <c r="M23" s="422"/>
      <c r="N23" s="421"/>
      <c r="O23" s="421"/>
      <c r="P23" s="591"/>
    </row>
    <row r="24" spans="2:16" ht="18.75" customHeight="1">
      <c r="B24" s="745" t="s">
        <v>20</v>
      </c>
      <c r="C24" s="746"/>
      <c r="D24" s="746"/>
      <c r="E24" s="744" t="s">
        <v>616</v>
      </c>
      <c r="F24" s="744"/>
      <c r="G24" s="422"/>
      <c r="H24" s="422"/>
      <c r="I24" s="422"/>
      <c r="J24" s="422"/>
      <c r="K24" s="422"/>
      <c r="L24" s="422"/>
      <c r="M24" s="422"/>
      <c r="N24" s="421"/>
      <c r="O24" s="421"/>
      <c r="P24" s="591"/>
    </row>
    <row r="25" spans="2:16" ht="18.75">
      <c r="B25" s="592"/>
      <c r="C25" s="6"/>
      <c r="D25" s="588"/>
      <c r="E25" s="418"/>
      <c r="F25" s="418"/>
      <c r="G25" s="7"/>
      <c r="H25" s="7"/>
      <c r="I25" s="9"/>
      <c r="J25" s="7"/>
      <c r="K25" s="63"/>
      <c r="L25" s="9"/>
      <c r="M25" s="9"/>
      <c r="N25" s="419"/>
      <c r="O25" s="419"/>
      <c r="P25" s="589"/>
    </row>
    <row r="26" spans="2:16" ht="42" customHeight="1">
      <c r="B26" s="748" t="s">
        <v>21</v>
      </c>
      <c r="C26" s="723"/>
      <c r="D26" s="723"/>
      <c r="E26" s="418"/>
      <c r="F26" s="418"/>
      <c r="G26" s="6"/>
      <c r="H26" s="6"/>
      <c r="I26" s="6"/>
      <c r="J26" s="6"/>
      <c r="K26" s="6"/>
      <c r="L26" s="6"/>
      <c r="M26" s="6"/>
      <c r="N26" s="418"/>
      <c r="O26" s="418"/>
      <c r="P26" s="590"/>
    </row>
    <row r="27" spans="2:16" ht="42.75" customHeight="1">
      <c r="B27" s="593"/>
      <c r="C27" s="7"/>
      <c r="D27" s="7"/>
      <c r="E27" s="728" t="s">
        <v>617</v>
      </c>
      <c r="F27" s="728"/>
      <c r="G27" s="728"/>
      <c r="H27" s="728"/>
      <c r="I27" s="728"/>
      <c r="J27" s="728"/>
      <c r="K27" s="728"/>
      <c r="L27" s="728"/>
      <c r="M27" s="247"/>
      <c r="N27" s="423"/>
      <c r="O27" s="423"/>
      <c r="P27" s="594"/>
    </row>
    <row r="28" spans="2:16" ht="42.75" customHeight="1">
      <c r="B28" s="593"/>
      <c r="C28" s="7"/>
      <c r="D28" s="7"/>
      <c r="E28" s="728"/>
      <c r="F28" s="728"/>
      <c r="G28" s="728"/>
      <c r="H28" s="728"/>
      <c r="I28" s="728"/>
      <c r="J28" s="728"/>
      <c r="K28" s="728"/>
      <c r="L28" s="728"/>
      <c r="M28" s="247"/>
      <c r="N28" s="423"/>
      <c r="O28" s="423"/>
      <c r="P28" s="594"/>
    </row>
    <row r="29" spans="2:16" ht="18.75">
      <c r="B29" s="593"/>
      <c r="C29" s="7"/>
      <c r="D29" s="7"/>
      <c r="E29" s="424"/>
      <c r="F29" s="424"/>
      <c r="G29" s="64"/>
      <c r="H29" s="64"/>
      <c r="I29" s="11"/>
      <c r="J29" s="64"/>
      <c r="K29" s="64"/>
      <c r="L29" s="11"/>
      <c r="M29" s="11"/>
      <c r="N29" s="424"/>
      <c r="O29" s="424"/>
      <c r="P29" s="595"/>
    </row>
    <row r="30" spans="2:16" ht="42" customHeight="1">
      <c r="B30" s="748" t="s">
        <v>23</v>
      </c>
      <c r="C30" s="723"/>
      <c r="D30" s="723"/>
      <c r="E30" s="10"/>
      <c r="F30" s="7"/>
      <c r="G30" s="6"/>
      <c r="H30" s="7"/>
      <c r="I30" s="7"/>
      <c r="J30" s="7"/>
      <c r="K30" s="63"/>
      <c r="L30" s="7"/>
      <c r="M30" s="7"/>
      <c r="N30" s="7"/>
      <c r="O30" s="7"/>
      <c r="P30" s="585"/>
    </row>
    <row r="31" spans="2:16" ht="18.75" customHeight="1">
      <c r="B31" s="745" t="s">
        <v>9</v>
      </c>
      <c r="C31" s="746"/>
      <c r="D31" s="746"/>
      <c r="E31" s="728" t="s">
        <v>303</v>
      </c>
      <c r="F31" s="728"/>
      <c r="G31" s="728"/>
      <c r="H31" s="728"/>
      <c r="I31" s="728"/>
      <c r="J31" s="728"/>
      <c r="K31" s="728"/>
      <c r="L31" s="728"/>
      <c r="M31" s="728"/>
      <c r="N31" s="728"/>
      <c r="O31" s="728"/>
      <c r="P31" s="747"/>
    </row>
    <row r="32" spans="2:16" ht="18.75" customHeight="1">
      <c r="B32" s="745" t="s">
        <v>10</v>
      </c>
      <c r="C32" s="746"/>
      <c r="D32" s="746"/>
      <c r="E32" s="728" t="s">
        <v>306</v>
      </c>
      <c r="F32" s="728"/>
      <c r="G32" s="728"/>
      <c r="H32" s="728"/>
      <c r="I32" s="728"/>
      <c r="J32" s="728"/>
      <c r="K32" s="728"/>
      <c r="L32" s="728"/>
      <c r="M32" s="728"/>
      <c r="N32" s="728"/>
      <c r="O32" s="728"/>
      <c r="P32" s="747"/>
    </row>
    <row r="33" spans="1:16" ht="18" customHeight="1">
      <c r="B33" s="745" t="s">
        <v>215</v>
      </c>
      <c r="C33" s="746"/>
      <c r="D33" s="746"/>
      <c r="E33" s="728" t="s">
        <v>644</v>
      </c>
      <c r="F33" s="728"/>
      <c r="G33" s="728"/>
      <c r="H33" s="728"/>
      <c r="I33" s="728"/>
      <c r="J33" s="728"/>
      <c r="K33" s="728"/>
      <c r="L33" s="728"/>
      <c r="M33" s="728"/>
      <c r="N33" s="728"/>
      <c r="O33" s="728"/>
      <c r="P33" s="747"/>
    </row>
    <row r="34" spans="1:16" ht="18.75">
      <c r="B34" s="596"/>
      <c r="C34" s="8"/>
      <c r="D34" s="8"/>
      <c r="E34" s="11"/>
      <c r="F34" s="11"/>
      <c r="G34" s="11"/>
      <c r="H34" s="11"/>
      <c r="I34" s="11"/>
      <c r="J34" s="11"/>
      <c r="K34" s="64"/>
      <c r="L34" s="64"/>
      <c r="M34" s="64"/>
      <c r="N34" s="11"/>
      <c r="O34" s="11"/>
      <c r="P34" s="597"/>
    </row>
    <row r="35" spans="1:16" ht="44.25" customHeight="1">
      <c r="B35" s="748" t="s">
        <v>293</v>
      </c>
      <c r="C35" s="723"/>
      <c r="D35" s="723"/>
      <c r="E35" s="10"/>
      <c r="F35" s="7"/>
      <c r="G35" s="6"/>
      <c r="H35" s="7"/>
      <c r="I35" s="7"/>
      <c r="J35" s="7"/>
      <c r="K35" s="63"/>
      <c r="L35" s="7"/>
      <c r="M35" s="7"/>
      <c r="N35" s="7"/>
      <c r="O35" s="7"/>
      <c r="P35" s="585"/>
    </row>
    <row r="36" spans="1:16" ht="18.75" customHeight="1">
      <c r="B36" s="745" t="s">
        <v>294</v>
      </c>
      <c r="C36" s="746"/>
      <c r="D36" s="746"/>
      <c r="E36" s="728" t="s">
        <v>695</v>
      </c>
      <c r="F36" s="728"/>
      <c r="G36" s="728"/>
      <c r="H36" s="728"/>
      <c r="I36" s="728"/>
      <c r="J36" s="728"/>
      <c r="K36" s="743"/>
      <c r="L36" s="728"/>
      <c r="M36" s="728"/>
      <c r="N36" s="728"/>
      <c r="O36" s="728"/>
      <c r="P36" s="747"/>
    </row>
    <row r="37" spans="1:16" ht="18.75">
      <c r="B37" s="745" t="s">
        <v>215</v>
      </c>
      <c r="C37" s="746"/>
      <c r="D37" s="746"/>
      <c r="E37" s="247" t="s">
        <v>696</v>
      </c>
      <c r="F37" s="247"/>
      <c r="G37" s="247"/>
      <c r="H37" s="247"/>
      <c r="I37" s="247"/>
      <c r="J37" s="247"/>
      <c r="K37" s="253"/>
      <c r="L37" s="247"/>
      <c r="M37" s="247"/>
      <c r="N37" s="247"/>
      <c r="O37" s="247"/>
      <c r="P37" s="586"/>
    </row>
    <row r="38" spans="1:16" ht="18.75">
      <c r="B38" s="745" t="s">
        <v>296</v>
      </c>
      <c r="C38" s="746"/>
      <c r="D38" s="746"/>
      <c r="E38" s="728" t="s">
        <v>697</v>
      </c>
      <c r="F38" s="728"/>
      <c r="G38" s="728"/>
      <c r="H38" s="728"/>
      <c r="I38" s="728"/>
      <c r="J38" s="728"/>
      <c r="K38" s="743"/>
      <c r="L38" s="728"/>
      <c r="M38" s="728"/>
      <c r="N38" s="728"/>
      <c r="O38" s="728"/>
      <c r="P38" s="747"/>
    </row>
    <row r="39" spans="1:16" ht="18.75">
      <c r="B39" s="745" t="s">
        <v>295</v>
      </c>
      <c r="C39" s="746"/>
      <c r="D39" s="746"/>
      <c r="E39" s="728" t="s">
        <v>698</v>
      </c>
      <c r="F39" s="728"/>
      <c r="G39" s="728"/>
      <c r="H39" s="728"/>
      <c r="I39" s="728"/>
      <c r="J39" s="728"/>
      <c r="K39" s="743"/>
      <c r="L39" s="728"/>
      <c r="M39" s="728"/>
      <c r="N39" s="728"/>
      <c r="O39" s="728"/>
      <c r="P39" s="747"/>
    </row>
    <row r="40" spans="1:16" ht="32.25">
      <c r="B40" s="751"/>
      <c r="C40" s="710"/>
      <c r="D40" s="710"/>
      <c r="E40" s="710"/>
      <c r="F40" s="710"/>
      <c r="G40" s="710"/>
      <c r="H40" s="710"/>
      <c r="I40" s="710"/>
      <c r="J40" s="710"/>
      <c r="K40" s="710"/>
      <c r="L40" s="710"/>
      <c r="M40" s="710"/>
      <c r="N40" s="710"/>
      <c r="O40" s="710"/>
      <c r="P40" s="752"/>
    </row>
    <row r="41" spans="1:16" ht="58.5" customHeight="1">
      <c r="B41" s="753" t="s">
        <v>61</v>
      </c>
      <c r="C41" s="711"/>
      <c r="D41" s="711"/>
      <c r="E41" s="711"/>
      <c r="F41" s="711"/>
      <c r="G41" s="711"/>
      <c r="H41" s="711"/>
      <c r="I41" s="711"/>
      <c r="J41" s="711"/>
      <c r="K41" s="711"/>
      <c r="L41" s="711"/>
      <c r="M41" s="711"/>
      <c r="N41" s="711"/>
      <c r="O41" s="711"/>
      <c r="P41" s="754"/>
    </row>
    <row r="42" spans="1:16" ht="19.5" thickBot="1">
      <c r="B42" s="598"/>
      <c r="C42" s="65"/>
      <c r="D42" s="65"/>
      <c r="E42" s="13"/>
      <c r="F42" s="13"/>
      <c r="G42" s="14"/>
      <c r="H42" s="14"/>
      <c r="I42" s="14"/>
      <c r="J42" s="14"/>
      <c r="K42" s="66"/>
      <c r="L42" s="14"/>
      <c r="M42" s="14"/>
      <c r="N42" s="13"/>
      <c r="O42" s="13"/>
      <c r="P42" s="599"/>
    </row>
    <row r="43" spans="1:16" ht="20.25" customHeight="1" thickTop="1">
      <c r="B43" s="755" t="s">
        <v>22</v>
      </c>
      <c r="C43" s="731" t="s">
        <v>24</v>
      </c>
      <c r="D43" s="731" t="s">
        <v>78</v>
      </c>
      <c r="E43" s="758" t="s">
        <v>1</v>
      </c>
      <c r="F43" s="736"/>
      <c r="G43" s="736"/>
      <c r="H43" s="736"/>
      <c r="I43" s="736"/>
      <c r="J43" s="736"/>
      <c r="K43" s="736"/>
      <c r="L43" s="736"/>
      <c r="M43" s="759"/>
      <c r="N43" s="760" t="s">
        <v>86</v>
      </c>
      <c r="O43" s="740" t="s">
        <v>84</v>
      </c>
      <c r="P43" s="763" t="s">
        <v>87</v>
      </c>
    </row>
    <row r="44" spans="1:16" ht="114.75" thickBot="1">
      <c r="A44" s="15"/>
      <c r="B44" s="756"/>
      <c r="C44" s="757"/>
      <c r="D44" s="757"/>
      <c r="E44" s="291" t="s">
        <v>77</v>
      </c>
      <c r="F44" s="292" t="s">
        <v>79</v>
      </c>
      <c r="G44" s="292" t="s">
        <v>80</v>
      </c>
      <c r="H44" s="292" t="s">
        <v>81</v>
      </c>
      <c r="I44" s="291" t="s">
        <v>82</v>
      </c>
      <c r="J44" s="292" t="s">
        <v>83</v>
      </c>
      <c r="K44" s="292" t="s">
        <v>90</v>
      </c>
      <c r="L44" s="292" t="s">
        <v>85</v>
      </c>
      <c r="M44" s="292" t="s">
        <v>302</v>
      </c>
      <c r="N44" s="761"/>
      <c r="O44" s="762"/>
      <c r="P44" s="764"/>
    </row>
    <row r="45" spans="1:16" ht="311.25" thickTop="1">
      <c r="A45" s="16"/>
      <c r="B45" s="119" t="str">
        <f>IF(ISBLANK('5. Pp (3 años)'!B46),"",'5. Pp (3 años)'!B46)</f>
        <v>Dirección de Planeación Municipal</v>
      </c>
      <c r="C45" s="120" t="str">
        <f>IF(ISBLANK('5. Pp (3 años)'!C46),"",'5. Pp (3 años)'!C46)</f>
        <v>Fin</v>
      </c>
      <c r="D45" s="61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21" t="str">
        <f>IF(ISBLANK('5. Pp (3 años)'!E46),"",'5. Pp (3 años)'!E46)</f>
        <v>IGOB_HUM_R: Índice de Gobierno Humanista y de Resultados</v>
      </c>
      <c r="F45" s="121" t="str">
        <f>IF(ISBLANK('5. Pp (3 años)'!F46),"",'5. Pp (3 años)'!F46)</f>
        <v>El Índice de Gobierno Humanista y de Resultados mide el progreso en Bienestar ciudadano, Transparencia y rendición de cuentas, Participación ciudadana, Avance PbR-SED e Inclusión social y equidad.</v>
      </c>
      <c r="G45" s="122" t="str">
        <f>IF(ISBLANK('5. Pp (3 años)'!G46),"",'5. Pp (3 años)'!G46)</f>
        <v>Eficacia</v>
      </c>
      <c r="H45" s="122" t="str">
        <f>IF(ISBLANK('5. Pp (3 años)'!H46),"",'5. Pp (3 años)'!H46)</f>
        <v>Trianual</v>
      </c>
      <c r="I45" s="121" t="str">
        <f>IF(ISBLANK('5. Pp (3 años)'!I46),"",'5. Pp (3 años)'!I46)</f>
        <v/>
      </c>
      <c r="J45" s="121" t="str">
        <f>IF(ISBLANK('5. Pp (3 años)'!J46),"",'5. Pp (3 años)'!J46)</f>
        <v xml:space="preserve">UNIDAD DE MEDIDA DEL INDICADOR: 
Porcentaje
</v>
      </c>
      <c r="K45" s="122" t="str">
        <f>IF(ISBLANK('5. Pp (3 años)'!K46),"",'5. Pp (3 años)'!K46)</f>
        <v>Ascendente</v>
      </c>
      <c r="L45" s="122" t="str">
        <f>IF(ISBLANK('5. Pp (3 años)'!L46),"",'5. Pp (3 años)'!L46)</f>
        <v xml:space="preserve">IGOB_HUM_R: 80.06% A DICIEMBRE DEL 2027.
</v>
      </c>
      <c r="M45" s="122" t="str">
        <f>IF(ISBLANK('5. Pp (3 años)'!M46),"",'5. Pp (3 años)'!M46)</f>
        <v>Línea Base: 
No cuenta con Línea Base ya que es un indicador nuevo.</v>
      </c>
      <c r="N45" s="121"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21" t="str">
        <f>IF(ISBLANK('5. Pp (3 años)'!O46),"",'5. Pp (3 años)'!O46)</f>
        <v>A diciembre de 2027 se cuenta con la información actualizada de los 10 indicadores que integran el Indice.</v>
      </c>
      <c r="P45" s="123"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93.25">
      <c r="A46" s="16"/>
      <c r="B46" s="293" t="str">
        <f>IF(ISBLANK('5. Pp (3 años)'!B47),"",'5. Pp (3 años)'!B47)</f>
        <v>Oficialía Mayor</v>
      </c>
      <c r="C46" s="294" t="str">
        <f>IF(ISBLANK('5. Pp (3 años)'!C47),"",'5. Pp (3 años)'!C47)</f>
        <v>Propósito</v>
      </c>
      <c r="D46" s="427"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46" s="427" t="str">
        <f>IF(ISBLANK('5. Pp (3 años)'!E47),"",'5. Pp (3 años)'!E47)</f>
        <v>PSIP= Porcentaje de servicios institucionales proporcionados.</v>
      </c>
      <c r="F46" s="427" t="str">
        <f>IF(ISBLANK('5. Pp (3 años)'!F47),"",'5. Pp (3 años)'!F47)</f>
        <v xml:space="preserve">
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v>
      </c>
      <c r="G46" s="294" t="str">
        <f>IF(ISBLANK('5. Pp (3 años)'!G47),"",'5. Pp (3 años)'!G47)</f>
        <v>Eficacia</v>
      </c>
      <c r="H46" s="294" t="str">
        <f>IF(ISBLANK('5. Pp (3 años)'!H47),"",'5. Pp (3 años)'!H47)</f>
        <v>Trimestral</v>
      </c>
      <c r="I46" s="295" t="str">
        <f>IF(ISBLANK('5. Pp (3 años)'!I47),"",'5. Pp (3 años)'!I47)</f>
        <v>MÉTODO DE CÁLCULO
PSIP = (NSIP / NSIS) * 100
Variables:
PSIP: Porcentaje de servicios institucionales proporcionados.
NSIP: Número de servicios institucionales proporcionados.
NSIS: Número de servicios institucionales solicitados.
NOTA: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v>
      </c>
      <c r="J46" s="295" t="str">
        <f>IF(ISBLANK('5. Pp (3 años)'!J47),"",'5. Pp (3 años)'!J47)</f>
        <v xml:space="preserve">UNIDAD DE MEDIDA DEL INDICADOR: 
Porcentaje
UNIDAD DE MEDIDA DE LAS VARIABLES:
Servicios institucionales
</v>
      </c>
      <c r="K46" s="294" t="str">
        <f>IF(ISBLANK('5. Pp (3 años)'!K47),"",'5. Pp (3 años)'!K47)</f>
        <v>Ascendente</v>
      </c>
      <c r="L46" s="427" t="s">
        <v>643</v>
      </c>
      <c r="M46" s="427" t="s">
        <v>642</v>
      </c>
      <c r="N46" s="295" t="str">
        <f>IF(ISBLANK('5. Pp (3 años)'!N47),"",'5. Pp (3 años)'!N47)</f>
        <v>Nombre del Documento: 
Reporte Trimestral de Servicios Institucionales
Nombre de quien genera la información: 
Áreas administrativas que integran la Oficialía Mayor.
Periodicidad con que se genera la información:
Trimestral
Liga de la página donde se localiza la información o ubicación:
Archivos administrativos y sistemas de control de solicitudes de las áreas adscritas a la Oficialía Mayor</v>
      </c>
      <c r="O46" s="427" t="str">
        <f>IF(ISBLANK('5. Pp (3 años)'!O47),"",'5. Pp (3 años)'!O47)</f>
        <v>Las dependencias de la Administración Pública Municipal solicitan en tiempo y forma los servicios institucionales requeridos.
Existen las condiciones operativas, presupuestales y tecnológicas que permiten su atención conforme a los procedimientos y tiempos establecidos.</v>
      </c>
      <c r="P46" s="296" t="str">
        <f>IF(ISBLANK('5. Pp (3 años)'!P47),"",'5. Pp (3 años)'!P47)</f>
        <v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v>
      </c>
    </row>
    <row r="47" spans="1:16" ht="207">
      <c r="A47" s="16"/>
      <c r="B47" s="600" t="str">
        <f>IF(ISBLANK('5. Pp (3 años)'!B48),"",'5. Pp (3 años)'!B48)</f>
        <v>Oficialía Mayor</v>
      </c>
      <c r="C47" s="573" t="str">
        <f>IF(ISBLANK('5. Pp (3 años)'!C48),"",'5. Pp (3 años)'!C48)</f>
        <v>Componente</v>
      </c>
      <c r="D47" s="601" t="str">
        <f>IF(ISBLANK('5. Pp (3 años)'!D48),"",'5. Pp (3 años)'!D48)</f>
        <v>1.4.1.1.1  Gestiones de apoyo institucional a dependencias municipales realizadas para contribuir al cumplimiento de sus funciones.</v>
      </c>
      <c r="E47" s="601" t="str">
        <f>IF(ISBLANK('5. Pp (3 años)'!E48),"",'5. Pp (3 años)'!E48)</f>
        <v>PGER= Porcentaje de gestiones realizadas.</v>
      </c>
      <c r="F47" s="601" t="str">
        <f>IF(ISBLANK('5. Pp (3 años)'!F48),"",'5. Pp (3 años)'!F48)</f>
        <v xml:space="preserve"> 
Con esta información, se contribuye a medir el porcentaje de avance en las diversas solicitudes de las instituciones municipales así como proyectar la resolución de los apoyos por parte de la Oficialía Mayor.</v>
      </c>
      <c r="G47" s="573" t="str">
        <f>IF(ISBLANK('5. Pp (3 años)'!G48),"",'5. Pp (3 años)'!G48)</f>
        <v>Eficacia</v>
      </c>
      <c r="H47" s="573" t="str">
        <f>IF(ISBLANK('5. Pp (3 años)'!H48),"",'5. Pp (3 años)'!H48)</f>
        <v>Trimestral</v>
      </c>
      <c r="I47" s="601" t="str">
        <f>IF(ISBLANK('5. Pp (3 años)'!I48),"",'5. Pp (3 años)'!I48)</f>
        <v>MÉTODO DE CÁLCULO 
PGER= (NGAA/NGAS)*100
VARIABLES                                                                                                 
PGER= Porcentaje de Gestiones Realizadas
NGAA= Número de Gestiones de Apoyos Atendidos
NGAS= Número de Gestiones de Apoyos Solicitados</v>
      </c>
      <c r="J47" s="601" t="str">
        <f>IF(ISBLANK('5. Pp (3 años)'!J48),"",'5. Pp (3 años)'!J48)</f>
        <v xml:space="preserve">UNIDAD DE MEDIDA DEL INDICADOR:
Porcentaje
UNIDAD DE MEDIDA DE LAS VARIABLES: 
Gestiones de apoyos </v>
      </c>
      <c r="K47" s="573" t="str">
        <f>IF(ISBLANK('5. Pp (3 años)'!K48),"",'5. Pp (3 años)'!K48)</f>
        <v>Ascendente</v>
      </c>
      <c r="L47" s="601" t="s">
        <v>588</v>
      </c>
      <c r="M47" s="601" t="s">
        <v>569</v>
      </c>
      <c r="N47" s="601" t="str">
        <f>IF(ISBLANK('5. Pp (3 años)'!N48),"",'5. Pp (3 años)'!N48)</f>
        <v>Nombre del Documento: 
Expediente de apoyo informativo de las gestiones de apoyos en eventos municipales.
Nombre de quien genera la información: 
Oficialía Mayor
Periodicidad con que se genera la información:
Trimestral
Liga de la página donde se localiza la información o ubicación:
Archivos de Oficialía Mayor  Lefort Tomo 1</v>
      </c>
      <c r="O47" s="601" t="str">
        <f>IF(ISBLANK('5. Pp (3 años)'!O48),"",'5. Pp (3 años)'!O48)</f>
        <v>Las dependencias municipales realizan sus solicitudes en el tiempo y forma establecida para su atención.</v>
      </c>
      <c r="P47" s="602" t="str">
        <f>IF(ISBLANK('5. Pp (3 años)'!P48),"",'5. Pp (3 años)'!P48)</f>
        <v>Meta 16.6 
Para 2030, crear instituciones eficaces, responsables y transparentes a todos los niveles.</v>
      </c>
    </row>
    <row r="48" spans="1:16" ht="207">
      <c r="A48" s="16"/>
      <c r="B48" s="69" t="str">
        <f>IF(ISBLANK('5. Pp (3 años)'!B49),"",'5. Pp (3 años)'!B49)</f>
        <v>Oficialía Mayor</v>
      </c>
      <c r="C48" s="30" t="str">
        <f>IF(ISBLANK('5. Pp (3 años)'!C49),"",'5. Pp (3 años)'!C49)</f>
        <v>Actividad</v>
      </c>
      <c r="D48" s="32" t="str">
        <f>IF(ISBLANK('5. Pp (3 años)'!D49),"",'5. Pp (3 años)'!D49)</f>
        <v>1.4.1.1.1.1  Realización de eventos especiales oficiales municipales mediante la provisión y aplicación de insumos para su operatividad, a fin de garantizar su adecuada organización y desarrollo.</v>
      </c>
      <c r="E48" s="32" t="str">
        <f>IF(ISBLANK('5. Pp (3 años)'!E49),"",'5. Pp (3 años)'!E49)</f>
        <v>PEEOMA= Porcentaje de eventos especiales oficiales municipales atendidos</v>
      </c>
      <c r="F48" s="32" t="str">
        <f>IF(ISBLANK('5. Pp (3 años)'!F49),"",'5. Pp (3 años)'!F49)</f>
        <v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v>
      </c>
      <c r="G48" s="30" t="str">
        <f>IF(ISBLANK('5. Pp (3 años)'!G49),"",'5. Pp (3 años)'!G49)</f>
        <v>Eficacia</v>
      </c>
      <c r="H48" s="30" t="str">
        <f>IF(ISBLANK('5. Pp (3 años)'!H49),"",'5. Pp (3 años)'!H49)</f>
        <v>Trimestral</v>
      </c>
      <c r="I48" s="32" t="str">
        <f>IF(ISBLANK('5. Pp (3 años)'!I49),"",'5. Pp (3 años)'!I49)</f>
        <v xml:space="preserve">MÉTODO DE CÁLCULO
PEEOMA= (NEER/NEEP)*100        
VARIABLES 
PEEOMA= Porcentaje de Eventos Especiales Oficiales Municipales Atendidos
NEER= Número de Eventos Especiales Realizados 
NEEP= Número de Eventos Especiales Programados                  </v>
      </c>
      <c r="J48" s="32" t="str">
        <f>IF(ISBLANK('5. Pp (3 años)'!J49),"",'5. Pp (3 años)'!J49)</f>
        <v>UNIDAD DE MEDIDA DEL INDICADOR:
Porcentaje
UNIDAD DE MEDIDA DE LAS VARIABLES: 
Eventos Especiales Oficiales</v>
      </c>
      <c r="K48" s="30" t="str">
        <f>IF(ISBLANK('5. Pp (3 años)'!K49),"",'5. Pp (3 años)'!K49)</f>
        <v>Ascendente</v>
      </c>
      <c r="L48" s="32" t="s">
        <v>647</v>
      </c>
      <c r="M48" s="32" t="s">
        <v>568</v>
      </c>
      <c r="N48" s="32" t="str">
        <f>IF(ISBLANK('5. Pp (3 años)'!N49),"",'5. Pp (3 años)'!N49)</f>
        <v>Nombre del Documento: 
Expediente de apoyo informativo de los eventos especiales municipales  (oficios, fotos, listas de invitaciones).
Nombre de quien genera la información: 
Oficialía Mayor
Periodicidad con que se genera la información:
Trimestral
Liga de la página donde se localiza la información o ubicación:
Archivos de Oficialía Mayor  Lefort Tomo 2</v>
      </c>
      <c r="O48" s="32" t="str">
        <f>IF(ISBLANK('5. Pp (3 años)'!O49),"",'5. Pp (3 años)'!O49)</f>
        <v>Las condiciones climatológicas, sanitarias y socioeconómicas son las idóneas para la realización de los eventos.</v>
      </c>
      <c r="P48" s="124" t="str">
        <f>IF(ISBLANK('5. Pp (3 años)'!P49),"",'5. Pp (3 años)'!P49)</f>
        <v>Meta 11.4 
Para 2030, redoblar los esfuerzos para proteger y salvaguardar el patrimonio cultural y natural del mundo.</v>
      </c>
    </row>
    <row r="49" spans="1:16" ht="189.75">
      <c r="A49" s="16"/>
      <c r="B49" s="69" t="str">
        <f>IF(ISBLANK('5. Pp (3 años)'!B50),"",'5. Pp (3 años)'!B50)</f>
        <v>Oficialía Mayor</v>
      </c>
      <c r="C49" s="30" t="str">
        <f>IF(ISBLANK('5. Pp (3 años)'!C50),"",'5. Pp (3 años)'!C50)</f>
        <v>Actividad</v>
      </c>
      <c r="D49" s="32" t="str">
        <f>IF(ISBLANK('5. Pp (3 años)'!D50),"",'5. Pp (3 años)'!D50)</f>
        <v>1.4.1.1.1.2 Cumplimiento de los acuerdos establecidos entre la Administración Pública Municipal e instituciones externas, mediante la atención y seguimiento de los compromisos.</v>
      </c>
      <c r="E49" s="32" t="str">
        <f>IF(ISBLANK('5. Pp (3 años)'!E50),"",'5. Pp (3 años)'!E50)</f>
        <v xml:space="preserve">PCAE= Porcentaje de cumplimiento de los acuerdos establecidos. </v>
      </c>
      <c r="F49" s="32" t="str">
        <f>IF(ISBLANK('5. Pp (3 años)'!F50),"",'5. Pp (3 años)'!F50)</f>
        <v xml:space="preserve">                                  
Con esta información, se mide los diferentes acuerdos suscritos entre el Ayuntamiento y las asociaciones, lo que contribuye a mejorar la relación del municipio con las dependencias externas para lograr una mayor eficiencia y calidad en los acuerdos establecidos.</v>
      </c>
      <c r="G49" s="30" t="str">
        <f>IF(ISBLANK('5. Pp (3 años)'!G50),"",'5. Pp (3 años)'!G50)</f>
        <v>Eficacia</v>
      </c>
      <c r="H49" s="30" t="str">
        <f>IF(ISBLANK('5. Pp (3 años)'!H50),"",'5. Pp (3 años)'!H50)</f>
        <v>Trimestral</v>
      </c>
      <c r="I49" s="32" t="str">
        <f>IF(ISBLANK('5. Pp (3 años)'!I50),"",'5. Pp (3 años)'!I50)</f>
        <v xml:space="preserve">
MÉTODO DE CÁLCULO  
PCAE= (NAR/NAP)*100     
VARIABLES
PCAE= Porcentaje de Cumplimiento de los Acuerdos Establecidos. 
NAR= Número de Acuerdos Cumplidos
NAP= Número de Acuerdos Programados
     </v>
      </c>
      <c r="J49" s="32" t="str">
        <f>IF(ISBLANK('5. Pp (3 años)'!J50),"",'5. Pp (3 años)'!J50)</f>
        <v>UNIDAD DE MEDIDA DEL INDICADOR:
Porcentaje
UNIDAD DE MEDIDA DE LAS VARIABLES:  
Acuerdos Establecidos.</v>
      </c>
      <c r="K49" s="30" t="str">
        <f>IF(ISBLANK('5. Pp (3 años)'!K50),"",'5. Pp (3 años)'!K50)</f>
        <v>Ascendente</v>
      </c>
      <c r="L49" s="32" t="s">
        <v>589</v>
      </c>
      <c r="M49" s="32" t="s">
        <v>567</v>
      </c>
      <c r="N49" s="32" t="str">
        <f>IF(ISBLANK('5. Pp (3 años)'!N50),"",'5. Pp (3 años)'!N50)</f>
        <v>Nombre del Documento: 
Expediente de apoyo informativo de los acuerdos establecidos.
Nombre de quien genera la información: 
Oficialía Mayor
Periodicidad con que se genera la información:
Trimestral
Liga de la página donde se localiza la información o ubicación:
Archivos de Oficialía Mayor Lefort Tomo 3.</v>
      </c>
      <c r="O49" s="32" t="str">
        <f>IF(ISBLANK('5. Pp (3 años)'!O50),"",'5. Pp (3 años)'!O50)</f>
        <v>Las dependencias e instituciones externas cumplan con los requerimientos y tiempos para recibir los apoyos solicitados.</v>
      </c>
      <c r="P49" s="124" t="str">
        <f>IF(ISBLANK('5. Pp (3 años)'!P50),"",'5. Pp (3 años)'!P50)</f>
        <v>Meta 17.17 
Para 2030, alentar y promover la constitución de alianzas eficaces en las esferas pública, público-privada y de la sociedad civil.</v>
      </c>
    </row>
    <row r="50" spans="1:16" ht="276">
      <c r="A50" s="16"/>
      <c r="B50" s="600" t="str">
        <f>IF(ISBLANK('5. Pp (3 años)'!B51),"",'5. Pp (3 años)'!B51)</f>
        <v>Dirección General de Recursos Materiales</v>
      </c>
      <c r="C50" s="573" t="str">
        <f>IF(ISBLANK('5. Pp (3 años)'!C51),"",'5. Pp (3 años)'!C51)</f>
        <v>Componente</v>
      </c>
      <c r="D50" s="601" t="str">
        <f>IF(ISBLANK('5. Pp (3 años)'!D51),"",'5. Pp (3 años)'!D51)</f>
        <v>1.4.1.1.2 Servicios de suministro de recursos materiales y atención de requisiciones gestionados oportunamente a las dependencias municipales conforme a la normatividad aplicable.</v>
      </c>
      <c r="E50" s="601" t="str">
        <f>IF(ISBLANK('5. Pp (3 años)'!E51),"",'5. Pp (3 años)'!E51)</f>
        <v>PSGRM: Porcentaje de servicios de recursos materiales gestionados oportunamente</v>
      </c>
      <c r="F50" s="601" t="str">
        <f>IF(ISBLANK('5. Pp (3 años)'!F51),"",'5. Pp (3 años)'!F51)</f>
        <v>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v>
      </c>
      <c r="G50" s="573" t="str">
        <f>IF(ISBLANK('5. Pp (3 años)'!G51),"",'5. Pp (3 años)'!G51)</f>
        <v>Eficacia</v>
      </c>
      <c r="H50" s="573" t="str">
        <f>IF(ISBLANK('5. Pp (3 años)'!H51),"",'5. Pp (3 años)'!H51)</f>
        <v>Trimestral</v>
      </c>
      <c r="I50" s="601" t="str">
        <f>IF(ISBLANK('5. Pp (3 años)'!I51),"",'5. Pp (3 años)'!I51)</f>
        <v>MÉTODO DE CÁLCULO
PSGRM = (ASGE / ASGP) × 100
VARIABLES:
PSGRM: Porcentaje de servicios de recursos materiales gestionados oportunamente.
ASGE: Número total de acciones de servicios de recursos materiales gestionadas oportunamente en el periodo.
ASGP: Número total de acciones de servicios de recursos materiales programadas en el periodo.
Observacion Metodológica: Para efectos del indicador, las distintas unidades de medida de las actividades (expedientes, licitaciones, requisiciones, solicitudes, siniestros y servicios) se homologan como acciones de gestión de recursos materiales, a fin de permitir su agregación y medición integral.</v>
      </c>
      <c r="J50" s="601" t="str">
        <f>IF(ISBLANK('5. Pp (3 años)'!J51),"",'5. Pp (3 años)'!J51)</f>
        <v>UNIDAD DE MEDIDA DEL INDICADOR:
Porcentaje
UNIDAD DE MEDIDA DE LAS VARIABLES:
Acciones de servicios de recursos materiales.</v>
      </c>
      <c r="K50" s="573" t="str">
        <f>IF(ISBLANK('5. Pp (3 años)'!K51),"",'5. Pp (3 años)'!K51)</f>
        <v>Ascendente</v>
      </c>
      <c r="L50" s="603" t="s">
        <v>557</v>
      </c>
      <c r="M50" s="601" t="s">
        <v>553</v>
      </c>
      <c r="N50" s="601" t="str">
        <f>IF(ISBLANK('5. Pp (3 años)'!N51),"",'5. Pp (3 años)'!N51)</f>
        <v>Nombre del Documento: 
Reporte Trimestral de Gestión de Servicios de Recursos Materiales (El reporte integra información de expedientes, licitaciones, requisiciones, pagos y servicios operativos).
Nombre de quien genera la información:  
Dirección General de Recursos Materiales
Periodicidad con que se genera la información:
Trimestral 
Liga de la página donde se localiza la información o ubicación:
Archivos de oficialía Mayor, Dirección General de Recursos Materiales.  Oficios Recibidos.
CLAVE DE EXPEDIENTE:
MBJ/PM/OM/DGRM/0001</v>
      </c>
      <c r="O50" s="601" t="str">
        <f>IF(ISBLANK('5. Pp (3 años)'!O51),"",'5. Pp (3 años)'!O51)</f>
        <v>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v>
      </c>
      <c r="P50" s="602" t="str">
        <f>IF(ISBLANK('5. Pp (3 años)'!P51),"",'5. Pp (3 años)'!P51)</f>
        <v>Meta 12.7
Para 2030, promover prácticas de contratación pública que sean sostenibles, de conformidad con las políticas y prioridades nacionales.
Meta 16.6 
Para 2030, crear instituciones eficaces, responsables y transparentes a todos los niveles.</v>
      </c>
    </row>
    <row r="51" spans="1:16" ht="172.5">
      <c r="A51" s="16"/>
      <c r="B51" s="69" t="str">
        <f>IF(ISBLANK('5. Pp (3 años)'!B52),"",'5. Pp (3 años)'!B52)</f>
        <v>Dirección General de Recursos Materiales</v>
      </c>
      <c r="C51" s="30" t="str">
        <f>IF(ISBLANK('5. Pp (3 años)'!C52),"",'5. Pp (3 años)'!C52)</f>
        <v>Actividad</v>
      </c>
      <c r="D51" s="32" t="str">
        <f>IF(ISBLANK('5. Pp (3 años)'!D52),"",'5. Pp (3 años)'!D52)</f>
        <v>1.4.1.1.2.1  Tramitación de licitaciones para el suministro de recursos materiales conforme a la normatividad aplicable.</v>
      </c>
      <c r="E51" s="32" t="str">
        <f>IF(ISBLANK('5. Pp (3 años)'!E52),"",'5. Pp (3 años)'!E52)</f>
        <v>PLTRM: Porcentaje de licitaciones tramitadas para el suministro de recursos materiales.</v>
      </c>
      <c r="F51" s="32" t="str">
        <f>IF(ISBLANK('5. Pp (3 años)'!F52),"",'5. Pp (3 años)'!F52)</f>
        <v>Mide el grado de cumplimiento en la tramitación de los procedimientos de licitación para el suministro de recursos materiales, verificando que se lleven a cabo conforme a lo programado en el periodo y en apego a la normatividad aplicable.</v>
      </c>
      <c r="G51" s="30" t="str">
        <f>IF(ISBLANK('5. Pp (3 años)'!G52),"",'5. Pp (3 años)'!G52)</f>
        <v>Eficacia</v>
      </c>
      <c r="H51" s="30" t="str">
        <f>IF(ISBLANK('5. Pp (3 años)'!H52),"",'5. Pp (3 años)'!H52)</f>
        <v>Trimestral</v>
      </c>
      <c r="I51" s="32" t="str">
        <f>IF(ISBLANK('5. Pp (3 años)'!I52),"",'5. Pp (3 años)'!I52)</f>
        <v>MÉTODO DE CÁLCULO
PLTRM = (NLTE / NLTP) × 100
VARIABLES:
PLTRM: Porcentaje de licitaciones tramitadas.
NLTE: Número de licitaciones tramitadas para el suministro de recursos materiales en el periodo.
NLTP: Número de licitaciones programadas para el suministro de recursos materiales en el periodo.</v>
      </c>
      <c r="J51" s="32" t="str">
        <f>IF(ISBLANK('5. Pp (3 años)'!J52),"",'5. Pp (3 años)'!J52)</f>
        <v xml:space="preserve">UNIDAD DE MEDIDA DEL INDICADOR:
Porcentaje
UNIDAD DE MEDIDA DE LAS VARIABLES:
Licitaciones </v>
      </c>
      <c r="K51" s="30" t="str">
        <f>IF(ISBLANK('5. Pp (3 años)'!K52),"",'5. Pp (3 años)'!K52)</f>
        <v>Ascendente</v>
      </c>
      <c r="L51" s="415" t="s">
        <v>558</v>
      </c>
      <c r="M51" s="32" t="s">
        <v>554</v>
      </c>
      <c r="N51" s="32" t="str">
        <f>IF(ISBLANK('5. Pp (3 años)'!N52),"",'5. Pp (3 años)'!N52)</f>
        <v>Nombre del Documento: Reporte de Licitaciones Tramitadas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Licitaciones Tramitadas.  
CLAVE DE EXPEDIENTE:
MBJ/PM/OM/DGRM/LIC/0002</v>
      </c>
      <c r="O51" s="32" t="str">
        <f>IF(ISBLANK('5. Pp (3 años)'!O52),"",'5. Pp (3 años)'!O52)</f>
        <v xml:space="preserve">Los proveedores entregan la documentación completa para participar en los procesos de licitación. </v>
      </c>
      <c r="P51" s="124" t="str">
        <f>IF(ISBLANK('5. Pp (3 años)'!P52),"",'5. Pp (3 años)'!P52)</f>
        <v>Meta 16.6 
Para 2030, crear instituciones eficaces, responsables y transparentes a todos los niveles.</v>
      </c>
    </row>
    <row r="52" spans="1:16" ht="189.75">
      <c r="A52" s="16"/>
      <c r="B52" s="69" t="str">
        <f>IF(ISBLANK('5. Pp (3 años)'!B53),"",'5. Pp (3 años)'!B53)</f>
        <v>Dirección General de Recursos Materiales</v>
      </c>
      <c r="C52" s="30" t="str">
        <f>IF(ISBLANK('5. Pp (3 años)'!C53),"",'5. Pp (3 años)'!C53)</f>
        <v>Actividad</v>
      </c>
      <c r="D52" s="32" t="str">
        <f>IF(ISBLANK('5. Pp (3 años)'!D53),"",'5. Pp (3 años)'!D53)</f>
        <v>1.4.1.1.2.2 Atención a las requisiciones de los diferentes eventos públicos y privados celebrados por el Municipio de Benito Juárez.</v>
      </c>
      <c r="E52" s="32" t="str">
        <f>IF(ISBLANK('5. Pp (3 años)'!E53),"",'5. Pp (3 años)'!E53)</f>
        <v>PREA: Porcentaje de  Requisiciones para Eventos Atendidos.</v>
      </c>
      <c r="F52" s="32" t="str">
        <f>IF(ISBLANK('5. Pp (3 años)'!F53),"",'5. Pp (3 años)'!F53)</f>
        <v>Este indicador mide las solicitudes para la atención a los diversos eventos soliciados por las diferentes dependencias municipales, lo que refleja la capacidad para surtir de manera eficaz los suministros necesarios para su realización.</v>
      </c>
      <c r="G52" s="30" t="str">
        <f>IF(ISBLANK('5. Pp (3 años)'!G53),"",'5. Pp (3 años)'!G53)</f>
        <v>Eficacia</v>
      </c>
      <c r="H52" s="30" t="str">
        <f>IF(ISBLANK('5. Pp (3 años)'!H53),"",'5. Pp (3 años)'!H53)</f>
        <v>Trimestral</v>
      </c>
      <c r="I52" s="32" t="str">
        <f>IF(ISBLANK('5. Pp (3 años)'!I53),"",'5. Pp (3 años)'!I53)</f>
        <v xml:space="preserve">MÉTODO DE CÁLCULO
PREA= (NREA/NREE)*100
VARIABLES
PREA: Porcentaje de Requisiciones para Eventos atendidos                             
NREA: Número de Requisiciones para Eventos atendidos
NREE:Número de Requisiciones para Eventos estimados
</v>
      </c>
      <c r="J52" s="32" t="str">
        <f>IF(ISBLANK('5. Pp (3 años)'!J53),"",'5. Pp (3 años)'!J53)</f>
        <v>UNIDAD DE MEDIDA DEL INDICADOR:
Porcentaje
UNIDAD DE MEDIDA DE LAS VARIABLES:
Requisiciones para eventos</v>
      </c>
      <c r="K52" s="30" t="str">
        <f>IF(ISBLANK('5. Pp (3 años)'!K53),"",'5. Pp (3 años)'!K53)</f>
        <v>Ascendente</v>
      </c>
      <c r="L52" s="32" t="s">
        <v>660</v>
      </c>
      <c r="M52" s="32" t="s">
        <v>661</v>
      </c>
      <c r="N52" s="32" t="str">
        <f>IF(ISBLANK('5. Pp (3 años)'!N53),"",'5. Pp (3 años)'!N53)</f>
        <v xml:space="preserve">Nombre del Documento:  Reporte de Resolucion de Requisiciones de Eventos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Resolución de Requisiciones de Eventos. 
CLAVE DE EXPEDIENTE:
MBJ/PM/OM/DGRM/EVE/0001          </v>
      </c>
      <c r="O52" s="32" t="str">
        <f>IF(ISBLANK('5. Pp (3 años)'!O53),"",'5. Pp (3 años)'!O53)</f>
        <v>Los proveedores brindan los recursos y servicios que se requieren para el desarrollo de los eventos.</v>
      </c>
      <c r="P52" s="124" t="str">
        <f>IF(ISBLANK('5. Pp (3 años)'!P53),"",'5. Pp (3 años)'!P53)</f>
        <v>Meta 12.5 
Para 2030, disminuir de manera sustancial la generación de desechos mediante políticas de prevención, reducción, reciclaje y reutilización.</v>
      </c>
    </row>
    <row r="53" spans="1:16" ht="189.75">
      <c r="A53" s="16"/>
      <c r="B53" s="69" t="str">
        <f>IF(ISBLANK('5. Pp (3 años)'!B54),"",'5. Pp (3 años)'!B54)</f>
        <v>Dirección General de Recursos Materiales</v>
      </c>
      <c r="C53" s="30" t="str">
        <f>IF(ISBLANK('5. Pp (3 años)'!C54),"",'5. Pp (3 años)'!C54)</f>
        <v>Actividad</v>
      </c>
      <c r="D53" s="32" t="str">
        <f>IF(ISBLANK('5. Pp (3 años)'!D54),"",'5. Pp (3 años)'!D54)</f>
        <v>1.4.1.1.2.3 Elaboración de Solicitudes de Pago de los materiales por el área de compras.</v>
      </c>
      <c r="E53" s="32" t="str">
        <f>IF(ISBLANK('5. Pp (3 años)'!E54),"",'5. Pp (3 años)'!E54)</f>
        <v xml:space="preserve">PSP: Porcentaje de las Solicitudes de Pago elaboradas. </v>
      </c>
      <c r="F53" s="32" t="str">
        <f>IF(ISBLANK('5. Pp (3 años)'!F54),"",'5. Pp (3 años)'!F54)</f>
        <v>Este indicador mide el número de solicitudes con el fin de solventar el proceso de pago de los proveedores y se contibuye a mostrar como las diferentes dependencias que conforma el Municipio de Benito Juárez adquieren sus recursos.</v>
      </c>
      <c r="G53" s="30" t="str">
        <f>IF(ISBLANK('5. Pp (3 años)'!G54),"",'5. Pp (3 años)'!G54)</f>
        <v>Eficacia</v>
      </c>
      <c r="H53" s="30" t="str">
        <f>IF(ISBLANK('5. Pp (3 años)'!H54),"",'5. Pp (3 años)'!H54)</f>
        <v>Trimestral</v>
      </c>
      <c r="I53" s="32" t="str">
        <f>IF(ISBLANK('5. Pp (3 años)'!I54),"",'5. Pp (3 años)'!I54)</f>
        <v xml:space="preserve">MÉTODO DE CÁLCULO
PSP= (NSPE/NSPP)*100                                                                                           
VARIABLES
PSP: Porcentaje de  las Solicitudes de Pago elaboradas
NSPE: Número de Solicitudes de Pago elaboradas
NSPP: Número de Solicitudes de Pago programadas
</v>
      </c>
      <c r="J53" s="32" t="str">
        <f>IF(ISBLANK('5. Pp (3 años)'!J54),"",'5. Pp (3 años)'!J54)</f>
        <v xml:space="preserve">UNIDAD DE MEDIDA DEL INDICADOR:
Porcentaje
UNIDAD DE MEDIDA DE LAS VARIABLES:
Solicitudes de pago </v>
      </c>
      <c r="K53" s="30" t="str">
        <f>IF(ISBLANK('5. Pp (3 años)'!K54),"",'5. Pp (3 años)'!K54)</f>
        <v>Ascendente</v>
      </c>
      <c r="L53" s="32" t="s">
        <v>590</v>
      </c>
      <c r="M53" s="32" t="s">
        <v>566</v>
      </c>
      <c r="N53" s="32" t="str">
        <f>IF(ISBLANK('5. Pp (3 años)'!N54),"",'5. Pp (3 años)'!N54)</f>
        <v>Nombre del Documento: 
Reporte de Elaboración de Solicitudes de Pagos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Elaboración de Solicitudes de Pago.
CLAVE DE EXPEDIENTE:
MBJ/PM/OM/DGRM/COMP/0001</v>
      </c>
      <c r="O53" s="32" t="str">
        <f>IF(ISBLANK('5. Pp (3 años)'!O54),"",'5. Pp (3 años)'!O54)</f>
        <v>Existen los proveedores para el suministro de los recursos y servicios especificados por las dependencias municipales.</v>
      </c>
      <c r="P53" s="124" t="str">
        <f>IF(ISBLANK('5. Pp (3 años)'!P54),"",'5. Pp (3 años)'!P54)</f>
        <v>Meta 16.6 
Para 2030, crear instituciones eficaces, responsables y transparentes a todos los niveles.</v>
      </c>
    </row>
    <row r="54" spans="1:16" ht="189.75">
      <c r="A54" s="16"/>
      <c r="B54" s="69" t="str">
        <f>IF(ISBLANK('5. Pp (3 años)'!B55),"",'5. Pp (3 años)'!B55)</f>
        <v>Dirección General de Recursos Materiales</v>
      </c>
      <c r="C54" s="30" t="str">
        <f>IF(ISBLANK('5. Pp (3 años)'!C55),"",'5. Pp (3 años)'!C55)</f>
        <v>Actividad</v>
      </c>
      <c r="D54" s="32" t="str">
        <f>IF(ISBLANK('5. Pp (3 años)'!D55),"",'5. Pp (3 años)'!D55)</f>
        <v>1.4.1.1.2.4 Atención a los siniestros reportados por las diferentes dependencias del Municipio de Benito Juárez.</v>
      </c>
      <c r="E54" s="32" t="str">
        <f>IF(ISBLANK('5. Pp (3 años)'!E55),"",'5. Pp (3 años)'!E55)</f>
        <v>PASA: Porcentaje de Asistencia de los Siniestros Atendidos.</v>
      </c>
      <c r="F54" s="32" t="str">
        <f>IF(ISBLANK('5. Pp (3 años)'!F55),"",'5. Pp (3 años)'!F55)</f>
        <v>Este indicador mide la asistencia de los sinietros reportados por las diferentes dependencias del Municipio de Benito Juárez y contibuye a verificar que se solventa en tiempo y forma el suceso reportado.</v>
      </c>
      <c r="G54" s="30" t="str">
        <f>IF(ISBLANK('5. Pp (3 años)'!G55),"",'5. Pp (3 años)'!G55)</f>
        <v>Eficacia</v>
      </c>
      <c r="H54" s="30" t="str">
        <f>IF(ISBLANK('5. Pp (3 años)'!H55),"",'5. Pp (3 años)'!H55)</f>
        <v>Trimestral</v>
      </c>
      <c r="I54" s="32" t="str">
        <f>IF(ISBLANK('5. Pp (3 años)'!I55),"",'5. Pp (3 años)'!I55)</f>
        <v xml:space="preserve">
MÉTODO DE CÁLCULO
PASA= (NSA/NSN)*100                                                      
VARIABLES
PASA: Porcentaje de Asistencia de los Siniestros Atendidos. 
NSA: Número de Siniestros Atendidos.            
NSN: Número de Siniestros Notificados
</v>
      </c>
      <c r="J54" s="32" t="str">
        <f>IF(ISBLANK('5. Pp (3 años)'!J55),"",'5. Pp (3 años)'!J55)</f>
        <v>UNIDAD DE MEDIDA DEL INDICADOR:
Porcentaje
UNIDAD DE MEDIDA DE LAS VARIABLES:
Asistencias de Siniestros.</v>
      </c>
      <c r="K54" s="30" t="str">
        <f>IF(ISBLANK('5. Pp (3 años)'!K55),"",'5. Pp (3 años)'!K55)</f>
        <v>Ascendente</v>
      </c>
      <c r="L54" s="32" t="s">
        <v>591</v>
      </c>
      <c r="M54" s="32" t="s">
        <v>565</v>
      </c>
      <c r="N54" s="32" t="str">
        <f>IF(ISBLANK('5. Pp (3 años)'!N55),"",'5. Pp (3 años)'!N55)</f>
        <v>Nombre del Documento: 
Reporte de Asistencia de Siniestros 
Nombre de quien genera la información: 
Dirección General de Recursos Materiales
Periodicidad con que se genera la información:
Trimestral 
UBICACIÓN:
Archivos de oficialía Mayor, Dirección General de Recursos Materiales. Reporte de Asistencias de Siniestros Reportados. 
CLAVE DE EXPEDIENTE:
MBJ/PM/OM/DGRM/SEG/0001</v>
      </c>
      <c r="O54" s="32" t="str">
        <f>IF(ISBLANK('5. Pp (3 años)'!O55),"",'5. Pp (3 años)'!O55)</f>
        <v xml:space="preserve">La aseguradora cumple con los acuerdos establecidos para la cobertura de los siniestros.                                 </v>
      </c>
      <c r="P54" s="124" t="str">
        <f>IF(ISBLANK('5. Pp (3 años)'!P55),"",'5. Pp (3 años)'!P55)</f>
        <v>Meta 11.5 
Para 2030, reducir de forma significativa el número de muertes y de personas afectadas por los desastres y reducir las pérdidas económicas directas vinculadas al PIB.</v>
      </c>
    </row>
    <row r="55" spans="1:16" ht="207">
      <c r="A55" s="67"/>
      <c r="B55" s="69" t="str">
        <f>IF(ISBLANK('5. Pp (3 años)'!B56),"",'5. Pp (3 años)'!B56)</f>
        <v>Dirección General de Recursos Materiales</v>
      </c>
      <c r="C55" s="30" t="str">
        <f>IF(ISBLANK('5. Pp (3 años)'!C56),"",'5. Pp (3 años)'!C56)</f>
        <v>Actividad</v>
      </c>
      <c r="D55" s="32" t="str">
        <f>IF(ISBLANK('5. Pp (3 años)'!D56),"",'5. Pp (3 años)'!D56)</f>
        <v>1.4.1.1.2.5 Atención y seguimiento de solicitudes de servicios  de suministro de combustible y mantenimiento vehicular para las dependencias municipales.</v>
      </c>
      <c r="E55" s="32" t="str">
        <f>IF(ISBLANK('5. Pp (3 años)'!E56),"",'5. Pp (3 años)'!E56)</f>
        <v>PSSA: Porcentaje de solicitudes de servicios atendidas</v>
      </c>
      <c r="F55" s="32" t="str">
        <f>IF(ISBLANK('5. Pp (3 años)'!F56),"",'5. Pp (3 años)'!F56)</f>
        <v>Este indicador mide el grado de atención, control y seguimiento de las solicitudes de servicios de suministro de combustible y mantenimiento vehicular, asegurando su atención oportuna y eficiente conforme a las necesidades de las dependencias municipales.</v>
      </c>
      <c r="G55" s="30" t="str">
        <f>IF(ISBLANK('5. Pp (3 años)'!G56),"",'5. Pp (3 años)'!G56)</f>
        <v>Eficacia</v>
      </c>
      <c r="H55" s="30" t="str">
        <f>IF(ISBLANK('5. Pp (3 años)'!H56),"",'5. Pp (3 años)'!H56)</f>
        <v>Trimestral</v>
      </c>
      <c r="I55" s="32" t="str">
        <f>IF(ISBLANK('5. Pp (3 años)'!I56),"",'5. Pp (3 años)'!I56)</f>
        <v>MÉTODO DE CÁLCULO
PSSA = (NSSA/NSSR)*100
VARIABLES
PSSA: Porcentaje de solicitudes de servicios atendidas (Combustible + mantenimiento vehicular).
NSSA: Número de solicitudes de servicios atendidas 
NSSR: Número de solicitudes de servicios recibidas</v>
      </c>
      <c r="J55" s="32" t="str">
        <f>IF(ISBLANK('5. Pp (3 años)'!J56),"",'5. Pp (3 años)'!J56)</f>
        <v>UNIDAD DE MEDIDA DEL INDICADOR:
Porcentaje
UNIDAD DE MEDIDA DE LAS VARIABLES:
Solicitudes</v>
      </c>
      <c r="K55" s="30" t="str">
        <f>IF(ISBLANK('5. Pp (3 años)'!K56),"",'5. Pp (3 años)'!K56)</f>
        <v>Ascendente</v>
      </c>
      <c r="L55" s="32" t="s">
        <v>559</v>
      </c>
      <c r="M55" s="32" t="s">
        <v>608</v>
      </c>
      <c r="N55" s="32" t="str">
        <f>IF(ISBLANK('5. Pp (3 años)'!N56),"",'5. Pp (3 años)'!N56)</f>
        <v>Nombre del Documento: 
Reporte Trimestral de Atención, Control y Seguimiento de Solicitudes de Servicios de Combustible y Mantenimiento Vehicular.
Nombre de quien genera la información: 
Dirección General de Recursos Materiales
Periodicidad con que se genera la información:
Trimestral 
Liga de la página donde se localiza la información o ubicación:
Archivos de oficialía Mayor, Dirección General de Recursos Materiales.
CLAVE DE EXPEDIENTE:
MBJ/PM/OM/DGRM/PV/0002</v>
      </c>
      <c r="O55" s="32" t="str">
        <f>IF(ISBLANK('5. Pp (3 años)'!O56),"",'5. Pp (3 años)'!O56)</f>
        <v>Las dependencias realizan solicitudes en tiempo y forma
Existe disponibilidad presupuestal
Se cuenta con proveedores y capacidad operativa
Los servicios solicitados son técnicamente atendibles</v>
      </c>
      <c r="P55" s="124" t="str">
        <f>IF(ISBLANK('5. Pp (3 años)'!P56),"",'5. Pp (3 años)'!P56)</f>
        <v>Meta 12.7
Para 2030, promover prácticas de contratación pública que sean sostenibles, de conformidad con las políticas y prioridades nacionales.
Meta 9.1 
Para 2030, desarrollar infraestructuras fiables, sostenibles, resilientes y de calidad.</v>
      </c>
    </row>
    <row r="56" spans="1:16" ht="241.5">
      <c r="A56" s="34"/>
      <c r="B56" s="600" t="str">
        <f>IF(ISBLANK('5. Pp (3 años)'!B57),"",'5. Pp (3 años)'!B57)</f>
        <v>Dirección General de Patrimonio Municipal</v>
      </c>
      <c r="C56" s="573" t="str">
        <f>IF(ISBLANK('5. Pp (3 años)'!C57),"",'5. Pp (3 años)'!C57)</f>
        <v xml:space="preserve">Componente  </v>
      </c>
      <c r="D56" s="601" t="str">
        <f>IF(ISBLANK('5. Pp (3 años)'!D57),"",'5. Pp (3 años)'!D57)</f>
        <v>1.4.1.1.3 Bienes patrimoniales del municipio gestionados mediante su registro, actualización, resguardo, verificación y conservación conforme a la normatividad aplicable.</v>
      </c>
      <c r="E56" s="601" t="str">
        <f>IF(ISBLANK('5. Pp (3 años)'!E57),"",'5. Pp (3 años)'!E57)</f>
        <v>PBPG: Porcentaje de bienes patrimoniales gestionados conforme a la normatividad.</v>
      </c>
      <c r="F56" s="601" t="str">
        <f>IF(ISBLANK('5. Pp (3 años)'!F57),"",'5. Pp (3 años)'!F57)</f>
        <v>Mide el grado de cumplimiento en la gestión de los bienes patrimoniales del municipio, mediante la ejecución de acciones de registro, actualización, resguardo, verificación y conservación, conforme a la normatividad aplicable, respecto a lo programado en el periodo.</v>
      </c>
      <c r="G56" s="573" t="str">
        <f>IF(ISBLANK('5. Pp (3 años)'!G57),"",'5. Pp (3 años)'!G57)</f>
        <v>Eficacia</v>
      </c>
      <c r="H56" s="573" t="str">
        <f>IF(ISBLANK('5. Pp (3 años)'!H57),"",'5. Pp (3 años)'!H57)</f>
        <v>Trimestral</v>
      </c>
      <c r="I56" s="601" t="str">
        <f>IF(ISBLANK('5. Pp (3 años)'!I57),"",'5. Pp (3 años)'!I57)</f>
        <v>MÉTODO DE CÁLCULO:
PBPG= (AGPE/AGPP)*100
VARIABLES
PBPG: Porcentaje de bienes patrimoniales gestionados conforme a la normatividad.
AGPE: Número total de acciones de gestión patrimonial ejecutadas en el periodo, integradas por acciones de mantenimiento, expedientes actualizados, bienes registrados y resguardados, y revisiones físicas realizadas.
AGPP: Número de acciones de gestión patrimonial programadas.
Nota metodológica: Para efectos del indicador, las distintas unidades de medida de las actividades se homologan como acciones de gestión patrimonial.</v>
      </c>
      <c r="J56" s="601" t="str">
        <f>IF(ISBLANK('5. Pp (3 años)'!J57),"",'5. Pp (3 años)'!J57)</f>
        <v xml:space="preserve">UNIDAD DE MEDIDA DEL INDICADOR:
Porcentaje
UNIDAD DE MEDIDA DE LAS VARIABLES:
Acciones de gestión patrimonial </v>
      </c>
      <c r="K56" s="573" t="str">
        <f>IF(ISBLANK('5. Pp (3 años)'!K57),"",'5. Pp (3 años)'!K57)</f>
        <v>Ascendente</v>
      </c>
      <c r="L56" s="601" t="s">
        <v>662</v>
      </c>
      <c r="M56" s="601" t="s">
        <v>663</v>
      </c>
      <c r="N56" s="601" t="str">
        <f>IF(ISBLANK('5. Pp (3 años)'!N57),"",'5. Pp (3 años)'!N57)</f>
        <v>Nombre del Documento: Reportes de Avance en las operaciones de resguardo, control y actualización de bienes patrimoniales.
Nombre de quien genera la información:  Direccion General de Patrimonio Municipal
Periodicidad con que se genera la información: Trimestral
Liga de la página donde se localiza la información o ubicación: Lefort Reportes Trimestrales MIR</v>
      </c>
      <c r="O56" s="601" t="str">
        <f>IF(ISBLANK('5. Pp (3 años)'!O57),"",'5. Pp (3 años)'!O57)</f>
        <v>Las dependencias municipales proporcionan información oportuna y veraz sobre los bienes patrimoniales, y existe coordinación institucional para su registro, control y actualización conforme a la normatividad aplicable.</v>
      </c>
      <c r="P56" s="602" t="str">
        <f>IF(ISBLANK('5. Pp (3 años)'!P57),"",'5. Pp (3 años)'!P57)</f>
        <v>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v>
      </c>
    </row>
    <row r="57" spans="1:16" ht="172.5">
      <c r="A57" s="34"/>
      <c r="B57" s="69" t="str">
        <f>IF(ISBLANK('5. Pp (3 años)'!B58),"",'5. Pp (3 años)'!B58)</f>
        <v>Dirección General de Patrimonio Municipal</v>
      </c>
      <c r="C57" s="30" t="str">
        <f>IF(ISBLANK('5. Pp (3 años)'!C58),"",'5. Pp (3 años)'!C58)</f>
        <v>Actividad</v>
      </c>
      <c r="D57" s="32" t="str">
        <f>IF(ISBLANK('5. Pp (3 años)'!D58),"",'5. Pp (3 años)'!D58)</f>
        <v>1.4.1.1.3.1 Mantenimiento del área de trabajo y mercados a cargo de la Dirección General de Patrimonio Municipal.</v>
      </c>
      <c r="E57" s="32" t="str">
        <f>IF(ISBLANK('5. Pp (3 años)'!E58),"",'5. Pp (3 años)'!E58)</f>
        <v>PAMA= Porcentaje de acciones de Mantenimiento de las Áreas.</v>
      </c>
      <c r="F57" s="32" t="str">
        <f>IF(ISBLANK('5. Pp (3 años)'!F58),"",'5. Pp (3 años)'!F58)</f>
        <v xml:space="preserve">Mide el número de acciones de mantenimiento realizadas en las áreas y mercados a cargo de Patrimonio Municipal, verificando su ejecución en tiempo y forma.      </v>
      </c>
      <c r="G57" s="30" t="str">
        <f>IF(ISBLANK('5. Pp (3 años)'!G58),"",'5. Pp (3 años)'!G58)</f>
        <v>Eficacia</v>
      </c>
      <c r="H57" s="30" t="str">
        <f>IF(ISBLANK('5. Pp (3 años)'!H58),"",'5. Pp (3 años)'!H58)</f>
        <v>Trimestral</v>
      </c>
      <c r="I57" s="32" t="str">
        <f>IF(ISBLANK('5. Pp (3 años)'!I58),"",'5. Pp (3 años)'!I58)</f>
        <v xml:space="preserve">MÉTODO DE CÁLCULO
PAMA= (NAME/NAMP)*100                                                                                                                                                                                                                                                                                                                        VARIABLES                                        
PAMA=Porcentaje de Avance en el Mantenimiento de las Áreas                                                                                    NAME= Número de Acciones de Mantenimiento Ejecutadas
NAMP= Número de Acciones de Mantenimiento Programadas                                                                                                                                                               </v>
      </c>
      <c r="J57" s="32" t="str">
        <f>IF(ISBLANK('5. Pp (3 años)'!J58),"",'5. Pp (3 años)'!J58)</f>
        <v xml:space="preserve">UNIDAD DE MEDIDA DEL INDICADOR:
Porcentaje
UNIDAD DE MEDIDA DE LAS VARIABLES:
Acciones de Mantenimiento </v>
      </c>
      <c r="K57" s="30" t="str">
        <f>IF(ISBLANK('5. Pp (3 años)'!K58),"",'5. Pp (3 años)'!K58)</f>
        <v>Ascendente</v>
      </c>
      <c r="L57" s="32" t="s">
        <v>570</v>
      </c>
      <c r="M57" s="32" t="s">
        <v>564</v>
      </c>
      <c r="N57" s="32" t="str">
        <f>IF(ISBLANK('5. Pp (3 años)'!N58),"",'5. Pp (3 años)'!N58)</f>
        <v>Nombre del Documento: Reporte Trimestral de Avance de Mantenimiento de las Áreas y mercados.
Nombre de quien genera la información: Dirección General de Patrimonio Municipal / Área técnica de mantenimiento.
Periodicidad con que se genera la información: Trimestral
Liga de la página donde se localiza la información o ubicación: Lefort Reportes Trimestrales MIR</v>
      </c>
      <c r="O57" s="32" t="str">
        <f>IF(ISBLANK('5. Pp (3 años)'!O58),"",'5. Pp (3 años)'!O58)</f>
        <v>Se cuenta con disponibilidad presupuestal, materiales y acceso a las áreas y mercados para la ejecución oportuna de las acciones de mantenimiento.</v>
      </c>
      <c r="P57" s="124" t="str">
        <f>IF(ISBLANK('5. Pp (3 años)'!P58),"",'5. Pp (3 años)'!P58)</f>
        <v>Meta 11.7
Para 2030, proporcionar acceso universal a zonas verdes y espacios públicos seguros, inclusivos y accesibles.
Meta 12.2
ara 2030, lograr la gestión sostenible y el uso eficiente de los recursos naturales.</v>
      </c>
    </row>
    <row r="58" spans="1:16" ht="258.75">
      <c r="A58" s="34"/>
      <c r="B58" s="69" t="str">
        <f>IF(ISBLANK('5. Pp (3 años)'!B59),"",'5. Pp (3 años)'!B59)</f>
        <v>Dirección General de Patrimonio Municipal</v>
      </c>
      <c r="C58" s="30" t="str">
        <f>IF(ISBLANK('5. Pp (3 años)'!C59),"",'5. Pp (3 años)'!C59)</f>
        <v>Actividad</v>
      </c>
      <c r="D58" s="32" t="str">
        <f>IF(ISBLANK('5. Pp (3 años)'!D59),"",'5. Pp (3 años)'!D59)</f>
        <v>1.4.1.1.3.2 Actualización y regularización de expedientes de bienes inmuebles del patrimonio municipal.</v>
      </c>
      <c r="E58" s="32" t="str">
        <f>IF(ISBLANK('5. Pp (3 años)'!E59),"",'5. Pp (3 años)'!E59)</f>
        <v>PAER: Porcentaje de expedientes actualizados y regularizados.</v>
      </c>
      <c r="F58" s="32" t="str">
        <f>IF(ISBLANK('5. Pp (3 años)'!F59),"",'5. Pp (3 años)'!F59)</f>
        <v>Mide el avance en la actualización, verificación y regularización de los expedientes de bienes inmuebles del patrimonio municipal, asegurando que cuenten con información jurídica, catastral, administrativa y contable vigente, conforme a la normatividad aplicable.</v>
      </c>
      <c r="G58" s="30" t="str">
        <f>IF(ISBLANK('5. Pp (3 años)'!G59),"",'5. Pp (3 años)'!G59)</f>
        <v>Eficacia</v>
      </c>
      <c r="H58" s="30" t="str">
        <f>IF(ISBLANK('5. Pp (3 años)'!H59),"",'5. Pp (3 años)'!H59)</f>
        <v>Trimestral</v>
      </c>
      <c r="I58" s="32" t="str">
        <f>IF(ISBLANK('5. Pp (3 años)'!I59),"",'5. Pp (3 años)'!I59)</f>
        <v>MÉTODO DE CÁLCULO
PAER = (NEAR/NEP)*100
VARIABLES
PAER: Porcentaje de expedientes actualizados y regularizados
NEAR: Número de expedientes actualizados y regularizados
NEP: Número de expedientes programados</v>
      </c>
      <c r="J58" s="32" t="str">
        <f>IF(ISBLANK('5. Pp (3 años)'!J59),"",'5. Pp (3 años)'!J59)</f>
        <v xml:space="preserve">UNIDAD DE MEDIDA DEL INDICADOR:
Porcentaje
UNIDAD DE MEDIDA DE LAS VARIABLES:
Expedientes 
</v>
      </c>
      <c r="K58" s="30" t="str">
        <f>IF(ISBLANK('5. Pp (3 años)'!K59),"",'5. Pp (3 años)'!K59)</f>
        <v>Ascendente</v>
      </c>
      <c r="L58" s="32" t="s">
        <v>592</v>
      </c>
      <c r="M58" s="32" t="s">
        <v>563</v>
      </c>
      <c r="N58" s="32" t="str">
        <f>IF(ISBLANK('5. Pp (3 años)'!N59),"",'5. Pp (3 años)'!N59)</f>
        <v>Nombre del Documento: Reporte Trimestral de Avance en la Actualización y Regularización de Expedientes de Bienes Inmuebles.
Nombre de quien genera la información:  Jefatura de Departamento de Bienes Inmuebles y Desincorporacion de Activos
Periodicidad con que se genera la información: Trimestral
Liga de la página donde se localiza la información o ubicación: Lefort Reportes Trimestrales MIR</v>
      </c>
      <c r="O58" s="32" t="str">
        <f>IF(ISBLANK('5. Pp (3 años)'!O59),"",'5. Pp (3 años)'!O59)</f>
        <v>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v>
      </c>
      <c r="P58" s="124" t="str">
        <f>IF(ISBLANK('5. Pp (3 años)'!P59),"",'5. Pp (3 años)'!P59)</f>
        <v xml:space="preserve">
Meta 16.6 
Para 2030, crear instituciones eficaces, responsables y transparentes a todos los niveles.
Meta 12.2
ara 2030, lograr la gestión sostenible y el uso eficiente de los recursos naturales.
</v>
      </c>
    </row>
    <row r="59" spans="1:16" ht="189.75">
      <c r="B59" s="69" t="str">
        <f>IF(ISBLANK('5. Pp (3 años)'!B60),"",'5. Pp (3 años)'!B60)</f>
        <v>Dirección General de Patrimonio Municipal</v>
      </c>
      <c r="C59" s="30" t="str">
        <f>IF(ISBLANK('5. Pp (3 años)'!C60),"",'5. Pp (3 años)'!C60)</f>
        <v>Actividad</v>
      </c>
      <c r="D59" s="32" t="str">
        <f>IF(ISBLANK('5. Pp (3 años)'!D60),"",'5. Pp (3 años)'!D60)</f>
        <v>1.4.1.1.3.3 Generación de claves y elaboración de resguardos e inventarios de bienes muebles derivados de su adquisición.</v>
      </c>
      <c r="E59" s="32" t="str">
        <f>IF(ISBLANK('5. Pp (3 años)'!E60),"",'5. Pp (3 años)'!E60)</f>
        <v>PACRIM: Porcentaje de avance en la generación de claves y elaboración de resguardos e inventarios de bienes muebles</v>
      </c>
      <c r="F59" s="32" t="str">
        <f>IF(ISBLANK('5. Pp (3 años)'!F60),"",'5. Pp (3 años)'!F60)</f>
        <v>Mide el avance en la generación de claves de registro, así como en la elaboración de resguardos e inventarios de los bienes muebles adquiridos por el Ayuntamiento, garantizando su adecuado control, identificación, asignación y resguardo conforme a la normatividad aplicable.</v>
      </c>
      <c r="G59" s="30" t="str">
        <f>IF(ISBLANK('5. Pp (3 años)'!G60),"",'5. Pp (3 años)'!G60)</f>
        <v>Eficacia</v>
      </c>
      <c r="H59" s="30" t="str">
        <f>IF(ISBLANK('5. Pp (3 años)'!H60),"",'5. Pp (3 años)'!H60)</f>
        <v>Trimestral</v>
      </c>
      <c r="I59" s="32" t="str">
        <f>IF(ISBLANK('5. Pp (3 años)'!I60),"",'5. Pp (3 años)'!I60)</f>
        <v>MÉTODO DE CÁLCULO
PACRIM:  = (NBCR/NBP)*100
VARIABLES
PACRIM: : Porcentaje de avance en resguardos e inventarios
NBCR: Número de bienes muebles con clave generada y resguardo elaborado.
NBP: Número de bienes muebles programados a registrar y resguardar.</v>
      </c>
      <c r="J59" s="32" t="str">
        <f>IF(ISBLANK('5. Pp (3 años)'!J60),"",'5. Pp (3 años)'!J60)</f>
        <v>UNIDAD DE MEDIDA DEL INDICADOR:
Porcentaje
UNIDAD DE MEDIDA DE LAS VARIABLES:
Bienes Muebles</v>
      </c>
      <c r="K59" s="30" t="str">
        <f>IF(ISBLANK('5. Pp (3 años)'!K60),"",'5. Pp (3 años)'!K60)</f>
        <v>Ascendente</v>
      </c>
      <c r="L59" s="32" t="s">
        <v>571</v>
      </c>
      <c r="M59" s="32" t="s">
        <v>562</v>
      </c>
      <c r="N59" s="32" t="str">
        <f>IF(ISBLANK('5. Pp (3 años)'!N60),"",'5. Pp (3 años)'!N60)</f>
        <v xml:space="preserve">Nombre del Documento: Reporte Trimestral de Generación de Claves y Resguardos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 
</v>
      </c>
      <c r="O59" s="32" t="str">
        <f>IF(ISBLANK('5. Pp (3 años)'!O60),"",'5. Pp (3 años)'!O60)</f>
        <v>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v>
      </c>
      <c r="P59" s="124" t="str">
        <f>IF(ISBLANK('5. Pp (3 años)'!P60),"",'5. Pp (3 años)'!P60)</f>
        <v>Meta 16.6
Para 2030, crear instituciones eficaces, responsables y transparentes a todos los niveles.</v>
      </c>
    </row>
    <row r="60" spans="1:16" ht="207">
      <c r="B60" s="69" t="str">
        <f>IF(ISBLANK('5. Pp (3 años)'!B61),"",'5. Pp (3 años)'!B61)</f>
        <v>Dirección General de Patrimonio Municipal</v>
      </c>
      <c r="C60" s="30" t="str">
        <f>IF(ISBLANK('5. Pp (3 años)'!C61),"",'5. Pp (3 años)'!C61)</f>
        <v>Actividad</v>
      </c>
      <c r="D60" s="32" t="str">
        <f>IF(ISBLANK('5. Pp (3 años)'!D61),"",'5. Pp (3 años)'!D61)</f>
        <v>1.4.1.1.3.4  Revisión física de bienes muebles del patrimonio del H. Ayuntamiento de Benito Juárez.</v>
      </c>
      <c r="E60" s="32" t="str">
        <f>IF(ISBLANK('5. Pp (3 años)'!E61),"",'5. Pp (3 años)'!E61)</f>
        <v>PRFBM: Porcentaje de revisiones físicas de bienes muebles realizadas.</v>
      </c>
      <c r="F60" s="32" t="str">
        <f>IF(ISBLANK('5. Pp (3 años)'!F61),"",'5. Pp (3 años)'!F61)</f>
        <v>Mide el grado de cumplimiento en la ejecución de revisiones físicas de bienes muebles del patrimonio municipal, respecto a las revisiones programadas en un periodo determinado.</v>
      </c>
      <c r="G60" s="30" t="str">
        <f>IF(ISBLANK('5. Pp (3 años)'!G61),"",'5. Pp (3 años)'!G61)</f>
        <v>Eficacia</v>
      </c>
      <c r="H60" s="30" t="str">
        <f>IF(ISBLANK('5. Pp (3 años)'!H61),"",'5. Pp (3 años)'!H61)</f>
        <v>Trimestral</v>
      </c>
      <c r="I60" s="32" t="str">
        <f>IF(ISBLANK('5. Pp (3 años)'!I61),"",'5. Pp (3 años)'!I61)</f>
        <v>MÉTODO DE CÁLCULO
PRFBM = (RFR/RFP)*100
VARIABLES
PRFBM: Porcentaje de revisiones físicas de bienes muebles realizadas.
RFR: Número de revisiones físicas realizadas
RFP: Revisiones físicas programadas</v>
      </c>
      <c r="J60" s="32" t="str">
        <f>IF(ISBLANK('5. Pp (3 años)'!J61),"",'5. Pp (3 años)'!J61)</f>
        <v xml:space="preserve">UNIDAD DE MEDIDA DEL INDICADOR:
Porcentaje
UNIDAD DE MEDIDA DE LAS VARIABLES:
Revisiones físicas </v>
      </c>
      <c r="K60" s="30" t="str">
        <f>IF(ISBLANK('5. Pp (3 años)'!K61),"",'5. Pp (3 años)'!K61)</f>
        <v>Ascendente</v>
      </c>
      <c r="L60" s="32" t="s">
        <v>664</v>
      </c>
      <c r="M60" s="32" t="s">
        <v>665</v>
      </c>
      <c r="N60" s="32" t="str">
        <f>IF(ISBLANK('5. Pp (3 años)'!N61),"",'5. Pp (3 años)'!N61)</f>
        <v>Nombre del Documento: Reporte Trimestral de Revisiones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v>
      </c>
      <c r="O60" s="32" t="str">
        <f>IF(ISBLANK('5. Pp (3 años)'!O61),"",'5. Pp (3 años)'!O61)</f>
        <v>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v>
      </c>
      <c r="P60" s="124" t="str">
        <f>IF(ISBLANK('5. Pp (3 años)'!P61),"",'5. Pp (3 años)'!P61)</f>
        <v>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v>
      </c>
    </row>
    <row r="61" spans="1:16" ht="241.5">
      <c r="B61" s="600" t="str">
        <f>IF(ISBLANK('5. Pp (3 años)'!B62),"",'5. Pp (3 años)'!B62)</f>
        <v>Dirección General de Capacitacion en Calidad</v>
      </c>
      <c r="C61" s="573" t="str">
        <f>IF(ISBLANK('5. Pp (3 años)'!C62),"",'5. Pp (3 años)'!C62)</f>
        <v>Componente</v>
      </c>
      <c r="D61" s="601" t="str">
        <f>IF(ISBLANK('5. Pp (3 años)'!D62),"",'5. Pp (3 años)'!D62)</f>
        <v xml:space="preserve">1.4.1.1.4 Personal municipal con competencias fortalecidas a través de procesos de capacitación.
</v>
      </c>
      <c r="E61" s="601" t="str">
        <f>IF(ISBLANK('5. Pp (3 años)'!E62),"",'5. Pp (3 años)'!E62)</f>
        <v xml:space="preserve">PPMP: Porcentaje de integrantes del personal municipal profesionalizado. </v>
      </c>
      <c r="F61" s="601" t="str">
        <f>IF(ISBLANK('5. Pp (3 años)'!F62),"",'5. Pp (3 años)'!F62)</f>
        <v xml:space="preserve">Este indicador mide el número del personal municipal  profesionalizado con el objetivo de fortalecer sus competencias laborales y profesionales y así contribuir en el servicio que brindan las dependencias gubernamentales a la ciudadanía benitojuarense. 
</v>
      </c>
      <c r="G61" s="573" t="str">
        <f>IF(ISBLANK('5. Pp (3 años)'!G62),"",'5. Pp (3 años)'!G62)</f>
        <v>Eficacia</v>
      </c>
      <c r="H61" s="573" t="str">
        <f>IF(ISBLANK('5. Pp (3 años)'!H62),"",'5. Pp (3 años)'!H62)</f>
        <v>Trimestral</v>
      </c>
      <c r="I61" s="601" t="str">
        <f>IF(ISBLANK('5. Pp (3 años)'!I62),"",'5. Pp (3 años)'!I62)</f>
        <v xml:space="preserve">MÉTODO DE CÁLCULO:
PPMP= (NPPFC/NPPG)*100
VARIABLES
PPMP:Porcentaje de integrantes del personal municipal profesionalizado. 
NPPF: Número de personal municipal profesionalizadas.
NPPG: Número de personal municipal programado. 
</v>
      </c>
      <c r="J61" s="601" t="str">
        <f>IF(ISBLANK('5. Pp (3 años)'!J62),"",'5. Pp (3 años)'!J62)</f>
        <v>UNIDAD DE MEDIDA DEL INDICADOR:
Porcentaje
UNIDAD DE MEDIDA DE LAS VARIABLES:
Integrantes del personal municipal</v>
      </c>
      <c r="K61" s="573" t="str">
        <f>IF(ISBLANK('5. Pp (3 años)'!K62),"",'5. Pp (3 años)'!K62)</f>
        <v>Ascendente</v>
      </c>
      <c r="L61" s="601" t="s">
        <v>593</v>
      </c>
      <c r="M61" s="601" t="s">
        <v>572</v>
      </c>
      <c r="N61" s="601" t="str">
        <f>IF(ISBLANK('5. Pp (3 años)'!N62),"",'5. Pp (3 años)'!N62)</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1" s="601" t="str">
        <f>IF(ISBLANK('5. Pp (3 años)'!O62),"",'5. Pp (3 años)'!O62)</f>
        <v xml:space="preserve">Se cuenta con la participación e interés del personal municipale para su profesionalización. 
Se cuentan con los insumos adecuados y  necesarios como servidores y equipos para la profesionalización digital. </v>
      </c>
      <c r="P61" s="602" t="str">
        <f>IF(ISBLANK('5. Pp (3 años)'!P62),"",'5. Pp (3 años)'!P62)</f>
        <v>Meta 16.6 
Para 2030, crear instituciones eficaces, responsables y transparentes a todos los niveles.</v>
      </c>
    </row>
    <row r="62" spans="1:16" ht="224.25">
      <c r="B62" s="69" t="str">
        <f>IF(ISBLANK('5. Pp (3 años)'!B63),"",'5. Pp (3 años)'!B63)</f>
        <v>Dirección General de Capacitacion en Calidad</v>
      </c>
      <c r="C62" s="30" t="str">
        <f>IF(ISBLANK('5. Pp (3 años)'!C63),"",'5. Pp (3 años)'!C63)</f>
        <v>Actividad</v>
      </c>
      <c r="D62" s="32" t="str">
        <f>IF(ISBLANK('5. Pp (3 años)'!D63),"",'5. Pp (3 años)'!D63)</f>
        <v>1.4.1.1.4.1. Impartición de  Cursos de Capacitación Integral Institucional</v>
      </c>
      <c r="E62" s="32" t="str">
        <f>IF(ISBLANK('5. Pp (3 años)'!E63),"",'5. Pp (3 años)'!E63)</f>
        <v>PPCI: Porcentaje de Cursos de Capacitación Integral Institucional impartidos</v>
      </c>
      <c r="F62" s="32" t="str">
        <f>IF(ISBLANK('5. Pp (3 años)'!F63),"",'5. Pp (3 años)'!F63)</f>
        <v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v>
      </c>
      <c r="G62" s="30" t="str">
        <f>IF(ISBLANK('5. Pp (3 años)'!G63),"",'5. Pp (3 años)'!G63)</f>
        <v>Eficacia</v>
      </c>
      <c r="H62" s="30" t="str">
        <f>IF(ISBLANK('5. Pp (3 años)'!H63),"",'5. Pp (3 años)'!H63)</f>
        <v>Trimestral</v>
      </c>
      <c r="I62" s="32" t="str">
        <f>IF(ISBLANK('5. Pp (3 años)'!I63),"",'5. Pp (3 años)'!I63)</f>
        <v xml:space="preserve">MÉTODO DE CÁLCULO
PPCI= (NCI/NCE)*100
VARIABLES 
PPCI: Porcentaje de Cursos de Capacitación Integral Institucional impartidos
NCI: Número de cursos impartidos.
NCE: Número de cursos estimados (programados)
</v>
      </c>
      <c r="J62" s="32" t="str">
        <f>IF(ISBLANK('5. Pp (3 años)'!J63),"",'5. Pp (3 años)'!J63)</f>
        <v>UNIDAD DE MEDIDA DEL INDICADOR:
Porcentaje
UNIDAD DE MEDIDA DE LAS VARIABLES:
Cursos de Capacitación Integral Institucional.</v>
      </c>
      <c r="K62" s="30" t="str">
        <f>IF(ISBLANK('5. Pp (3 años)'!K63),"",'5. Pp (3 años)'!K63)</f>
        <v>Ascendente</v>
      </c>
      <c r="L62" s="32" t="s">
        <v>594</v>
      </c>
      <c r="M62" s="32" t="s">
        <v>573</v>
      </c>
      <c r="N62" s="32" t="str">
        <f>IF(ISBLANK('5. Pp (3 años)'!N63),"",'5. Pp (3 años)'!N63)</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2" s="32" t="str">
        <f>IF(ISBLANK('5. Pp (3 años)'!O63),"",'5. Pp (3 años)'!O63)</f>
        <v xml:space="preserve">Las dependencias municipales solicitan los cursos de capacitación integral llenando correctamente los formatos de la Detección de Necesidades de Capacitación. </v>
      </c>
      <c r="P62" s="124" t="str">
        <f>IF(ISBLANK('5. Pp (3 años)'!P63),"",'5. Pp (3 años)'!P63)</f>
        <v>Meta 16.6 
Para 2030, crear instituciones eficaces, responsables y transparentes a todos los niveles.</v>
      </c>
    </row>
    <row r="63" spans="1:16" ht="258.75">
      <c r="B63" s="69" t="str">
        <f>IF(ISBLANK('5. Pp (3 años)'!B64),"",'5. Pp (3 años)'!B64)</f>
        <v>Dirección General de Capacitacion en Calidad</v>
      </c>
      <c r="C63" s="30" t="str">
        <f>IF(ISBLANK('5. Pp (3 años)'!C64),"",'5. Pp (3 años)'!C64)</f>
        <v>Actividad</v>
      </c>
      <c r="D63" s="32" t="str">
        <f>IF(ISBLANK('5. Pp (3 años)'!D64),"",'5. Pp (3 años)'!D64)</f>
        <v>1.4.1.1.4.2 Formalización de convenios de colaboración para la capacitación.</v>
      </c>
      <c r="E63" s="32" t="str">
        <f>IF(ISBLANK('5. Pp (3 años)'!E64),"",'5. Pp (3 años)'!E64)</f>
        <v>PCC: Porcentaje de convenios de colaboración para la capacitación formalizados.</v>
      </c>
      <c r="F63" s="32" t="str">
        <f>IF(ISBLANK('5. Pp (3 años)'!F64),"",'5. Pp (3 años)'!F64)</f>
        <v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v>
      </c>
      <c r="G63" s="30" t="str">
        <f>IF(ISBLANK('5. Pp (3 años)'!G64),"",'5. Pp (3 años)'!G64)</f>
        <v>Eficacia</v>
      </c>
      <c r="H63" s="30" t="str">
        <f>IF(ISBLANK('5. Pp (3 años)'!H64),"",'5. Pp (3 años)'!H64)</f>
        <v>Trimestral</v>
      </c>
      <c r="I63" s="32" t="str">
        <f>IF(ISBLANK('5. Pp (3 años)'!I64),"",'5. Pp (3 años)'!I64)</f>
        <v xml:space="preserve">
MÉTODO DE CÁLCULO:
PCC= (NCCf/NCCP)*100
VARIABLES
PCC: Porcentaje de convenios de colaboración para la capacitación formalizados
NCCF: Número de convenios de colaboración para la capacitación formalizados
NCCP: Número de convenios de colaboración para la capacitación programados</v>
      </c>
      <c r="J63" s="32" t="str">
        <f>IF(ISBLANK('5. Pp (3 años)'!J64),"",'5. Pp (3 años)'!J64)</f>
        <v>UNIDAD DE MEDIDA DEL INDICADOR:
Porcentaje
UNIDAD DE MEDIDA DE LAS VARIABLES:
Convenios de colaboración</v>
      </c>
      <c r="K63" s="30" t="str">
        <f>IF(ISBLANK('5. Pp (3 años)'!K64),"",'5. Pp (3 años)'!K64)</f>
        <v>Ascendente</v>
      </c>
      <c r="L63" s="32" t="s">
        <v>595</v>
      </c>
      <c r="M63" s="32" t="s">
        <v>574</v>
      </c>
      <c r="N63" s="32" t="str">
        <f>IF(ISBLANK('5. Pp (3 años)'!N64),"",'5. Pp (3 años)'!N64)</f>
        <v>Nombre del Documento:   
Carpeta de Contratos y convenios, la cual contiene: Convenios de colaboración con Instituciones Educativas y/o prestadores de servicios de capacitación.
Nombre de quien genera la información: 
Dirección General de Capacitación en Calidad. Área de Estudios y Proyectos
Periodicidad con que se genera la información:  
Trimestral
Liga de la página donde se localiza la información o ubicación:  
Repisa 1, Área de Estudios y Proyectos. Carpeta de Convenios. Serie documental  MBJ/20/05/20C.4/2025</v>
      </c>
      <c r="O63" s="32" t="str">
        <f>IF(ISBLANK('5. Pp (3 años)'!O64),"",'5. Pp (3 años)'!O64)</f>
        <v xml:space="preserve">Existe la disponibilidad, honestidad y compromiso por parte de las y los servidores públicos respecto a evaluar su desempeño laboral. </v>
      </c>
      <c r="P63" s="124" t="str">
        <f>IF(ISBLANK('5. Pp (3 años)'!P64),"",'5. Pp (3 años)'!P64)</f>
        <v>Meta 16.6 
Para 2030, crear instituciones eficaces, responsables y transparentes a todos los niveles.</v>
      </c>
    </row>
    <row r="64" spans="1:16" ht="224.25">
      <c r="B64" s="69" t="str">
        <f>IF(ISBLANK('5. Pp (3 años)'!B65),"",'5. Pp (3 años)'!B65)</f>
        <v>Dirección General de Capacitacion en Calidad</v>
      </c>
      <c r="C64" s="30" t="str">
        <f>IF(ISBLANK('5. Pp (3 años)'!C65),"",'5. Pp (3 años)'!C65)</f>
        <v>Actividad</v>
      </c>
      <c r="D64" s="32" t="str">
        <f>IF(ISBLANK('5. Pp (3 años)'!D65),"",'5. Pp (3 años)'!D65)</f>
        <v>1.4.1.1.4.3 Evaluación al desempeño laboral hacia servidores(as) públicos(as).</v>
      </c>
      <c r="E64" s="32" t="str">
        <f>IF(ISBLANK('5. Pp (3 años)'!E65),"",'5. Pp (3 años)'!E65)</f>
        <v>PSPE: Porcentaje de servidores(as) públicos(as) evaluados(as)</v>
      </c>
      <c r="F64" s="32" t="str">
        <f>IF(ISBLANK('5. Pp (3 años)'!F65),"",'5. Pp (3 años)'!F65)</f>
        <v>Este indicador mide el número de las y los servidores públicos con evaluaciones respecto a sus competencias laborales, lo que busca se fomenten y fortalezcan mejores servicios a la ciudadania.</v>
      </c>
      <c r="G64" s="30" t="str">
        <f>IF(ISBLANK('5. Pp (3 años)'!G65),"",'5. Pp (3 años)'!G65)</f>
        <v>Eficacia</v>
      </c>
      <c r="H64" s="30" t="str">
        <f>IF(ISBLANK('5. Pp (3 años)'!H65),"",'5. Pp (3 años)'!H65)</f>
        <v>Trimestral</v>
      </c>
      <c r="I64" s="32" t="str">
        <f>IF(ISBLANK('5. Pp (3 años)'!I65),"",'5. Pp (3 años)'!I65)</f>
        <v xml:space="preserve">MÉTODO DE CÁLCULO
PSPE= (NSPE/NSPP)*100
VARIABLES
PSPE: Porcentaje de servidores(as) públicos(as) evaluados(as)
NSPE: Número de servidores(as) públicos(as) evaluados(as)
NSPP: Número de servidores(as) públicos(as) programados(as).
</v>
      </c>
      <c r="J64" s="32" t="str">
        <f>IF(ISBLANK('5. Pp (3 años)'!J65),"",'5. Pp (3 años)'!J65)</f>
        <v xml:space="preserve">UNIDAD DE MEDIDA DEL INDICADOR:
Porcentaje
UNIDAD DE MEDIDA DE LAS VARIABLES:
Servidores(as) públicos(as) </v>
      </c>
      <c r="K64" s="30" t="str">
        <f>IF(ISBLANK('5. Pp (3 años)'!K65),"",'5. Pp (3 años)'!K65)</f>
        <v>Ascendente</v>
      </c>
      <c r="L64" s="32" t="s">
        <v>596</v>
      </c>
      <c r="M64" s="32" t="s">
        <v>575</v>
      </c>
      <c r="N64" s="32" t="str">
        <f>IF(ISBLANK('5. Pp (3 años)'!N65),"",'5. Pp (3 años)'!N65)</f>
        <v>Nombre del Documento:     
Carpeta de Informes de Evaluación de Desempeño  
Nombre de quien genera la información:  
Área de Evaluación de Desempeño
Periodicidad con que se genera la información:  
Trimestral 
Liga de la página donde se localiza la información o ubicación: 
Repisa 1, Área de Evaluación de Desempeño, Carpeta de Informes de Evaluación de Desempeño serie documental  MBJ/20/05/20C.21/2026</v>
      </c>
      <c r="O64" s="32" t="str">
        <f>IF(ISBLANK('5. Pp (3 años)'!O65),"",'5. Pp (3 años)'!O65)</f>
        <v xml:space="preserve">Existe la disponibilidad, honestidad y compromiso por parte de las y los servidores públicos respecto a evaluar su desempeño laboral. </v>
      </c>
      <c r="P64" s="124" t="str">
        <f>IF(ISBLANK('5. Pp (3 años)'!P65),"",'5. Pp (3 años)'!P65)</f>
        <v>Meta 16.6 
Para 2030, crear instituciones eficaces, responsables y transparentes a todos los niveles.</v>
      </c>
    </row>
    <row r="65" spans="2:16" ht="224.25">
      <c r="B65" s="604" t="str">
        <f>IF(ISBLANK('5. Pp (3 años)'!B66),"",'5. Pp (3 años)'!B66)</f>
        <v>Dirección General de Tecnologias de Informacion y Comunicación</v>
      </c>
      <c r="C65" s="573" t="str">
        <f>IF(ISBLANK('5. Pp (3 años)'!C66),"",'5. Pp (3 años)'!C66)</f>
        <v>Componente</v>
      </c>
      <c r="D65" s="601" t="str">
        <f>IF(ISBLANK('5. Pp (3 años)'!D66),"",'5. Pp (3 años)'!D66)</f>
        <v>1.4.1.1.5 Servicios de tecnologías de la información y telecomunicaciones gestionados y proporcionados oportunamente a las dependencias municipales conforme a la normatividad aplicable.</v>
      </c>
      <c r="E65" s="601" t="str">
        <f>IF(ISBLANK('5. Pp (3 años)'!E66),"",'5. Pp (3 años)'!E66)</f>
        <v>PSTIC: Porcentaje de servicios de tecnologías de la información y comunicación proporcionados.</v>
      </c>
      <c r="F65" s="601" t="str">
        <f>IF(ISBLANK('5. Pp (3 años)'!F66),"",'5. Pp (3 años)'!F66)</f>
        <v>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v>
      </c>
      <c r="G65" s="573" t="str">
        <f>IF(ISBLANK('5. Pp (3 años)'!G66),"",'5. Pp (3 años)'!G66)</f>
        <v>Eficacia</v>
      </c>
      <c r="H65" s="573" t="str">
        <f>IF(ISBLANK('5. Pp (3 años)'!H66),"",'5. Pp (3 años)'!H66)</f>
        <v>Trimestral</v>
      </c>
      <c r="I65" s="601" t="str">
        <f>IF(ISBLANK('5. Pp (3 años)'!I66),"",'5. Pp (3 años)'!I66)</f>
        <v xml:space="preserve">MÉTODO DE CÁLCULO:
PSTIC = (ASTE / ASTP) × 100
VARIABLES
PSTIC:  Porcentaje de servicios de tecnologías de la información gestionados oportunamente.
ASTE: Número total de acciones de servicios TIC ejecutadas en el periodo.
ASTP: Número total de acciones de servicios TIC programadas en el periodo .                       </v>
      </c>
      <c r="J65" s="601" t="str">
        <f>IF(ISBLANK('5. Pp (3 años)'!J66),"",'5. Pp (3 años)'!J66)</f>
        <v>UNIDAD DE MEDIDA DEL INDICADOR:
Porcentaje
UNIDAD DE MEDIDA DE LAS VARIABLES:
Acciones de servicios TIC</v>
      </c>
      <c r="K65" s="573" t="str">
        <f>IF(ISBLANK('5. Pp (3 años)'!K66),"",'5. Pp (3 años)'!K66)</f>
        <v>Ascendente</v>
      </c>
      <c r="L65" s="601" t="s">
        <v>577</v>
      </c>
      <c r="M65" s="601" t="s">
        <v>555</v>
      </c>
      <c r="N65" s="601" t="str">
        <f>IF(ISBLANK('5. Pp (3 años)'!N66),"",'5. Pp (3 años)'!N66)</f>
        <v>Nombre completo del Documento que sustenta la información: 
Reporte Trimestral de Servicios de Tecnologías de la Información y Comunicación (Desarrollo, Telecomunicaciones y Soporte Técnico).
Nombre del área que genera o publica la información: 
Dirección General de Tecnologías de Infomación y comunicación.
Periodicidad con que se genera la información: 
Trimestral.
Liga de la página de la que se obtiene la información:
Ubicado en el archivero de madera  repisa 2, lefort con clave MBJ-PM-OM-DGTIC-006-2026</v>
      </c>
      <c r="O65" s="601" t="str">
        <f>IF(ISBLANK('5. Pp (3 años)'!O66),"",'5. Pp (3 años)'!O66)</f>
        <v>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v>
      </c>
      <c r="P65" s="602" t="str">
        <f>IF(ISBLANK('5. Pp (3 años)'!P66),"",'5. Pp (3 años)'!P66)</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6" spans="2:16" ht="224.25">
      <c r="B66" s="69" t="str">
        <f>IF(ISBLANK('5. Pp (3 años)'!B67),"",'5. Pp (3 años)'!B67)</f>
        <v>Dirección General de Tecnologias de Informacion y Comunicación</v>
      </c>
      <c r="C66" s="30" t="str">
        <f>IF(ISBLANK('5. Pp (3 años)'!C67),"",'5. Pp (3 años)'!C67)</f>
        <v>Actividad</v>
      </c>
      <c r="D66" s="32" t="str">
        <f>IF(ISBLANK('5. Pp (3 años)'!D67),"",'5. Pp (3 años)'!D67)</f>
        <v xml:space="preserve">1.4.1.1.5.1 Desarrollo y mantenimiento de sistemas informáticos para las dependencias municipales. </v>
      </c>
      <c r="E66" s="32" t="str">
        <f>IF(ISBLANK('5. Pp (3 años)'!E67),"",'5. Pp (3 años)'!E67)</f>
        <v>PSDMA= Porcentaje de servicios de desarrollo y mantenimiento de sistemas informáticos atendidos</v>
      </c>
      <c r="F66" s="32" t="str">
        <f>IF(ISBLANK('5. Pp (3 años)'!F67),"",'5. Pp (3 años)'!F67)</f>
        <v>Mide el grado de cumplimiento en la atención de los servicios de desarrollo y mantenimiento de sistemas informáticos solicitados por las dependencias municipales, respecto a los servicios programados en el periodo.</v>
      </c>
      <c r="G66" s="30" t="str">
        <f>IF(ISBLANK('5. Pp (3 años)'!G67),"",'5. Pp (3 años)'!G67)</f>
        <v>Eficacia</v>
      </c>
      <c r="H66" s="30" t="str">
        <f>IF(ISBLANK('5. Pp (3 años)'!H67),"",'5. Pp (3 años)'!H67)</f>
        <v>Trimestral</v>
      </c>
      <c r="I66" s="32" t="str">
        <f>IF(ISBLANK('5. Pp (3 años)'!I67),"",'5. Pp (3 años)'!I67)</f>
        <v>MÉTODO DE CÁLCULO
PSDMA= (NSDME/NSDMP)*100                                                                       
VARIABLES
PSDMA: Porcentaje de servicios de desarrollo y mantenimiento de sistemas informáticos atendidos.
NSDME: Número de servicios de desarrollo y mantenimiento ejecutados.
NSDMP: Número de servicios de desarrollo y mantenimiento programados.</v>
      </c>
      <c r="J66" s="32" t="str">
        <f>IF(ISBLANK('5. Pp (3 años)'!J67),"",'5. Pp (3 años)'!J67)</f>
        <v>UNIDAD DE MEDIDA DEL INDICADOR:
Porcentaje
UNIDAD DE MEDIDA DE LAS VARIABLES:
Servicios de Desarrollo y Mantenimiento.</v>
      </c>
      <c r="K66" s="30" t="str">
        <f>IF(ISBLANK('5. Pp (3 años)'!K67),"",'5. Pp (3 años)'!K67)</f>
        <v>Ascendente</v>
      </c>
      <c r="L66" s="32" t="s">
        <v>597</v>
      </c>
      <c r="M66" s="32" t="s">
        <v>576</v>
      </c>
      <c r="N66" s="32" t="str">
        <f>IF(ISBLANK('5. Pp (3 años)'!N67),"",'5. Pp (3 años)'!N67)</f>
        <v>Nombre completo del Documento que sustenta la información: 
Reporte Trimestral de Servicios de Tecnologías de la Información y Comunicación (Desarrollo y Mantenimiento).
Nombre del área que genera o publica la información: Departamento de Sistemas de Información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6" s="32" t="str">
        <f>IF(ISBLANK('5. Pp (3 años)'!O67),"",'5. Pp (3 años)'!O67)</f>
        <v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v>
      </c>
      <c r="P66" s="124" t="str">
        <f>IF(ISBLANK('5. Pp (3 años)'!P67),"",'5. Pp (3 años)'!P67)</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7" spans="2:16" ht="224.25">
      <c r="B67" s="69" t="str">
        <f>IF(ISBLANK('5. Pp (3 años)'!B68),"",'5. Pp (3 años)'!B68)</f>
        <v>Dirección General de Tecnologias de Informacion y Comunicación</v>
      </c>
      <c r="C67" s="30" t="str">
        <f>IF(ISBLANK('5. Pp (3 años)'!C68),"",'5. Pp (3 años)'!C68)</f>
        <v>Actividad</v>
      </c>
      <c r="D67" s="32" t="str">
        <f>IF(ISBLANK('5. Pp (3 años)'!D68),"",'5. Pp (3 años)'!D68)</f>
        <v>1.4.1.1.5.2 Atención de  servicios de telecomunicaciones para las dependencias municipales.</v>
      </c>
      <c r="E67" s="32" t="str">
        <f>IF(ISBLANK('5. Pp (3 años)'!E68),"",'5. Pp (3 años)'!E68)</f>
        <v>PSTA: Porcentaje de servicios de telecomunicaciones atendidos.</v>
      </c>
      <c r="F67" s="32" t="str">
        <f>IF(ISBLANK('5. Pp (3 años)'!F68),"",'5. Pp (3 años)'!F68)</f>
        <v>Mide el grado de cumplimiento en la atención de los servicios de telecomunicaciones requeridos por las dependencias municipales, respecto a los servicios programados en el periodo.</v>
      </c>
      <c r="G67" s="30" t="str">
        <f>IF(ISBLANK('5. Pp (3 años)'!G68),"",'5. Pp (3 años)'!G68)</f>
        <v>Eficacia</v>
      </c>
      <c r="H67" s="30" t="str">
        <f>IF(ISBLANK('5. Pp (3 años)'!H68),"",'5. Pp (3 años)'!H68)</f>
        <v>Trimestral</v>
      </c>
      <c r="I67" s="32" t="str">
        <f>IF(ISBLANK('5. Pp (3 años)'!I68),"",'5. Pp (3 años)'!I68)</f>
        <v xml:space="preserve">MÉTODO DE CÁLCULO
PSTA= (NSTE/NSTP)*100      
VARIABLES   
PSTA: Porcentaje de servicios de telecomunicaciones atendidos
NSTE= Número de Servicios de Telecomunicaciones ejecutados.
NSTP= Número de Servicios de Telecomunicaciones programados.                                                                       </v>
      </c>
      <c r="J67" s="32" t="str">
        <f>IF(ISBLANK('5. Pp (3 años)'!J68),"",'5. Pp (3 años)'!J68)</f>
        <v>UNIDAD DE MEDIDA DEL INDICADOR:
Porcentaje
UNIDAD DE MEDIDA DE LAS VARIABLES:
Servicios de Telecomunicaciones</v>
      </c>
      <c r="K67" s="30" t="str">
        <f>IF(ISBLANK('5. Pp (3 años)'!K68),"",'5. Pp (3 años)'!K68)</f>
        <v>Ascendente</v>
      </c>
      <c r="L67" s="32" t="s">
        <v>673</v>
      </c>
      <c r="M67" s="32" t="s">
        <v>674</v>
      </c>
      <c r="N67" s="32" t="str">
        <f>IF(ISBLANK('5. Pp (3 años)'!N68),"",'5. Pp (3 años)'!N68)</f>
        <v>Nombre completo del Documento que sustenta la información: 
Reporte Trimestral de Servicios de Tecnologías de la Información y Comunicación (Telecomunicaciones).
Nombre del área que genera o publica la información: 
Departamento de Telecomunicaciones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7" s="32" t="str">
        <f>IF(ISBLANK('5. Pp (3 años)'!O68),"",'5. Pp (3 años)'!O68)</f>
        <v>Los proveedores de servicios de telecomunicaciones garantizan la disponibilidad y calidad del servicio.
Existe infraestructura de red y conectividad suficiente para la prestación de los servicios.
No se presentan fallas externas que interrumpan los servicios de telecomunicaciones.</v>
      </c>
      <c r="P67" s="124" t="str">
        <f>IF(ISBLANK('5. Pp (3 años)'!P68),"",'5. Pp (3 años)'!P68)</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8" spans="2:16" ht="241.5">
      <c r="B68" s="69" t="str">
        <f>IF(ISBLANK('5. Pp (3 años)'!B69),"",'5. Pp (3 años)'!B69)</f>
        <v>Dirección General de Tecnologias de Informacion y Comunicación</v>
      </c>
      <c r="C68" s="30" t="str">
        <f>IF(ISBLANK('5. Pp (3 años)'!C69),"",'5. Pp (3 años)'!C69)</f>
        <v>Actividad</v>
      </c>
      <c r="D68" s="32" t="str">
        <f>IF(ISBLANK('5. Pp (3 años)'!D69),"",'5. Pp (3 años)'!D69)</f>
        <v>1.4.1.1.5.3 Atención de servicios de soporte técnico para las dependencias municipales.</v>
      </c>
      <c r="E68" s="32" t="str">
        <f>IF(ISBLANK('5. Pp (3 años)'!E69),"",'5. Pp (3 años)'!E69)</f>
        <v>PSSTA= Porcentaje de servicios de soporte técnico atendidos.</v>
      </c>
      <c r="F68" s="32" t="str">
        <f>IF(ISBLANK('5. Pp (3 años)'!F69),"",'5. Pp (3 años)'!F69)</f>
        <v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v>
      </c>
      <c r="G68" s="30" t="str">
        <f>IF(ISBLANK('5. Pp (3 años)'!G69),"",'5. Pp (3 años)'!G69)</f>
        <v>Eficacia</v>
      </c>
      <c r="H68" s="30" t="str">
        <f>IF(ISBLANK('5. Pp (3 años)'!H69),"",'5. Pp (3 años)'!H69)</f>
        <v>Trimestral</v>
      </c>
      <c r="I68" s="32" t="str">
        <f>IF(ISBLANK('5. Pp (3 años)'!I69),"",'5. Pp (3 años)'!I69)</f>
        <v xml:space="preserve">MÉTODO DE CÁLCULO
PSSTA= (NSSTE/NSSTP)*100       
VARIABLES   
PSSTA= Porcentaje de Servicios de Soporte Técnico Atendidos.
NSSTE= Número de Servicios de SoporteTécnico Ejecutados.
NSSTP= Número Servicios de SoporteTécnico Programados.
                                                     </v>
      </c>
      <c r="J68" s="32" t="str">
        <f>IF(ISBLANK('5. Pp (3 años)'!J69),"",'5. Pp (3 años)'!J69)</f>
        <v>UNIDAD DE MEDIDA DEL INDICADOR:
Porcentaje
UNIDAD DE MEDIDA DE LAS VARIABLES:
Servicios de Soporte Técnico.</v>
      </c>
      <c r="K68" s="30" t="str">
        <f>IF(ISBLANK('5. Pp (3 años)'!K69),"",'5. Pp (3 años)'!K69)</f>
        <v>Ascendente</v>
      </c>
      <c r="L68" s="32" t="s">
        <v>676</v>
      </c>
      <c r="M68" s="32" t="s">
        <v>675</v>
      </c>
      <c r="N68" s="32" t="str">
        <f>IF(ISBLANK('5. Pp (3 años)'!N69),"",'5. Pp (3 años)'!N69)</f>
        <v>Nombre completo del Documento que sustenta la información: 
Reporte Trimestral de Servicios de Tecnologías de la Información y Comunicación (Soporte Técnico).
Nombre del área que genera o publica la información: 
Departamento de Soporte Técnico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8" s="32" t="str">
        <f>IF(ISBLANK('5. Pp (3 años)'!O69),"",'5. Pp (3 años)'!O69)</f>
        <v>Las dependencias municipales reportan oportunamente las incidencias técnicas.
Se cuenta con disponibilidad de equipos, refacciones y herramientas necesarias para la atención de servicios técnicos.
No se presentan fallas críticas generalizadas en la infraestructura tecnológica.</v>
      </c>
      <c r="P68" s="124" t="str">
        <f>IF(ISBLANK('5. Pp (3 años)'!P69),"",'5. Pp (3 años)'!P69)</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9" spans="2:16" ht="258.75">
      <c r="B69" s="600" t="str">
        <f>IF(ISBLANK('5. Pp (3 años)'!B70),"",'5. Pp (3 años)'!B70)</f>
        <v>Dirección General de Servicios Generales</v>
      </c>
      <c r="C69" s="573" t="str">
        <f>IF(ISBLANK('5. Pp (3 años)'!C70),"",'5. Pp (3 años)'!C70)</f>
        <v>Componente</v>
      </c>
      <c r="D69" s="601" t="str">
        <f>IF(ISBLANK('5. Pp (3 años)'!D70),"",'5. Pp (3 años)'!D70)</f>
        <v>1.4.1.1.6 Servicios de mantenimiento y logística brindados a las dependencias municipales conforme a la normatividad aplicable</v>
      </c>
      <c r="E69" s="601" t="str">
        <f>IF(ISBLANK('5. Pp (3 años)'!E70),"",'5. Pp (3 años)'!E70)</f>
        <v xml:space="preserve">PSML=Porcentaje de Servicios de mantenimiento y logística proporcionados. </v>
      </c>
      <c r="F69" s="601" t="str">
        <f>IF(ISBLANK('5. Pp (3 años)'!F70),"",'5. Pp (3 años)'!F70)</f>
        <v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v>
      </c>
      <c r="G69" s="573" t="str">
        <f>IF(ISBLANK('5. Pp (3 años)'!G70),"",'5. Pp (3 años)'!G70)</f>
        <v>Eficacia</v>
      </c>
      <c r="H69" s="573" t="str">
        <f>IF(ISBLANK('5. Pp (3 años)'!H70),"",'5. Pp (3 años)'!H70)</f>
        <v>Trimestral</v>
      </c>
      <c r="I69" s="601" t="str">
        <f>IF(ISBLANK('5. Pp (3 años)'!I70),"",'5. Pp (3 años)'!I70)</f>
        <v xml:space="preserve">MÉTODO DE CÁLCULO:
PSML= (NSME/NSMP)*100
VARIABLES
PSML: Porcentaje de servicios de mantenimiento y logística proporcionados.                                                               
NSME: Número de servicios de mantenimiento y logística ejecutados.
NSMP: Número de servicios de mantenimiento y logística programados.
                                                                                                          </v>
      </c>
      <c r="J69" s="601" t="str">
        <f>IF(ISBLANK('5. Pp (3 años)'!J70),"",'5. Pp (3 años)'!J70)</f>
        <v xml:space="preserve">UNIDAD DE MEDIDA DEL INDICADOR:
Porcentaje
UNIDAD DE MEDIDA DE LAS VARIABLES:
Servicios de Mantenimiento y Logística </v>
      </c>
      <c r="K69" s="573" t="str">
        <f>IF(ISBLANK('5. Pp (3 años)'!K70),"",'5. Pp (3 años)'!K70)</f>
        <v>Ascendente</v>
      </c>
      <c r="L69" s="601" t="s">
        <v>581</v>
      </c>
      <c r="M69" s="601" t="s">
        <v>556</v>
      </c>
      <c r="N69" s="601" t="str">
        <f>IF(ISBLANK('5. Pp (3 años)'!N70),"",'5. Pp (3 años)'!N70)</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está ubicado en la dirección de Servicios Generales con clave de expediente MBJ-OM-DGSG-08-2026 y MBJ-OM-DGSG-09-2026</v>
      </c>
      <c r="O69" s="601" t="str">
        <f>IF(ISBLANK('5. Pp (3 años)'!O70),"",'5. Pp (3 años)'!O70)</f>
        <v>Las dependencias municipales realizan la programación oportuna de los servicios requeridos.
Se cuenta con disponibilidad presupuestal, recursos materiales y personal operativo.
Las condiciones climatológicas y sociales permiten la ejecución de los servicios programados.</v>
      </c>
      <c r="P69" s="602" t="str">
        <f>IF(ISBLANK('5. Pp (3 años)'!P70),"",'5. Pp (3 años)'!P70)</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v>
      </c>
    </row>
    <row r="70" spans="2:16" ht="207">
      <c r="B70" s="69" t="str">
        <f>IF(ISBLANK('5. Pp (3 años)'!B71),"",'5. Pp (3 años)'!B71)</f>
        <v>Dirección General de Servicios Generales</v>
      </c>
      <c r="C70" s="30" t="str">
        <f>IF(ISBLANK('5. Pp (3 años)'!C71),"",'5. Pp (3 años)'!C71)</f>
        <v>Actividad</v>
      </c>
      <c r="D70" s="32" t="str">
        <f>IF(ISBLANK('5. Pp (3 años)'!D71),"",'5. Pp (3 años)'!D71)</f>
        <v>1.4.1.1.6.1 Realización del mantenimiento del Edificio del Palacio Municipal y áreas comúnes.</v>
      </c>
      <c r="E70" s="32" t="str">
        <f>IF(ISBLANK('5. Pp (3 años)'!E71),"",'5. Pp (3 años)'!E71)</f>
        <v xml:space="preserve">PSMR=Porcentaje de servicios de mantenimiento municipal realizados. </v>
      </c>
      <c r="F70" s="32" t="str">
        <f>IF(ISBLANK('5. Pp (3 años)'!F71),"",'5. Pp (3 años)'!F71)</f>
        <v>Con está información, se  mide el número de servicios de mantenimiento tanto preventivo como correctivo que se realizan en el edificio del Palacio Municipal y preservar así la imagen del Ayuntamiento.</v>
      </c>
      <c r="G70" s="30" t="str">
        <f>IF(ISBLANK('5. Pp (3 años)'!G71),"",'5. Pp (3 años)'!G71)</f>
        <v>Eficacia</v>
      </c>
      <c r="H70" s="30" t="str">
        <f>IF(ISBLANK('5. Pp (3 años)'!H71),"",'5. Pp (3 años)'!H71)</f>
        <v>Trimestral</v>
      </c>
      <c r="I70" s="32" t="str">
        <f>IF(ISBLANK('5. Pp (3 años)'!I71),"",'5. Pp (3 años)'!I71)</f>
        <v xml:space="preserve">MÉTODO DE CÁLCULO:
PSMR= (NSME/NSMP)*100
VARIABLES
PSMR: Porcentaje de servicios de mantenimiento realizados. 
NSME: Número de servicios de mantenimiento ejecutados. 
NSMP= Número de servicios de mantenimiento programados.
                                                                                                     </v>
      </c>
      <c r="J70" s="32" t="str">
        <f>IF(ISBLANK('5. Pp (3 años)'!J71),"",'5. Pp (3 años)'!J71)</f>
        <v xml:space="preserve">UNIDAD DE MEDIDA DEL INDICADOR:
Porcentaje
UNIDAD DE MEDIDA DE LAS VARIABLES: 
Servicios de mantenimiento </v>
      </c>
      <c r="K70" s="30" t="str">
        <f>IF(ISBLANK('5. Pp (3 años)'!K71),"",'5. Pp (3 años)'!K71)</f>
        <v>Ascendente</v>
      </c>
      <c r="L70" s="32" t="s">
        <v>598</v>
      </c>
      <c r="M70" s="32" t="s">
        <v>580</v>
      </c>
      <c r="N70" s="32" t="str">
        <f>IF(ISBLANK('5. Pp (3 años)'!N71),"",'5. Pp (3 años)'!N71)</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esta ubicado en la dirección de Servicios Generales con clave de expediente MBJ-OM-DGSG-15-2026.</v>
      </c>
      <c r="O70" s="32" t="str">
        <f>IF(ISBLANK('5. Pp (3 años)'!O71),"",'5. Pp (3 años)'!O71)</f>
        <v>Los proovedores de luz y agua operan de manera normal, lo que permite los servicios de mantenimiento.</v>
      </c>
      <c r="P70" s="124" t="str">
        <f>IF(ISBLANK('5. Pp (3 años)'!P71),"",'5. Pp (3 años)'!P71)</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1" spans="2:16" ht="241.5">
      <c r="B71" s="69" t="str">
        <f>IF(ISBLANK('5. Pp (3 años)'!B72),"",'5. Pp (3 años)'!B72)</f>
        <v>Dirección General de Servicios Generales</v>
      </c>
      <c r="C71" s="30" t="str">
        <f>IF(ISBLANK('5. Pp (3 años)'!C72),"",'5. Pp (3 años)'!C72)</f>
        <v>Actividad</v>
      </c>
      <c r="D71" s="32" t="str">
        <f>IF(ISBLANK('5. Pp (3 años)'!D72),"",'5. Pp (3 años)'!D72)</f>
        <v>1.4.1.1.6.2 Brindar servicios de logística para la realización de eventos oficiales especiales.</v>
      </c>
      <c r="E71" s="32" t="str">
        <f>IF(ISBLANK('5. Pp (3 años)'!E72),"",'5. Pp (3 años)'!E72)</f>
        <v>PLEO= Porcentaje de servicios de logística de los eventos oficiales especiales brindados</v>
      </c>
      <c r="F71" s="32" t="str">
        <f>IF(ISBLANK('5. Pp (3 años)'!F72),"",'5. Pp (3 años)'!F72)</f>
        <v>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v>
      </c>
      <c r="G71" s="30" t="str">
        <f>IF(ISBLANK('5. Pp (3 años)'!G72),"",'5. Pp (3 años)'!G72)</f>
        <v>Eficacia</v>
      </c>
      <c r="H71" s="30" t="str">
        <f>IF(ISBLANK('5. Pp (3 años)'!H72),"",'5. Pp (3 años)'!H72)</f>
        <v>Trimestral</v>
      </c>
      <c r="I71" s="32" t="str">
        <f>IF(ISBLANK('5. Pp (3 años)'!I72),"",'5. Pp (3 años)'!I72)</f>
        <v xml:space="preserve">MÉTODO DE CÁLCULO:
PLEO=(NSLB/NSLP)*100
VARIABLES
PLEO: Porcentaje de servicios de logística de los eventos oficiales especiales brindados.
NSLB: Número de Servicios de logística de eventos oficiales brindados                                            
NSLP: Número de Servicios de logística de eventos oficiales programados
                                                                                                     </v>
      </c>
      <c r="J71" s="32" t="str">
        <f>IF(ISBLANK('5. Pp (3 años)'!J72),"",'5. Pp (3 años)'!J72)</f>
        <v>UNIDAD DE MEDIDA DEL INDICADOR:
Porcentaje
UNIDAD DE MEDIDA DE LAS VARIABLES: 
Servicios de logistica.</v>
      </c>
      <c r="K71" s="30" t="str">
        <f>IF(ISBLANK('5. Pp (3 años)'!K72),"",'5. Pp (3 años)'!K72)</f>
        <v>Ascendente</v>
      </c>
      <c r="L71" s="32" t="s">
        <v>599</v>
      </c>
      <c r="M71" s="32" t="s">
        <v>579</v>
      </c>
      <c r="N71" s="32" t="str">
        <f>IF(ISBLANK('5. Pp (3 años)'!N72),"",'5. Pp (3 años)'!N72)</f>
        <v>Nombre del Documento:   
Reporte Trimestral de Servicios de Mantenimiento y Logística de Eventos Especiales.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1" s="32" t="str">
        <f>IF(ISBLANK('5. Pp (3 años)'!O72),"",'5. Pp (3 años)'!O72)</f>
        <v>Las condiciones climatológicas, sanitarias y sociales son las adecuadas para la realización de la logística de los eventos.</v>
      </c>
      <c r="P71" s="124" t="str">
        <f>IF(ISBLANK('5. Pp (3 años)'!P72),"",'5. Pp (3 años)'!P72)</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2" spans="2:16" ht="241.5">
      <c r="B72" s="69" t="str">
        <f>IF(ISBLANK('5. Pp (3 años)'!B73),"",'5. Pp (3 años)'!B73)</f>
        <v>Dirección General de Servicios Generales</v>
      </c>
      <c r="C72" s="30" t="str">
        <f>IF(ISBLANK('5. Pp (3 años)'!C73),"",'5. Pp (3 años)'!C73)</f>
        <v>Actividad</v>
      </c>
      <c r="D72" s="32" t="str">
        <f>IF(ISBLANK('5. Pp (3 años)'!D73),"",'5. Pp (3 años)'!D73)</f>
        <v>1.4.1.1.6.3 Atención de solicitudes de servicios de logística para eventos institucionales ordinarios solicitados por las dependencias municipales.</v>
      </c>
      <c r="E72" s="32" t="str">
        <f>IF(ISBLANK('5. Pp (3 años)'!E73),"",'5. Pp (3 años)'!E73)</f>
        <v>PSLA= Porcentaje de solicitudes de servicios de logística para eventos ordinarios atendidos.</v>
      </c>
      <c r="F72" s="32" t="str">
        <f>IF(ISBLANK('5. Pp (3 años)'!F73),"",'5. Pp (3 años)'!F73)</f>
        <v>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v>
      </c>
      <c r="G72" s="30" t="str">
        <f>IF(ISBLANK('5. Pp (3 años)'!G73),"",'5. Pp (3 años)'!G73)</f>
        <v>Eficacia</v>
      </c>
      <c r="H72" s="30" t="str">
        <f>IF(ISBLANK('5. Pp (3 años)'!H73),"",'5. Pp (3 años)'!H73)</f>
        <v>Trimestral</v>
      </c>
      <c r="I72" s="32" t="str">
        <f>IF(ISBLANK('5. Pp (3 años)'!I73),"",'5. Pp (3 años)'!I73)</f>
        <v xml:space="preserve">MÉTODO DE CÁLCULO:
PSLA= (NSLA/NSLS)*100
VARIABLES 
PSLA= Porcentaje de Servicios de Logística de Eventos  Atendidas.   
NSLA= Número de servicios de logística de eventos atendidos                                                              
NSLS= Número de servicios de logística de eventos programados. 
                                                                                                     </v>
      </c>
      <c r="J72" s="32" t="str">
        <f>IF(ISBLANK('5. Pp (3 años)'!J73),"",'5. Pp (3 años)'!J73)</f>
        <v>UNIDAD DE MEDIDA DEL INDICADOR:
Porcentaje
UNIDAD DE MEDIDA DE LAS VARIABLES: Servicios de Logística para los Eventos</v>
      </c>
      <c r="K72" s="30" t="str">
        <f>IF(ISBLANK('5. Pp (3 años)'!K73),"",'5. Pp (3 años)'!K73)</f>
        <v>Ascendente</v>
      </c>
      <c r="L72" s="32" t="s">
        <v>600</v>
      </c>
      <c r="M72" s="32" t="s">
        <v>578</v>
      </c>
      <c r="N72" s="32" t="str">
        <f>IF(ISBLANK('5. Pp (3 años)'!N73),"",'5. Pp (3 años)'!N73)</f>
        <v>Nombre del Documento:    
Reporte Trimestral de Servicios de Mantenimiento y Logística de Eventos Ordinarios.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2" s="32" t="str">
        <f>IF(ISBLANK('5. Pp (3 años)'!O73),"",'5. Pp (3 años)'!O73)</f>
        <v>Las condiciones climatológicas, sanitarias y sociales son las adecuadas para la realización de las solicitudes de logística para los eventos.</v>
      </c>
      <c r="P72" s="124" t="str">
        <f>IF(ISBLANK('5. Pp (3 años)'!P73),"",'5. Pp (3 años)'!P73)</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3" spans="2:16" ht="224.25">
      <c r="B73" s="600" t="str">
        <f>IF(ISBLANK('5. Pp (3 años)'!B74),"",'5. Pp (3 años)'!B74)</f>
        <v>Dirección General de Fomento Cívico</v>
      </c>
      <c r="C73" s="573" t="str">
        <f>IF(ISBLANK('5. Pp (3 años)'!C74),"",'5. Pp (3 años)'!C74)</f>
        <v>Componente</v>
      </c>
      <c r="D73" s="601" t="str">
        <f>IF(ISBLANK('5. Pp (3 años)'!D74),"",'5. Pp (3 años)'!D74)</f>
        <v xml:space="preserve">1.4.1.1.7 Eventos cívicos y culturales realizados y apoyos proporcionados a instituciones externas.
</v>
      </c>
      <c r="E73" s="601" t="str">
        <f>IF(ISBLANK('5. Pp (3 años)'!E74),"",'5. Pp (3 años)'!E74)</f>
        <v xml:space="preserve">PECR= Porcentaje de Eventos Cívicos y Culturales realizados   </v>
      </c>
      <c r="F73" s="601" t="str">
        <f>IF(ISBLANK('5. Pp (3 años)'!F74),"",'5. Pp (3 años)'!F74)</f>
        <v>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v>
      </c>
      <c r="G73" s="573" t="str">
        <f>IF(ISBLANK('5. Pp (3 años)'!G74),"",'5. Pp (3 años)'!G74)</f>
        <v>Eficacia</v>
      </c>
      <c r="H73" s="573" t="str">
        <f>IF(ISBLANK('5. Pp (3 años)'!H74),"",'5. Pp (3 años)'!H74)</f>
        <v>Trimestral</v>
      </c>
      <c r="I73" s="601" t="str">
        <f>IF(ISBLANK('5. Pp (3 años)'!I74),"",'5. Pp (3 años)'!I74)</f>
        <v>MÉTODO DE CÁLCULO 
PECR= (NECR/NECP)*100                                                                                                              
VARIABLES     
PECR: Porcentaje de Eventos Cívicos y Culturales realizados                                                       
NECR:  Número de Eventos Cívicos y Culturales realizados                                                        
NECP: Número de Eventos Cívicos y Culturales programados    
NOTA METODOLÓGICA
Para efectos del indicador, las distintas unidades de medida de las actividades (eventos cívicos, participaciones musicales y solicitudes de apoyo) se homologan como acciones de fomento cívico y cultural, a fin de permitir su agregación y medición integral en el componente.</v>
      </c>
      <c r="J73" s="601" t="str">
        <f>IF(ISBLANK('5. Pp (3 años)'!J74),"",'5. Pp (3 años)'!J74)</f>
        <v xml:space="preserve">UNIDAD DE MEDIDA DEL INDICADOR:
Porcentaje
UNIDAD DE MEDIDA DE LAS VARIABLES:  
Eventos Cívicos y Culturales realizados  </v>
      </c>
      <c r="K73" s="573" t="str">
        <f>IF(ISBLANK('5. Pp (3 años)'!K74),"",'5. Pp (3 años)'!K74)</f>
        <v>Ascendente</v>
      </c>
      <c r="L73" s="601" t="s">
        <v>601</v>
      </c>
      <c r="M73" s="603" t="s">
        <v>631</v>
      </c>
      <c r="N73" s="601" t="str">
        <f>IF(ISBLANK('5. Pp (3 años)'!N74),"",'5. Pp (3 años)'!N74)</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3" s="601" t="str">
        <f>IF(ISBLANK('5. Pp (3 años)'!O74),"",'5. Pp (3 años)'!O74)</f>
        <v xml:space="preserve">Las condiciones climatológicas, sanitarias y sociales son las adecuadas para la realización de los eventos </v>
      </c>
      <c r="P73" s="602" t="str">
        <f>IF(ISBLANK('5. Pp (3 años)'!P74),"",'5. Pp (3 años)'!P74)</f>
        <v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v>
      </c>
    </row>
    <row r="74" spans="2:16" ht="224.25">
      <c r="B74" s="69" t="str">
        <f>IF(ISBLANK('5. Pp (3 años)'!B75),"",'5. Pp (3 años)'!B75)</f>
        <v>Dirección General de Fomento Cívico</v>
      </c>
      <c r="C74" s="30" t="str">
        <f>IF(ISBLANK('5. Pp (3 años)'!C75),"",'5. Pp (3 años)'!C75)</f>
        <v>Actividad</v>
      </c>
      <c r="D74" s="32" t="str">
        <f>IF(ISBLANK('5. Pp (3 años)'!D75),"",'5. Pp (3 años)'!D75)</f>
        <v>1.4.1.1.7.1 Realización de conmemoraciones y celebraciones cívicas.</v>
      </c>
      <c r="E74" s="32" t="str">
        <f>IF(ISBLANK('5. Pp (3 años)'!E75),"",'5. Pp (3 años)'!E75)</f>
        <v xml:space="preserve">PCCR=   Porcentaje de Conmemoraciones y Celebraciones Cívicas realizadas    </v>
      </c>
      <c r="F74" s="32" t="str">
        <f>IF(ISBLANK('5. Pp (3 años)'!F75),"",'5. Pp (3 años)'!F75)</f>
        <v xml:space="preserve">
Con está información se mide el número de conmemoraciones y celebraciones cívicas de Acuerdo al Calendario Oficial Anual  en Monumentos, Parques y Escuelas.</v>
      </c>
      <c r="G74" s="30" t="str">
        <f>IF(ISBLANK('5. Pp (3 años)'!G75),"",'5. Pp (3 años)'!G75)</f>
        <v xml:space="preserve">Eficacia                          </v>
      </c>
      <c r="H74" s="30" t="str">
        <f>IF(ISBLANK('5. Pp (3 años)'!H75),"",'5. Pp (3 años)'!H75)</f>
        <v>Trimestral</v>
      </c>
      <c r="I74" s="32" t="str">
        <f>IF(ISBLANK('5. Pp (3 años)'!I75),"",'5. Pp (3 años)'!I75)</f>
        <v xml:space="preserve">METODO DE CALCULO                                                                                                
PCCR= (NCCR/NCCP)*100                                                                                              
VARIABLES
PCCR: Porcentaje de Conmemoraciones y Celebraciones Cívicas realizadas               
NCCR: Numero de Conmemoraciones y Celebraciones Cívicas realizadas                                       
NCCP: Numero de Conmemoraciones y Celebraciones Civicas programadas                     </v>
      </c>
      <c r="J74" s="32" t="str">
        <f>IF(ISBLANK('5. Pp (3 años)'!J75),"",'5. Pp (3 años)'!J75)</f>
        <v>UNIDAD DE MEDIDA DEL INDICADOR:
Porcentaje
UNIDAD DE MEDIDA DE LAS VARIABLES:  
Conmemoraciones y Celebraciones Cívicas</v>
      </c>
      <c r="K74" s="30" t="str">
        <f>IF(ISBLANK('5. Pp (3 años)'!K75),"",'5. Pp (3 años)'!K75)</f>
        <v>Ascendente</v>
      </c>
      <c r="L74" s="32" t="s">
        <v>602</v>
      </c>
      <c r="M74" s="32" t="s">
        <v>583</v>
      </c>
      <c r="N74" s="32" t="str">
        <f>IF(ISBLANK('5. Pp (3 años)'!N75),"",'5. Pp (3 años)'!N75)</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4" s="32" t="str">
        <f>IF(ISBLANK('5. Pp (3 años)'!O75),"",'5. Pp (3 años)'!O75)</f>
        <v xml:space="preserve">Las condiciones climatológicas y sociales son las adecuadas para la realización de las conmemoraciones y celebraciones.  </v>
      </c>
      <c r="P74" s="124" t="str">
        <f>IF(ISBLANK('5. Pp (3 años)'!P75),"",'5. Pp (3 años)'!P75)</f>
        <v>Meta 11.4 
Para 2030, redoblar los esfuerzos para proteger y salvaguardar el patrimonio cultural y natural del mundo.</v>
      </c>
    </row>
    <row r="75" spans="2:16" ht="224.25">
      <c r="B75" s="69" t="str">
        <f>IF(ISBLANK('5. Pp (3 años)'!B76),"",'5. Pp (3 años)'!B76)</f>
        <v>Dirección General de Fomento Cívico</v>
      </c>
      <c r="C75" s="30" t="str">
        <f>IF(ISBLANK('5. Pp (3 años)'!C76),"",'5. Pp (3 años)'!C76)</f>
        <v>Actividad</v>
      </c>
      <c r="D75" s="32" t="str">
        <f>IF(ISBLANK('5. Pp (3 años)'!D76),"",'5. Pp (3 años)'!D76)</f>
        <v>1.4.1.1.7.2   Participaciones musicales en eventos cívicos y culturales.</v>
      </c>
      <c r="E75" s="32" t="str">
        <f>IF(ISBLANK('5. Pp (3 años)'!E76),"",'5. Pp (3 años)'!E76)</f>
        <v>PMR = Porcentaje de participaciones musicales en eventos realizadas.</v>
      </c>
      <c r="F75" s="32" t="str">
        <f>IF(ISBLANK('5. Pp (3 años)'!F76),"",'5. Pp (3 años)'!F76)</f>
        <v xml:space="preserve">Con está información, se mide el número de participaciones musicales de la banda y el trio en  diferentes eventos en los que sean convocados, asimismo permite conocer la importancia de sus colaboraciones. </v>
      </c>
      <c r="G75" s="30" t="str">
        <f>IF(ISBLANK('5. Pp (3 años)'!G76),"",'5. Pp (3 años)'!G76)</f>
        <v xml:space="preserve">Eficacia                                            </v>
      </c>
      <c r="H75" s="30" t="str">
        <f>IF(ISBLANK('5. Pp (3 años)'!H76),"",'5. Pp (3 años)'!H76)</f>
        <v>Trimestral</v>
      </c>
      <c r="I75" s="32" t="str">
        <f>IF(ISBLANK('5. Pp (3 años)'!I76),"",'5. Pp (3 años)'!I76)</f>
        <v xml:space="preserve">MÉTODO DE CÁLCULO
PMR= (NPMR/NPMP)*100                                                                                               
VARIABLES
PMR: Porcentaje de participaciones musicales en eventos realizadas.
NPMR: Número de participaciones musicales en eventos realizadas.
NPMP: Número de participaciones musicales en eventos programadas.
                                                                                                                            </v>
      </c>
      <c r="J75" s="32" t="str">
        <f>IF(ISBLANK('5. Pp (3 años)'!J76),"",'5. Pp (3 años)'!J76)</f>
        <v>UNIDAD DE MEDIDA DEL INDICADOR:
Porcentaje
UNIDAD DE MEDIDA DE LAS VARIABLES:  Participaciones Musicales</v>
      </c>
      <c r="K75" s="30" t="str">
        <f>IF(ISBLANK('5. Pp (3 años)'!K76),"",'5. Pp (3 años)'!K76)</f>
        <v>Ascendente</v>
      </c>
      <c r="L75" s="32" t="s">
        <v>603</v>
      </c>
      <c r="M75" s="32" t="s">
        <v>582</v>
      </c>
      <c r="N75" s="32" t="str">
        <f>IF(ISBLANK('5. Pp (3 años)'!N76),"",'5. Pp (3 años)'!N76)</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5" s="32" t="str">
        <f>IF(ISBLANK('5. Pp (3 años)'!O76),"",'5. Pp (3 años)'!O76)</f>
        <v>Las áreas solicitantes confirman la participación musical en sus eventos y las condiciones climatológicas y sociales son las adecuadas</v>
      </c>
      <c r="P75" s="124" t="str">
        <f>IF(ISBLANK('5. Pp (3 años)'!P76),"",'5. Pp (3 años)'!P76)</f>
        <v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v>
      </c>
    </row>
    <row r="76" spans="2:16" ht="224.25">
      <c r="B76" s="69" t="str">
        <f>IF(ISBLANK('5. Pp (3 años)'!B77),"",'5. Pp (3 años)'!B77)</f>
        <v>Dirección General de Fomento Cívico</v>
      </c>
      <c r="C76" s="30" t="str">
        <f>IF(ISBLANK('5. Pp (3 años)'!C77),"",'5. Pp (3 años)'!C77)</f>
        <v>Actividad</v>
      </c>
      <c r="D76" s="32" t="str">
        <f>IF(ISBLANK('5. Pp (3 años)'!D77),"",'5. Pp (3 años)'!D77)</f>
        <v xml:space="preserve">1.4.1.1.7.3  Atención a Solicitudes de apoyo para eventos oficiales de Instituciones Externas.
</v>
      </c>
      <c r="E76" s="32" t="str">
        <f>IF(ISBLANK('5. Pp (3 años)'!E77),"",'5. Pp (3 años)'!E77)</f>
        <v xml:space="preserve">PSEA= Porcentaje de solicitudes de apoyo para eventos oficiales atendidos. </v>
      </c>
      <c r="F76" s="32" t="str">
        <f>IF(ISBLANK('5. Pp (3 años)'!F77),"",'5. Pp (3 años)'!F77)</f>
        <v>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v>
      </c>
      <c r="G76" s="30" t="str">
        <f>IF(ISBLANK('5. Pp (3 años)'!G77),"",'5. Pp (3 años)'!G77)</f>
        <v>Eficacia</v>
      </c>
      <c r="H76" s="30" t="str">
        <f>IF(ISBLANK('5. Pp (3 años)'!H77),"",'5. Pp (3 años)'!H77)</f>
        <v>Trimestral</v>
      </c>
      <c r="I76" s="32" t="str">
        <f>IF(ISBLANK('5. Pp (3 años)'!I77),"",'5. Pp (3 años)'!I77)</f>
        <v xml:space="preserve">MÉTODO DE CÁLCULO                                                                                                
PSEA= (NSOE/NSOR)*100 
VARIABLES
PSEA: Porcentaje de solicitudes de apoyo para eventos oficiales atendidas.   
NSOE: Número de Solicitudes de apoyo atendidas                                       
NSOR: Número de Solicitudes de apoyo recibidas
                                                                                                                            </v>
      </c>
      <c r="J76" s="32" t="str">
        <f>IF(ISBLANK('5. Pp (3 años)'!J77),"",'5. Pp (3 años)'!J77)</f>
        <v>UNIDAD DE MEDIDA DEL INDICADOR:
Porcentaje
UNIDAD DE MEDIDA DE LAS VARIABLES:  
Solicitudes de apoyo</v>
      </c>
      <c r="K76" s="30" t="str">
        <f>IF(ISBLANK('5. Pp (3 años)'!K77),"",'5. Pp (3 años)'!K77)</f>
        <v>Ascendente</v>
      </c>
      <c r="L76" s="32" t="s">
        <v>682</v>
      </c>
      <c r="M76" s="32" t="s">
        <v>683</v>
      </c>
      <c r="N76" s="32" t="str">
        <f>IF(ISBLANK('5. Pp (3 años)'!N77),"",'5. Pp (3 años)'!N77)</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6" s="32" t="str">
        <f>IF(ISBLANK('5. Pp (3 años)'!O77),"",'5. Pp (3 años)'!O77)</f>
        <v xml:space="preserve">Las instituciones externas presentan sus solicitudes de apoyo en tiempo y forma.
Se cuenta con disponibilidad operativa y de insumos para atender los eventos especiales. </v>
      </c>
      <c r="P76" s="124" t="str">
        <f>IF(ISBLANK('5. Pp (3 años)'!P77),"",'5. Pp (3 años)'!P77)</f>
        <v>Meta 17.17 
Para 2030, alentar y promover la constitución de alianzas eficaces en las esferas pública, público-privada y de la sociedad civil.
Meta 16.6 
Para 2030, crear instituciones eficaces, responsables y transparentes a todos los niveles.</v>
      </c>
    </row>
    <row r="77" spans="2:16" ht="241.5">
      <c r="B77" s="600" t="str">
        <f>IF(ISBLANK('5. Pp (3 años)'!B78),"",'5. Pp (3 años)'!B78)</f>
        <v>Dirección General de Recursos Humanos</v>
      </c>
      <c r="C77" s="573" t="str">
        <f>IF(ISBLANK('5. Pp (3 años)'!C78),"",'5. Pp (3 años)'!C78)</f>
        <v>Componente</v>
      </c>
      <c r="D77" s="601" t="str">
        <f>IF(ISBLANK('5. Pp (3 años)'!D78),"",'5. Pp (3 años)'!D78)</f>
        <v>1.4.1.1.8 Reportes de plantilla de personal municipal actualizados y emitidos, derivados de la gestión de incidencias, finiquitos y actualización de expedientes del personal.</v>
      </c>
      <c r="E77" s="601" t="str">
        <f>IF(ISBLANK('5. Pp (3 años)'!E78),"",'5. Pp (3 años)'!E78)</f>
        <v>PPPME= Porcentaje de plantillas de personal municipal entregadas.</v>
      </c>
      <c r="F77" s="601" t="str">
        <f>IF(ISBLANK('5. Pp (3 años)'!F78),"",'5. Pp (3 años)'!F78)</f>
        <v>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v>
      </c>
      <c r="G77" s="573" t="str">
        <f>IF(ISBLANK('5. Pp (3 años)'!G78),"",'5. Pp (3 años)'!G78)</f>
        <v>Eficacia</v>
      </c>
      <c r="H77" s="573" t="str">
        <f>IF(ISBLANK('5. Pp (3 años)'!H78),"",'5. Pp (3 años)'!H78)</f>
        <v>Trimestral</v>
      </c>
      <c r="I77" s="601" t="str">
        <f>IF(ISBLANK('5. Pp (3 años)'!I78),"",'5. Pp (3 años)'!I78)</f>
        <v xml:space="preserve">MÉTODO DE CÁLCULO
PPPME= (NPPE/NPPS)*100
VARIABLES
PPPME= Porcentaje de plantillas de personal municipal entregadas.
NPPE= Número de plantillas de personal emitidas.
NPPS= Número de plantillas de personal solicitadas.
</v>
      </c>
      <c r="J77" s="601" t="str">
        <f>IF(ISBLANK('5. Pp (3 años)'!J78),"",'5. Pp (3 años)'!J78)</f>
        <v>UNIDAD DE MEDIDA DEL INDICADOR
Porcentaje 
                                             UNIDAD DE MEDIDA DE LA VARIABLE
Plantillas de personal municipal</v>
      </c>
      <c r="K77" s="573" t="str">
        <f>IF(ISBLANK('5. Pp (3 años)'!K78),"",'5. Pp (3 años)'!K78)</f>
        <v>Ascendente</v>
      </c>
      <c r="L77" s="601" t="s">
        <v>604</v>
      </c>
      <c r="M77" s="601" t="s">
        <v>587</v>
      </c>
      <c r="N77" s="601" t="str">
        <f>IF(ISBLANK('5. Pp (3 años)'!N78),"",'5. Pp (3 años)'!N78)</f>
        <v xml:space="preserve">Nombre del Documento: Informe dirigido a la Oficialía Mayor del Municipio de Benito Juárez. Oficios e incidencias solicitadas por las Unidades Administrativas. Control de Ventanilla Única de la Dirección General de Recursos Humanos.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7" s="601" t="str">
        <f>IF(ISBLANK('5. Pp (3 años)'!O78),"",'5. Pp (3 años)'!O78)</f>
        <v>Las Unidades Administrativas proporcionan oportunamente la información requerida y existen condiciones institucionales, normativas y tecnológicas adecuadas para la gestión de la información del personal municipal.</v>
      </c>
      <c r="P77" s="602" t="str">
        <f>IF(ISBLANK('5. Pp (3 años)'!P78),"",'5. Pp (3 años)'!P78)</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78" spans="2:16" ht="224.25">
      <c r="B78" s="69" t="str">
        <f>IF(ISBLANK('5. Pp (3 años)'!B79),"",'5. Pp (3 años)'!B79)</f>
        <v>Dirección General de Recursos Humanos</v>
      </c>
      <c r="C78" s="30" t="str">
        <f>IF(ISBLANK('5. Pp (3 años)'!C79),"",'5. Pp (3 años)'!C79)</f>
        <v>Actividad</v>
      </c>
      <c r="D78" s="32" t="str">
        <f>IF(ISBLANK('5. Pp (3 años)'!D79),"",'5. Pp (3 años)'!D79)</f>
        <v>1.4.1.1.8.1. Atención de incidencias del personal (altas, bajas, modificaciones y movimientos) enviadas por las Unidades Administrativas.</v>
      </c>
      <c r="E78" s="32" t="str">
        <f>IF(ISBLANK('5. Pp (3 años)'!E79),"",'5. Pp (3 años)'!E79)</f>
        <v>PIA=  Porcentaje de incidencias (altas, bajas, modificaciones, cambios de puestos o salarios) atendidas.</v>
      </c>
      <c r="F78" s="32" t="str">
        <f>IF(ISBLANK('5. Pp (3 años)'!F79),"",'5. Pp (3 años)'!F79)</f>
        <v>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v>
      </c>
      <c r="G78" s="30" t="str">
        <f>IF(ISBLANK('5. Pp (3 años)'!G79),"",'5. Pp (3 años)'!G79)</f>
        <v>Eficacia</v>
      </c>
      <c r="H78" s="30" t="str">
        <f>IF(ISBLANK('5. Pp (3 años)'!H79),"",'5. Pp (3 años)'!H79)</f>
        <v>Trimestral</v>
      </c>
      <c r="I78" s="32" t="str">
        <f>IF(ISBLANK('5. Pp (3 años)'!I79),"",'5. Pp (3 años)'!I79)</f>
        <v xml:space="preserve">MÉTODO DE CÁLCULO
PIA= (NIS/NIR)*100
VARIABLES
PIA= Porcentaje de incidencias (altas, bajas, modificaciones, cambios de puestos o salarios) atendidas.
NIS= Número de incidencias solventadas
NIR= Número de incidencias recibidas.
</v>
      </c>
      <c r="J78" s="32" t="str">
        <f>IF(ISBLANK('5. Pp (3 años)'!J79),"",'5. Pp (3 años)'!J79)</f>
        <v xml:space="preserve">UNIDAD DE MEDIDA DEL INDICADOR: Porcentaje
UNIDAD DE MEDIDA DE LA VARIABLE: Incidencias
</v>
      </c>
      <c r="K78" s="30" t="str">
        <f>IF(ISBLANK('5. Pp (3 años)'!K79),"",'5. Pp (3 años)'!K79)</f>
        <v>Ascendente</v>
      </c>
      <c r="L78" s="32" t="s">
        <v>605</v>
      </c>
      <c r="M78" s="32" t="s">
        <v>586</v>
      </c>
      <c r="N78" s="32" t="str">
        <f>IF(ISBLANK('5. Pp (3 años)'!N79),"",'5. Pp (3 años)'!N79)</f>
        <v xml:space="preserve">Nombre del Documento:  Reporte de incidencias del sistema de nómina.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8" s="32" t="str">
        <f>IF(ISBLANK('5. Pp (3 años)'!O79),"",'5. Pp (3 años)'!O79)</f>
        <v>Las Unidades Administrativas notifican en tiempo y forma las incidencias del personal, conforme a la normatividad aplicable.</v>
      </c>
      <c r="P78" s="124" t="str">
        <f>IF(ISBLANK('5. Pp (3 años)'!P79),"",'5. Pp (3 años)'!P79)</f>
        <v>Meta 8.5 
Para 2030, lograr el empleo pleno y productivo y el trabajo decente para todas las mujeres y los hombres, incluidos los jóvenes y las personas con discapacidad, así como la igualdad de remuneración por trabajo de igual valor.</v>
      </c>
    </row>
    <row r="79" spans="2:16" ht="224.25">
      <c r="B79" s="69" t="str">
        <f>IF(ISBLANK('5. Pp (3 años)'!B80),"",'5. Pp (3 años)'!B80)</f>
        <v>Dirección General de Recursos Humanos</v>
      </c>
      <c r="C79" s="30" t="str">
        <f>IF(ISBLANK('5. Pp (3 años)'!C80),"",'5. Pp (3 años)'!C80)</f>
        <v>Actividad</v>
      </c>
      <c r="D79" s="32" t="str">
        <f>IF(ISBLANK('5. Pp (3 años)'!D80),"",'5. Pp (3 años)'!D80)</f>
        <v>1.4.1.1.8.2. Elaboración y gestión de reportes de finiquitos y/o liquidación, solicitados por las Unidades Administrativas.</v>
      </c>
      <c r="E79" s="32" t="str">
        <f>IF(ISBLANK('5. Pp (3 años)'!E80),"",'5. Pp (3 años)'!E80)</f>
        <v>PRFLE= Porcentaje de reportes de finiquito y/o liquidación entregados.</v>
      </c>
      <c r="F79" s="32" t="str">
        <f>IF(ISBLANK('5. Pp (3 años)'!F80),"",'5. Pp (3 años)'!F80)</f>
        <v>Este indicador muestra el cumplimiento de la elaboración y gestión de finiquitos y/o liquidaciones que han sido solicitados por las Unidades Administrativas.
Con esta información, se contribuye a detectar areas de oportunidad para optimizar el proceso de gestión.</v>
      </c>
      <c r="G79" s="30" t="str">
        <f>IF(ISBLANK('5. Pp (3 años)'!G80),"",'5. Pp (3 años)'!G80)</f>
        <v>Eficacia</v>
      </c>
      <c r="H79" s="30" t="str">
        <f>IF(ISBLANK('5. Pp (3 años)'!H80),"",'5. Pp (3 años)'!H80)</f>
        <v>Trimestral</v>
      </c>
      <c r="I79" s="32" t="str">
        <f>IF(ISBLANK('5. Pp (3 años)'!I80),"",'5. Pp (3 años)'!I80)</f>
        <v xml:space="preserve">
MÉTODO DE CÁLCULO:
PRFLE= (NRFLR/NRFLS)*100
VARIABLES
PRFLE= Porcentaje de reportes de finiquito y/o liquidación entregados.
NRFLR= número de reportes de finiquito y/o liquidicación emitidos
NRFLS= número de reportes de finiquito y/o liquidicación solicitadas
</v>
      </c>
      <c r="J79" s="32" t="str">
        <f>IF(ISBLANK('5. Pp (3 años)'!J80),"",'5. Pp (3 años)'!J80)</f>
        <v>UNIDAD DE MEDIDA DEL INDICADOR:
Porcentaje
                                         UNIDAD DE MEDIDA DE LA VARIABLE:
Finiquitos y/o liquidaciones</v>
      </c>
      <c r="K79" s="30" t="str">
        <f>IF(ISBLANK('5. Pp (3 años)'!K80),"",'5. Pp (3 años)'!K80)</f>
        <v>Ascendente</v>
      </c>
      <c r="L79" s="32" t="s">
        <v>606</v>
      </c>
      <c r="M79" s="32" t="s">
        <v>585</v>
      </c>
      <c r="N79" s="32" t="str">
        <f>IF(ISBLANK('5. Pp (3 años)'!N80),"",'5. Pp (3 años)'!N80)</f>
        <v xml:space="preserve">Nombre del Documento:   Reporte de la Jefatura del Departamento Administrativo y Laboral.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9" s="32" t="str">
        <f>IF(ISBLANK('5. Pp (3 años)'!O80),"",'5. Pp (3 años)'!O80)</f>
        <v>Las Unidades Administrativas solicitan oportunamente la elaboración de finiquitos y/o liquidaciones, y proporcionan la información necesaria conforme a la normatividad aplicable.</v>
      </c>
      <c r="P79" s="124" t="str">
        <f>IF(ISBLANK('5. Pp (3 años)'!P80),"",'5. Pp (3 años)'!P80)</f>
        <v>Meta 16.6 
Para 2030, crear instituciones eficaces, responsables y transparentes a todos los niveles.</v>
      </c>
    </row>
    <row r="80" spans="2:16" ht="207.75" thickBot="1">
      <c r="B80" s="70" t="str">
        <f>IF(ISBLANK('5. Pp (3 años)'!B81),"",'5. Pp (3 años)'!B81)</f>
        <v>Dirección General de Recursos Humanos</v>
      </c>
      <c r="C80" s="36" t="str">
        <f>IF(ISBLANK('5. Pp (3 años)'!C81),"",'5. Pp (3 años)'!C81)</f>
        <v>Actividad</v>
      </c>
      <c r="D80" s="125" t="str">
        <f>IF(ISBLANK('5. Pp (3 años)'!D81),"",'5. Pp (3 años)'!D81)</f>
        <v>1.4.1.1.8.3.  Actualización de expedientes de personal activo y de baja por incidencias enviadas por las diferentes Unidades Administrativas.</v>
      </c>
      <c r="E80" s="125" t="str">
        <f>IF(ISBLANK('5. Pp (3 años)'!E81),"",'5. Pp (3 años)'!E81)</f>
        <v>PEPIA= Porcentaje de expedientes de personal por incidencias actualizados</v>
      </c>
      <c r="F80" s="125" t="str">
        <f>IF(ISBLANK('5. Pp (3 años)'!F81),"",'5. Pp (3 años)'!F81)</f>
        <v>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v>
      </c>
      <c r="G80" s="36" t="str">
        <f>IF(ISBLANK('5. Pp (3 años)'!G81),"",'5. Pp (3 años)'!G81)</f>
        <v>Eficacia</v>
      </c>
      <c r="H80" s="36" t="str">
        <f>IF(ISBLANK('5. Pp (3 años)'!H81),"",'5. Pp (3 años)'!H81)</f>
        <v>Trimestral</v>
      </c>
      <c r="I80" s="125" t="str">
        <f>IF(ISBLANK('5. Pp (3 años)'!I81),"",'5. Pp (3 años)'!I81)</f>
        <v xml:space="preserve">MÉTODO DE CÁLCULO
PEPIA= (NEA/NES)*100    
VARIABLES:
PEPIA= Porcentaje de expedientes de personal por incidencias actualizados
NEA= Número de expedientes actualizados.                                                  NES= Número de expedientes sujetos a actualización.         </v>
      </c>
      <c r="J80" s="125" t="str">
        <f>IF(ISBLANK('5. Pp (3 años)'!J81),"",'5. Pp (3 años)'!J81)</f>
        <v xml:space="preserve">UNIDAD DE MEDIDA DEL INDICADOR:
Porcentaje
                                         UNIDAD DE MEDIDA DE LA VARIABLE:
Expedientes de personal
</v>
      </c>
      <c r="K80" s="36" t="str">
        <f>IF(ISBLANK('5. Pp (3 años)'!K81),"",'5. Pp (3 años)'!K81)</f>
        <v>Ascendente</v>
      </c>
      <c r="L80" s="125" t="s">
        <v>607</v>
      </c>
      <c r="M80" s="125" t="s">
        <v>584</v>
      </c>
      <c r="N80" s="125" t="str">
        <f>IF(ISBLANK('5. Pp (3 años)'!N81),"",'5. Pp (3 años)'!N81)</f>
        <v xml:space="preserve">Nombre del Documento:   Reporte de la Jefatura del Departamento de Prestaciones, Seguridad e Higiene.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80" s="125" t="str">
        <f>IF(ISBLANK('5. Pp (3 años)'!O81),"",'5. Pp (3 años)'!O81)</f>
        <v>Las Unidades Administrativas remiten la documentación e incidencias del personal en tiempo y forma, y el personal entrega la documentación requerida para la integración y actualización de sus expedientes.</v>
      </c>
      <c r="P80" s="126" t="str">
        <f>IF(ISBLANK('5. Pp (3 años)'!P81),"",'5. Pp (3 años)'!P81)</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81" spans="9:16" ht="15.75" thickTop="1">
      <c r="I81" s="37"/>
      <c r="J81" s="37"/>
      <c r="N81" s="37"/>
      <c r="O81" s="37"/>
      <c r="P81" s="37"/>
    </row>
    <row r="82" spans="9:16">
      <c r="I82" s="37"/>
      <c r="J82" s="37"/>
    </row>
    <row r="83" spans="9:16">
      <c r="I83" s="37"/>
      <c r="J83" s="37"/>
    </row>
  </sheetData>
  <protectedRanges>
    <protectedRange algorithmName="SHA-512" hashValue="hs8tanhpCsd/XZij8Th5agq2DsnGndMM6pJdX8YVPpgMDcfda05TDeT2gzj7xUoUt69fpeRT7DPhHXdAihZT5Q==" saltValue="AJf/htwRgphXl0i3H6QrPQ==" spinCount="100000" sqref="L45:M80" name="metas linea base"/>
  </protectedRanges>
  <autoFilter ref="B43:P80"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49">
    <mergeCell ref="B40:P40"/>
    <mergeCell ref="B41:P41"/>
    <mergeCell ref="B43:B44"/>
    <mergeCell ref="C43:C44"/>
    <mergeCell ref="D43:D44"/>
    <mergeCell ref="E43:M43"/>
    <mergeCell ref="N43:N44"/>
    <mergeCell ref="O43:O44"/>
    <mergeCell ref="P43:P44"/>
    <mergeCell ref="B33:D33"/>
    <mergeCell ref="E33:P33"/>
    <mergeCell ref="B23:D23"/>
    <mergeCell ref="B24:D24"/>
    <mergeCell ref="B26:D26"/>
    <mergeCell ref="B30:D30"/>
    <mergeCell ref="B31:D31"/>
    <mergeCell ref="E31:P31"/>
    <mergeCell ref="B32:D32"/>
    <mergeCell ref="E32:P32"/>
    <mergeCell ref="E24:F24"/>
    <mergeCell ref="E27:L28"/>
    <mergeCell ref="B22:D22"/>
    <mergeCell ref="B12:D12"/>
    <mergeCell ref="B13:D13"/>
    <mergeCell ref="E13:P13"/>
    <mergeCell ref="B14:D14"/>
    <mergeCell ref="E14:P14"/>
    <mergeCell ref="B15:D15"/>
    <mergeCell ref="E15:P15"/>
    <mergeCell ref="B17:D17"/>
    <mergeCell ref="E18:P18"/>
    <mergeCell ref="B20:D20"/>
    <mergeCell ref="B21:D21"/>
    <mergeCell ref="E17:I17"/>
    <mergeCell ref="B10:D10"/>
    <mergeCell ref="E10:P10"/>
    <mergeCell ref="B9:D9"/>
    <mergeCell ref="F4:N4"/>
    <mergeCell ref="F5:N5"/>
    <mergeCell ref="F6:N6"/>
    <mergeCell ref="F7:N7"/>
    <mergeCell ref="B39:D39"/>
    <mergeCell ref="E39:P39"/>
    <mergeCell ref="B35:D35"/>
    <mergeCell ref="B36:D36"/>
    <mergeCell ref="E36:P36"/>
    <mergeCell ref="B37:D37"/>
    <mergeCell ref="B38:D38"/>
    <mergeCell ref="E38:P38"/>
  </mergeCells>
  <printOptions horizontalCentered="1"/>
  <pageMargins left="0.25" right="0.25" top="0.75" bottom="0.75" header="0.3" footer="0.3"/>
  <pageSetup paperSize="17" scale="33" fitToHeight="0" orientation="landscape" r:id="rId1"/>
  <headerFooter alignWithMargins="0">
    <oddFooter>&amp;R&amp;P</oddFooter>
  </headerFooter>
  <rowBreaks count="7" manualBreakCount="7">
    <brk id="49" min="1" max="15" man="1"/>
    <brk id="55" min="1" max="15" man="1"/>
    <brk id="60" min="1" max="15" man="1"/>
    <brk id="64" min="1" max="15" man="1"/>
    <brk id="68" min="1" max="15" man="1"/>
    <brk id="72" min="1" max="15" man="1"/>
    <brk id="76"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2026-04-17T18:17:58Z</cp:lastPrinted>
  <dcterms:created xsi:type="dcterms:W3CDTF">2025-11-17T14:09:10Z</dcterms:created>
  <dcterms:modified xsi:type="dcterms:W3CDTF">2026-04-27T18:31:02Z</dcterms:modified>
</cp:coreProperties>
</file>