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defaultThemeVersion="166925"/>
  <mc:AlternateContent xmlns:mc="http://schemas.openxmlformats.org/markup-compatibility/2006">
    <mc:Choice Requires="x15">
      <x15ac:absPath xmlns:x15ac="http://schemas.microsoft.com/office/spreadsheetml/2010/11/ac" url="C:\Users\planeacion\Desktop\3trim 24\du y sec gral\PP 3.2\Cedula\"/>
    </mc:Choice>
  </mc:AlternateContent>
  <xr:revisionPtr revIDLastSave="0" documentId="13_ncr:1_{0F9621B5-990E-4FF8-914B-58ECDF7B2BE5}" xr6:coauthVersionLast="45" xr6:coauthVersionMax="45" xr10:uidLastSave="{00000000-0000-0000-0000-000000000000}"/>
  <bookViews>
    <workbookView xWindow="-120" yWindow="-120" windowWidth="29040" windowHeight="15840" xr2:uid="{00000000-000D-0000-FFFF-FFFF00000000}"/>
  </bookViews>
  <sheets>
    <sheet name="CEDULA EJE 3 T4" sheetId="6" r:id="rId1"/>
  </sheets>
  <definedNames>
    <definedName name="_xlnm.Print_Area" localSheetId="0">'CEDULA EJE 3 T4'!$D$3:$R$120</definedName>
    <definedName name="_xlnm.Print_Titles" localSheetId="0">'CEDULA EJE 3 T4'!$3:$12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N73" i="6" l="1"/>
  <c r="O13" i="6" l="1"/>
  <c r="N13" i="6"/>
  <c r="N47" i="6" l="1"/>
  <c r="O15" i="6"/>
  <c r="O17" i="6"/>
  <c r="O19" i="6"/>
  <c r="O21" i="6"/>
  <c r="O23" i="6"/>
  <c r="O25" i="6"/>
  <c r="O27" i="6"/>
  <c r="O29" i="6"/>
  <c r="O31" i="6"/>
  <c r="O33" i="6"/>
  <c r="O35" i="6"/>
  <c r="O37" i="6"/>
  <c r="O39" i="6"/>
  <c r="O41" i="6"/>
  <c r="O43" i="6"/>
  <c r="O45" i="6"/>
  <c r="O47" i="6"/>
  <c r="O49" i="6"/>
  <c r="O51" i="6"/>
  <c r="O55" i="6"/>
  <c r="O57" i="6"/>
  <c r="O59" i="6"/>
  <c r="O61" i="6"/>
  <c r="O63" i="6"/>
  <c r="O69" i="6"/>
  <c r="O71" i="6"/>
  <c r="O73" i="6"/>
  <c r="O75" i="6"/>
  <c r="O77" i="6"/>
  <c r="O79" i="6"/>
  <c r="O81" i="6"/>
  <c r="O83" i="6"/>
  <c r="O85" i="6"/>
  <c r="O87" i="6"/>
  <c r="O89" i="6"/>
  <c r="N89" i="6"/>
  <c r="N87" i="6"/>
  <c r="N85" i="6"/>
  <c r="N83" i="6"/>
  <c r="N81" i="6"/>
  <c r="N79" i="6"/>
  <c r="N77" i="6"/>
  <c r="N75" i="6"/>
  <c r="N71" i="6"/>
  <c r="N69" i="6"/>
  <c r="N67" i="6"/>
  <c r="N65" i="6"/>
  <c r="N63" i="6"/>
  <c r="N61" i="6"/>
  <c r="N59" i="6"/>
  <c r="N55" i="6"/>
  <c r="N57" i="6"/>
  <c r="N53" i="6"/>
  <c r="N51" i="6"/>
  <c r="N49" i="6"/>
  <c r="N45" i="6"/>
  <c r="N43" i="6"/>
  <c r="N41" i="6"/>
  <c r="N39" i="6"/>
  <c r="N37" i="6"/>
  <c r="N35" i="6"/>
  <c r="N31" i="6"/>
  <c r="N33" i="6"/>
  <c r="N29" i="6"/>
  <c r="N27" i="6"/>
  <c r="N25" i="6"/>
  <c r="N23" i="6"/>
  <c r="N21" i="6"/>
  <c r="N19" i="6"/>
  <c r="N17" i="6"/>
  <c r="N15" i="6"/>
  <c r="N101" i="6" l="1"/>
  <c r="O93" i="6" l="1"/>
  <c r="N93" i="6"/>
  <c r="O113" i="6"/>
  <c r="O111" i="6"/>
  <c r="O109" i="6"/>
  <c r="N109" i="6"/>
  <c r="N113" i="6"/>
  <c r="N111" i="6"/>
  <c r="O107" i="6"/>
  <c r="N107" i="6"/>
  <c r="O105" i="6"/>
  <c r="N105" i="6"/>
  <c r="O103" i="6"/>
  <c r="N103" i="6"/>
  <c r="O101" i="6"/>
  <c r="O99" i="6" l="1"/>
  <c r="N99" i="6"/>
  <c r="O97" i="6"/>
  <c r="N97" i="6"/>
  <c r="O95" i="6" l="1"/>
  <c r="N95" i="6"/>
  <c r="O91" i="6"/>
  <c r="N91" i="6"/>
  <c r="H67" i="6" l="1"/>
  <c r="O67" i="6" s="1"/>
  <c r="H65" i="6"/>
  <c r="O65" i="6" s="1"/>
  <c r="H53" i="6" l="1"/>
  <c r="O53" i="6" s="1"/>
</calcChain>
</file>

<file path=xl/sharedStrings.xml><?xml version="1.0" encoding="utf-8"?>
<sst xmlns="http://schemas.openxmlformats.org/spreadsheetml/2006/main" count="334" uniqueCount="187">
  <si>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</si>
  <si>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</si>
  <si>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</si>
  <si>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</si>
  <si>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</si>
  <si>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</si>
  <si>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</si>
  <si>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</si>
  <si>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</si>
  <si>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</si>
  <si>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</si>
  <si>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</si>
  <si>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</si>
  <si>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</si>
  <si>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</si>
  <si>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</si>
  <si>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</si>
  <si>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</si>
  <si>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NO</t>
  </si>
  <si>
    <t xml:space="preserve">PROGRAMA PRESUPUESTARIO ANUAL: </t>
  </si>
  <si>
    <t>SENTIDO DEL INDICADOR 
( ascendente, descendente, regular o nominal)</t>
  </si>
  <si>
    <t>REVISÓ
Mtro. Enrique E. Encalada Sánchez
Dirección de Planeación de la DGPM</t>
  </si>
  <si>
    <t>Ascendente</t>
  </si>
  <si>
    <t>SI</t>
  </si>
  <si>
    <t>Trimestral</t>
  </si>
  <si>
    <t xml:space="preserve">SI </t>
  </si>
  <si>
    <t>Trimestre</t>
  </si>
  <si>
    <t>AUTORIZÓ
Lic. Nahielli Margarita Orozco Lozano
Secretaría Municipal de Ecología y Desarrollo
Urbano</t>
  </si>
  <si>
    <t>Ascendete</t>
  </si>
  <si>
    <t>Trimestrel</t>
  </si>
  <si>
    <r>
      <rPr>
        <b/>
        <sz val="11"/>
        <color theme="1"/>
        <rFont val="Calibri"/>
        <family val="2"/>
        <scheme val="minor"/>
      </rPr>
      <t xml:space="preserve">A. 3.013.1.1.8.2 </t>
    </r>
    <r>
      <rPr>
        <sz val="11"/>
        <color theme="1"/>
        <rFont val="Calibri"/>
        <family val="2"/>
        <scheme val="minor"/>
      </rPr>
      <t>Recepción de Solicitudes de Permisos para Publicidad y Anuncios.</t>
    </r>
  </si>
  <si>
    <r>
      <rPr>
        <b/>
        <sz val="11"/>
        <color theme="1"/>
        <rFont val="Calibri"/>
        <family val="2"/>
        <scheme val="minor"/>
      </rPr>
      <t xml:space="preserve">PPAA: </t>
    </r>
    <r>
      <rPr>
        <sz val="11"/>
        <color theme="1"/>
        <rFont val="Calibri"/>
        <family val="2"/>
        <scheme val="minor"/>
      </rPr>
      <t>Porcentaje de Acciones de Protección y Mitigación del Deterioro Ambiental</t>
    </r>
  </si>
  <si>
    <r>
      <rPr>
        <b/>
        <sz val="11"/>
        <color theme="1"/>
        <rFont val="Arial"/>
        <family val="2"/>
      </rPr>
      <t>PAPRN:</t>
    </r>
    <r>
      <rPr>
        <sz val="11"/>
        <color theme="1"/>
        <rFont val="Arial"/>
        <family val="2"/>
      </rPr>
      <t xml:space="preserve">
Porcentaje de acciones de protección de los recursos naturales realizadas.</t>
    </r>
  </si>
  <si>
    <r>
      <rPr>
        <b/>
        <sz val="11"/>
        <color theme="1"/>
        <rFont val="Calibri"/>
        <family val="2"/>
        <scheme val="minor"/>
      </rPr>
      <t>PDAAR:</t>
    </r>
    <r>
      <rPr>
        <sz val="11"/>
        <color theme="1"/>
        <rFont val="Calibri"/>
        <family val="2"/>
        <scheme val="minor"/>
      </rPr>
      <t xml:space="preserve">
Porcentaje de Dictamen de afectación de arbolado realizados.</t>
    </r>
  </si>
  <si>
    <r>
      <rPr>
        <b/>
        <sz val="11"/>
        <color theme="1"/>
        <rFont val="Calibri"/>
        <family val="2"/>
        <scheme val="minor"/>
      </rPr>
      <t>PPPE:</t>
    </r>
    <r>
      <rPr>
        <sz val="11"/>
        <color theme="1"/>
        <rFont val="Calibri"/>
        <family val="2"/>
        <scheme val="minor"/>
      </rPr>
      <t xml:space="preserve">
Porcentaje de Permiso de Poda emitidos.</t>
    </r>
  </si>
  <si>
    <r>
      <rPr>
        <b/>
        <sz val="11"/>
        <color theme="1"/>
        <rFont val="Calibri"/>
        <family val="2"/>
        <scheme val="minor"/>
      </rPr>
      <t>PPDAE:</t>
    </r>
    <r>
      <rPr>
        <sz val="11"/>
        <color theme="1"/>
        <rFont val="Calibri"/>
        <family val="2"/>
        <scheme val="minor"/>
      </rPr>
      <t xml:space="preserve">
Porcentaje de Permiso de Derribo de Arbolado emitidos.</t>
    </r>
  </si>
  <si>
    <r>
      <rPr>
        <b/>
        <sz val="11"/>
        <color theme="1"/>
        <rFont val="Calibri"/>
        <family val="2"/>
        <scheme val="minor"/>
      </rPr>
      <t>PPTE:</t>
    </r>
    <r>
      <rPr>
        <sz val="11"/>
        <color theme="1"/>
        <rFont val="Calibri"/>
        <family val="2"/>
        <scheme val="minor"/>
      </rPr>
      <t xml:space="preserve">
Porcentaje de Permiso de Traspante emitidos.</t>
    </r>
  </si>
  <si>
    <r>
      <rPr>
        <b/>
        <sz val="11"/>
        <color theme="1"/>
        <rFont val="Calibri"/>
        <family val="2"/>
        <scheme val="minor"/>
      </rPr>
      <t>PAPTM:</t>
    </r>
    <r>
      <rPr>
        <sz val="11"/>
        <color theme="1"/>
        <rFont val="Calibri"/>
        <family val="2"/>
        <scheme val="minor"/>
      </rPr>
      <t xml:space="preserve">
Porcentaje de actividades de proteccion de la turtuga marina realizadas.</t>
    </r>
  </si>
  <si>
    <r>
      <rPr>
        <b/>
        <sz val="11"/>
        <color theme="1"/>
        <rFont val="Calibri"/>
        <family val="2"/>
        <scheme val="minor"/>
      </rPr>
      <t>PAPCA:</t>
    </r>
    <r>
      <rPr>
        <sz val="11"/>
        <color theme="1"/>
        <rFont val="Calibri"/>
        <family val="2"/>
        <scheme val="minor"/>
      </rPr>
      <t xml:space="preserve">
Porcentaje de actividades de protección del  cangrejo azul realizados.</t>
    </r>
  </si>
  <si>
    <r>
      <rPr>
        <b/>
        <sz val="11"/>
        <color theme="1"/>
        <rFont val="Calibri"/>
        <family val="2"/>
        <scheme val="minor"/>
      </rPr>
      <t>PJRR:</t>
    </r>
    <r>
      <rPr>
        <sz val="11"/>
        <color theme="1"/>
        <rFont val="Calibri"/>
        <family val="2"/>
        <scheme val="minor"/>
      </rPr>
      <t xml:space="preserve">
Porcentaje de Jornadas de reforestaciones realizadas.</t>
    </r>
  </si>
  <si>
    <r>
      <rPr>
        <b/>
        <sz val="11"/>
        <color theme="1"/>
        <rFont val="Arial"/>
        <family val="2"/>
      </rPr>
      <t>PPEE:</t>
    </r>
    <r>
      <rPr>
        <sz val="11"/>
        <color theme="1"/>
        <rFont val="Arial"/>
        <family val="2"/>
      </rPr>
      <t xml:space="preserve">
Porcentaje de Permisos ecológicos emitidos.</t>
    </r>
  </si>
  <si>
    <r>
      <rPr>
        <b/>
        <sz val="11"/>
        <color theme="1"/>
        <rFont val="Calibri"/>
        <family val="2"/>
        <scheme val="minor"/>
      </rPr>
      <t>PCDE:</t>
    </r>
    <r>
      <rPr>
        <sz val="11"/>
        <color theme="1"/>
        <rFont val="Calibri"/>
        <family val="2"/>
        <scheme val="minor"/>
      </rPr>
      <t xml:space="preserve">
Porcentaje de Constancias potencial de desarrollo de predios emitidas. </t>
    </r>
  </si>
  <si>
    <r>
      <rPr>
        <b/>
        <sz val="11"/>
        <color theme="1"/>
        <rFont val="Calibri"/>
        <family val="2"/>
        <scheme val="minor"/>
      </rPr>
      <t>PFEE:</t>
    </r>
    <r>
      <rPr>
        <sz val="11"/>
        <color theme="1"/>
        <rFont val="Calibri"/>
        <family val="2"/>
        <scheme val="minor"/>
      </rPr>
      <t xml:space="preserve">
Porcentaje de  Factibilidades Ecológicas elaboradas.</t>
    </r>
  </si>
  <si>
    <r>
      <rPr>
        <b/>
        <sz val="11"/>
        <color theme="1"/>
        <rFont val="Calibri"/>
        <family val="2"/>
        <scheme val="minor"/>
      </rPr>
      <t>PAAE:</t>
    </r>
    <r>
      <rPr>
        <sz val="11"/>
        <color theme="1"/>
        <rFont val="Calibri"/>
        <family val="2"/>
        <scheme val="minor"/>
      </rPr>
      <t xml:space="preserve">
Porcentaje de Anuencias ambiental de obra civil y actividades elaboradas.</t>
    </r>
  </si>
  <si>
    <r>
      <rPr>
        <b/>
        <sz val="11"/>
        <color theme="1"/>
        <rFont val="Calibri"/>
        <family val="2"/>
        <scheme val="minor"/>
      </rPr>
      <t xml:space="preserve">PEV: </t>
    </r>
    <r>
      <rPr>
        <sz val="11"/>
        <color theme="1"/>
        <rFont val="Calibri"/>
        <family val="2"/>
        <scheme val="minor"/>
      </rPr>
      <t xml:space="preserve">
Porcentaje de establecimientos verificados</t>
    </r>
  </si>
  <si>
    <r>
      <rPr>
        <b/>
        <sz val="11"/>
        <color theme="1"/>
        <rFont val="Calibri"/>
        <family val="2"/>
        <scheme val="minor"/>
      </rPr>
      <t>PPOE:</t>
    </r>
    <r>
      <rPr>
        <sz val="11"/>
        <color theme="1"/>
        <rFont val="Calibri"/>
        <family val="2"/>
        <scheme val="minor"/>
      </rPr>
      <t xml:space="preserve">
Porcentaje de Permisos de Operación emitidos.</t>
    </r>
  </si>
  <si>
    <r>
      <rPr>
        <b/>
        <sz val="11"/>
        <color theme="1"/>
        <rFont val="Calibri"/>
        <family val="2"/>
        <scheme val="minor"/>
      </rPr>
      <t>PVVR:</t>
    </r>
    <r>
      <rPr>
        <sz val="11"/>
        <color theme="1"/>
        <rFont val="Calibri"/>
        <family val="2"/>
        <scheme val="minor"/>
      </rPr>
      <t xml:space="preserve">
Porcentaje de Visitas de verificación realizadas.</t>
    </r>
  </si>
  <si>
    <r>
      <rPr>
        <b/>
        <sz val="11"/>
        <color theme="1"/>
        <rFont val="Calibri"/>
        <family val="2"/>
        <scheme val="minor"/>
      </rPr>
      <t>PDCA:</t>
    </r>
    <r>
      <rPr>
        <sz val="11"/>
        <color theme="1"/>
        <rFont val="Calibri"/>
        <family val="2"/>
        <scheme val="minor"/>
      </rPr>
      <t xml:space="preserve">
 Porcentaje de Denuncias Ciudadanas atendidas.</t>
    </r>
  </si>
  <si>
    <r>
      <rPr>
        <b/>
        <sz val="11"/>
        <color theme="1"/>
        <rFont val="Calibri"/>
        <family val="2"/>
        <scheme val="minor"/>
      </rPr>
      <t>PPF:</t>
    </r>
    <r>
      <rPr>
        <sz val="11"/>
        <color theme="1"/>
        <rFont val="Calibri"/>
        <family val="2"/>
        <scheme val="minor"/>
      </rPr>
      <t xml:space="preserve">
Porcentaje de procedimientos juridicos finalizados.</t>
    </r>
  </si>
  <si>
    <r>
      <rPr>
        <b/>
        <sz val="11"/>
        <color theme="1"/>
        <rFont val="Calibri"/>
        <family val="2"/>
        <scheme val="minor"/>
      </rPr>
      <t>PADR:</t>
    </r>
    <r>
      <rPr>
        <sz val="11"/>
        <color theme="1"/>
        <rFont val="Calibri"/>
        <family val="2"/>
        <scheme val="minor"/>
      </rPr>
      <t xml:space="preserve">
Porcentaje de acciones de difusion realizadas.</t>
    </r>
  </si>
  <si>
    <r>
      <rPr>
        <b/>
        <sz val="11"/>
        <color theme="1"/>
        <rFont val="Calibri"/>
        <family val="2"/>
        <scheme val="minor"/>
      </rPr>
      <t>PJRR:</t>
    </r>
    <r>
      <rPr>
        <sz val="11"/>
        <color theme="1"/>
        <rFont val="Calibri"/>
        <family val="2"/>
        <scheme val="minor"/>
      </rPr>
      <t xml:space="preserve">
Porcentaje de Jornadas Reciclatón realizadas.</t>
    </r>
  </si>
  <si>
    <r>
      <rPr>
        <b/>
        <sz val="11"/>
        <color theme="1"/>
        <rFont val="Calibri"/>
        <family val="2"/>
        <scheme val="minor"/>
      </rPr>
      <t>PVSMAR:</t>
    </r>
    <r>
      <rPr>
        <sz val="11"/>
        <color theme="1"/>
        <rFont val="Calibri"/>
        <family val="2"/>
        <scheme val="minor"/>
      </rPr>
      <t xml:space="preserve">
Porcentaje de Visitas del Sistema de Manejo Ambiental realizadas.</t>
    </r>
  </si>
  <si>
    <r>
      <rPr>
        <b/>
        <sz val="11"/>
        <color theme="1"/>
        <rFont val="Calibri"/>
        <family val="2"/>
        <scheme val="minor"/>
      </rPr>
      <t>PTR:</t>
    </r>
    <r>
      <rPr>
        <sz val="11"/>
        <color theme="1"/>
        <rFont val="Calibri"/>
        <family val="2"/>
        <scheme val="minor"/>
      </rPr>
      <t xml:space="preserve">
Porcentaje de Pláticas y Talleres realizadas.</t>
    </r>
  </si>
  <si>
    <r>
      <rPr>
        <b/>
        <sz val="11"/>
        <color theme="1"/>
        <rFont val="Calibri"/>
        <family val="2"/>
        <scheme val="minor"/>
      </rPr>
      <t>PAAINR:</t>
    </r>
    <r>
      <rPr>
        <sz val="11"/>
        <color theme="1"/>
        <rFont val="Calibri"/>
        <family val="2"/>
        <scheme val="minor"/>
      </rPr>
      <t xml:space="preserve">
Porcentaje de acciones para la actualizaciónes de los Instrumentos Normativos realizado.</t>
    </r>
  </si>
  <si>
    <r>
      <rPr>
        <b/>
        <sz val="11"/>
        <color theme="1"/>
        <rFont val="Calibri"/>
        <family val="2"/>
        <scheme val="minor"/>
      </rPr>
      <t>PCCR:</t>
    </r>
    <r>
      <rPr>
        <sz val="11"/>
        <color theme="1"/>
        <rFont val="Calibri"/>
        <family val="2"/>
        <scheme val="minor"/>
      </rPr>
      <t xml:space="preserve">
Porcentaje de cursos de capacitación en materia normativa ambiental realizados.</t>
    </r>
  </si>
  <si>
    <r>
      <rPr>
        <b/>
        <sz val="11"/>
        <color theme="1"/>
        <rFont val="Calibri"/>
        <family val="2"/>
        <scheme val="minor"/>
      </rPr>
      <t>PAAPOELR :</t>
    </r>
    <r>
      <rPr>
        <sz val="11"/>
        <color theme="1"/>
        <rFont val="Calibri"/>
        <family val="2"/>
        <scheme val="minor"/>
      </rPr>
      <t xml:space="preserve">
Porcentaje de acciones de actualización del Programa de Ordenamiento Ecológico Local realizadas.</t>
    </r>
  </si>
  <si>
    <r>
      <rPr>
        <b/>
        <sz val="11"/>
        <color theme="1"/>
        <rFont val="Calibri"/>
        <family val="2"/>
        <scheme val="minor"/>
      </rPr>
      <t>PSCMER:</t>
    </r>
    <r>
      <rPr>
        <sz val="11"/>
        <color theme="1"/>
        <rFont val="Calibri"/>
        <family val="2"/>
        <scheme val="minor"/>
      </rPr>
      <t xml:space="preserve">
Porcentaje de Sesiones de la Comisión Municipal de Ecología realizadas .</t>
    </r>
  </si>
  <si>
    <r>
      <rPr>
        <b/>
        <sz val="11"/>
        <color theme="1"/>
        <rFont val="Calibri"/>
        <family val="2"/>
        <scheme val="minor"/>
      </rPr>
      <t>PJSCUR:</t>
    </r>
    <r>
      <rPr>
        <sz val="11"/>
        <color theme="1"/>
        <rFont val="Calibri"/>
        <family val="2"/>
        <scheme val="minor"/>
      </rPr>
      <t xml:space="preserve">
Porcentaje de Jornadas de Saneamiento de Cenotes Urbanos realizadas.</t>
    </r>
  </si>
  <si>
    <r>
      <rPr>
        <b/>
        <sz val="11"/>
        <color theme="1"/>
        <rFont val="Calibri"/>
        <family val="2"/>
        <scheme val="minor"/>
      </rPr>
      <t>PACR:</t>
    </r>
    <r>
      <rPr>
        <sz val="11"/>
        <color theme="1"/>
        <rFont val="Calibri"/>
        <family val="2"/>
        <scheme val="minor"/>
      </rPr>
      <t xml:space="preserve">
Porcentaje de acciones para el ciudado de las ANP realizadas</t>
    </r>
  </si>
  <si>
    <r>
      <rPr>
        <b/>
        <sz val="11"/>
        <color theme="1"/>
        <rFont val="Calibri"/>
        <family val="2"/>
        <scheme val="minor"/>
      </rPr>
      <t>PCCI:</t>
    </r>
    <r>
      <rPr>
        <sz val="11"/>
        <color theme="1"/>
        <rFont val="Calibri"/>
        <family val="2"/>
        <scheme val="minor"/>
      </rPr>
      <t xml:space="preserve">
Porcentaje de cursos de capacitación impartidos.</t>
    </r>
  </si>
  <si>
    <r>
      <rPr>
        <b/>
        <sz val="11"/>
        <color theme="1"/>
        <rFont val="Calibri"/>
        <family val="2"/>
        <scheme val="minor"/>
      </rPr>
      <t>PRGR:</t>
    </r>
    <r>
      <rPr>
        <sz val="11"/>
        <color theme="1"/>
        <rFont val="Calibri"/>
        <family val="2"/>
        <scheme val="minor"/>
      </rPr>
      <t xml:space="preserve">
Porcentaje de Recorridos guiado en el Parque Ecológico Ombligo Verde realizados.</t>
    </r>
  </si>
  <si>
    <r>
      <rPr>
        <b/>
        <sz val="11"/>
        <color theme="1"/>
        <rFont val="Calibri"/>
        <family val="2"/>
        <scheme val="minor"/>
      </rPr>
      <t>PPECR:</t>
    </r>
    <r>
      <rPr>
        <sz val="11"/>
        <color theme="1"/>
        <rFont val="Calibri"/>
        <family val="2"/>
        <scheme val="minor"/>
      </rPr>
      <t xml:space="preserve">
Porcentaje  de platicas de educación y cultura en el Parque Ecológico Ombligo Verde realizados.</t>
    </r>
  </si>
  <si>
    <r>
      <rPr>
        <b/>
        <sz val="11"/>
        <color theme="1"/>
        <rFont val="Calibri"/>
        <family val="2"/>
        <scheme val="minor"/>
      </rPr>
      <t xml:space="preserve">PCCR: </t>
    </r>
    <r>
      <rPr>
        <sz val="11"/>
        <color theme="1"/>
        <rFont val="Calibri"/>
        <family val="2"/>
        <scheme val="minor"/>
      </rPr>
      <t xml:space="preserve">
Porcentaje de cursos de capacitación realizados.</t>
    </r>
  </si>
  <si>
    <r>
      <rPr>
        <b/>
        <sz val="11"/>
        <color theme="1"/>
        <rFont val="Calibri"/>
        <family val="2"/>
        <scheme val="minor"/>
      </rPr>
      <t>PRGR:</t>
    </r>
    <r>
      <rPr>
        <sz val="11"/>
        <color theme="1"/>
        <rFont val="Calibri"/>
        <family val="2"/>
        <scheme val="minor"/>
      </rPr>
      <t xml:space="preserve">
Porcentaje de recorridos guiados en el Parque Ecológica Estatal Kabah realizados.</t>
    </r>
  </si>
  <si>
    <r>
      <rPr>
        <b/>
        <sz val="11"/>
        <color theme="1"/>
        <rFont val="Calibri"/>
        <family val="2"/>
        <scheme val="minor"/>
      </rPr>
      <t>PPECR:</t>
    </r>
    <r>
      <rPr>
        <sz val="11"/>
        <color theme="1"/>
        <rFont val="Calibri"/>
        <family val="2"/>
        <scheme val="minor"/>
      </rPr>
      <t xml:space="preserve">
Porcentaje  de platicas de educación y cultura en el Parque Ecológico Estatal Kabah realizados.</t>
    </r>
  </si>
  <si>
    <r>
      <rPr>
        <b/>
        <sz val="11"/>
        <color theme="1"/>
        <rFont val="Calibri"/>
        <family val="2"/>
        <scheme val="minor"/>
      </rPr>
      <t>PACR:</t>
    </r>
    <r>
      <rPr>
        <sz val="11"/>
        <color theme="1"/>
        <rFont val="Calibri"/>
        <family val="2"/>
        <scheme val="minor"/>
      </rPr>
      <t xml:space="preserve">
Porcentaje de acciones para la protección y bienestar animal realizadas.</t>
    </r>
  </si>
  <si>
    <r>
      <rPr>
        <b/>
        <sz val="11"/>
        <color theme="1"/>
        <rFont val="Calibri"/>
        <family val="2"/>
        <scheme val="minor"/>
      </rPr>
      <t>PAPR:</t>
    </r>
    <r>
      <rPr>
        <sz val="11"/>
        <color theme="1"/>
        <rFont val="Calibri"/>
        <family val="2"/>
        <scheme val="minor"/>
      </rPr>
      <t xml:space="preserve">
Porcentaje de acciones para la protección animal realizadas.</t>
    </r>
  </si>
  <si>
    <r>
      <rPr>
        <b/>
        <sz val="11"/>
        <color theme="1"/>
        <rFont val="Calibri"/>
        <family val="2"/>
        <scheme val="minor"/>
      </rPr>
      <t>PDCA:</t>
    </r>
    <r>
      <rPr>
        <sz val="11"/>
        <color theme="1"/>
        <rFont val="Calibri"/>
        <family val="2"/>
        <scheme val="minor"/>
      </rPr>
      <t xml:space="preserve"> Porcentaje de denuncias ciudadanas atendidas  en materia de protección y bienestar animal.</t>
    </r>
  </si>
  <si>
    <r>
      <rPr>
        <b/>
        <sz val="11"/>
        <color theme="1"/>
        <rFont val="Calibri"/>
        <family val="2"/>
        <scheme val="minor"/>
      </rPr>
      <t>PAVR:</t>
    </r>
    <r>
      <rPr>
        <sz val="11"/>
        <color theme="1"/>
        <rFont val="Calibri"/>
        <family val="2"/>
        <scheme val="minor"/>
      </rPr>
      <t xml:space="preserve"> Porcentaje de Atenciones  Veterinarias realizadas</t>
    </r>
  </si>
  <si>
    <r>
      <rPr>
        <b/>
        <sz val="11"/>
        <color theme="1"/>
        <rFont val="Calibri"/>
        <family val="2"/>
        <scheme val="minor"/>
      </rPr>
      <t>PSDU:</t>
    </r>
    <r>
      <rPr>
        <sz val="11"/>
        <color theme="1"/>
        <rFont val="Calibri"/>
        <family val="2"/>
        <scheme val="minor"/>
      </rPr>
      <t xml:space="preserve"> Porcentaje de solicitudes ciudadanas de desarrollo urbano atendidas</t>
    </r>
  </si>
  <si>
    <r>
      <rPr>
        <b/>
        <sz val="11"/>
        <color theme="1"/>
        <rFont val="Calibri"/>
        <family val="2"/>
        <scheme val="minor"/>
      </rPr>
      <t>PADV:</t>
    </r>
    <r>
      <rPr>
        <sz val="11"/>
        <color theme="1"/>
        <rFont val="Calibri"/>
        <family val="2"/>
        <scheme val="minor"/>
      </rPr>
      <t xml:space="preserve"> Porcentaje de actividades directivas verificadas</t>
    </r>
  </si>
  <si>
    <r>
      <rPr>
        <b/>
        <sz val="11"/>
        <color theme="1"/>
        <rFont val="Calibri"/>
        <family val="2"/>
        <scheme val="minor"/>
      </rPr>
      <t xml:space="preserve">PPUS: </t>
    </r>
    <r>
      <rPr>
        <sz val="11"/>
        <color theme="1"/>
        <rFont val="Calibri"/>
        <family val="2"/>
        <scheme val="minor"/>
      </rPr>
      <t>Porcentaje de Permisos de Uso de suelo autorizados.</t>
    </r>
  </si>
  <si>
    <r>
      <rPr>
        <b/>
        <sz val="11"/>
        <color theme="1"/>
        <rFont val="Calibri"/>
        <family val="2"/>
        <scheme val="minor"/>
      </rPr>
      <t xml:space="preserve">PCUS: </t>
    </r>
    <r>
      <rPr>
        <sz val="11"/>
        <color theme="1"/>
        <rFont val="Calibri"/>
        <family val="2"/>
        <scheme val="minor"/>
      </rPr>
      <t>Porcentaje de solicitudes de Constancias de Uso de Suelo recibidas.</t>
    </r>
  </si>
  <si>
    <r>
      <rPr>
        <b/>
        <sz val="11"/>
        <color theme="1"/>
        <rFont val="Calibri"/>
        <family val="2"/>
        <scheme val="minor"/>
      </rPr>
      <t xml:space="preserve">PSPA: </t>
    </r>
    <r>
      <rPr>
        <sz val="11"/>
        <color theme="1"/>
        <rFont val="Calibri"/>
        <family val="2"/>
        <scheme val="minor"/>
      </rPr>
      <t>Porcentaje de solicitudes de Permisos para Publicidad y Anuncios recibidas</t>
    </r>
  </si>
  <si>
    <r>
      <rPr>
        <b/>
        <sz val="11"/>
        <color theme="1"/>
        <rFont val="Calibri"/>
        <family val="2"/>
        <scheme val="minor"/>
      </rPr>
      <t>PCUA:</t>
    </r>
    <r>
      <rPr>
        <sz val="11"/>
        <color theme="1"/>
        <rFont val="Calibri"/>
        <family val="2"/>
        <scheme val="minor"/>
      </rPr>
      <t xml:space="preserve"> Porcentaje de constancias de uso de suelo autorizadas</t>
    </r>
  </si>
  <si>
    <r>
      <rPr>
        <b/>
        <sz val="11"/>
        <color theme="1"/>
        <rFont val="Calibri"/>
        <family val="2"/>
        <scheme val="minor"/>
      </rPr>
      <t>PSUS:</t>
    </r>
    <r>
      <rPr>
        <sz val="11"/>
        <color theme="1"/>
        <rFont val="Calibri"/>
        <family val="2"/>
        <scheme val="minor"/>
      </rPr>
      <t xml:space="preserve"> Porcentaje de solicitudes de Constancias de Usos de Suelo revisadas</t>
    </r>
  </si>
  <si>
    <r>
      <rPr>
        <b/>
        <sz val="11"/>
        <color theme="1"/>
        <rFont val="Calibri"/>
        <family val="2"/>
        <scheme val="minor"/>
      </rPr>
      <t xml:space="preserve">PLCA: </t>
    </r>
    <r>
      <rPr>
        <sz val="11"/>
        <color theme="1"/>
        <rFont val="Calibri"/>
        <family val="2"/>
        <scheme val="minor"/>
      </rPr>
      <t>Porcentaje de licencias de construcción autorizadas.</t>
    </r>
  </si>
  <si>
    <r>
      <rPr>
        <b/>
        <sz val="11"/>
        <color theme="1"/>
        <rFont val="Calibri"/>
        <family val="2"/>
        <scheme val="minor"/>
      </rPr>
      <t xml:space="preserve">PLCR: </t>
    </r>
    <r>
      <rPr>
        <sz val="11"/>
        <color theme="1"/>
        <rFont val="Calibri"/>
        <family val="2"/>
        <scheme val="minor"/>
      </rPr>
      <t>Porcentaje de solicitudes de licencias de construcción recibidas.</t>
    </r>
  </si>
  <si>
    <r>
      <rPr>
        <b/>
        <sz val="11"/>
        <color theme="1"/>
        <rFont val="Calibri"/>
        <family val="2"/>
        <scheme val="minor"/>
      </rPr>
      <t>PAOV:</t>
    </r>
    <r>
      <rPr>
        <sz val="11"/>
        <color theme="1"/>
        <rFont val="Calibri"/>
        <family val="2"/>
        <scheme val="minor"/>
      </rPr>
      <t xml:space="preserve"> Porcentaje de anuncios y obras arquitectónicas verificadas.</t>
    </r>
  </si>
  <si>
    <r>
      <rPr>
        <b/>
        <sz val="11"/>
        <color theme="1"/>
        <rFont val="Calibri"/>
        <family val="2"/>
        <scheme val="minor"/>
      </rPr>
      <t xml:space="preserve">PIOR: </t>
    </r>
    <r>
      <rPr>
        <sz val="11"/>
        <color theme="1"/>
        <rFont val="Calibri"/>
        <family val="2"/>
        <scheme val="minor"/>
      </rPr>
      <t>Porcentaje de inspecciones a obras arquitectónicas y civiles realizadas.</t>
    </r>
  </si>
  <si>
    <t>ELABORÓ
Lic. Ursula Patricia Correa Castillo
Programas Especiales de la Secretaría Municipal 
de Ecología y Desarrollo Urbano</t>
  </si>
  <si>
    <t>Meta Trimestral: Durante este trimestre se siguieron realizando actividades adicionales debido al interés de la ciudadanía y hoteleros por implementar acciones para la protección de los organismos que anidan en las costas del municipio, por ello se logro superar la meta planeada.
Meta Anual: Se supero la Meta programada con las actividades que se implementaron cada trimestre.</t>
  </si>
  <si>
    <r>
      <rPr>
        <b/>
        <sz val="11"/>
        <color theme="1"/>
        <rFont val="Calibri"/>
        <family val="2"/>
        <scheme val="minor"/>
      </rPr>
      <t>PIAR:</t>
    </r>
    <r>
      <rPr>
        <sz val="11"/>
        <color theme="1"/>
        <rFont val="Calibri"/>
        <family val="2"/>
        <scheme val="minor"/>
      </rPr>
      <t xml:space="preserve"> Porcentaje de inspecciones a anuncios realizadas.</t>
    </r>
  </si>
  <si>
    <t xml:space="preserve"> E-PPA: 3.2 PROGRAMA DE DESARROLLO URBANO Y MEDIO AMBIENTE SUSTENTABLE</t>
  </si>
  <si>
    <t>Meta Trimestral: Durante este trimestre se logro completar todas las jornadas de reciclaton programadas por lo cual llegamos a la meta programada.
Meta Anual: Se espera llegar a la meta proyectada al 100%.</t>
  </si>
  <si>
    <t>Meta Trimestral: Durante este trimestre no se logro cumplir con el numero de talleres que se programaron, debido a el apoyo en otras actividades programadas.
Meta Anual: Se espera llegar al 100% de la meta programada</t>
  </si>
  <si>
    <t>Meta Trimestral: Durante este trimestre se logro llegar a la meta proyectada derivado a las jornadas extraordinarias por solicitud de la ciudadanía.
Meta Anual: Se espera llegar a la meta proyectada al 100%</t>
  </si>
  <si>
    <t>Meta Trimestral: Durante este trimestre no se supero la meta programada ya que se recibieron menos denuncias de maltrato animal de las que se programaron.
Meta Anual: Se espera llegar al 100% de la meta programada.</t>
  </si>
  <si>
    <t>F. 3.2.1 Contribuir a garantizar la preservación de la riqueza natural única que tiene nuestro municipio mediante un crecimiento ordenado, sostenible y con responsabilidad compartida mediante la protección del medio ambiente y biodiversidad de las diferentes especies, que conllevaran a un equilibrio ecológico de acuerdo con el crecimiento de la ciudad</t>
  </si>
  <si>
    <t>P. 3.2.1.1. Procurar la protección del medio ambiente y biodiversidad de las diferentes especies, que conllevaran a un equilibrio ecológico de acuerdo con el crecimiento de la ciudad, con la finalidad de preservar las riquezas naturales del municipio.</t>
  </si>
  <si>
    <t>C. 3.2.1.1.1. Acciones de protección del medio ambiente y biodiversidad de la flora y fauna y de especies protegidas realizados.</t>
  </si>
  <si>
    <t xml:space="preserve">A. 3.2.1.1.1.1. Emisión de Dictamen de afectación de arbolado.
</t>
  </si>
  <si>
    <t>A. 3.2.1.1.1.2. Emisión Permiso de Poda para dar cumplimiento a la normatividad en materia de arbolado urbano realizados.</t>
  </si>
  <si>
    <t>A. 3.2.1.1.1.3. Emisión Permiso de  Derribo de arbolado para dar cumplimiento a la normatividad en materia de arbolado urbano realizados.</t>
  </si>
  <si>
    <t>A. 3.2.1.1.1.4. Emisión de Permiso de Trasplante de Arbolado para dar cumplimiento a la normatividad en materia de arbolado urbano realizados.</t>
  </si>
  <si>
    <t>A. 3.2.1.1.1.5. Actividades de protección y cuidado de la Tortuga Marina realizadas durante su etapa reproductiva en la costa del municipio.</t>
  </si>
  <si>
    <t>A. 3.2.1.1.1.6. Realización de acciones para la Protección del cangrejo azul  en la zona costera del territorio municipal.</t>
  </si>
  <si>
    <t>A. 3.2.1.1.1.7. Realización de jornadas de Reforestación y/o restauración de la zona urbana del municipio con plantas nativas.</t>
  </si>
  <si>
    <t>C. 3.2.1.1.2. Permisos Ecológicos con base en la normatividad ambiental establecida en los instrumentos legales vigentes emitidos.</t>
  </si>
  <si>
    <t xml:space="preserve">A. 3.2.1.1.2.1. Emisión de Constancia potencial de desarrollo de predios. </t>
  </si>
  <si>
    <t>A. 3.2.1.1.2.2. Elaboración de constancias deFactibilidad Ecológicas  a predios o proyectos de obras y/o actividades para que cumplan con los instrumentos de planeación en materia ambiental.</t>
  </si>
  <si>
    <t>A. 3.2.1.1.2.3. Emisión de anuencia ambiental de obra civil y actividades.</t>
  </si>
  <si>
    <t xml:space="preserve">C. 3.2.1.1.3. Permisos de Operación  en establecimientos comerciales  dentro de territorio municipal de Benito Juárez verificados. </t>
  </si>
  <si>
    <t>A. 3.2.1.1.3.1. Elaboración de Permisos de Operación a los contribuyentes de MBJ.</t>
  </si>
  <si>
    <t>A. 3.2.1.1.3.2. Verificacion de establecimientos comerciales que esten dando cumplimiento a la normatividad ambiental.</t>
  </si>
  <si>
    <t>A. 3.2.1.1.3.3. Atención a  las denuncias ciudadanas.</t>
  </si>
  <si>
    <t>A. 3.2.1.1.3.4. Atención, seguimiento y  conclusión a las denuncias y procedemientos juridicos.</t>
  </si>
  <si>
    <t>C. 3.2.1.1.4. Acciones para dfunfir informacion sobre el cuidado del medio ambiente relizadas</t>
  </si>
  <si>
    <t>A. 3.2.1.1.4.1. Implementación de  jornadas de entrega-recepción (entre ciudadanos y acopiadores), de residuos sólidos urbanos separados.</t>
  </si>
  <si>
    <t xml:space="preserve">A. 3.2.1.1.4.2. Promoción de  las buenas prácticas ambientales entre los servidores públicos municipales. </t>
  </si>
  <si>
    <t>A. 3.2.1.1.4.3. Aplicación del Programa de Educación Ambiental.</t>
  </si>
  <si>
    <t>C. 3.2.1.1.5. Planeación y regulación de instrumentos normartivos en materia ambiental realizados</t>
  </si>
  <si>
    <t>A. 3.2.1.1.5.1. cursos de capacitación, actualización y profesionalización al personal operativo y administrativo en materia normativa ambiental.</t>
  </si>
  <si>
    <t>A. 3.2.1.1.5.2. Actualización del Programa de Ordenamiento Ecológico Local del Municipio de Benito Juárez</t>
  </si>
  <si>
    <t xml:space="preserve">A. 3.2.1.1.5.3. Realización de  sesiones de la Comisión Municipal de Ecología. </t>
  </si>
  <si>
    <t>A. 3.2.1.1.5.4. Realización de jornadas de contribución y recuperación ambiental de humedales de agua dulce,  en la zona urbana  de Cancún.</t>
  </si>
  <si>
    <t>C. 3.2.1.1.6. Acciones para  el ciudado de las Areas Naturales Protegidas (ANP) realizadas</t>
  </si>
  <si>
    <t>A. 3.2.1.1.6.1. Impartición de cursos de capacitación para el personal que labora en el Parque Ecológico Ombligo Verde.</t>
  </si>
  <si>
    <t>A. 3.2.1.1.6.2. Realización de Recorridos guiados en el Parque Ecológico Ombligo Verde.</t>
  </si>
  <si>
    <t>A. 3.2.1.1.6.3. Realización de platicas de Educación y cultura en el Parque Ecológico Ombligo Verde,  enfocados a la comunidad en general con temas sobre el cuidado del medio ambiente y de las ANP.</t>
  </si>
  <si>
    <t>A. 3.2.1.1.6.4. Impartición de cursos de capacitación para el personal que labora en el Parque Ecológico Estatal Kabah.</t>
  </si>
  <si>
    <t>A. 3.2.1.1.6.5. Realización de Recorridos guiados en el Parque Ecológico Estatal Kabah.</t>
  </si>
  <si>
    <t>A. 3.2.1.1.6.6. Realización de platicas de Educación y cultura  en el Parque Ecológico Estatal Kabah enfocados a la comunidad en general con temas sobre el cuidado del medio ambiente y de las ANP.</t>
  </si>
  <si>
    <t>A. 3.2.1.1.7.1. Implementación de acciones para la protección animal dentro del territorio municipal.</t>
  </si>
  <si>
    <t>A. 3.2.1.1.7.2. Atención, seguimiento y  conclusión a las denuncias en materia de protección y el bienestar animal.</t>
  </si>
  <si>
    <t>A. 3.2.1.1.7.3. Establece la aplicación de acciones para mantener la salud y bienestar de los animales que lo requieran dentro del territorio municipal.</t>
  </si>
  <si>
    <t>C. 3.2.1.1.8 Solicitudes ciudadanas en materia de desarrollo urbano vinculadas con programas de ordenamiento territorial atendidas</t>
  </si>
  <si>
    <t>A. 3.2.1.1.8.1.  Verificación de las actividades de las direcciones de área.</t>
  </si>
  <si>
    <t xml:space="preserve">A. 3.2.1.1.9. Permisos de utilización de Uso de Suelo autorizados. </t>
  </si>
  <si>
    <t xml:space="preserve">A. 3.2.1.1.8.1  Recepción de solicitudes de Constancias de Uso de Suelo para Operación </t>
  </si>
  <si>
    <t>C. 3.2.1.1.9  Constancias de uso de suelo apegadas a la reglamentación vigente en el Estado y Municipio.</t>
  </si>
  <si>
    <t xml:space="preserve">A. 3.2.1.1.9.1 Revisión de solicitudes de Constancias de Uso de Suelo apegadas a la reglamentación vigente en el Estado y Municipio </t>
  </si>
  <si>
    <t>C. 3.2.1.1.10 Licencias de construcción autorizadas.</t>
  </si>
  <si>
    <t>A. 3.2.1.1.10.1.  Recepción de solicitudes de licencias de construcción.</t>
  </si>
  <si>
    <t>C. 3.2.1.1.11 Verificación de anuncios y obras arquitectónicas realizadas.</t>
  </si>
  <si>
    <t>A. 3.2.1.1.11.1 Inspección y Regularización de  Obras Arquitectónicas y Civiles Realizadas.</t>
  </si>
  <si>
    <t xml:space="preserve">A.3.2.1.1.11.2 Inspección y Regularización  de Anuncios Realizados </t>
  </si>
  <si>
    <t>Anual</t>
  </si>
  <si>
    <t>N/D</t>
  </si>
  <si>
    <t>Meta Trimestral: Se logro superar la Meta proyectada, gracias al arduo trabajo que se realiza con los inspectores para verificar que los fraccionamientos cumplan con la reglamentación correcta.
Meta Anual: Se epera llegar al 100% de la meta proyectada.</t>
  </si>
  <si>
    <t>PERÍODO QUE SE INFORMA: DEL 01 DE ENERO AL 30  DE SEPTIEMBRE 2024</t>
  </si>
  <si>
    <t>Meta Trimestral: Se logro superar la meta proyectada, ya que el trámite lo realizan completamente en linea.
Meta Anual: Se espera llegar al 100% de la meta proyectada.</t>
  </si>
  <si>
    <t>Meta Trimestral: Se logro superar la Meta Proyectado, ya que el trámite se realiza completamente en linea, y de esta forma se facilita el ingreso del mismo.
Meta Anual: Se espera llegar al 100% de la meta proyectada.</t>
  </si>
  <si>
    <t>Meta Trimestral: Se alcanzo la Meta proyectada, gracias al trabajo en equipo que se realiza con el área de inspección para que todos los anuncios cuenten con permisos.
Meta Anual: Se espera llegar al 100% de la meta proyectada.</t>
  </si>
  <si>
    <t>Meta Trimestral: Se logro superar la meta proyectada, ya que durante este trimestre se atendieron todas las citas programadas y reuniones agendadas.
Meta Anual: Se espera llegar al 100% de la meta proyectada.</t>
  </si>
  <si>
    <t>Meta Trimestral:  No se logro llegar a la Meta programada, ya que algunos procesos no se lograron terminar en tiempo durante este trimestre.
Anual: Se espera llegar al 100% de la meta proyectada.</t>
  </si>
  <si>
    <t>Meta Trimestral: No se logro superar la meta proyectada, ya que se supero la meta de los autorizados por lo tanto disminuyo un poco este indicador durante este trimestre. 
Meta Anual: Se espera llegar al 100% de la meta proyectada.</t>
  </si>
  <si>
    <t>Meta Trimestral: Se logro superar la meta programada y un poco más, ya que se han implementado cursos con peritos para donde se retroalimenta el correcto ingreso de los trámites y actulización de formatos si es que hay.
Meta Anual:  Se espera llegar al  100% de lo proyectado.</t>
  </si>
  <si>
    <t>Meta Trimestral: Se logro llegar a la meta proyectada, gracias al trabajo en equipo que se realiza con el área de inspección para supervisar Obras nuevas y con permisos.
Meta Anual: Se espera llegar al 100% de lo proyectado.</t>
  </si>
  <si>
    <t>Meta Trimestral: No se alcanzo llegar a la meta Proyectada durante este trimestre, falto un poco más de supervisiones por cumplir en tiempo y forma apegados a los procedimientos.
Meta Anual: Se espera llegar a la meta proyectada al 100%</t>
  </si>
  <si>
    <t>Meta Trimestral: Este trimestre se logro superar la meta proyectada, gracias al trabajo en equipo y coordinado que realizan los inspectores con otras Direcciones y a la estrategia de que se implemento de zonificación de Sectores.
Meta Anual: Se espera llegar al 100% de la Meta proyectada.</t>
  </si>
  <si>
    <t>Meta Trimestral: Este trimestre se logro superar la meta proyectada, gracias al trabajo en equipo y coordinado que realizan los inspectores con otras Direcciones y a la estrategia de que se implemento de zonificación de Sectores.
Meta Anual: Se espera alcanzar el 100% de la Meta programada, .</t>
  </si>
  <si>
    <t>Meta Trimestral:  Derivado de las actividades que se desarrollaron durante este trimestre, se logró superar la meta proyectada.
Meta Anual:  Se espera llegar al 100% de lo progamado.</t>
  </si>
  <si>
    <t>C 3.2.1.1.7. Acciones para  la protección y el bienestar animal en el territorio municipal realizadas.</t>
  </si>
  <si>
    <t>Meta Trimestral: rimestral: Derivado de las actividades que se desarrollaron durante este trimestre, se logró superar la meta proyectada.
Meta Anual: Se esera lograr llegar al 100% de lo programado.</t>
  </si>
  <si>
    <t>Meta Trimestral: Durante este trimestre no se logro llegar a la meta programada, derivado a que no se existio fluencia de solicitudes.
Meta Anual: Se espera llegar al 100% de la meta programada.</t>
  </si>
  <si>
    <t>Meta Trimestral: Durante este trimestre no se logro llegar a la meta programada, derivado a que no se existio fluencia de solicitudes.
Meta Anual: Se espera llegar  al 100% de lo proyectado.</t>
  </si>
  <si>
    <t>Meta Trimestral:  Durante este trimestre no se logro llegar a la meta programada, derivado a que no se existio fluencia de solicitudes.
Meta Anual: Se espera alcanzar el 100% de lo proyectado.</t>
  </si>
  <si>
    <t>Meta Trimestral: Durante este trimestre no se ingresaron solicitudes para expedición de estos permiso como se esperaba en la meta proyectada, sin envargo se logro un buen alcanse a la meta.
Meta Anual: Se epera alcanzar el 100% de lo proyectado.</t>
  </si>
  <si>
    <t>Meta Trimestral:  Se informa que no ingresaron solicitudes para expedición de este permiso como se esperaba en la meta proyectada, por lo que no se logro alcanzar lo programada.
Meta Anual: Se espera lograr el 100% de la meta programada.</t>
  </si>
  <si>
    <t>Meta Trimestral: No se logro alcanzar la meta programada ya que se ingresaron un poco menos de instrumentos legales de los que se programaron, sin embargo se logro un buen porcentaje de avanse.
Meta Anual: Se espera llegar a la meta al 100%</t>
  </si>
  <si>
    <t>Meta Trimestral: No se logro superar la meta ya que se emitieron menos trámites de los que se programaron, sin embargo se logro un buen porcentaje de avanse
Meta Anual: Se espera llegar a la meta al 100%.</t>
  </si>
  <si>
    <t>Meta Trimestral: Durante este trimestre no se logro superar la meta, sin embargo se alcanso unbuen porcentaje de avance en la totalidad de los negocios que se visitarón.
Meta Anual: Se espera logra el 100% de la meta proyectada.</t>
  </si>
  <si>
    <t>Meta Trimestral: Durante este trimestre no se recibieron el total de denuncias programadas sin embargo se logro un buen alcanse a lameta estimada. 
Meta Anual: Se espera lograr llegar al 100% de la Meta proyectada.</t>
  </si>
  <si>
    <t>Meta Trimestral:  Durante este trimestre no se logro superar la meta proyectada, sin embargo se logro un buen alcanse a la meta proyectada.
Meta Anual: Se espera lograr llegar a la meta al 100%.</t>
  </si>
  <si>
    <t>Meta Trimestral: Durante este trimestre no se logro cubrir la visita a las diferentes oficinas de las dependencias municipales, sin embargo se logro un buen avanse a la meta proyectada.
Meta Anual: Se espera llegar al 100% de la meta proyectada.</t>
  </si>
  <si>
    <t>Meta Trimestral: Meta superada porque se realizo la actividad extraordinaria.
Meta Anual: Se espera llegar al 100% de las metas programaa.</t>
  </si>
  <si>
    <t>Meta Trimestral: Durante este trimestre no se logro llegar a la meta proyectada, ya que faltaron un poco más de acciones de las que se llevaron a cabo, sin embargo se logro un buen alcanse a lo proyectado.
Meta Anual: Se espera llegar al 100% de la meta proyectada.</t>
  </si>
  <si>
    <t>Meta Trimestral: Durante este trimestre no se logro superar la meta proyectada, ya que las platicas programas no tuvieron la misma afluencia de personal que meses anteriores
Meta Anual: Se supero la Meta programada con las actividades que se implementaran cada trimestre.</t>
  </si>
  <si>
    <t>Meta Trimestral:  Durante este trimestre se logro  la meta proyectada.
Meta Anual: No se llego a la Meta programada ya que durante algunos trimestres no se supero la meta.</t>
  </si>
  <si>
    <t>Meta Trimestral: Durante este trimestre se logro la meta programada.
Meta Anual: Se supero la Meta programada con las actividades que se implementaron cada trimestre.</t>
  </si>
  <si>
    <t>Meta Trimestral:  Durante este trimestre no se llego a la meta programada, ya que algunas actividades programadas no se lograron cumplir al 100% de lo proyectado.
Meta Anual: Se epera llegar al 100% de la meta proyectada.</t>
  </si>
  <si>
    <t>Meta Trimestral:  Se alcanzo la meta programada.
Meta Anual: Se espera llegar a la meta en un 100%.</t>
  </si>
  <si>
    <t>Meta Trimestral:  Durante este trimestre no se llego a la meta en cuanto a las atenciones medicas ya que fueron atendidas menos de los que se programaron.
Meta Anual: Se espera llegar al 100% de la meta proyectada.</t>
  </si>
  <si>
    <t xml:space="preserve">Meta Trimestral: Se supero la Meta proyectada, gracias a que las Direcciones de área en conjunto con sus colaboradores lograorn llegar en su mayoria a las metas que se proyectaron durante este trimestre.
Meta Anual: Se esperaba llegar al 100% de lo programado. </t>
  </si>
  <si>
    <t>Meta Trimestral: Dureante este trimestre se alcanzo la meta proyectada, ya que se realizaron todas las jornadas proyectadas.
Meta Anual: Se espera llegar al 100% de lo proyectado.</t>
  </si>
  <si>
    <t>Meta Trimestral: Durante este trimestre se llego a la meta, ya que se realizaron jornadas adicionales.
Meta Anual: Se espera lograr el 100% de lo proyectado.</t>
  </si>
  <si>
    <t>Meta Trimestral: Durante este trimetre se llego a la meta proyectada, ya que se relizaron todas las factibilidades ecologícas que se proyectaron.
Meta Anual: Se espera lograr la meta proyectada al 100%</t>
  </si>
  <si>
    <t>Meta Trimestral: Durante este trimestre, se llego a la meta proyectada y un poco más, ya que  se elaboraron un poco m´s de las programadas.
Meta Anual: Se espera superar la meta en un 100%.</t>
  </si>
  <si>
    <t>Meta Trimestral: Se alcanzo la meta, ya que se finalizaron todos los procedimientos juridicos proyectados.
Meta Anual: Se espera llegar a la meta proyectada al 100%.</t>
  </si>
  <si>
    <t>Meta Trimestral: Durante este trimestre se llego a la meta proyectada, ya que se realizaron todos los cursos programados.
Meta Anual: Se espera llegar al 100% de la meta programada.</t>
  </si>
  <si>
    <t>Meta Trimestral: Durante este trimestre no se programo actividad ya que estaba saturada la agenda de los colaboradores.
Meta Anual: Se espera llegar el 100% de la meta Proyectada.</t>
  </si>
  <si>
    <t>Meta Trimestral: Se alcanzo la meta programada, ya que se realizaron todas las jornadas de saneamiento de cenotes programadas durante este trimestre.
Meta Anual: Se espera llegar al 100% de la meta proyectada.</t>
  </si>
  <si>
    <t>Meta Trimestral:  Durante este trimestre no se programaron cursos por lo tanto no se reporta actividad.
Meta Anual: Se espera llegar al 100% de la meta proyectada.</t>
  </si>
  <si>
    <t>Meta Trimestral:   Se alcanzo la meta proyectada, ya que se realizaron todos los recorridos guiados proyectados.
Meta Anual: Se espera llegar al 100% de la meta proyectada.</t>
  </si>
  <si>
    <t>Meta Trimestral: Durante este trimestre se llego a la meta programada derivado a la fluencia de la ciudadano al ANP.
Meta Anual: Se espera llegar al 100% de la meta programada.</t>
  </si>
  <si>
    <t>La posición ocupada en el primer trimestre del 2024 es la posición ocupada en 2023 debido a que aún no se publica la información 2024.
El avance trimestral y anual son los mismos debido a que es un indicador no acumulativo.
El valor de 27.78% indica que la posición de la ciudad empeoró en 27.78% al estar en la posición 23 cuando se pera llegar a la posición 18 cuando menos.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</si>
</sst>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20"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s>
  <fills count="4">
    <fill>
      <patternFill patternType="none"/>
    </fill>
    <fill>
      <patternFill patternType="gray125"/>
    </fill>
    <fill>
      <patternFill patternType="solid">
        <fgColor theme="7" tint="0.39997558519241921"/>
        <bgColor indexed="64"/>
      </patternFill>
    </fill>
    <fill>
      <patternFill patternType="solid">
        <fgColor theme="7" tint="0.79998168889431442"/>
        <bgColor indexed="64"/>
      </patternFill>
    </fill>
  </fills>
  <borders count="44">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style="thick">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dotted">
        <color indexed="64"/>
      </left>
      <right/>
      <top style="dotted">
        <color indexed="64"/>
      </top>
      <bottom style="dotted">
        <color indexed="64"/>
      </bottom>
      <diagonal/>
    </border>
  </borders>
  <cellStyleXfs count="5">
    <xf numFmtId="0" fontId="0" fillId="0" borderId="0"/>
    <xf numFmtId="43" fontId="15" fillId="0" borderId="0" applyFont="0" applyFill="0" applyBorder="0" applyAlignment="0" applyProtection="0"/>
    <xf numFmtId="9" fontId="15" fillId="0" borderId="0" applyFont="0" applyFill="0" applyBorder="0" applyAlignment="0" applyProtection="0"/>
    <xf numFmtId="0" fontId="15" fillId="0" borderId="0"/>
    <xf numFmtId="43" fontId="15" fillId="0" borderId="0" applyFont="0" applyFill="0" applyBorder="0" applyAlignment="0" applyProtection="0"/>
  </cellStyleXfs>
  <cellXfs count="116">
    <xf numFmtId="0" fontId="0" fillId="0" borderId="0" xfId="0"/>
    <xf numFmtId="0" fontId="0" fillId="0" borderId="13" xfId="0" applyFill="1" applyBorder="1"/>
    <xf numFmtId="0" fontId="0" fillId="0" borderId="1" xfId="0" applyFill="1" applyBorder="1"/>
    <xf numFmtId="0" fontId="0" fillId="0" borderId="4" xfId="0" applyFill="1" applyBorder="1"/>
    <xf numFmtId="0" fontId="0" fillId="0" borderId="0" xfId="0" applyFill="1"/>
    <xf numFmtId="0" fontId="0" fillId="0" borderId="14" xfId="0" applyFill="1" applyBorder="1"/>
    <xf numFmtId="0" fontId="0" fillId="0" borderId="5" xfId="0" applyFill="1" applyBorder="1"/>
    <xf numFmtId="0" fontId="14" fillId="0" borderId="15" xfId="0" applyFont="1" applyFill="1" applyBorder="1" applyAlignment="1">
      <alignment horizontal="center" vertical="center" wrapText="1"/>
    </xf>
    <xf numFmtId="10" fontId="0" fillId="0" borderId="0" xfId="0" applyNumberFormat="1" applyFill="1"/>
    <xf numFmtId="0" fontId="12" fillId="0" borderId="16" xfId="2" applyNumberFormat="1" applyFont="1" applyFill="1" applyBorder="1" applyAlignment="1">
      <alignment horizontal="center" vertical="center"/>
    </xf>
    <xf numFmtId="0" fontId="12" fillId="0" borderId="16" xfId="1" applyNumberFormat="1" applyFont="1" applyFill="1" applyBorder="1" applyAlignment="1">
      <alignment horizontal="center" vertical="center" wrapText="1"/>
    </xf>
    <xf numFmtId="0" fontId="12" fillId="0" borderId="16" xfId="0" applyFont="1" applyFill="1" applyBorder="1" applyAlignment="1">
      <alignment horizontal="center" vertical="center" wrapText="1"/>
    </xf>
    <xf numFmtId="0" fontId="7" fillId="0" borderId="16" xfId="0" applyFont="1" applyFill="1" applyBorder="1" applyAlignment="1">
      <alignment horizontal="center" vertical="center" wrapText="1"/>
    </xf>
    <xf numFmtId="0" fontId="18" fillId="0" borderId="0" xfId="0" applyFont="1" applyFill="1" applyAlignment="1">
      <alignment vertical="top"/>
    </xf>
    <xf numFmtId="0" fontId="0" fillId="0" borderId="0" xfId="0" applyFill="1" applyAlignment="1">
      <alignment vertical="center"/>
    </xf>
    <xf numFmtId="0" fontId="12" fillId="0" borderId="16"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12" fillId="0" borderId="16" xfId="0" applyFont="1" applyFill="1" applyBorder="1" applyAlignment="1">
      <alignment horizontal="center" vertical="center" wrapText="1"/>
    </xf>
    <xf numFmtId="3" fontId="12" fillId="0" borderId="16" xfId="0" applyNumberFormat="1" applyFont="1" applyFill="1" applyBorder="1" applyAlignment="1">
      <alignment horizontal="center" vertical="center" wrapText="1"/>
    </xf>
    <xf numFmtId="0" fontId="17" fillId="3" borderId="16" xfId="0" applyFont="1" applyFill="1" applyBorder="1" applyAlignment="1">
      <alignment horizontal="center" vertical="center" wrapText="1"/>
    </xf>
    <xf numFmtId="0" fontId="12" fillId="3" borderId="16" xfId="0" applyFont="1" applyFill="1" applyBorder="1" applyAlignment="1">
      <alignment horizontal="center" vertical="center" wrapText="1"/>
    </xf>
    <xf numFmtId="3" fontId="12" fillId="3" borderId="16" xfId="0" applyNumberFormat="1" applyFont="1" applyFill="1" applyBorder="1" applyAlignment="1">
      <alignment horizontal="center" vertical="center" wrapText="1"/>
    </xf>
    <xf numFmtId="1" fontId="2" fillId="0" borderId="34" xfId="2" applyNumberFormat="1" applyFont="1" applyFill="1" applyBorder="1" applyAlignment="1">
      <alignment horizontal="center" vertical="center" wrapText="1"/>
    </xf>
    <xf numFmtId="9" fontId="2" fillId="0" borderId="43" xfId="2" applyFont="1" applyFill="1" applyBorder="1" applyAlignment="1">
      <alignment horizontal="center" vertical="center" wrapText="1"/>
    </xf>
    <xf numFmtId="1" fontId="2" fillId="0" borderId="36" xfId="2" applyNumberFormat="1" applyFont="1" applyFill="1" applyBorder="1" applyAlignment="1">
      <alignment horizontal="center" vertical="center" wrapText="1"/>
    </xf>
    <xf numFmtId="0" fontId="17" fillId="0" borderId="16" xfId="0" applyFont="1" applyFill="1" applyBorder="1" applyAlignment="1">
      <alignment horizontal="left" vertical="center" wrapText="1"/>
    </xf>
    <xf numFmtId="0" fontId="17" fillId="0" borderId="28" xfId="0" applyFont="1" applyFill="1" applyBorder="1" applyAlignment="1">
      <alignment horizontal="left" vertical="center" wrapText="1"/>
    </xf>
    <xf numFmtId="0" fontId="5" fillId="0" borderId="16" xfId="0" applyFont="1" applyFill="1" applyBorder="1" applyAlignment="1">
      <alignment horizontal="left" vertical="center" wrapText="1"/>
    </xf>
    <xf numFmtId="0" fontId="12" fillId="0" borderId="16" xfId="0" applyFont="1" applyFill="1" applyBorder="1" applyAlignment="1">
      <alignment horizontal="left" vertical="center" wrapText="1"/>
    </xf>
    <xf numFmtId="0" fontId="12" fillId="0" borderId="28" xfId="0" applyFont="1" applyFill="1" applyBorder="1" applyAlignment="1">
      <alignment horizontal="left" vertical="center" wrapText="1"/>
    </xf>
    <xf numFmtId="10" fontId="12" fillId="0" borderId="16" xfId="0" applyNumberFormat="1" applyFont="1" applyFill="1" applyBorder="1" applyAlignment="1">
      <alignment horizontal="center" vertical="center" wrapText="1"/>
    </xf>
    <xf numFmtId="0" fontId="4" fillId="0" borderId="16" xfId="0" applyFont="1" applyFill="1" applyBorder="1" applyAlignment="1">
      <alignment horizontal="left" vertical="center" wrapText="1"/>
    </xf>
    <xf numFmtId="0" fontId="17" fillId="3" borderId="16" xfId="0" applyFont="1" applyFill="1" applyBorder="1" applyAlignment="1">
      <alignment horizontal="left" vertical="center" wrapText="1"/>
    </xf>
    <xf numFmtId="0" fontId="17" fillId="3" borderId="28" xfId="0" applyFont="1" applyFill="1" applyBorder="1" applyAlignment="1">
      <alignment horizontal="left" vertical="center" wrapText="1"/>
    </xf>
    <xf numFmtId="0" fontId="3" fillId="0" borderId="16" xfId="0" applyFont="1" applyFill="1" applyBorder="1" applyAlignment="1">
      <alignment horizontal="left" vertical="center" wrapText="1"/>
    </xf>
    <xf numFmtId="10" fontId="12" fillId="3" borderId="16" xfId="0" applyNumberFormat="1" applyFont="1" applyFill="1" applyBorder="1" applyAlignment="1">
      <alignment horizontal="center" vertical="center" wrapText="1"/>
    </xf>
    <xf numFmtId="0" fontId="12" fillId="0" borderId="16" xfId="0" applyFont="1" applyFill="1" applyBorder="1" applyAlignment="1">
      <alignment horizontal="center" vertical="center" wrapText="1"/>
    </xf>
    <xf numFmtId="0" fontId="12" fillId="0" borderId="27"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16" xfId="0" applyFont="1" applyFill="1" applyBorder="1" applyAlignment="1">
      <alignment horizontal="left" vertical="center" wrapText="1"/>
    </xf>
    <xf numFmtId="3" fontId="12" fillId="0" borderId="16" xfId="0" applyNumberFormat="1" applyFont="1" applyFill="1" applyBorder="1" applyAlignment="1">
      <alignment horizontal="center" vertical="center" wrapText="1"/>
    </xf>
    <xf numFmtId="0" fontId="12" fillId="3" borderId="16" xfId="0" applyFont="1" applyFill="1" applyBorder="1" applyAlignment="1">
      <alignment horizontal="center" vertical="center" wrapText="1"/>
    </xf>
    <xf numFmtId="0" fontId="12" fillId="2" borderId="27" xfId="0" applyFont="1" applyFill="1" applyBorder="1" applyAlignment="1">
      <alignment horizontal="left" vertical="center" wrapText="1"/>
    </xf>
    <xf numFmtId="0" fontId="12" fillId="3" borderId="16" xfId="0" applyFont="1" applyFill="1" applyBorder="1" applyAlignment="1">
      <alignment horizontal="left" vertical="center" wrapText="1"/>
    </xf>
    <xf numFmtId="0" fontId="4" fillId="2" borderId="27" xfId="0" applyFont="1" applyFill="1" applyBorder="1" applyAlignment="1">
      <alignment horizontal="left" vertical="center" wrapText="1"/>
    </xf>
    <xf numFmtId="3" fontId="12" fillId="3" borderId="16" xfId="0" applyNumberFormat="1" applyFont="1" applyFill="1" applyBorder="1" applyAlignment="1">
      <alignment horizontal="center" vertical="center" wrapText="1"/>
    </xf>
    <xf numFmtId="0" fontId="12" fillId="3" borderId="28" xfId="0" applyFont="1" applyFill="1" applyBorder="1" applyAlignment="1">
      <alignment horizontal="left" vertical="center" wrapText="1"/>
    </xf>
    <xf numFmtId="0" fontId="8" fillId="0" borderId="16" xfId="0" applyFont="1" applyFill="1" applyBorder="1" applyAlignment="1">
      <alignment horizontal="left" vertical="center" wrapText="1"/>
    </xf>
    <xf numFmtId="0" fontId="12" fillId="0" borderId="27" xfId="0" applyFont="1" applyFill="1" applyBorder="1" applyAlignment="1">
      <alignment horizontal="center" vertical="center" wrapText="1"/>
    </xf>
    <xf numFmtId="0" fontId="17" fillId="2" borderId="27" xfId="0" applyFont="1" applyFill="1" applyBorder="1" applyAlignment="1">
      <alignment horizontal="left" vertical="center" wrapText="1"/>
    </xf>
    <xf numFmtId="0" fontId="17" fillId="3" borderId="16" xfId="0" applyFont="1" applyFill="1" applyBorder="1" applyAlignment="1">
      <alignment horizontal="center" vertical="center" wrapText="1"/>
    </xf>
    <xf numFmtId="10" fontId="19" fillId="0" borderId="41" xfId="0" applyNumberFormat="1" applyFont="1" applyFill="1" applyBorder="1" applyAlignment="1">
      <alignment horizontal="center" vertical="center" wrapText="1"/>
    </xf>
    <xf numFmtId="10" fontId="19" fillId="0" borderId="42" xfId="0" applyNumberFormat="1" applyFont="1" applyFill="1" applyBorder="1" applyAlignment="1">
      <alignment horizontal="center" vertical="center" wrapText="1"/>
    </xf>
    <xf numFmtId="10" fontId="19" fillId="0" borderId="39" xfId="0" applyNumberFormat="1" applyFont="1" applyFill="1" applyBorder="1" applyAlignment="1">
      <alignment horizontal="center" vertical="center" wrapText="1"/>
    </xf>
    <xf numFmtId="10" fontId="19" fillId="0" borderId="40" xfId="0" applyNumberFormat="1" applyFont="1" applyFill="1" applyBorder="1" applyAlignment="1">
      <alignment horizontal="center" vertical="center" wrapText="1"/>
    </xf>
    <xf numFmtId="0" fontId="2" fillId="0" borderId="32" xfId="0" applyFont="1" applyFill="1" applyBorder="1" applyAlignment="1">
      <alignment horizontal="justify" vertical="center" wrapText="1"/>
    </xf>
    <xf numFmtId="0" fontId="2" fillId="0" borderId="35" xfId="0" applyFont="1" applyFill="1" applyBorder="1" applyAlignment="1">
      <alignment horizontal="justify" vertical="center" wrapText="1"/>
    </xf>
    <xf numFmtId="0" fontId="2" fillId="0" borderId="37" xfId="0" applyFont="1" applyFill="1" applyBorder="1" applyAlignment="1">
      <alignment horizontal="justify" vertical="center" wrapText="1"/>
    </xf>
    <xf numFmtId="0" fontId="2" fillId="0" borderId="38" xfId="0" applyFont="1" applyFill="1" applyBorder="1" applyAlignment="1">
      <alignment horizontal="justify" vertical="center" wrapText="1"/>
    </xf>
    <xf numFmtId="0" fontId="7" fillId="0" borderId="33" xfId="0" applyFont="1" applyFill="1" applyBorder="1" applyAlignment="1">
      <alignment horizontal="justify" vertical="center" wrapText="1"/>
    </xf>
    <xf numFmtId="0" fontId="7" fillId="0" borderId="34" xfId="0" applyFont="1" applyFill="1" applyBorder="1" applyAlignment="1">
      <alignment horizontal="justify" vertical="center" wrapText="1"/>
    </xf>
    <xf numFmtId="0" fontId="7" fillId="0" borderId="33" xfId="0" applyFont="1" applyFill="1" applyBorder="1" applyAlignment="1">
      <alignment horizontal="center" vertical="center" wrapText="1"/>
    </xf>
    <xf numFmtId="0" fontId="7" fillId="0" borderId="34" xfId="0" applyFont="1" applyFill="1" applyBorder="1" applyAlignment="1">
      <alignment horizontal="center" vertical="center" wrapText="1"/>
    </xf>
    <xf numFmtId="2" fontId="2" fillId="0" borderId="33" xfId="0" applyNumberFormat="1" applyFont="1" applyFill="1" applyBorder="1" applyAlignment="1">
      <alignment horizontal="center" vertical="center" wrapText="1"/>
    </xf>
    <xf numFmtId="2" fontId="2" fillId="0" borderId="34" xfId="0" applyNumberFormat="1" applyFont="1" applyFill="1" applyBorder="1" applyAlignment="1">
      <alignment horizontal="center" vertical="center" wrapText="1"/>
    </xf>
    <xf numFmtId="0" fontId="14" fillId="0" borderId="2"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3" fillId="0" borderId="0" xfId="0" applyFont="1" applyFill="1" applyAlignment="1">
      <alignment horizontal="center"/>
    </xf>
    <xf numFmtId="0" fontId="13" fillId="0" borderId="5" xfId="0" applyFont="1" applyFill="1" applyBorder="1" applyAlignment="1">
      <alignment horizontal="center"/>
    </xf>
    <xf numFmtId="0" fontId="13" fillId="0" borderId="0" xfId="0" applyFont="1" applyFill="1" applyAlignment="1">
      <alignment horizontal="center" vertical="center"/>
    </xf>
    <xf numFmtId="0" fontId="13" fillId="0" borderId="5" xfId="0" applyFont="1" applyFill="1" applyBorder="1" applyAlignment="1">
      <alignment horizontal="center" vertical="center"/>
    </xf>
    <xf numFmtId="0" fontId="13" fillId="0" borderId="9" xfId="0" applyFont="1" applyFill="1" applyBorder="1" applyAlignment="1">
      <alignment horizontal="left" vertical="center"/>
    </xf>
    <xf numFmtId="0" fontId="13" fillId="0" borderId="10" xfId="0" applyFont="1" applyFill="1" applyBorder="1" applyAlignment="1">
      <alignment horizontal="left" vertical="center"/>
    </xf>
    <xf numFmtId="0" fontId="13" fillId="0" borderId="20" xfId="0" applyFont="1" applyFill="1" applyBorder="1" applyAlignment="1">
      <alignment horizontal="center" vertical="center"/>
    </xf>
    <xf numFmtId="0" fontId="13" fillId="0" borderId="21" xfId="0" applyFont="1" applyFill="1" applyBorder="1" applyAlignment="1">
      <alignment horizontal="center" vertical="center"/>
    </xf>
    <xf numFmtId="0" fontId="13" fillId="0" borderId="22" xfId="0" applyFont="1" applyFill="1" applyBorder="1" applyAlignment="1">
      <alignment horizontal="center" vertical="center"/>
    </xf>
    <xf numFmtId="0" fontId="14" fillId="0" borderId="23"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14" fillId="0" borderId="18" xfId="0" applyFont="1" applyFill="1" applyBorder="1" applyAlignment="1">
      <alignment horizontal="center" vertical="center" wrapText="1"/>
    </xf>
    <xf numFmtId="0" fontId="14" fillId="0" borderId="19" xfId="0" applyFont="1" applyFill="1" applyBorder="1" applyAlignment="1">
      <alignment horizontal="center" vertical="center" wrapText="1"/>
    </xf>
    <xf numFmtId="0" fontId="14" fillId="0" borderId="11" xfId="0" applyFont="1" applyFill="1" applyBorder="1" applyAlignment="1">
      <alignment horizontal="center" vertical="center"/>
    </xf>
    <xf numFmtId="0" fontId="14" fillId="0" borderId="6"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7" xfId="0" applyFont="1" applyFill="1" applyBorder="1" applyAlignment="1">
      <alignment horizontal="center" vertical="center"/>
    </xf>
    <xf numFmtId="0" fontId="14" fillId="0" borderId="2" xfId="0" applyFont="1" applyFill="1" applyBorder="1" applyAlignment="1">
      <alignment horizontal="center" vertical="center"/>
    </xf>
    <xf numFmtId="0" fontId="14" fillId="0" borderId="8" xfId="0" applyFont="1" applyFill="1" applyBorder="1" applyAlignment="1">
      <alignment horizontal="center" vertical="center"/>
    </xf>
    <xf numFmtId="0" fontId="14" fillId="0" borderId="15" xfId="0" applyFont="1" applyFill="1" applyBorder="1" applyAlignment="1">
      <alignment horizontal="center" vertical="center"/>
    </xf>
    <xf numFmtId="0" fontId="14" fillId="0" borderId="17" xfId="0" applyFont="1" applyFill="1" applyBorder="1" applyAlignment="1">
      <alignment horizontal="center" vertical="center"/>
    </xf>
    <xf numFmtId="0" fontId="14" fillId="0" borderId="3" xfId="0" applyFont="1" applyFill="1" applyBorder="1" applyAlignment="1">
      <alignment horizontal="center" vertical="center"/>
    </xf>
    <xf numFmtId="0" fontId="12" fillId="0" borderId="26" xfId="0" applyFont="1" applyFill="1" applyBorder="1" applyAlignment="1">
      <alignment horizontal="justify" vertical="center" wrapText="1"/>
    </xf>
    <xf numFmtId="0" fontId="12" fillId="0" borderId="27" xfId="0" applyFont="1" applyFill="1" applyBorder="1" applyAlignment="1">
      <alignment horizontal="justify" vertical="center" wrapText="1"/>
    </xf>
    <xf numFmtId="0" fontId="2" fillId="0" borderId="33" xfId="0" applyFont="1" applyFill="1" applyBorder="1" applyAlignment="1">
      <alignment horizontal="center" vertical="center" wrapText="1"/>
    </xf>
    <xf numFmtId="0" fontId="2" fillId="0" borderId="34"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12" fillId="0" borderId="16" xfId="0" applyFont="1" applyFill="1" applyBorder="1" applyAlignment="1">
      <alignment horizontal="center" vertical="center"/>
    </xf>
    <xf numFmtId="3" fontId="17" fillId="3" borderId="16" xfId="0" applyNumberFormat="1" applyFont="1" applyFill="1" applyBorder="1" applyAlignment="1">
      <alignment horizontal="center" vertical="center" wrapText="1"/>
    </xf>
    <xf numFmtId="0" fontId="10" fillId="0" borderId="16" xfId="0" applyFont="1" applyFill="1" applyBorder="1" applyAlignment="1">
      <alignment horizontal="justify" vertical="center" wrapText="1"/>
    </xf>
    <xf numFmtId="0" fontId="12" fillId="0" borderId="16" xfId="0" applyFont="1" applyFill="1" applyBorder="1" applyAlignment="1">
      <alignment horizontal="justify" vertical="center" wrapText="1"/>
    </xf>
    <xf numFmtId="1" fontId="12" fillId="0" borderId="16" xfId="0" applyNumberFormat="1" applyFont="1" applyFill="1" applyBorder="1" applyAlignment="1">
      <alignment horizontal="center" vertical="center"/>
    </xf>
    <xf numFmtId="0" fontId="17" fillId="2" borderId="27" xfId="0" applyFont="1" applyFill="1" applyBorder="1" applyAlignment="1">
      <alignment horizontal="justify" vertical="center" wrapText="1"/>
    </xf>
    <xf numFmtId="0" fontId="3" fillId="0" borderId="16" xfId="0" applyFont="1" applyFill="1" applyBorder="1" applyAlignment="1">
      <alignment horizontal="justify" vertical="center" wrapText="1"/>
    </xf>
    <xf numFmtId="0" fontId="12" fillId="0" borderId="28" xfId="0" applyFont="1" applyFill="1" applyBorder="1" applyAlignment="1">
      <alignment horizontal="justify" vertical="center" wrapText="1"/>
    </xf>
    <xf numFmtId="0" fontId="18" fillId="0" borderId="1" xfId="0" applyFont="1" applyFill="1" applyBorder="1" applyAlignment="1">
      <alignment horizontal="center" vertical="center" wrapText="1"/>
    </xf>
    <xf numFmtId="0" fontId="18" fillId="0" borderId="1" xfId="0" applyFont="1" applyFill="1" applyBorder="1" applyAlignment="1">
      <alignment horizontal="center" vertical="center"/>
    </xf>
    <xf numFmtId="0" fontId="0" fillId="0" borderId="0" xfId="0" applyFill="1" applyAlignment="1">
      <alignment horizontal="center" vertical="center" wrapText="1"/>
    </xf>
    <xf numFmtId="0" fontId="0" fillId="0" borderId="0" xfId="0" applyFill="1" applyAlignment="1">
      <alignment horizontal="center" vertical="center"/>
    </xf>
    <xf numFmtId="0" fontId="12" fillId="0" borderId="29" xfId="0" applyFont="1" applyFill="1" applyBorder="1" applyAlignment="1">
      <alignment horizontal="left" vertical="center" wrapText="1"/>
    </xf>
    <xf numFmtId="0" fontId="18" fillId="0" borderId="1" xfId="0" applyFont="1" applyFill="1" applyBorder="1" applyAlignment="1">
      <alignment horizontal="center" vertical="top" wrapText="1"/>
    </xf>
    <xf numFmtId="10" fontId="12" fillId="0" borderId="30" xfId="0" applyNumberFormat="1" applyFont="1" applyFill="1" applyBorder="1" applyAlignment="1">
      <alignment horizontal="center" vertical="center" wrapText="1"/>
    </xf>
    <xf numFmtId="0" fontId="6" fillId="0" borderId="16" xfId="0" applyFont="1" applyFill="1" applyBorder="1" applyAlignment="1">
      <alignment horizontal="left" vertical="center" wrapText="1"/>
    </xf>
    <xf numFmtId="0" fontId="12" fillId="0" borderId="30" xfId="0" applyFont="1" applyFill="1" applyBorder="1" applyAlignment="1">
      <alignment horizontal="left" vertical="center" wrapText="1"/>
    </xf>
    <xf numFmtId="0" fontId="12" fillId="0" borderId="31" xfId="0" applyFont="1" applyFill="1" applyBorder="1" applyAlignment="1">
      <alignment horizontal="left" vertical="center" wrapText="1"/>
    </xf>
    <xf numFmtId="0" fontId="9" fillId="0" borderId="16" xfId="0" applyFont="1" applyFill="1" applyBorder="1" applyAlignment="1">
      <alignment horizontal="left" vertical="center" wrapText="1"/>
    </xf>
    <xf numFmtId="0" fontId="9" fillId="0" borderId="30" xfId="0" applyFont="1" applyFill="1" applyBorder="1" applyAlignment="1">
      <alignment horizontal="left" vertical="center" wrapText="1"/>
    </xf>
  </cellXfs>
  <cellStyles count="5">
    <cellStyle name="Millares" xfId="1" builtinId="3"/>
    <cellStyle name="Millares 2" xfId="4" xr:uid="{00000000-0005-0000-0000-000001000000}"/>
    <cellStyle name="Normal" xfId="0" builtinId="0"/>
    <cellStyle name="Normal 2" xfId="3" xr:uid="{00000000-0005-0000-0000-00000300000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326570</xdr:colOff>
      <xdr:row>0</xdr:row>
      <xdr:rowOff>0</xdr:rowOff>
    </xdr:from>
    <xdr:to>
      <xdr:col>17</xdr:col>
      <xdr:colOff>1315542</xdr:colOff>
      <xdr:row>8</xdr:row>
      <xdr:rowOff>427053</xdr:rowOff>
    </xdr:to>
    <xdr:pic>
      <xdr:nvPicPr>
        <xdr:cNvPr id="5" name="Imagen 4">
          <a:extLst>
            <a:ext uri="{FF2B5EF4-FFF2-40B4-BE49-F238E27FC236}">
              <a16:creationId xmlns:a16="http://schemas.microsoft.com/office/drawing/2014/main" id="{6F1625B0-58B9-4571-A3FC-F04144817D8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430999" y="0"/>
          <a:ext cx="4581257" cy="210526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119"/>
  <sheetViews>
    <sheetView tabSelected="1" topLeftCell="D10" zoomScale="60" zoomScaleNormal="60" zoomScaleSheetLayoutView="40" workbookViewId="0">
      <pane xSplit="6" ySplit="3" topLeftCell="J64" activePane="bottomRight" state="frozen"/>
      <selection activeCell="D10" sqref="D10"/>
      <selection pane="topRight" activeCell="J10" sqref="J10"/>
      <selection pane="bottomLeft" activeCell="D13" sqref="D13"/>
      <selection pane="bottomRight" activeCell="N73" sqref="N73:N74"/>
    </sheetView>
  </sheetViews>
  <sheetFormatPr baseColWidth="10" defaultColWidth="11" defaultRowHeight="15.75" x14ac:dyDescent="0.25"/>
  <cols>
    <col min="1" max="3" width="11" style="4"/>
    <col min="4" max="4" width="45.375" style="4" customWidth="1"/>
    <col min="5" max="5" width="21.125" style="4" customWidth="1"/>
    <col min="6" max="6" width="18.625" style="4" customWidth="1"/>
    <col min="7" max="7" width="18" style="4" customWidth="1"/>
    <col min="8" max="9" width="17.875" style="4" customWidth="1"/>
    <col min="10" max="13" width="12.875" style="4" customWidth="1"/>
    <col min="14" max="15" width="22.125" style="4" customWidth="1"/>
    <col min="16" max="18" width="23.625" style="4" customWidth="1"/>
    <col min="19" max="16384" width="11" style="4"/>
  </cols>
  <sheetData>
    <row r="3" spans="4:20" x14ac:dyDescent="0.25">
      <c r="D3" s="1"/>
      <c r="E3" s="2"/>
      <c r="F3" s="2"/>
      <c r="G3" s="2"/>
      <c r="H3" s="2"/>
      <c r="I3" s="2"/>
      <c r="J3" s="2"/>
      <c r="K3" s="2"/>
      <c r="L3" s="2"/>
      <c r="M3" s="2"/>
      <c r="N3" s="2"/>
      <c r="O3" s="2"/>
      <c r="P3" s="2"/>
      <c r="Q3" s="2"/>
      <c r="R3" s="3"/>
    </row>
    <row r="4" spans="4:20" ht="18" x14ac:dyDescent="0.25">
      <c r="D4" s="5"/>
      <c r="E4" s="67" t="s">
        <v>0</v>
      </c>
      <c r="F4" s="67"/>
      <c r="G4" s="67"/>
      <c r="H4" s="67"/>
      <c r="I4" s="67"/>
      <c r="J4" s="67"/>
      <c r="K4" s="67"/>
      <c r="L4" s="67"/>
      <c r="M4" s="67"/>
      <c r="N4" s="67"/>
      <c r="O4" s="67"/>
      <c r="P4" s="67"/>
      <c r="Q4" s="67"/>
      <c r="R4" s="68"/>
    </row>
    <row r="5" spans="4:20" ht="18" x14ac:dyDescent="0.25">
      <c r="D5" s="5"/>
      <c r="E5" s="67" t="s">
        <v>1</v>
      </c>
      <c r="F5" s="67"/>
      <c r="G5" s="67"/>
      <c r="H5" s="67"/>
      <c r="I5" s="67"/>
      <c r="J5" s="67"/>
      <c r="K5" s="67"/>
      <c r="L5" s="67"/>
      <c r="M5" s="67"/>
      <c r="N5" s="67"/>
      <c r="O5" s="67"/>
      <c r="P5" s="67"/>
      <c r="Q5" s="67"/>
      <c r="R5" s="68"/>
    </row>
    <row r="6" spans="4:20" ht="18" x14ac:dyDescent="0.25">
      <c r="D6" s="5"/>
      <c r="E6" s="69" t="s">
        <v>140</v>
      </c>
      <c r="F6" s="69"/>
      <c r="G6" s="69"/>
      <c r="H6" s="69"/>
      <c r="I6" s="69"/>
      <c r="J6" s="69"/>
      <c r="K6" s="69"/>
      <c r="L6" s="69"/>
      <c r="M6" s="69"/>
      <c r="N6" s="69"/>
      <c r="O6" s="69"/>
      <c r="P6" s="69"/>
      <c r="Q6" s="69"/>
      <c r="R6" s="70"/>
    </row>
    <row r="7" spans="4:20" x14ac:dyDescent="0.25">
      <c r="D7" s="5"/>
      <c r="R7" s="6"/>
    </row>
    <row r="8" spans="4:20" ht="16.5" thickBot="1" x14ac:dyDescent="0.3">
      <c r="D8" s="5"/>
      <c r="R8" s="6"/>
    </row>
    <row r="9" spans="4:20" ht="43.5" customHeight="1" thickBot="1" x14ac:dyDescent="0.3">
      <c r="D9" s="71" t="s">
        <v>19</v>
      </c>
      <c r="E9" s="72"/>
      <c r="F9" s="73" t="s">
        <v>83</v>
      </c>
      <c r="G9" s="74"/>
      <c r="H9" s="74"/>
      <c r="I9" s="74"/>
      <c r="J9" s="74"/>
      <c r="K9" s="74"/>
      <c r="L9" s="74"/>
      <c r="M9" s="74"/>
      <c r="N9" s="74"/>
      <c r="O9" s="74"/>
      <c r="P9" s="74"/>
      <c r="Q9" s="74"/>
      <c r="R9" s="75"/>
    </row>
    <row r="10" spans="4:20" ht="27.95" customHeight="1" x14ac:dyDescent="0.25">
      <c r="D10" s="76" t="s">
        <v>2</v>
      </c>
      <c r="E10" s="79" t="s">
        <v>3</v>
      </c>
      <c r="F10" s="80" t="s">
        <v>20</v>
      </c>
      <c r="G10" s="79" t="s">
        <v>4</v>
      </c>
      <c r="H10" s="82" t="s">
        <v>5</v>
      </c>
      <c r="I10" s="83"/>
      <c r="J10" s="83"/>
      <c r="K10" s="83"/>
      <c r="L10" s="83"/>
      <c r="M10" s="83"/>
      <c r="N10" s="83"/>
      <c r="O10" s="84"/>
      <c r="P10" s="83" t="s">
        <v>6</v>
      </c>
      <c r="Q10" s="83"/>
      <c r="R10" s="85"/>
    </row>
    <row r="11" spans="4:20" ht="32.1" customHeight="1" x14ac:dyDescent="0.25">
      <c r="D11" s="77"/>
      <c r="E11" s="65"/>
      <c r="F11" s="81"/>
      <c r="G11" s="65"/>
      <c r="H11" s="65" t="s">
        <v>7</v>
      </c>
      <c r="I11" s="65" t="s">
        <v>8</v>
      </c>
      <c r="J11" s="86" t="s">
        <v>9</v>
      </c>
      <c r="K11" s="86"/>
      <c r="L11" s="86"/>
      <c r="M11" s="86"/>
      <c r="N11" s="86" t="s">
        <v>10</v>
      </c>
      <c r="O11" s="90"/>
      <c r="P11" s="86"/>
      <c r="Q11" s="86"/>
      <c r="R11" s="87"/>
    </row>
    <row r="12" spans="4:20" ht="30.75" thickBot="1" x14ac:dyDescent="0.3">
      <c r="D12" s="78"/>
      <c r="E12" s="66"/>
      <c r="F12" s="81"/>
      <c r="G12" s="66"/>
      <c r="H12" s="66"/>
      <c r="I12" s="66"/>
      <c r="J12" s="7" t="s">
        <v>11</v>
      </c>
      <c r="K12" s="7" t="s">
        <v>12</v>
      </c>
      <c r="L12" s="7" t="s">
        <v>13</v>
      </c>
      <c r="M12" s="7" t="s">
        <v>14</v>
      </c>
      <c r="N12" s="7" t="s">
        <v>15</v>
      </c>
      <c r="O12" s="7" t="s">
        <v>16</v>
      </c>
      <c r="P12" s="88"/>
      <c r="Q12" s="88"/>
      <c r="R12" s="89"/>
    </row>
    <row r="13" spans="4:20" ht="84.75" customHeight="1" thickTop="1" x14ac:dyDescent="0.25">
      <c r="D13" s="91" t="s">
        <v>88</v>
      </c>
      <c r="E13" s="59" t="s">
        <v>17</v>
      </c>
      <c r="F13" s="61" t="s">
        <v>22</v>
      </c>
      <c r="G13" s="61" t="s">
        <v>137</v>
      </c>
      <c r="H13" s="63">
        <v>18</v>
      </c>
      <c r="I13" s="93" t="s">
        <v>18</v>
      </c>
      <c r="J13" s="22">
        <v>23</v>
      </c>
      <c r="K13" s="22">
        <v>23</v>
      </c>
      <c r="L13" s="22">
        <v>23</v>
      </c>
      <c r="M13" s="23"/>
      <c r="N13" s="51">
        <f>IFERROR((L13-L14)/L14,"ND")</f>
        <v>0.27777777777777779</v>
      </c>
      <c r="O13" s="53">
        <f>IFERROR(((J13+K13+L13)-(J14+K14+L14))/(J14+K14+L14),"ND")</f>
        <v>0.27777777777777779</v>
      </c>
      <c r="P13" s="55" t="s">
        <v>186</v>
      </c>
      <c r="Q13" s="55"/>
      <c r="R13" s="56"/>
    </row>
    <row r="14" spans="4:20" ht="84.75" customHeight="1" x14ac:dyDescent="0.25">
      <c r="D14" s="92"/>
      <c r="E14" s="60"/>
      <c r="F14" s="62"/>
      <c r="G14" s="62"/>
      <c r="H14" s="64"/>
      <c r="I14" s="94"/>
      <c r="J14" s="22">
        <v>18</v>
      </c>
      <c r="K14" s="22">
        <v>18</v>
      </c>
      <c r="L14" s="22">
        <v>18</v>
      </c>
      <c r="M14" s="24">
        <v>18</v>
      </c>
      <c r="N14" s="52"/>
      <c r="O14" s="54"/>
      <c r="P14" s="57"/>
      <c r="Q14" s="57"/>
      <c r="R14" s="58"/>
      <c r="S14" s="8"/>
      <c r="T14" s="8"/>
    </row>
    <row r="15" spans="4:20" ht="51.75" customHeight="1" x14ac:dyDescent="0.25">
      <c r="D15" s="92" t="s">
        <v>89</v>
      </c>
      <c r="E15" s="98" t="s">
        <v>31</v>
      </c>
      <c r="F15" s="96" t="s">
        <v>22</v>
      </c>
      <c r="G15" s="96" t="s">
        <v>24</v>
      </c>
      <c r="H15" s="100">
        <v>50000</v>
      </c>
      <c r="I15" s="96" t="s">
        <v>23</v>
      </c>
      <c r="J15" s="9">
        <v>12212</v>
      </c>
      <c r="K15" s="9">
        <v>20477</v>
      </c>
      <c r="L15" s="9">
        <v>15792</v>
      </c>
      <c r="M15" s="9"/>
      <c r="N15" s="30">
        <f>IFERROR(L15/L16,"100%")</f>
        <v>1.26336</v>
      </c>
      <c r="O15" s="30">
        <f t="shared" ref="O15" si="0">IFERROR(( J15 + K15+L15)/(H15),"ND")</f>
        <v>0.96962000000000004</v>
      </c>
      <c r="P15" s="102" t="s">
        <v>174</v>
      </c>
      <c r="Q15" s="99"/>
      <c r="R15" s="103"/>
    </row>
    <row r="16" spans="4:20" ht="90.75" customHeight="1" x14ac:dyDescent="0.25">
      <c r="D16" s="92"/>
      <c r="E16" s="99"/>
      <c r="F16" s="96"/>
      <c r="G16" s="96"/>
      <c r="H16" s="100"/>
      <c r="I16" s="96"/>
      <c r="J16" s="9">
        <v>12500</v>
      </c>
      <c r="K16" s="9">
        <v>12500</v>
      </c>
      <c r="L16" s="9">
        <v>12500</v>
      </c>
      <c r="M16" s="9">
        <v>12500</v>
      </c>
      <c r="N16" s="30"/>
      <c r="O16" s="30"/>
      <c r="P16" s="99"/>
      <c r="Q16" s="99"/>
      <c r="R16" s="103"/>
    </row>
    <row r="17" spans="4:18" ht="51.75" customHeight="1" x14ac:dyDescent="0.25">
      <c r="D17" s="101" t="s">
        <v>90</v>
      </c>
      <c r="E17" s="32" t="s">
        <v>32</v>
      </c>
      <c r="F17" s="50" t="s">
        <v>22</v>
      </c>
      <c r="G17" s="50" t="s">
        <v>24</v>
      </c>
      <c r="H17" s="97">
        <v>1294</v>
      </c>
      <c r="I17" s="50" t="s">
        <v>23</v>
      </c>
      <c r="J17" s="19">
        <v>310</v>
      </c>
      <c r="K17" s="19">
        <v>410</v>
      </c>
      <c r="L17" s="19">
        <v>379</v>
      </c>
      <c r="M17" s="19"/>
      <c r="N17" s="35">
        <f>IFERROR(L17/L18,"100%")</f>
        <v>1.1347305389221556</v>
      </c>
      <c r="O17" s="35">
        <f t="shared" ref="O17" si="1">IFERROR(( J17 + K17+L17)/(H17),"ND")</f>
        <v>0.84930448222565691</v>
      </c>
      <c r="P17" s="32" t="s">
        <v>152</v>
      </c>
      <c r="Q17" s="32"/>
      <c r="R17" s="33"/>
    </row>
    <row r="18" spans="4:18" ht="51" customHeight="1" x14ac:dyDescent="0.25">
      <c r="D18" s="101"/>
      <c r="E18" s="32"/>
      <c r="F18" s="50"/>
      <c r="G18" s="50"/>
      <c r="H18" s="50"/>
      <c r="I18" s="50"/>
      <c r="J18" s="19">
        <v>236</v>
      </c>
      <c r="K18" s="19">
        <v>363</v>
      </c>
      <c r="L18" s="19">
        <v>334</v>
      </c>
      <c r="M18" s="19">
        <v>334</v>
      </c>
      <c r="N18" s="35"/>
      <c r="O18" s="35"/>
      <c r="P18" s="32"/>
      <c r="Q18" s="32"/>
      <c r="R18" s="33"/>
    </row>
    <row r="19" spans="4:18" ht="79.5" customHeight="1" x14ac:dyDescent="0.25">
      <c r="D19" s="37" t="s">
        <v>91</v>
      </c>
      <c r="E19" s="28" t="s">
        <v>33</v>
      </c>
      <c r="F19" s="36" t="s">
        <v>22</v>
      </c>
      <c r="G19" s="36" t="s">
        <v>24</v>
      </c>
      <c r="H19" s="36">
        <v>200</v>
      </c>
      <c r="I19" s="36" t="s">
        <v>23</v>
      </c>
      <c r="J19" s="10">
        <v>85</v>
      </c>
      <c r="K19" s="10">
        <v>92</v>
      </c>
      <c r="L19" s="10">
        <v>66</v>
      </c>
      <c r="M19" s="10"/>
      <c r="N19" s="30">
        <f>IFERROR(L19/L20,"100%")</f>
        <v>1.32</v>
      </c>
      <c r="O19" s="30">
        <f t="shared" ref="O19" si="2">IFERROR(( J19 + K19+L19)/(H19),"ND")</f>
        <v>1.2150000000000001</v>
      </c>
      <c r="P19" s="31" t="s">
        <v>154</v>
      </c>
      <c r="Q19" s="28"/>
      <c r="R19" s="29"/>
    </row>
    <row r="20" spans="4:18" ht="82.5" customHeight="1" x14ac:dyDescent="0.25">
      <c r="D20" s="37"/>
      <c r="E20" s="28"/>
      <c r="F20" s="36"/>
      <c r="G20" s="36"/>
      <c r="H20" s="36"/>
      <c r="I20" s="36"/>
      <c r="J20" s="11">
        <v>50</v>
      </c>
      <c r="K20" s="11">
        <v>50</v>
      </c>
      <c r="L20" s="11">
        <v>50</v>
      </c>
      <c r="M20" s="11">
        <v>50</v>
      </c>
      <c r="N20" s="30"/>
      <c r="O20" s="30"/>
      <c r="P20" s="28"/>
      <c r="Q20" s="28"/>
      <c r="R20" s="29"/>
    </row>
    <row r="21" spans="4:18" ht="63" customHeight="1" x14ac:dyDescent="0.25">
      <c r="D21" s="37" t="s">
        <v>92</v>
      </c>
      <c r="E21" s="28" t="s">
        <v>34</v>
      </c>
      <c r="F21" s="36" t="s">
        <v>22</v>
      </c>
      <c r="G21" s="36" t="s">
        <v>24</v>
      </c>
      <c r="H21" s="36">
        <v>200</v>
      </c>
      <c r="I21" s="36" t="s">
        <v>23</v>
      </c>
      <c r="J21" s="10">
        <v>38</v>
      </c>
      <c r="K21" s="11">
        <v>48</v>
      </c>
      <c r="L21" s="11">
        <v>35</v>
      </c>
      <c r="M21" s="11"/>
      <c r="N21" s="30">
        <f>IFERROR(L21/L22,"100%")</f>
        <v>0.7</v>
      </c>
      <c r="O21" s="30">
        <f t="shared" ref="O21" si="3">IFERROR(( J21 + K21+L21)/(H21),"ND")</f>
        <v>0.60499999999999998</v>
      </c>
      <c r="P21" s="31" t="s">
        <v>155</v>
      </c>
      <c r="Q21" s="28"/>
      <c r="R21" s="29"/>
    </row>
    <row r="22" spans="4:18" ht="63" customHeight="1" x14ac:dyDescent="0.25">
      <c r="D22" s="37"/>
      <c r="E22" s="28"/>
      <c r="F22" s="36"/>
      <c r="G22" s="36"/>
      <c r="H22" s="36"/>
      <c r="I22" s="36"/>
      <c r="J22" s="10">
        <v>50</v>
      </c>
      <c r="K22" s="10">
        <v>50</v>
      </c>
      <c r="L22" s="10">
        <v>50</v>
      </c>
      <c r="M22" s="10">
        <v>50</v>
      </c>
      <c r="N22" s="30"/>
      <c r="O22" s="30"/>
      <c r="P22" s="28"/>
      <c r="Q22" s="28"/>
      <c r="R22" s="29"/>
    </row>
    <row r="23" spans="4:18" ht="63" customHeight="1" x14ac:dyDescent="0.25">
      <c r="D23" s="37" t="s">
        <v>93</v>
      </c>
      <c r="E23" s="28" t="s">
        <v>35</v>
      </c>
      <c r="F23" s="36" t="s">
        <v>22</v>
      </c>
      <c r="G23" s="36" t="s">
        <v>24</v>
      </c>
      <c r="H23" s="36">
        <v>200</v>
      </c>
      <c r="I23" s="36" t="s">
        <v>25</v>
      </c>
      <c r="J23" s="10">
        <v>53</v>
      </c>
      <c r="K23" s="11">
        <v>42</v>
      </c>
      <c r="L23" s="11">
        <v>32</v>
      </c>
      <c r="M23" s="11"/>
      <c r="N23" s="30">
        <f>IFERROR(L23/L24,"100%")</f>
        <v>0.64</v>
      </c>
      <c r="O23" s="30">
        <f t="shared" ref="O23" si="4">IFERROR(( J23 + K23+L23)/(H23),"ND")</f>
        <v>0.63500000000000001</v>
      </c>
      <c r="P23" s="31" t="s">
        <v>156</v>
      </c>
      <c r="Q23" s="28"/>
      <c r="R23" s="29"/>
    </row>
    <row r="24" spans="4:18" ht="63" customHeight="1" x14ac:dyDescent="0.25">
      <c r="D24" s="37"/>
      <c r="E24" s="28"/>
      <c r="F24" s="36"/>
      <c r="G24" s="36"/>
      <c r="H24" s="36"/>
      <c r="I24" s="36"/>
      <c r="J24" s="10">
        <v>50</v>
      </c>
      <c r="K24" s="10">
        <v>50</v>
      </c>
      <c r="L24" s="10">
        <v>50</v>
      </c>
      <c r="M24" s="10">
        <v>50</v>
      </c>
      <c r="N24" s="30"/>
      <c r="O24" s="30"/>
      <c r="P24" s="28"/>
      <c r="Q24" s="28"/>
      <c r="R24" s="29"/>
    </row>
    <row r="25" spans="4:18" ht="63" customHeight="1" x14ac:dyDescent="0.25">
      <c r="D25" s="37" t="s">
        <v>94</v>
      </c>
      <c r="E25" s="28" t="s">
        <v>36</v>
      </c>
      <c r="F25" s="36" t="s">
        <v>22</v>
      </c>
      <c r="G25" s="36" t="s">
        <v>24</v>
      </c>
      <c r="H25" s="36">
        <v>40</v>
      </c>
      <c r="I25" s="36" t="s">
        <v>23</v>
      </c>
      <c r="J25" s="10">
        <v>13</v>
      </c>
      <c r="K25" s="11">
        <v>7</v>
      </c>
      <c r="L25" s="11">
        <v>9</v>
      </c>
      <c r="M25" s="11"/>
      <c r="N25" s="30">
        <f>IFERROR(L25/L26,"100%")</f>
        <v>0.9</v>
      </c>
      <c r="O25" s="30">
        <f t="shared" ref="O25" si="5">IFERROR(( J25 + K25+L25)/(H25),"ND")</f>
        <v>0.72499999999999998</v>
      </c>
      <c r="P25" s="31" t="s">
        <v>157</v>
      </c>
      <c r="Q25" s="28"/>
      <c r="R25" s="29"/>
    </row>
    <row r="26" spans="4:18" ht="63" customHeight="1" x14ac:dyDescent="0.25">
      <c r="D26" s="37"/>
      <c r="E26" s="28"/>
      <c r="F26" s="36"/>
      <c r="G26" s="36"/>
      <c r="H26" s="36"/>
      <c r="I26" s="36"/>
      <c r="J26" s="10">
        <v>10</v>
      </c>
      <c r="K26" s="10">
        <v>10</v>
      </c>
      <c r="L26" s="10">
        <v>10</v>
      </c>
      <c r="M26" s="10">
        <v>10</v>
      </c>
      <c r="N26" s="30"/>
      <c r="O26" s="30"/>
      <c r="P26" s="28"/>
      <c r="Q26" s="28"/>
      <c r="R26" s="29"/>
    </row>
    <row r="27" spans="4:18" ht="63" customHeight="1" x14ac:dyDescent="0.25">
      <c r="D27" s="37" t="s">
        <v>95</v>
      </c>
      <c r="E27" s="28" t="s">
        <v>37</v>
      </c>
      <c r="F27" s="36" t="s">
        <v>22</v>
      </c>
      <c r="G27" s="36" t="s">
        <v>24</v>
      </c>
      <c r="H27" s="36">
        <v>636</v>
      </c>
      <c r="I27" s="36" t="s">
        <v>23</v>
      </c>
      <c r="J27" s="10">
        <v>118</v>
      </c>
      <c r="K27" s="11">
        <v>220</v>
      </c>
      <c r="L27" s="11">
        <v>229</v>
      </c>
      <c r="M27" s="11"/>
      <c r="N27" s="30">
        <f>IFERROR(L27/L28,"100%")</f>
        <v>1.3630952380952381</v>
      </c>
      <c r="O27" s="30">
        <f t="shared" ref="O27" si="6">IFERROR(( J27 + K27+L27)/(H27),"ND")</f>
        <v>0.89150943396226412</v>
      </c>
      <c r="P27" s="31" t="s">
        <v>81</v>
      </c>
      <c r="Q27" s="28"/>
      <c r="R27" s="29"/>
    </row>
    <row r="28" spans="4:18" ht="63" customHeight="1" x14ac:dyDescent="0.25">
      <c r="D28" s="37"/>
      <c r="E28" s="28"/>
      <c r="F28" s="36"/>
      <c r="G28" s="36"/>
      <c r="H28" s="36"/>
      <c r="I28" s="36"/>
      <c r="J28" s="10">
        <v>100</v>
      </c>
      <c r="K28" s="10">
        <v>200</v>
      </c>
      <c r="L28" s="10">
        <v>168</v>
      </c>
      <c r="M28" s="10">
        <v>168</v>
      </c>
      <c r="N28" s="30"/>
      <c r="O28" s="30"/>
      <c r="P28" s="28"/>
      <c r="Q28" s="28"/>
      <c r="R28" s="29"/>
    </row>
    <row r="29" spans="4:18" ht="63" customHeight="1" x14ac:dyDescent="0.25">
      <c r="D29" s="37" t="s">
        <v>96</v>
      </c>
      <c r="E29" s="28" t="s">
        <v>38</v>
      </c>
      <c r="F29" s="36" t="s">
        <v>22</v>
      </c>
      <c r="G29" s="36" t="s">
        <v>26</v>
      </c>
      <c r="H29" s="36">
        <v>6</v>
      </c>
      <c r="I29" s="36" t="s">
        <v>23</v>
      </c>
      <c r="J29" s="12" t="s">
        <v>138</v>
      </c>
      <c r="K29" s="11" t="s">
        <v>138</v>
      </c>
      <c r="L29" s="11">
        <v>3</v>
      </c>
      <c r="M29" s="11"/>
      <c r="N29" s="30">
        <f>IFERROR(L29/L30,"100%")</f>
        <v>1</v>
      </c>
      <c r="O29" s="30" t="str">
        <f t="shared" ref="O29" si="7">IFERROR(( J29 + K29+L29)/(H29),"ND")</f>
        <v>ND</v>
      </c>
      <c r="P29" s="34" t="s">
        <v>175</v>
      </c>
      <c r="Q29" s="28"/>
      <c r="R29" s="29"/>
    </row>
    <row r="30" spans="4:18" ht="63" customHeight="1" x14ac:dyDescent="0.25">
      <c r="D30" s="37"/>
      <c r="E30" s="28"/>
      <c r="F30" s="36"/>
      <c r="G30" s="36"/>
      <c r="H30" s="36"/>
      <c r="I30" s="36"/>
      <c r="J30" s="12" t="s">
        <v>138</v>
      </c>
      <c r="K30" s="12" t="s">
        <v>138</v>
      </c>
      <c r="L30" s="10">
        <v>3</v>
      </c>
      <c r="M30" s="10">
        <v>3</v>
      </c>
      <c r="N30" s="30"/>
      <c r="O30" s="30"/>
      <c r="P30" s="28"/>
      <c r="Q30" s="28"/>
      <c r="R30" s="29"/>
    </row>
    <row r="31" spans="4:18" ht="63" customHeight="1" x14ac:dyDescent="0.25">
      <c r="D31" s="37" t="s">
        <v>97</v>
      </c>
      <c r="E31" s="28" t="s">
        <v>39</v>
      </c>
      <c r="F31" s="36" t="s">
        <v>22</v>
      </c>
      <c r="G31" s="36" t="s">
        <v>26</v>
      </c>
      <c r="H31" s="36">
        <v>12</v>
      </c>
      <c r="I31" s="36" t="s">
        <v>23</v>
      </c>
      <c r="J31" s="10">
        <v>3</v>
      </c>
      <c r="K31" s="11">
        <v>4</v>
      </c>
      <c r="L31" s="11">
        <v>3</v>
      </c>
      <c r="M31" s="11"/>
      <c r="N31" s="30">
        <f>IFERROR(L31/L32,"100%")</f>
        <v>1</v>
      </c>
      <c r="O31" s="30">
        <f t="shared" ref="O31" si="8">IFERROR(( J31 + K31+L31)/(H31),"ND")</f>
        <v>0.83333333333333337</v>
      </c>
      <c r="P31" s="34" t="s">
        <v>176</v>
      </c>
      <c r="Q31" s="28"/>
      <c r="R31" s="29"/>
    </row>
    <row r="32" spans="4:18" ht="63" customHeight="1" x14ac:dyDescent="0.25">
      <c r="D32" s="37"/>
      <c r="E32" s="28"/>
      <c r="F32" s="36"/>
      <c r="G32" s="36"/>
      <c r="H32" s="36"/>
      <c r="I32" s="36"/>
      <c r="J32" s="10">
        <v>3</v>
      </c>
      <c r="K32" s="10">
        <v>3</v>
      </c>
      <c r="L32" s="10">
        <v>3</v>
      </c>
      <c r="M32" s="10">
        <v>3</v>
      </c>
      <c r="N32" s="30"/>
      <c r="O32" s="30"/>
      <c r="P32" s="28"/>
      <c r="Q32" s="28"/>
      <c r="R32" s="29"/>
    </row>
    <row r="33" spans="4:18" ht="63" customHeight="1" x14ac:dyDescent="0.25">
      <c r="D33" s="49" t="s">
        <v>98</v>
      </c>
      <c r="E33" s="32" t="s">
        <v>40</v>
      </c>
      <c r="F33" s="50" t="s">
        <v>22</v>
      </c>
      <c r="G33" s="50" t="s">
        <v>24</v>
      </c>
      <c r="H33" s="50">
        <v>418</v>
      </c>
      <c r="I33" s="50" t="s">
        <v>23</v>
      </c>
      <c r="J33" s="19">
        <v>102</v>
      </c>
      <c r="K33" s="19">
        <v>79</v>
      </c>
      <c r="L33" s="19">
        <v>83</v>
      </c>
      <c r="M33" s="19"/>
      <c r="N33" s="35">
        <f>IFERROR(L33/L34,"100%")</f>
        <v>0.97647058823529409</v>
      </c>
      <c r="O33" s="35">
        <f t="shared" ref="O33" si="9">IFERROR(( J33 + K33+L33)/(H33),"ND")</f>
        <v>0.63157894736842102</v>
      </c>
      <c r="P33" s="32" t="s">
        <v>158</v>
      </c>
      <c r="Q33" s="32"/>
      <c r="R33" s="33"/>
    </row>
    <row r="34" spans="4:18" ht="63" customHeight="1" x14ac:dyDescent="0.25">
      <c r="D34" s="49"/>
      <c r="E34" s="32"/>
      <c r="F34" s="50"/>
      <c r="G34" s="50"/>
      <c r="H34" s="50"/>
      <c r="I34" s="50"/>
      <c r="J34" s="19">
        <v>74</v>
      </c>
      <c r="K34" s="19">
        <v>183</v>
      </c>
      <c r="L34" s="19">
        <v>85</v>
      </c>
      <c r="M34" s="19">
        <v>76</v>
      </c>
      <c r="N34" s="35"/>
      <c r="O34" s="35"/>
      <c r="P34" s="32"/>
      <c r="Q34" s="32"/>
      <c r="R34" s="33"/>
    </row>
    <row r="35" spans="4:18" ht="63" customHeight="1" x14ac:dyDescent="0.25">
      <c r="D35" s="37" t="s">
        <v>99</v>
      </c>
      <c r="E35" s="28" t="s">
        <v>41</v>
      </c>
      <c r="F35" s="36" t="s">
        <v>22</v>
      </c>
      <c r="G35" s="36" t="s">
        <v>24</v>
      </c>
      <c r="H35" s="36">
        <v>42</v>
      </c>
      <c r="I35" s="36" t="s">
        <v>23</v>
      </c>
      <c r="J35" s="10">
        <v>1</v>
      </c>
      <c r="K35" s="10">
        <v>0</v>
      </c>
      <c r="L35" s="10">
        <v>0</v>
      </c>
      <c r="M35" s="10"/>
      <c r="N35" s="30" t="str">
        <f>IFERROR(L35/L36,"100%")</f>
        <v>100%</v>
      </c>
      <c r="O35" s="30">
        <f t="shared" ref="O35" si="10">IFERROR(( J35 + K35+L35)/(H35),"ND")</f>
        <v>2.3809523809523808E-2</v>
      </c>
      <c r="P35" s="31" t="s">
        <v>159</v>
      </c>
      <c r="Q35" s="28"/>
      <c r="R35" s="29"/>
    </row>
    <row r="36" spans="4:18" ht="63" customHeight="1" x14ac:dyDescent="0.25">
      <c r="D36" s="37"/>
      <c r="E36" s="28"/>
      <c r="F36" s="36"/>
      <c r="G36" s="36"/>
      <c r="H36" s="36"/>
      <c r="I36" s="36"/>
      <c r="J36" s="11">
        <v>11</v>
      </c>
      <c r="K36" s="11">
        <v>31</v>
      </c>
      <c r="L36" s="11">
        <v>0</v>
      </c>
      <c r="M36" s="11">
        <v>1</v>
      </c>
      <c r="N36" s="30"/>
      <c r="O36" s="30"/>
      <c r="P36" s="28"/>
      <c r="Q36" s="28"/>
      <c r="R36" s="29"/>
    </row>
    <row r="37" spans="4:18" ht="63" customHeight="1" x14ac:dyDescent="0.25">
      <c r="D37" s="37" t="s">
        <v>100</v>
      </c>
      <c r="E37" s="28" t="s">
        <v>42</v>
      </c>
      <c r="F37" s="36" t="s">
        <v>22</v>
      </c>
      <c r="G37" s="36" t="s">
        <v>26</v>
      </c>
      <c r="H37" s="36">
        <v>70</v>
      </c>
      <c r="I37" s="36" t="s">
        <v>23</v>
      </c>
      <c r="J37" s="11">
        <v>0</v>
      </c>
      <c r="K37" s="11">
        <v>0</v>
      </c>
      <c r="L37" s="11">
        <v>12</v>
      </c>
      <c r="M37" s="11"/>
      <c r="N37" s="30">
        <f>IFERROR(L37/L38,"100%")</f>
        <v>1</v>
      </c>
      <c r="O37" s="30">
        <f t="shared" ref="O37" si="11">IFERROR(( J37 + K37+L37)/(H37),"ND")</f>
        <v>0.17142857142857143</v>
      </c>
      <c r="P37" s="34" t="s">
        <v>177</v>
      </c>
      <c r="Q37" s="28"/>
      <c r="R37" s="29"/>
    </row>
    <row r="38" spans="4:18" ht="63" customHeight="1" x14ac:dyDescent="0.25">
      <c r="D38" s="37"/>
      <c r="E38" s="28"/>
      <c r="F38" s="36"/>
      <c r="G38" s="36"/>
      <c r="H38" s="36"/>
      <c r="I38" s="36"/>
      <c r="J38" s="11">
        <v>11</v>
      </c>
      <c r="K38" s="11">
        <v>37</v>
      </c>
      <c r="L38" s="11">
        <v>12</v>
      </c>
      <c r="M38" s="11">
        <v>10</v>
      </c>
      <c r="N38" s="30"/>
      <c r="O38" s="30"/>
      <c r="P38" s="28"/>
      <c r="Q38" s="28"/>
      <c r="R38" s="29"/>
    </row>
    <row r="39" spans="4:18" ht="63" customHeight="1" x14ac:dyDescent="0.25">
      <c r="D39" s="48" t="s">
        <v>101</v>
      </c>
      <c r="E39" s="28" t="s">
        <v>43</v>
      </c>
      <c r="F39" s="36" t="s">
        <v>22</v>
      </c>
      <c r="G39" s="36" t="s">
        <v>26</v>
      </c>
      <c r="H39" s="36">
        <v>300</v>
      </c>
      <c r="I39" s="36" t="s">
        <v>23</v>
      </c>
      <c r="J39" s="11">
        <v>101</v>
      </c>
      <c r="K39" s="11">
        <v>79</v>
      </c>
      <c r="L39" s="11">
        <v>71</v>
      </c>
      <c r="M39" s="11"/>
      <c r="N39" s="30">
        <f>IFERROR(L39/L40,"100%")</f>
        <v>1.0142857142857142</v>
      </c>
      <c r="O39" s="30">
        <f t="shared" ref="O39" si="12">IFERROR(( J39 + K39+L39)/(H39),"ND")</f>
        <v>0.83666666666666667</v>
      </c>
      <c r="P39" s="34" t="s">
        <v>178</v>
      </c>
      <c r="Q39" s="28"/>
      <c r="R39" s="29"/>
    </row>
    <row r="40" spans="4:18" ht="63" customHeight="1" x14ac:dyDescent="0.25">
      <c r="D40" s="48"/>
      <c r="E40" s="28"/>
      <c r="F40" s="36"/>
      <c r="G40" s="36"/>
      <c r="H40" s="36"/>
      <c r="I40" s="36"/>
      <c r="J40" s="11">
        <v>52</v>
      </c>
      <c r="K40" s="11">
        <v>115</v>
      </c>
      <c r="L40" s="11">
        <v>70</v>
      </c>
      <c r="M40" s="11">
        <v>63</v>
      </c>
      <c r="N40" s="30"/>
      <c r="O40" s="30"/>
      <c r="P40" s="28"/>
      <c r="Q40" s="28"/>
      <c r="R40" s="29"/>
    </row>
    <row r="41" spans="4:18" ht="63" customHeight="1" x14ac:dyDescent="0.25">
      <c r="D41" s="42" t="s">
        <v>102</v>
      </c>
      <c r="E41" s="43" t="s">
        <v>44</v>
      </c>
      <c r="F41" s="41" t="s">
        <v>22</v>
      </c>
      <c r="G41" s="41" t="s">
        <v>26</v>
      </c>
      <c r="H41" s="45">
        <v>6512</v>
      </c>
      <c r="I41" s="41" t="s">
        <v>23</v>
      </c>
      <c r="J41" s="20">
        <v>1487</v>
      </c>
      <c r="K41" s="19">
        <v>1622</v>
      </c>
      <c r="L41" s="19">
        <v>1426</v>
      </c>
      <c r="M41" s="19"/>
      <c r="N41" s="35">
        <f>IFERROR(L41/L42,"100%")</f>
        <v>0.99372822299651564</v>
      </c>
      <c r="O41" s="35">
        <f t="shared" ref="O41" si="13">IFERROR(( J41 + K41+L41)/(H41),"ND")</f>
        <v>0.69640663390663393</v>
      </c>
      <c r="P41" s="32" t="s">
        <v>160</v>
      </c>
      <c r="Q41" s="43"/>
      <c r="R41" s="46"/>
    </row>
    <row r="42" spans="4:18" ht="63" customHeight="1" x14ac:dyDescent="0.25">
      <c r="D42" s="42"/>
      <c r="E42" s="43"/>
      <c r="F42" s="41"/>
      <c r="G42" s="41"/>
      <c r="H42" s="41"/>
      <c r="I42" s="41"/>
      <c r="J42" s="21">
        <v>1865</v>
      </c>
      <c r="K42" s="21">
        <v>1572</v>
      </c>
      <c r="L42" s="21">
        <v>1435</v>
      </c>
      <c r="M42" s="21">
        <v>1640</v>
      </c>
      <c r="N42" s="35"/>
      <c r="O42" s="35"/>
      <c r="P42" s="43"/>
      <c r="Q42" s="43"/>
      <c r="R42" s="46"/>
    </row>
    <row r="43" spans="4:18" ht="63" customHeight="1" x14ac:dyDescent="0.25">
      <c r="D43" s="37" t="s">
        <v>103</v>
      </c>
      <c r="E43" s="28" t="s">
        <v>45</v>
      </c>
      <c r="F43" s="36" t="s">
        <v>22</v>
      </c>
      <c r="G43" s="36" t="s">
        <v>26</v>
      </c>
      <c r="H43" s="40">
        <v>2890</v>
      </c>
      <c r="I43" s="36" t="s">
        <v>23</v>
      </c>
      <c r="J43" s="11">
        <v>549</v>
      </c>
      <c r="K43" s="11">
        <v>736</v>
      </c>
      <c r="L43" s="11">
        <v>584</v>
      </c>
      <c r="M43" s="11"/>
      <c r="N43" s="30">
        <f>IFERROR(L43/L44,"100%")</f>
        <v>0.98983050847457632</v>
      </c>
      <c r="O43" s="30">
        <f t="shared" ref="O43" si="14">IFERROR(( J43 + K43+L43)/(H43),"ND")</f>
        <v>0.64671280276816612</v>
      </c>
      <c r="P43" s="31" t="s">
        <v>161</v>
      </c>
      <c r="Q43" s="28"/>
      <c r="R43" s="29"/>
    </row>
    <row r="44" spans="4:18" ht="63" customHeight="1" x14ac:dyDescent="0.25">
      <c r="D44" s="37"/>
      <c r="E44" s="28"/>
      <c r="F44" s="36"/>
      <c r="G44" s="36"/>
      <c r="H44" s="36"/>
      <c r="I44" s="36"/>
      <c r="J44" s="11">
        <v>780</v>
      </c>
      <c r="K44" s="11">
        <v>720</v>
      </c>
      <c r="L44" s="11">
        <v>590</v>
      </c>
      <c r="M44" s="11">
        <v>800</v>
      </c>
      <c r="N44" s="30"/>
      <c r="O44" s="30"/>
      <c r="P44" s="28"/>
      <c r="Q44" s="28"/>
      <c r="R44" s="29"/>
    </row>
    <row r="45" spans="4:18" ht="63" customHeight="1" x14ac:dyDescent="0.25">
      <c r="D45" s="37" t="s">
        <v>104</v>
      </c>
      <c r="E45" s="28" t="s">
        <v>46</v>
      </c>
      <c r="F45" s="36" t="s">
        <v>22</v>
      </c>
      <c r="G45" s="36" t="s">
        <v>26</v>
      </c>
      <c r="H45" s="40">
        <v>3000</v>
      </c>
      <c r="I45" s="36" t="s">
        <v>23</v>
      </c>
      <c r="J45" s="11">
        <v>853</v>
      </c>
      <c r="K45" s="11">
        <v>730</v>
      </c>
      <c r="L45" s="11">
        <v>698</v>
      </c>
      <c r="M45" s="11"/>
      <c r="N45" s="30">
        <f>IFERROR(L45/L46,"100%")</f>
        <v>0.99714285714285711</v>
      </c>
      <c r="O45" s="30">
        <f t="shared" ref="O45" si="15">IFERROR(( J45 + K45+L45)/(H45),"ND")</f>
        <v>0.76033333333333331</v>
      </c>
      <c r="P45" s="31" t="s">
        <v>162</v>
      </c>
      <c r="Q45" s="28"/>
      <c r="R45" s="29"/>
    </row>
    <row r="46" spans="4:18" ht="63" customHeight="1" x14ac:dyDescent="0.25">
      <c r="D46" s="37"/>
      <c r="E46" s="28"/>
      <c r="F46" s="36"/>
      <c r="G46" s="36"/>
      <c r="H46" s="36"/>
      <c r="I46" s="36"/>
      <c r="J46" s="11">
        <v>900</v>
      </c>
      <c r="K46" s="11">
        <v>700</v>
      </c>
      <c r="L46" s="11">
        <v>700</v>
      </c>
      <c r="M46" s="11">
        <v>700</v>
      </c>
      <c r="N46" s="30"/>
      <c r="O46" s="30"/>
      <c r="P46" s="28"/>
      <c r="Q46" s="28"/>
      <c r="R46" s="29"/>
    </row>
    <row r="47" spans="4:18" ht="63" customHeight="1" x14ac:dyDescent="0.25">
      <c r="D47" s="37" t="s">
        <v>105</v>
      </c>
      <c r="E47" s="28" t="s">
        <v>47</v>
      </c>
      <c r="F47" s="36" t="s">
        <v>22</v>
      </c>
      <c r="G47" s="36" t="s">
        <v>26</v>
      </c>
      <c r="H47" s="36">
        <v>457</v>
      </c>
      <c r="I47" s="36" t="s">
        <v>23</v>
      </c>
      <c r="J47" s="11">
        <v>48</v>
      </c>
      <c r="K47" s="11">
        <v>85</v>
      </c>
      <c r="L47" s="11">
        <v>99</v>
      </c>
      <c r="M47" s="11"/>
      <c r="N47" s="30">
        <f>IFERROR(L47/L48,"100%")</f>
        <v>0.99</v>
      </c>
      <c r="O47" s="30">
        <f t="shared" ref="O47" si="16">IFERROR(( J47 + K47+L47)/(H47),"ND")</f>
        <v>0.50765864332603938</v>
      </c>
      <c r="P47" s="31" t="s">
        <v>163</v>
      </c>
      <c r="Q47" s="28"/>
      <c r="R47" s="29"/>
    </row>
    <row r="48" spans="4:18" ht="63" customHeight="1" x14ac:dyDescent="0.25">
      <c r="D48" s="37"/>
      <c r="E48" s="28"/>
      <c r="F48" s="36"/>
      <c r="G48" s="36"/>
      <c r="H48" s="36"/>
      <c r="I48" s="36"/>
      <c r="J48" s="11">
        <v>150</v>
      </c>
      <c r="K48" s="11">
        <v>107</v>
      </c>
      <c r="L48" s="11">
        <v>100</v>
      </c>
      <c r="M48" s="11">
        <v>100</v>
      </c>
      <c r="N48" s="30"/>
      <c r="O48" s="30"/>
      <c r="P48" s="28"/>
      <c r="Q48" s="28"/>
      <c r="R48" s="29"/>
    </row>
    <row r="49" spans="4:18" ht="63" customHeight="1" x14ac:dyDescent="0.25">
      <c r="D49" s="37" t="s">
        <v>106</v>
      </c>
      <c r="E49" s="28" t="s">
        <v>48</v>
      </c>
      <c r="F49" s="36" t="s">
        <v>22</v>
      </c>
      <c r="G49" s="36" t="s">
        <v>26</v>
      </c>
      <c r="H49" s="36">
        <v>165</v>
      </c>
      <c r="I49" s="36" t="s">
        <v>23</v>
      </c>
      <c r="J49" s="11">
        <v>37</v>
      </c>
      <c r="K49" s="11">
        <v>71</v>
      </c>
      <c r="L49" s="11">
        <v>45</v>
      </c>
      <c r="M49" s="11"/>
      <c r="N49" s="30">
        <f>IFERROR(L49/L50,"100%")</f>
        <v>1</v>
      </c>
      <c r="O49" s="30">
        <f t="shared" ref="O49" si="17">IFERROR(( J49 + K49+L49)/(H49),"ND")</f>
        <v>0.92727272727272725</v>
      </c>
      <c r="P49" s="34" t="s">
        <v>179</v>
      </c>
      <c r="Q49" s="28"/>
      <c r="R49" s="29"/>
    </row>
    <row r="50" spans="4:18" ht="63" customHeight="1" x14ac:dyDescent="0.25">
      <c r="D50" s="37"/>
      <c r="E50" s="28"/>
      <c r="F50" s="36"/>
      <c r="G50" s="36"/>
      <c r="H50" s="36"/>
      <c r="I50" s="36"/>
      <c r="J50" s="11">
        <v>35</v>
      </c>
      <c r="K50" s="11">
        <v>45</v>
      </c>
      <c r="L50" s="11">
        <v>45</v>
      </c>
      <c r="M50" s="11">
        <v>40</v>
      </c>
      <c r="N50" s="30"/>
      <c r="O50" s="30"/>
      <c r="P50" s="28"/>
      <c r="Q50" s="28"/>
      <c r="R50" s="29"/>
    </row>
    <row r="51" spans="4:18" ht="63" customHeight="1" x14ac:dyDescent="0.25">
      <c r="D51" s="42" t="s">
        <v>107</v>
      </c>
      <c r="E51" s="43" t="s">
        <v>49</v>
      </c>
      <c r="F51" s="41" t="s">
        <v>22</v>
      </c>
      <c r="G51" s="41" t="s">
        <v>26</v>
      </c>
      <c r="H51" s="41">
        <v>576</v>
      </c>
      <c r="I51" s="41" t="s">
        <v>23</v>
      </c>
      <c r="J51" s="20">
        <v>71</v>
      </c>
      <c r="K51" s="19">
        <v>101</v>
      </c>
      <c r="L51" s="19">
        <v>103</v>
      </c>
      <c r="M51" s="19"/>
      <c r="N51" s="35">
        <f>IFERROR(L51/L52,"100%")</f>
        <v>0.90350877192982459</v>
      </c>
      <c r="O51" s="35">
        <f t="shared" ref="O51" si="18">IFERROR(( J51 + K51+L51)/(H51),"ND")</f>
        <v>0.47743055555555558</v>
      </c>
      <c r="P51" s="32" t="s">
        <v>164</v>
      </c>
      <c r="Q51" s="43"/>
      <c r="R51" s="46"/>
    </row>
    <row r="52" spans="4:18" ht="63" customHeight="1" x14ac:dyDescent="0.25">
      <c r="D52" s="42"/>
      <c r="E52" s="43"/>
      <c r="F52" s="41"/>
      <c r="G52" s="41"/>
      <c r="H52" s="41"/>
      <c r="I52" s="41"/>
      <c r="J52" s="20">
        <v>181</v>
      </c>
      <c r="K52" s="20">
        <v>161</v>
      </c>
      <c r="L52" s="20">
        <v>114</v>
      </c>
      <c r="M52" s="20">
        <v>120</v>
      </c>
      <c r="N52" s="35"/>
      <c r="O52" s="35"/>
      <c r="P52" s="43"/>
      <c r="Q52" s="43"/>
      <c r="R52" s="46"/>
    </row>
    <row r="53" spans="4:18" ht="63" customHeight="1" x14ac:dyDescent="0.25">
      <c r="D53" s="37" t="s">
        <v>108</v>
      </c>
      <c r="E53" s="28" t="s">
        <v>50</v>
      </c>
      <c r="F53" s="36" t="s">
        <v>22</v>
      </c>
      <c r="G53" s="36" t="s">
        <v>24</v>
      </c>
      <c r="H53" s="36">
        <f t="shared" ref="H53:H67" si="19">J54+K54+L54+M54</f>
        <v>23</v>
      </c>
      <c r="I53" s="36" t="s">
        <v>23</v>
      </c>
      <c r="J53" s="11">
        <v>6</v>
      </c>
      <c r="K53" s="11">
        <v>5</v>
      </c>
      <c r="L53" s="11">
        <v>6</v>
      </c>
      <c r="M53" s="11"/>
      <c r="N53" s="30">
        <f>IFERROR(L53/L54,"100%")</f>
        <v>1</v>
      </c>
      <c r="O53" s="30">
        <f t="shared" ref="O53" si="20">IFERROR(( J53 + K53+L53)/(H53),"ND")</f>
        <v>0.73913043478260865</v>
      </c>
      <c r="P53" s="47" t="s">
        <v>84</v>
      </c>
      <c r="Q53" s="28"/>
      <c r="R53" s="29"/>
    </row>
    <row r="54" spans="4:18" ht="63" customHeight="1" x14ac:dyDescent="0.25">
      <c r="D54" s="37"/>
      <c r="E54" s="28"/>
      <c r="F54" s="36"/>
      <c r="G54" s="36"/>
      <c r="H54" s="36"/>
      <c r="I54" s="36"/>
      <c r="J54" s="11">
        <v>6</v>
      </c>
      <c r="K54" s="11">
        <v>6</v>
      </c>
      <c r="L54" s="11">
        <v>6</v>
      </c>
      <c r="M54" s="11">
        <v>5</v>
      </c>
      <c r="N54" s="30"/>
      <c r="O54" s="30"/>
      <c r="P54" s="28"/>
      <c r="Q54" s="28"/>
      <c r="R54" s="29"/>
    </row>
    <row r="55" spans="4:18" ht="63" customHeight="1" x14ac:dyDescent="0.25">
      <c r="D55" s="37" t="s">
        <v>109</v>
      </c>
      <c r="E55" s="28" t="s">
        <v>51</v>
      </c>
      <c r="F55" s="36" t="s">
        <v>22</v>
      </c>
      <c r="G55" s="36" t="s">
        <v>24</v>
      </c>
      <c r="H55" s="36">
        <v>480</v>
      </c>
      <c r="I55" s="36" t="s">
        <v>23</v>
      </c>
      <c r="J55" s="11">
        <v>51</v>
      </c>
      <c r="K55" s="11">
        <v>78</v>
      </c>
      <c r="L55" s="11">
        <v>91</v>
      </c>
      <c r="M55" s="11"/>
      <c r="N55" s="30">
        <f>IFERROR(L55/L56,"100%")</f>
        <v>0.91</v>
      </c>
      <c r="O55" s="30">
        <f t="shared" ref="O55" si="21">IFERROR(( J55 + K55+L55)/(H55),"ND")</f>
        <v>0.45833333333333331</v>
      </c>
      <c r="P55" s="31" t="s">
        <v>165</v>
      </c>
      <c r="Q55" s="28"/>
      <c r="R55" s="29"/>
    </row>
    <row r="56" spans="4:18" ht="63" customHeight="1" x14ac:dyDescent="0.25">
      <c r="D56" s="37"/>
      <c r="E56" s="28"/>
      <c r="F56" s="36"/>
      <c r="G56" s="36"/>
      <c r="H56" s="36"/>
      <c r="I56" s="36"/>
      <c r="J56" s="11">
        <v>150</v>
      </c>
      <c r="K56" s="11">
        <v>130</v>
      </c>
      <c r="L56" s="11">
        <v>100</v>
      </c>
      <c r="M56" s="11">
        <v>100</v>
      </c>
      <c r="N56" s="30"/>
      <c r="O56" s="30"/>
      <c r="P56" s="28"/>
      <c r="Q56" s="28"/>
      <c r="R56" s="29"/>
    </row>
    <row r="57" spans="4:18" ht="63" customHeight="1" x14ac:dyDescent="0.25">
      <c r="D57" s="37" t="s">
        <v>110</v>
      </c>
      <c r="E57" s="28" t="s">
        <v>52</v>
      </c>
      <c r="F57" s="36" t="s">
        <v>22</v>
      </c>
      <c r="G57" s="36" t="s">
        <v>24</v>
      </c>
      <c r="H57" s="36">
        <v>73</v>
      </c>
      <c r="I57" s="36" t="s">
        <v>23</v>
      </c>
      <c r="J57" s="11">
        <v>14</v>
      </c>
      <c r="K57" s="11">
        <v>18</v>
      </c>
      <c r="L57" s="11">
        <v>6</v>
      </c>
      <c r="M57" s="11"/>
      <c r="N57" s="30">
        <f>IFERROR(L57/L58,"100%")</f>
        <v>0.75</v>
      </c>
      <c r="O57" s="30">
        <f t="shared" ref="O57" si="22">IFERROR(( J57 + K57+L57)/(H57),"ND")</f>
        <v>0.52054794520547942</v>
      </c>
      <c r="P57" s="31" t="s">
        <v>85</v>
      </c>
      <c r="Q57" s="28"/>
      <c r="R57" s="29"/>
    </row>
    <row r="58" spans="4:18" ht="63" customHeight="1" x14ac:dyDescent="0.25">
      <c r="D58" s="37"/>
      <c r="E58" s="28"/>
      <c r="F58" s="36"/>
      <c r="G58" s="36"/>
      <c r="H58" s="36"/>
      <c r="I58" s="36"/>
      <c r="J58" s="11">
        <v>25</v>
      </c>
      <c r="K58" s="11">
        <v>25</v>
      </c>
      <c r="L58" s="11">
        <v>8</v>
      </c>
      <c r="M58" s="11">
        <v>15</v>
      </c>
      <c r="N58" s="30"/>
      <c r="O58" s="30"/>
      <c r="P58" s="28"/>
      <c r="Q58" s="28"/>
      <c r="R58" s="29"/>
    </row>
    <row r="59" spans="4:18" ht="63" customHeight="1" x14ac:dyDescent="0.25">
      <c r="D59" s="42" t="s">
        <v>111</v>
      </c>
      <c r="E59" s="43" t="s">
        <v>53</v>
      </c>
      <c r="F59" s="41" t="s">
        <v>22</v>
      </c>
      <c r="G59" s="41" t="s">
        <v>24</v>
      </c>
      <c r="H59" s="41">
        <v>43</v>
      </c>
      <c r="I59" s="41" t="s">
        <v>23</v>
      </c>
      <c r="J59" s="20">
        <v>14</v>
      </c>
      <c r="K59" s="20">
        <v>7</v>
      </c>
      <c r="L59" s="20">
        <v>8</v>
      </c>
      <c r="M59" s="20"/>
      <c r="N59" s="35">
        <f>IFERROR(L59/L60,"100%")</f>
        <v>1</v>
      </c>
      <c r="O59" s="35">
        <f t="shared" ref="O59" si="23">IFERROR(( J59 + K59+L59)/(H59),"ND")</f>
        <v>0.67441860465116277</v>
      </c>
      <c r="P59" s="32" t="s">
        <v>86</v>
      </c>
      <c r="Q59" s="32"/>
      <c r="R59" s="33"/>
    </row>
    <row r="60" spans="4:18" ht="63" customHeight="1" x14ac:dyDescent="0.25">
      <c r="D60" s="42"/>
      <c r="E60" s="43"/>
      <c r="F60" s="41"/>
      <c r="G60" s="41"/>
      <c r="H60" s="41"/>
      <c r="I60" s="41"/>
      <c r="J60" s="20">
        <v>14</v>
      </c>
      <c r="K60" s="20">
        <v>13</v>
      </c>
      <c r="L60" s="20">
        <v>8</v>
      </c>
      <c r="M60" s="20">
        <v>8</v>
      </c>
      <c r="N60" s="35"/>
      <c r="O60" s="35"/>
      <c r="P60" s="32"/>
      <c r="Q60" s="32"/>
      <c r="R60" s="33"/>
    </row>
    <row r="61" spans="4:18" ht="63" customHeight="1" x14ac:dyDescent="0.25">
      <c r="D61" s="37" t="s">
        <v>112</v>
      </c>
      <c r="E61" s="28" t="s">
        <v>54</v>
      </c>
      <c r="F61" s="36" t="s">
        <v>22</v>
      </c>
      <c r="G61" s="36" t="s">
        <v>24</v>
      </c>
      <c r="H61" s="36">
        <v>7</v>
      </c>
      <c r="I61" s="36" t="s">
        <v>23</v>
      </c>
      <c r="J61" s="11">
        <v>0</v>
      </c>
      <c r="K61" s="11">
        <v>0</v>
      </c>
      <c r="L61" s="11">
        <v>1</v>
      </c>
      <c r="M61" s="11"/>
      <c r="N61" s="30">
        <f>IFERROR(L61/L62,"100%")</f>
        <v>1</v>
      </c>
      <c r="O61" s="30">
        <f t="shared" ref="O61" si="24">IFERROR(( J61 + K61+L61)/(H61),"ND")</f>
        <v>0.14285714285714285</v>
      </c>
      <c r="P61" s="34" t="s">
        <v>180</v>
      </c>
      <c r="Q61" s="28"/>
      <c r="R61" s="29"/>
    </row>
    <row r="62" spans="4:18" ht="63" customHeight="1" x14ac:dyDescent="0.25">
      <c r="D62" s="37"/>
      <c r="E62" s="28"/>
      <c r="F62" s="36"/>
      <c r="G62" s="36"/>
      <c r="H62" s="36"/>
      <c r="I62" s="36"/>
      <c r="J62" s="11">
        <v>2</v>
      </c>
      <c r="K62" s="11">
        <v>3</v>
      </c>
      <c r="L62" s="11">
        <v>1</v>
      </c>
      <c r="M62" s="11">
        <v>1</v>
      </c>
      <c r="N62" s="30"/>
      <c r="O62" s="30"/>
      <c r="P62" s="28"/>
      <c r="Q62" s="28"/>
      <c r="R62" s="29"/>
    </row>
    <row r="63" spans="4:18" ht="63" customHeight="1" x14ac:dyDescent="0.25">
      <c r="D63" s="37" t="s">
        <v>113</v>
      </c>
      <c r="E63" s="28" t="s">
        <v>55</v>
      </c>
      <c r="F63" s="36" t="s">
        <v>22</v>
      </c>
      <c r="G63" s="36" t="s">
        <v>24</v>
      </c>
      <c r="H63" s="36">
        <v>9</v>
      </c>
      <c r="I63" s="36" t="s">
        <v>23</v>
      </c>
      <c r="J63" s="11">
        <v>7</v>
      </c>
      <c r="K63" s="11">
        <v>0</v>
      </c>
      <c r="L63" s="11">
        <v>1</v>
      </c>
      <c r="M63" s="11"/>
      <c r="N63" s="30" t="str">
        <f>IFERROR(L63/L64,"100%")</f>
        <v>100%</v>
      </c>
      <c r="O63" s="30">
        <f t="shared" ref="O63" si="25">IFERROR(( J63 + K63+L63)/(H63),"ND")</f>
        <v>0.88888888888888884</v>
      </c>
      <c r="P63" s="31" t="s">
        <v>166</v>
      </c>
      <c r="Q63" s="28"/>
      <c r="R63" s="29"/>
    </row>
    <row r="64" spans="4:18" ht="63" customHeight="1" x14ac:dyDescent="0.25">
      <c r="D64" s="37"/>
      <c r="E64" s="28"/>
      <c r="F64" s="36"/>
      <c r="G64" s="36"/>
      <c r="H64" s="36"/>
      <c r="I64" s="36"/>
      <c r="J64" s="11">
        <v>5</v>
      </c>
      <c r="K64" s="11">
        <v>4</v>
      </c>
      <c r="L64" s="11">
        <v>0</v>
      </c>
      <c r="M64" s="11">
        <v>0</v>
      </c>
      <c r="N64" s="30"/>
      <c r="O64" s="30"/>
      <c r="P64" s="28"/>
      <c r="Q64" s="28"/>
      <c r="R64" s="29"/>
    </row>
    <row r="65" spans="4:18" ht="63" customHeight="1" x14ac:dyDescent="0.25">
      <c r="D65" s="37" t="s">
        <v>114</v>
      </c>
      <c r="E65" s="28" t="s">
        <v>56</v>
      </c>
      <c r="F65" s="36" t="s">
        <v>22</v>
      </c>
      <c r="G65" s="36" t="s">
        <v>24</v>
      </c>
      <c r="H65" s="36">
        <f t="shared" si="19"/>
        <v>2</v>
      </c>
      <c r="I65" s="36" t="s">
        <v>23</v>
      </c>
      <c r="J65" s="11">
        <v>0</v>
      </c>
      <c r="K65" s="11">
        <v>1</v>
      </c>
      <c r="L65" s="11">
        <v>0</v>
      </c>
      <c r="M65" s="11"/>
      <c r="N65" s="30" t="str">
        <f>IFERROR(L65/L66,"100%")</f>
        <v>100%</v>
      </c>
      <c r="O65" s="30">
        <f t="shared" ref="O65" si="26">IFERROR(( J65 + K65+L65)/(H65),"ND")</f>
        <v>0.5</v>
      </c>
      <c r="P65" s="34" t="s">
        <v>181</v>
      </c>
      <c r="Q65" s="28"/>
      <c r="R65" s="29"/>
    </row>
    <row r="66" spans="4:18" ht="63" customHeight="1" x14ac:dyDescent="0.25">
      <c r="D66" s="37"/>
      <c r="E66" s="28"/>
      <c r="F66" s="36"/>
      <c r="G66" s="36"/>
      <c r="H66" s="36"/>
      <c r="I66" s="36"/>
      <c r="J66" s="11">
        <v>1</v>
      </c>
      <c r="K66" s="11">
        <v>0</v>
      </c>
      <c r="L66" s="11">
        <v>0</v>
      </c>
      <c r="M66" s="11">
        <v>1</v>
      </c>
      <c r="N66" s="30"/>
      <c r="O66" s="30"/>
      <c r="P66" s="28"/>
      <c r="Q66" s="28"/>
      <c r="R66" s="29"/>
    </row>
    <row r="67" spans="4:18" ht="63" customHeight="1" x14ac:dyDescent="0.25">
      <c r="D67" s="37" t="s">
        <v>115</v>
      </c>
      <c r="E67" s="28" t="s">
        <v>57</v>
      </c>
      <c r="F67" s="36" t="s">
        <v>22</v>
      </c>
      <c r="G67" s="36" t="s">
        <v>26</v>
      </c>
      <c r="H67" s="36">
        <f t="shared" si="19"/>
        <v>24</v>
      </c>
      <c r="I67" s="36" t="s">
        <v>23</v>
      </c>
      <c r="J67" s="11">
        <v>7</v>
      </c>
      <c r="K67" s="11">
        <v>6</v>
      </c>
      <c r="L67" s="11">
        <v>6</v>
      </c>
      <c r="M67" s="11"/>
      <c r="N67" s="30">
        <f>IFERROR(L67/L68,"100%")</f>
        <v>1</v>
      </c>
      <c r="O67" s="30">
        <f t="shared" ref="O67" si="27">IFERROR(( J67 + K67+L67)/(H67),"ND")</f>
        <v>0.79166666666666663</v>
      </c>
      <c r="P67" s="34" t="s">
        <v>182</v>
      </c>
      <c r="Q67" s="28"/>
      <c r="R67" s="29"/>
    </row>
    <row r="68" spans="4:18" ht="63" customHeight="1" x14ac:dyDescent="0.25">
      <c r="D68" s="37"/>
      <c r="E68" s="28"/>
      <c r="F68" s="36"/>
      <c r="G68" s="36"/>
      <c r="H68" s="36"/>
      <c r="I68" s="36"/>
      <c r="J68" s="11">
        <v>6</v>
      </c>
      <c r="K68" s="11">
        <v>6</v>
      </c>
      <c r="L68" s="11">
        <v>6</v>
      </c>
      <c r="M68" s="11">
        <v>6</v>
      </c>
      <c r="N68" s="30"/>
      <c r="O68" s="30"/>
      <c r="P68" s="28"/>
      <c r="Q68" s="28"/>
      <c r="R68" s="29"/>
    </row>
    <row r="69" spans="4:18" ht="63" customHeight="1" x14ac:dyDescent="0.25">
      <c r="D69" s="42" t="s">
        <v>116</v>
      </c>
      <c r="E69" s="43" t="s">
        <v>58</v>
      </c>
      <c r="F69" s="41" t="s">
        <v>28</v>
      </c>
      <c r="G69" s="41" t="s">
        <v>26</v>
      </c>
      <c r="H69" s="41">
        <v>430</v>
      </c>
      <c r="I69" s="41" t="s">
        <v>23</v>
      </c>
      <c r="J69" s="20">
        <v>152</v>
      </c>
      <c r="K69" s="20">
        <v>136</v>
      </c>
      <c r="L69" s="20">
        <v>43</v>
      </c>
      <c r="M69" s="20"/>
      <c r="N69" s="35">
        <f>IFERROR(L69/L70,"100%")</f>
        <v>0.9555555555555556</v>
      </c>
      <c r="O69" s="35">
        <f t="shared" ref="O69" si="28">IFERROR(( J69 + K69+L69)/(H69),"ND")</f>
        <v>0.76976744186046508</v>
      </c>
      <c r="P69" s="32" t="s">
        <v>167</v>
      </c>
      <c r="Q69" s="32"/>
      <c r="R69" s="33"/>
    </row>
    <row r="70" spans="4:18" ht="63" customHeight="1" x14ac:dyDescent="0.25">
      <c r="D70" s="42"/>
      <c r="E70" s="43"/>
      <c r="F70" s="41"/>
      <c r="G70" s="41"/>
      <c r="H70" s="41"/>
      <c r="I70" s="41"/>
      <c r="J70" s="20">
        <v>153</v>
      </c>
      <c r="K70" s="20">
        <v>145</v>
      </c>
      <c r="L70" s="20">
        <v>45</v>
      </c>
      <c r="M70" s="20">
        <v>87</v>
      </c>
      <c r="N70" s="35"/>
      <c r="O70" s="35"/>
      <c r="P70" s="32"/>
      <c r="Q70" s="32"/>
      <c r="R70" s="33"/>
    </row>
    <row r="71" spans="4:18" ht="63" customHeight="1" x14ac:dyDescent="0.25">
      <c r="D71" s="37" t="s">
        <v>117</v>
      </c>
      <c r="E71" s="28" t="s">
        <v>59</v>
      </c>
      <c r="F71" s="36" t="s">
        <v>22</v>
      </c>
      <c r="G71" s="36" t="s">
        <v>24</v>
      </c>
      <c r="H71" s="36">
        <v>5</v>
      </c>
      <c r="I71" s="36" t="s">
        <v>23</v>
      </c>
      <c r="J71" s="11">
        <v>1</v>
      </c>
      <c r="K71" s="11">
        <v>1</v>
      </c>
      <c r="L71" s="11">
        <v>0</v>
      </c>
      <c r="M71" s="11"/>
      <c r="N71" s="30" t="str">
        <f>IFERROR(L71/L72,"100%")</f>
        <v>100%</v>
      </c>
      <c r="O71" s="30">
        <f t="shared" ref="O71" si="29">IFERROR(( J71 + K71+L71)/(H71),"ND")</f>
        <v>0.4</v>
      </c>
      <c r="P71" s="34" t="s">
        <v>183</v>
      </c>
      <c r="Q71" s="28"/>
      <c r="R71" s="29"/>
    </row>
    <row r="72" spans="4:18" ht="63" customHeight="1" x14ac:dyDescent="0.25">
      <c r="D72" s="37"/>
      <c r="E72" s="28"/>
      <c r="F72" s="36"/>
      <c r="G72" s="36"/>
      <c r="H72" s="36"/>
      <c r="I72" s="36"/>
      <c r="J72" s="11">
        <v>2</v>
      </c>
      <c r="K72" s="11">
        <v>2</v>
      </c>
      <c r="L72" s="11">
        <v>0</v>
      </c>
      <c r="M72" s="11">
        <v>1</v>
      </c>
      <c r="N72" s="30"/>
      <c r="O72" s="30"/>
      <c r="P72" s="28"/>
      <c r="Q72" s="28"/>
      <c r="R72" s="29"/>
    </row>
    <row r="73" spans="4:18" ht="63" customHeight="1" x14ac:dyDescent="0.25">
      <c r="D73" s="37" t="s">
        <v>118</v>
      </c>
      <c r="E73" s="28" t="s">
        <v>60</v>
      </c>
      <c r="F73" s="36" t="s">
        <v>22</v>
      </c>
      <c r="G73" s="36" t="s">
        <v>24</v>
      </c>
      <c r="H73" s="36">
        <v>36</v>
      </c>
      <c r="I73" s="36" t="s">
        <v>23</v>
      </c>
      <c r="J73" s="11">
        <v>8</v>
      </c>
      <c r="K73" s="11">
        <v>8</v>
      </c>
      <c r="L73" s="11">
        <v>8</v>
      </c>
      <c r="M73" s="11"/>
      <c r="N73" s="30">
        <f>IFERROR(L73/L74,"100%")</f>
        <v>1</v>
      </c>
      <c r="O73" s="30">
        <f t="shared" ref="O73" si="30">IFERROR(( J73 + K73+L73)/(H73),"ND")</f>
        <v>0.66666666666666663</v>
      </c>
      <c r="P73" s="34" t="s">
        <v>184</v>
      </c>
      <c r="Q73" s="28"/>
      <c r="R73" s="29"/>
    </row>
    <row r="74" spans="4:18" ht="63" customHeight="1" x14ac:dyDescent="0.25">
      <c r="D74" s="37"/>
      <c r="E74" s="28"/>
      <c r="F74" s="36"/>
      <c r="G74" s="36"/>
      <c r="H74" s="36"/>
      <c r="I74" s="36"/>
      <c r="J74" s="11">
        <v>5</v>
      </c>
      <c r="K74" s="11">
        <v>15</v>
      </c>
      <c r="L74" s="11">
        <v>8</v>
      </c>
      <c r="M74" s="11">
        <v>8</v>
      </c>
      <c r="N74" s="30"/>
      <c r="O74" s="30"/>
      <c r="P74" s="28"/>
      <c r="Q74" s="28"/>
      <c r="R74" s="29"/>
    </row>
    <row r="75" spans="4:18" ht="63" customHeight="1" x14ac:dyDescent="0.25">
      <c r="D75" s="37" t="s">
        <v>119</v>
      </c>
      <c r="E75" s="28" t="s">
        <v>61</v>
      </c>
      <c r="F75" s="36" t="s">
        <v>22</v>
      </c>
      <c r="G75" s="36" t="s">
        <v>29</v>
      </c>
      <c r="H75" s="36">
        <v>16</v>
      </c>
      <c r="I75" s="36" t="s">
        <v>23</v>
      </c>
      <c r="J75" s="11">
        <v>2</v>
      </c>
      <c r="K75" s="11">
        <v>9</v>
      </c>
      <c r="L75" s="11">
        <v>2</v>
      </c>
      <c r="M75" s="11"/>
      <c r="N75" s="30">
        <f>IFERROR(L75/L76,"100%")</f>
        <v>0.66666666666666663</v>
      </c>
      <c r="O75" s="30">
        <f t="shared" ref="O75" si="31">IFERROR(( J75 + K75+L75)/(H75),"ND")</f>
        <v>0.8125</v>
      </c>
      <c r="P75" s="31" t="s">
        <v>168</v>
      </c>
      <c r="Q75" s="28"/>
      <c r="R75" s="29"/>
    </row>
    <row r="76" spans="4:18" ht="63" customHeight="1" x14ac:dyDescent="0.25">
      <c r="D76" s="37"/>
      <c r="E76" s="28"/>
      <c r="F76" s="36"/>
      <c r="G76" s="36"/>
      <c r="H76" s="36"/>
      <c r="I76" s="36"/>
      <c r="J76" s="11">
        <v>4</v>
      </c>
      <c r="K76" s="11">
        <v>6</v>
      </c>
      <c r="L76" s="11">
        <v>3</v>
      </c>
      <c r="M76" s="11">
        <v>3</v>
      </c>
      <c r="N76" s="30"/>
      <c r="O76" s="30"/>
      <c r="P76" s="28"/>
      <c r="Q76" s="28"/>
      <c r="R76" s="29"/>
    </row>
    <row r="77" spans="4:18" ht="63" customHeight="1" x14ac:dyDescent="0.25">
      <c r="D77" s="37" t="s">
        <v>120</v>
      </c>
      <c r="E77" s="28" t="s">
        <v>62</v>
      </c>
      <c r="F77" s="36" t="s">
        <v>22</v>
      </c>
      <c r="G77" s="36" t="s">
        <v>24</v>
      </c>
      <c r="H77" s="36">
        <v>19</v>
      </c>
      <c r="I77" s="36" t="s">
        <v>23</v>
      </c>
      <c r="J77" s="11">
        <v>2</v>
      </c>
      <c r="K77" s="11">
        <v>5</v>
      </c>
      <c r="L77" s="11">
        <v>10</v>
      </c>
      <c r="M77" s="11"/>
      <c r="N77" s="30">
        <f>IFERROR(L77/L78,"100%")</f>
        <v>1</v>
      </c>
      <c r="O77" s="30">
        <f t="shared" ref="O77" si="32">IFERROR(( J77 + K77+L77)/(H77),"ND")</f>
        <v>0.89473684210526316</v>
      </c>
      <c r="P77" s="31" t="s">
        <v>169</v>
      </c>
      <c r="Q77" s="28"/>
      <c r="R77" s="29"/>
    </row>
    <row r="78" spans="4:18" ht="63" customHeight="1" x14ac:dyDescent="0.25">
      <c r="D78" s="37"/>
      <c r="E78" s="28"/>
      <c r="F78" s="36"/>
      <c r="G78" s="36"/>
      <c r="H78" s="36"/>
      <c r="I78" s="36"/>
      <c r="J78" s="11">
        <v>2</v>
      </c>
      <c r="K78" s="11">
        <v>2</v>
      </c>
      <c r="L78" s="11">
        <v>10</v>
      </c>
      <c r="M78" s="11">
        <v>5</v>
      </c>
      <c r="N78" s="30"/>
      <c r="O78" s="30"/>
      <c r="P78" s="28"/>
      <c r="Q78" s="28"/>
      <c r="R78" s="29"/>
    </row>
    <row r="79" spans="4:18" ht="63" customHeight="1" x14ac:dyDescent="0.25">
      <c r="D79" s="37" t="s">
        <v>121</v>
      </c>
      <c r="E79" s="28" t="s">
        <v>63</v>
      </c>
      <c r="F79" s="36" t="s">
        <v>22</v>
      </c>
      <c r="G79" s="36" t="s">
        <v>24</v>
      </c>
      <c r="H79" s="36">
        <v>161</v>
      </c>
      <c r="I79" s="36" t="s">
        <v>23</v>
      </c>
      <c r="J79" s="11">
        <v>58</v>
      </c>
      <c r="K79" s="11">
        <v>47</v>
      </c>
      <c r="L79" s="11">
        <v>11</v>
      </c>
      <c r="M79" s="11"/>
      <c r="N79" s="30">
        <f>IFERROR(L79/L80,"100%")</f>
        <v>1</v>
      </c>
      <c r="O79" s="30">
        <f t="shared" ref="O79" si="33">IFERROR(( J79 + K79+L79)/(H79),"ND")</f>
        <v>0.72049689440993792</v>
      </c>
      <c r="P79" s="31" t="s">
        <v>170</v>
      </c>
      <c r="Q79" s="28"/>
      <c r="R79" s="29"/>
    </row>
    <row r="80" spans="4:18" ht="63" customHeight="1" x14ac:dyDescent="0.25">
      <c r="D80" s="37"/>
      <c r="E80" s="28"/>
      <c r="F80" s="36"/>
      <c r="G80" s="36"/>
      <c r="H80" s="36"/>
      <c r="I80" s="36"/>
      <c r="J80" s="11">
        <v>60</v>
      </c>
      <c r="K80" s="11">
        <v>50</v>
      </c>
      <c r="L80" s="11">
        <v>11</v>
      </c>
      <c r="M80" s="11">
        <v>40</v>
      </c>
      <c r="N80" s="30"/>
      <c r="O80" s="30"/>
      <c r="P80" s="28"/>
      <c r="Q80" s="28"/>
      <c r="R80" s="29"/>
    </row>
    <row r="81" spans="4:18" ht="63" customHeight="1" x14ac:dyDescent="0.25">
      <c r="D81" s="37" t="s">
        <v>122</v>
      </c>
      <c r="E81" s="28" t="s">
        <v>64</v>
      </c>
      <c r="F81" s="36" t="s">
        <v>22</v>
      </c>
      <c r="G81" s="36" t="s">
        <v>24</v>
      </c>
      <c r="H81" s="36">
        <v>192</v>
      </c>
      <c r="I81" s="36" t="s">
        <v>23</v>
      </c>
      <c r="J81" s="11">
        <v>81</v>
      </c>
      <c r="K81" s="11">
        <v>66</v>
      </c>
      <c r="L81" s="11">
        <v>12</v>
      </c>
      <c r="M81" s="11"/>
      <c r="N81" s="30">
        <f>IFERROR(L81/L82,"100%")</f>
        <v>1</v>
      </c>
      <c r="O81" s="30">
        <f t="shared" ref="O81" si="34">IFERROR(( J81 + K81+L81)/(H81),"ND")</f>
        <v>0.828125</v>
      </c>
      <c r="P81" s="34" t="s">
        <v>185</v>
      </c>
      <c r="Q81" s="28"/>
      <c r="R81" s="29"/>
    </row>
    <row r="82" spans="4:18" ht="63" customHeight="1" x14ac:dyDescent="0.25">
      <c r="D82" s="37"/>
      <c r="E82" s="28"/>
      <c r="F82" s="36"/>
      <c r="G82" s="36"/>
      <c r="H82" s="36"/>
      <c r="I82" s="36"/>
      <c r="J82" s="11">
        <v>80</v>
      </c>
      <c r="K82" s="11">
        <v>70</v>
      </c>
      <c r="L82" s="11">
        <v>12</v>
      </c>
      <c r="M82" s="11">
        <v>30</v>
      </c>
      <c r="N82" s="30"/>
      <c r="O82" s="30"/>
      <c r="P82" s="28"/>
      <c r="Q82" s="28"/>
      <c r="R82" s="29"/>
    </row>
    <row r="83" spans="4:18" ht="63" customHeight="1" x14ac:dyDescent="0.25">
      <c r="D83" s="44" t="s">
        <v>153</v>
      </c>
      <c r="E83" s="43" t="s">
        <v>65</v>
      </c>
      <c r="F83" s="41" t="s">
        <v>22</v>
      </c>
      <c r="G83" s="41" t="s">
        <v>29</v>
      </c>
      <c r="H83" s="45">
        <v>15761</v>
      </c>
      <c r="I83" s="41" t="s">
        <v>23</v>
      </c>
      <c r="J83" s="20">
        <v>2305</v>
      </c>
      <c r="K83" s="20">
        <v>4625</v>
      </c>
      <c r="L83" s="20">
        <v>3555</v>
      </c>
      <c r="M83" s="20"/>
      <c r="N83" s="35">
        <f>IFERROR(L83/L84,"100%")</f>
        <v>0.9985955056179775</v>
      </c>
      <c r="O83" s="35">
        <f t="shared" ref="O83" si="35">IFERROR(( J83 + K83+L83)/(H83),"ND")</f>
        <v>0.66524966689930842</v>
      </c>
      <c r="P83" s="32" t="s">
        <v>171</v>
      </c>
      <c r="Q83" s="32"/>
      <c r="R83" s="33"/>
    </row>
    <row r="84" spans="4:18" ht="63" customHeight="1" x14ac:dyDescent="0.25">
      <c r="D84" s="42"/>
      <c r="E84" s="43"/>
      <c r="F84" s="41"/>
      <c r="G84" s="41"/>
      <c r="H84" s="41"/>
      <c r="I84" s="41"/>
      <c r="J84" s="20">
        <v>4638</v>
      </c>
      <c r="K84" s="20">
        <v>4553</v>
      </c>
      <c r="L84" s="20">
        <v>3560</v>
      </c>
      <c r="M84" s="20">
        <v>3010</v>
      </c>
      <c r="N84" s="35"/>
      <c r="O84" s="35"/>
      <c r="P84" s="32"/>
      <c r="Q84" s="32"/>
      <c r="R84" s="33"/>
    </row>
    <row r="85" spans="4:18" ht="63" customHeight="1" x14ac:dyDescent="0.25">
      <c r="D85" s="37" t="s">
        <v>123</v>
      </c>
      <c r="E85" s="28" t="s">
        <v>66</v>
      </c>
      <c r="F85" s="36" t="s">
        <v>22</v>
      </c>
      <c r="G85" s="36" t="s">
        <v>24</v>
      </c>
      <c r="H85" s="36">
        <v>218</v>
      </c>
      <c r="I85" s="36" t="s">
        <v>23</v>
      </c>
      <c r="J85" s="11">
        <v>67</v>
      </c>
      <c r="K85" s="11">
        <v>58</v>
      </c>
      <c r="L85" s="11">
        <v>50</v>
      </c>
      <c r="M85" s="11"/>
      <c r="N85" s="30">
        <f>IFERROR(L85/L86,"100%")</f>
        <v>1</v>
      </c>
      <c r="O85" s="30">
        <f t="shared" ref="O85" si="36">IFERROR(( J85 + K85+L85)/(H85),"ND")</f>
        <v>0.80275229357798161</v>
      </c>
      <c r="P85" s="31" t="s">
        <v>172</v>
      </c>
      <c r="Q85" s="28"/>
      <c r="R85" s="29"/>
    </row>
    <row r="86" spans="4:18" ht="63" customHeight="1" x14ac:dyDescent="0.25">
      <c r="D86" s="37"/>
      <c r="E86" s="28"/>
      <c r="F86" s="36"/>
      <c r="G86" s="36"/>
      <c r="H86" s="36"/>
      <c r="I86" s="36"/>
      <c r="J86" s="11">
        <v>56</v>
      </c>
      <c r="K86" s="11">
        <v>52</v>
      </c>
      <c r="L86" s="11">
        <v>50</v>
      </c>
      <c r="M86" s="11">
        <v>60</v>
      </c>
      <c r="N86" s="30"/>
      <c r="O86" s="30"/>
      <c r="P86" s="28"/>
      <c r="Q86" s="28"/>
      <c r="R86" s="29"/>
    </row>
    <row r="87" spans="4:18" ht="63" customHeight="1" x14ac:dyDescent="0.25">
      <c r="D87" s="37" t="s">
        <v>124</v>
      </c>
      <c r="E87" s="28" t="s">
        <v>67</v>
      </c>
      <c r="F87" s="36" t="s">
        <v>22</v>
      </c>
      <c r="G87" s="36" t="s">
        <v>24</v>
      </c>
      <c r="H87" s="40">
        <v>1980</v>
      </c>
      <c r="I87" s="36" t="s">
        <v>23</v>
      </c>
      <c r="J87" s="11">
        <v>273</v>
      </c>
      <c r="K87" s="11">
        <v>482</v>
      </c>
      <c r="L87" s="11">
        <v>488</v>
      </c>
      <c r="M87" s="11"/>
      <c r="N87" s="30">
        <f>IFERROR(L87/L88,"100%")</f>
        <v>0.99591836734693873</v>
      </c>
      <c r="O87" s="30">
        <f t="shared" ref="O87" si="37">IFERROR(( J87 + K87+L87)/(H87),"ND")</f>
        <v>0.62777777777777777</v>
      </c>
      <c r="P87" s="31" t="s">
        <v>87</v>
      </c>
      <c r="Q87" s="28"/>
      <c r="R87" s="29"/>
    </row>
    <row r="88" spans="4:18" ht="63" customHeight="1" x14ac:dyDescent="0.25">
      <c r="D88" s="37"/>
      <c r="E88" s="28"/>
      <c r="F88" s="36"/>
      <c r="G88" s="36"/>
      <c r="H88" s="36"/>
      <c r="I88" s="36"/>
      <c r="J88" s="11">
        <v>571</v>
      </c>
      <c r="K88" s="11">
        <v>469</v>
      </c>
      <c r="L88" s="11">
        <v>490</v>
      </c>
      <c r="M88" s="11">
        <v>450</v>
      </c>
      <c r="N88" s="30"/>
      <c r="O88" s="30"/>
      <c r="P88" s="28"/>
      <c r="Q88" s="28"/>
      <c r="R88" s="29"/>
    </row>
    <row r="89" spans="4:18" ht="63" customHeight="1" x14ac:dyDescent="0.25">
      <c r="D89" s="37" t="s">
        <v>125</v>
      </c>
      <c r="E89" s="28" t="s">
        <v>68</v>
      </c>
      <c r="F89" s="36" t="s">
        <v>22</v>
      </c>
      <c r="G89" s="36" t="s">
        <v>26</v>
      </c>
      <c r="H89" s="40">
        <v>13543</v>
      </c>
      <c r="I89" s="36" t="s">
        <v>23</v>
      </c>
      <c r="J89" s="11">
        <v>1965</v>
      </c>
      <c r="K89" s="11">
        <v>4085</v>
      </c>
      <c r="L89" s="11">
        <v>3017</v>
      </c>
      <c r="M89" s="11"/>
      <c r="N89" s="30">
        <f>IFERROR(L89/L90,"100%")</f>
        <v>0.99900662251655625</v>
      </c>
      <c r="O89" s="30">
        <f t="shared" ref="O89" si="38">IFERROR(( J89 + K89+L89)/(H89),"ND")</f>
        <v>0.66949715720298308</v>
      </c>
      <c r="P89" s="31" t="s">
        <v>173</v>
      </c>
      <c r="Q89" s="28"/>
      <c r="R89" s="29"/>
    </row>
    <row r="90" spans="4:18" ht="63" customHeight="1" x14ac:dyDescent="0.25">
      <c r="D90" s="37"/>
      <c r="E90" s="28"/>
      <c r="F90" s="36"/>
      <c r="G90" s="36"/>
      <c r="H90" s="36"/>
      <c r="I90" s="36"/>
      <c r="J90" s="11">
        <v>4011</v>
      </c>
      <c r="K90" s="11">
        <v>4012</v>
      </c>
      <c r="L90" s="11">
        <v>3020</v>
      </c>
      <c r="M90" s="11">
        <v>2500</v>
      </c>
      <c r="N90" s="30"/>
      <c r="O90" s="30"/>
      <c r="P90" s="28"/>
      <c r="Q90" s="28"/>
      <c r="R90" s="29"/>
    </row>
    <row r="91" spans="4:18" ht="63" customHeight="1" x14ac:dyDescent="0.25">
      <c r="D91" s="42" t="s">
        <v>126</v>
      </c>
      <c r="E91" s="43" t="s">
        <v>69</v>
      </c>
      <c r="F91" s="41" t="s">
        <v>22</v>
      </c>
      <c r="G91" s="41" t="s">
        <v>24</v>
      </c>
      <c r="H91" s="41">
        <v>700</v>
      </c>
      <c r="I91" s="41" t="s">
        <v>23</v>
      </c>
      <c r="J91" s="20">
        <v>182</v>
      </c>
      <c r="K91" s="20">
        <v>200</v>
      </c>
      <c r="L91" s="20">
        <v>175</v>
      </c>
      <c r="M91" s="20"/>
      <c r="N91" s="35">
        <f>IFERROR(L91/L92,"ND")</f>
        <v>1.0057471264367817</v>
      </c>
      <c r="O91" s="35">
        <f>IFERROR(( J91 + K91+L91)/(H91),"ND")</f>
        <v>0.79571428571428571</v>
      </c>
      <c r="P91" s="32" t="s">
        <v>144</v>
      </c>
      <c r="Q91" s="32"/>
      <c r="R91" s="33"/>
    </row>
    <row r="92" spans="4:18" ht="63" customHeight="1" x14ac:dyDescent="0.25">
      <c r="D92" s="42"/>
      <c r="E92" s="43"/>
      <c r="F92" s="41"/>
      <c r="G92" s="41"/>
      <c r="H92" s="41"/>
      <c r="I92" s="41"/>
      <c r="J92" s="20">
        <v>180</v>
      </c>
      <c r="K92" s="20">
        <v>173</v>
      </c>
      <c r="L92" s="20">
        <v>174</v>
      </c>
      <c r="M92" s="20">
        <v>173</v>
      </c>
      <c r="N92" s="35"/>
      <c r="O92" s="35"/>
      <c r="P92" s="32"/>
      <c r="Q92" s="32"/>
      <c r="R92" s="33"/>
    </row>
    <row r="93" spans="4:18" ht="63" customHeight="1" x14ac:dyDescent="0.25">
      <c r="D93" s="37" t="s">
        <v>127</v>
      </c>
      <c r="E93" s="28" t="s">
        <v>70</v>
      </c>
      <c r="F93" s="36" t="s">
        <v>22</v>
      </c>
      <c r="G93" s="36" t="s">
        <v>24</v>
      </c>
      <c r="H93" s="40">
        <v>25400</v>
      </c>
      <c r="I93" s="36" t="s">
        <v>23</v>
      </c>
      <c r="J93" s="15">
        <v>7591</v>
      </c>
      <c r="K93" s="15">
        <v>6647</v>
      </c>
      <c r="L93" s="18">
        <v>5020</v>
      </c>
      <c r="M93" s="15"/>
      <c r="N93" s="30">
        <f>IFERROR(L93/L94,"ND")</f>
        <v>0.79055118110236222</v>
      </c>
      <c r="O93" s="30">
        <f>IFERROR((J93 + K93+L93)/(H93),"ND")</f>
        <v>0.75818897637795279</v>
      </c>
      <c r="P93" s="27" t="s">
        <v>145</v>
      </c>
      <c r="Q93" s="28"/>
      <c r="R93" s="29"/>
    </row>
    <row r="94" spans="4:18" ht="63" customHeight="1" x14ac:dyDescent="0.25">
      <c r="D94" s="37"/>
      <c r="E94" s="28"/>
      <c r="F94" s="36"/>
      <c r="G94" s="36"/>
      <c r="H94" s="36"/>
      <c r="I94" s="36"/>
      <c r="J94" s="15">
        <v>6350</v>
      </c>
      <c r="K94" s="15">
        <v>6350</v>
      </c>
      <c r="L94" s="17">
        <v>6350</v>
      </c>
      <c r="M94" s="15">
        <v>6350</v>
      </c>
      <c r="N94" s="30"/>
      <c r="O94" s="30"/>
      <c r="P94" s="28"/>
      <c r="Q94" s="28"/>
      <c r="R94" s="29"/>
    </row>
    <row r="95" spans="4:18" ht="63" customHeight="1" x14ac:dyDescent="0.25">
      <c r="D95" s="37" t="s">
        <v>128</v>
      </c>
      <c r="E95" s="28" t="s">
        <v>71</v>
      </c>
      <c r="F95" s="36" t="s">
        <v>22</v>
      </c>
      <c r="G95" s="36" t="s">
        <v>24</v>
      </c>
      <c r="H95" s="40">
        <v>12100</v>
      </c>
      <c r="I95" s="36" t="s">
        <v>23</v>
      </c>
      <c r="J95" s="15">
        <v>6247</v>
      </c>
      <c r="K95" s="15">
        <v>866</v>
      </c>
      <c r="L95" s="17">
        <v>600</v>
      </c>
      <c r="M95" s="15"/>
      <c r="N95" s="30">
        <f>IFERROR(L95/L96,"ND")</f>
        <v>1.0909090909090908</v>
      </c>
      <c r="O95" s="30">
        <f>IFERROR((J95 + K95+L95)/(H95),"ND")</f>
        <v>0.63743801652892562</v>
      </c>
      <c r="P95" s="27" t="s">
        <v>141</v>
      </c>
      <c r="Q95" s="28"/>
      <c r="R95" s="29"/>
    </row>
    <row r="96" spans="4:18" ht="63" customHeight="1" x14ac:dyDescent="0.25">
      <c r="D96" s="37"/>
      <c r="E96" s="28"/>
      <c r="F96" s="36"/>
      <c r="G96" s="36"/>
      <c r="H96" s="36"/>
      <c r="I96" s="36"/>
      <c r="J96" s="15">
        <v>5500</v>
      </c>
      <c r="K96" s="15">
        <v>5500</v>
      </c>
      <c r="L96" s="17">
        <v>550</v>
      </c>
      <c r="M96" s="15">
        <v>550</v>
      </c>
      <c r="N96" s="30"/>
      <c r="O96" s="30"/>
      <c r="P96" s="28"/>
      <c r="Q96" s="28"/>
      <c r="R96" s="29"/>
    </row>
    <row r="97" spans="4:18" ht="63" customHeight="1" x14ac:dyDescent="0.25">
      <c r="D97" s="37" t="s">
        <v>129</v>
      </c>
      <c r="E97" s="28" t="s">
        <v>72</v>
      </c>
      <c r="F97" s="36" t="s">
        <v>22</v>
      </c>
      <c r="G97" s="36" t="s">
        <v>24</v>
      </c>
      <c r="H97" s="40">
        <v>21170</v>
      </c>
      <c r="I97" s="36" t="s">
        <v>23</v>
      </c>
      <c r="J97" s="15">
        <v>14472</v>
      </c>
      <c r="K97" s="15">
        <v>2313</v>
      </c>
      <c r="L97" s="17">
        <v>600</v>
      </c>
      <c r="M97" s="15"/>
      <c r="N97" s="30">
        <f>IFERROR(L97/L98,"ND")</f>
        <v>1.0169491525423728</v>
      </c>
      <c r="O97" s="30">
        <f>IFERROR((J97 + K97+L97)/(H97),"ND")</f>
        <v>0.82120925838450642</v>
      </c>
      <c r="P97" s="27" t="s">
        <v>142</v>
      </c>
      <c r="Q97" s="28"/>
      <c r="R97" s="29"/>
    </row>
    <row r="98" spans="4:18" ht="63" customHeight="1" x14ac:dyDescent="0.25">
      <c r="D98" s="37"/>
      <c r="E98" s="28"/>
      <c r="F98" s="36"/>
      <c r="G98" s="36"/>
      <c r="H98" s="36"/>
      <c r="I98" s="36"/>
      <c r="J98" s="15">
        <v>12000</v>
      </c>
      <c r="K98" s="15">
        <v>8000</v>
      </c>
      <c r="L98" s="17">
        <v>590</v>
      </c>
      <c r="M98" s="15">
        <v>580</v>
      </c>
      <c r="N98" s="30"/>
      <c r="O98" s="30"/>
      <c r="P98" s="28"/>
      <c r="Q98" s="28"/>
      <c r="R98" s="29"/>
    </row>
    <row r="99" spans="4:18" ht="63" customHeight="1" x14ac:dyDescent="0.25">
      <c r="D99" s="37" t="s">
        <v>30</v>
      </c>
      <c r="E99" s="28" t="s">
        <v>73</v>
      </c>
      <c r="F99" s="36" t="s">
        <v>22</v>
      </c>
      <c r="G99" s="36" t="s">
        <v>26</v>
      </c>
      <c r="H99" s="36">
        <v>4500</v>
      </c>
      <c r="I99" s="36" t="s">
        <v>23</v>
      </c>
      <c r="J99" s="15">
        <v>1310</v>
      </c>
      <c r="K99" s="15">
        <v>1098</v>
      </c>
      <c r="L99" s="17">
        <v>1200</v>
      </c>
      <c r="M99" s="15"/>
      <c r="N99" s="30">
        <f>IFERROR(L99/L100,"ND")</f>
        <v>1.0666666666666667</v>
      </c>
      <c r="O99" s="30">
        <f>IFERROR((J99 + K99+L99)/(H99),"ND")</f>
        <v>0.80177777777777781</v>
      </c>
      <c r="P99" s="27" t="s">
        <v>143</v>
      </c>
      <c r="Q99" s="28"/>
      <c r="R99" s="29"/>
    </row>
    <row r="100" spans="4:18" ht="63" customHeight="1" x14ac:dyDescent="0.25">
      <c r="D100" s="37"/>
      <c r="E100" s="28"/>
      <c r="F100" s="36"/>
      <c r="G100" s="36"/>
      <c r="H100" s="36"/>
      <c r="I100" s="36"/>
      <c r="J100" s="15">
        <v>1125</v>
      </c>
      <c r="K100" s="15">
        <v>1125</v>
      </c>
      <c r="L100" s="17">
        <v>1125</v>
      </c>
      <c r="M100" s="15">
        <v>1125</v>
      </c>
      <c r="N100" s="30"/>
      <c r="O100" s="30"/>
      <c r="P100" s="28"/>
      <c r="Q100" s="28"/>
      <c r="R100" s="29"/>
    </row>
    <row r="101" spans="4:18" ht="63" customHeight="1" x14ac:dyDescent="0.25">
      <c r="D101" s="38" t="s">
        <v>130</v>
      </c>
      <c r="E101" s="39" t="s">
        <v>74</v>
      </c>
      <c r="F101" s="36" t="s">
        <v>22</v>
      </c>
      <c r="G101" s="36" t="s">
        <v>26</v>
      </c>
      <c r="H101" s="36">
        <v>1200</v>
      </c>
      <c r="I101" s="36" t="s">
        <v>23</v>
      </c>
      <c r="J101" s="15">
        <v>321</v>
      </c>
      <c r="K101" s="15">
        <v>444</v>
      </c>
      <c r="L101" s="15">
        <v>350</v>
      </c>
      <c r="M101" s="15"/>
      <c r="N101" s="30">
        <f>IFERROR(L101/L102,"ND")</f>
        <v>1.1290322580645162</v>
      </c>
      <c r="O101" s="30">
        <f>IFERROR((J101 + K101+L101)/(H101),"ND")</f>
        <v>0.9291666666666667</v>
      </c>
      <c r="P101" s="25" t="s">
        <v>139</v>
      </c>
      <c r="Q101" s="25"/>
      <c r="R101" s="26"/>
    </row>
    <row r="102" spans="4:18" ht="63" customHeight="1" x14ac:dyDescent="0.25">
      <c r="D102" s="37"/>
      <c r="E102" s="28"/>
      <c r="F102" s="36"/>
      <c r="G102" s="36"/>
      <c r="H102" s="36"/>
      <c r="I102" s="36"/>
      <c r="J102" s="15">
        <v>300</v>
      </c>
      <c r="K102" s="15">
        <v>300</v>
      </c>
      <c r="L102" s="15">
        <v>310</v>
      </c>
      <c r="M102" s="15">
        <v>290</v>
      </c>
      <c r="N102" s="30"/>
      <c r="O102" s="30"/>
      <c r="P102" s="25"/>
      <c r="Q102" s="25"/>
      <c r="R102" s="26"/>
    </row>
    <row r="103" spans="4:18" ht="63" customHeight="1" x14ac:dyDescent="0.25">
      <c r="D103" s="37" t="s">
        <v>131</v>
      </c>
      <c r="E103" s="28" t="s">
        <v>75</v>
      </c>
      <c r="F103" s="36" t="s">
        <v>22</v>
      </c>
      <c r="G103" s="36" t="s">
        <v>24</v>
      </c>
      <c r="H103" s="36">
        <v>1400</v>
      </c>
      <c r="I103" s="36" t="s">
        <v>23</v>
      </c>
      <c r="J103" s="15">
        <v>66</v>
      </c>
      <c r="K103" s="15">
        <v>728</v>
      </c>
      <c r="L103" s="15">
        <v>400</v>
      </c>
      <c r="M103" s="15"/>
      <c r="N103" s="30">
        <f>IFERROR(L103/L104,"ND")</f>
        <v>0.90293453724604966</v>
      </c>
      <c r="O103" s="30">
        <f>IFERROR((J103 + K103+L103)/(H103),"ND")</f>
        <v>0.85285714285714287</v>
      </c>
      <c r="P103" s="27" t="s">
        <v>146</v>
      </c>
      <c r="Q103" s="28"/>
      <c r="R103" s="29"/>
    </row>
    <row r="104" spans="4:18" ht="63" customHeight="1" x14ac:dyDescent="0.25">
      <c r="D104" s="37"/>
      <c r="E104" s="28"/>
      <c r="F104" s="36"/>
      <c r="G104" s="36"/>
      <c r="H104" s="36"/>
      <c r="I104" s="36"/>
      <c r="J104" s="15">
        <v>70</v>
      </c>
      <c r="K104" s="15">
        <v>443</v>
      </c>
      <c r="L104" s="15">
        <v>443</v>
      </c>
      <c r="M104" s="15">
        <v>444</v>
      </c>
      <c r="N104" s="30"/>
      <c r="O104" s="30"/>
      <c r="P104" s="28"/>
      <c r="Q104" s="28"/>
      <c r="R104" s="29"/>
    </row>
    <row r="105" spans="4:18" ht="63" customHeight="1" x14ac:dyDescent="0.25">
      <c r="D105" s="37" t="s">
        <v>132</v>
      </c>
      <c r="E105" s="28" t="s">
        <v>76</v>
      </c>
      <c r="F105" s="36" t="s">
        <v>22</v>
      </c>
      <c r="G105" s="36" t="s">
        <v>24</v>
      </c>
      <c r="H105" s="36">
        <v>2300</v>
      </c>
      <c r="I105" s="36" t="s">
        <v>23</v>
      </c>
      <c r="J105" s="15">
        <v>463</v>
      </c>
      <c r="K105" s="15">
        <v>401</v>
      </c>
      <c r="L105" s="15">
        <v>700</v>
      </c>
      <c r="M105" s="15"/>
      <c r="N105" s="30">
        <f>IFERROR(L105/L106,"ND")</f>
        <v>1.1666666666666667</v>
      </c>
      <c r="O105" s="30">
        <f>IFERROR((J105 + K105+L105)/(H105),"ND")</f>
        <v>0.68</v>
      </c>
      <c r="P105" s="25" t="s">
        <v>147</v>
      </c>
      <c r="Q105" s="25"/>
      <c r="R105" s="26"/>
    </row>
    <row r="106" spans="4:18" ht="63" customHeight="1" x14ac:dyDescent="0.25">
      <c r="D106" s="37"/>
      <c r="E106" s="28"/>
      <c r="F106" s="36"/>
      <c r="G106" s="36"/>
      <c r="H106" s="36"/>
      <c r="I106" s="36"/>
      <c r="J106" s="15">
        <v>500</v>
      </c>
      <c r="K106" s="15">
        <v>600</v>
      </c>
      <c r="L106" s="15">
        <v>600</v>
      </c>
      <c r="M106" s="15">
        <v>600</v>
      </c>
      <c r="N106" s="30"/>
      <c r="O106" s="30"/>
      <c r="P106" s="25"/>
      <c r="Q106" s="25"/>
      <c r="R106" s="26"/>
    </row>
    <row r="107" spans="4:18" ht="63" customHeight="1" x14ac:dyDescent="0.25">
      <c r="D107" s="37" t="s">
        <v>133</v>
      </c>
      <c r="E107" s="28" t="s">
        <v>77</v>
      </c>
      <c r="F107" s="36" t="s">
        <v>22</v>
      </c>
      <c r="G107" s="36" t="s">
        <v>24</v>
      </c>
      <c r="H107" s="36">
        <v>2500</v>
      </c>
      <c r="I107" s="36" t="s">
        <v>23</v>
      </c>
      <c r="J107" s="15">
        <v>498</v>
      </c>
      <c r="K107" s="15">
        <v>337</v>
      </c>
      <c r="L107" s="15">
        <v>700</v>
      </c>
      <c r="M107" s="15"/>
      <c r="N107" s="30">
        <f>IFERROR(L107/L108,"ND")</f>
        <v>1.1200000000000001</v>
      </c>
      <c r="O107" s="30">
        <f>IFERROR((J107 + K107+L107)/(H107),"ND")</f>
        <v>0.61399999999999999</v>
      </c>
      <c r="P107" s="27" t="s">
        <v>148</v>
      </c>
      <c r="Q107" s="28"/>
      <c r="R107" s="29"/>
    </row>
    <row r="108" spans="4:18" ht="63" customHeight="1" x14ac:dyDescent="0.25">
      <c r="D108" s="37"/>
      <c r="E108" s="28"/>
      <c r="F108" s="36"/>
      <c r="G108" s="36"/>
      <c r="H108" s="36"/>
      <c r="I108" s="36"/>
      <c r="J108" s="15">
        <v>625</v>
      </c>
      <c r="K108" s="15">
        <v>625</v>
      </c>
      <c r="L108" s="15">
        <v>625</v>
      </c>
      <c r="M108" s="15">
        <v>625</v>
      </c>
      <c r="N108" s="30"/>
      <c r="O108" s="30"/>
      <c r="P108" s="28"/>
      <c r="Q108" s="28"/>
      <c r="R108" s="29"/>
    </row>
    <row r="109" spans="4:18" ht="63" customHeight="1" x14ac:dyDescent="0.25">
      <c r="D109" s="37" t="s">
        <v>134</v>
      </c>
      <c r="E109" s="28" t="s">
        <v>78</v>
      </c>
      <c r="F109" s="36" t="s">
        <v>22</v>
      </c>
      <c r="G109" s="36" t="s">
        <v>24</v>
      </c>
      <c r="H109" s="36">
        <v>2200</v>
      </c>
      <c r="I109" s="36" t="s">
        <v>23</v>
      </c>
      <c r="J109" s="15">
        <v>560</v>
      </c>
      <c r="K109" s="15">
        <v>460</v>
      </c>
      <c r="L109" s="15">
        <v>500</v>
      </c>
      <c r="M109" s="15"/>
      <c r="N109" s="30">
        <f>IFERROR(L109/L110,"ND")</f>
        <v>0.90909090909090906</v>
      </c>
      <c r="O109" s="30">
        <f>IFERROR((J109 + K109+L109)/(H109),"ND")</f>
        <v>0.69090909090909092</v>
      </c>
      <c r="P109" s="25" t="s">
        <v>149</v>
      </c>
      <c r="Q109" s="25"/>
      <c r="R109" s="26"/>
    </row>
    <row r="110" spans="4:18" ht="63" customHeight="1" x14ac:dyDescent="0.25">
      <c r="D110" s="37"/>
      <c r="E110" s="28"/>
      <c r="F110" s="36"/>
      <c r="G110" s="36"/>
      <c r="H110" s="36"/>
      <c r="I110" s="36"/>
      <c r="J110" s="15">
        <v>550</v>
      </c>
      <c r="K110" s="15">
        <v>550</v>
      </c>
      <c r="L110" s="15">
        <v>550</v>
      </c>
      <c r="M110" s="15">
        <v>550</v>
      </c>
      <c r="N110" s="30"/>
      <c r="O110" s="30"/>
      <c r="P110" s="25"/>
      <c r="Q110" s="25"/>
      <c r="R110" s="26"/>
    </row>
    <row r="111" spans="4:18" ht="63" customHeight="1" x14ac:dyDescent="0.25">
      <c r="D111" s="37" t="s">
        <v>135</v>
      </c>
      <c r="E111" s="28" t="s">
        <v>79</v>
      </c>
      <c r="F111" s="36" t="s">
        <v>22</v>
      </c>
      <c r="G111" s="36" t="s">
        <v>24</v>
      </c>
      <c r="H111" s="36">
        <v>1000</v>
      </c>
      <c r="I111" s="36" t="s">
        <v>23</v>
      </c>
      <c r="J111" s="15">
        <v>360</v>
      </c>
      <c r="K111" s="15">
        <v>257</v>
      </c>
      <c r="L111" s="15">
        <v>300</v>
      </c>
      <c r="M111" s="15"/>
      <c r="N111" s="30">
        <f>IFERROR(L111/L112,"ND")</f>
        <v>1.2</v>
      </c>
      <c r="O111" s="30">
        <f>IFERROR((J111 + K111+L111)/(H111),"ND")</f>
        <v>0.91700000000000004</v>
      </c>
      <c r="P111" s="27" t="s">
        <v>150</v>
      </c>
      <c r="Q111" s="28"/>
      <c r="R111" s="29"/>
    </row>
    <row r="112" spans="4:18" ht="63" customHeight="1" x14ac:dyDescent="0.25">
      <c r="D112" s="37"/>
      <c r="E112" s="28"/>
      <c r="F112" s="36"/>
      <c r="G112" s="36"/>
      <c r="H112" s="36"/>
      <c r="I112" s="36"/>
      <c r="J112" s="15">
        <v>250</v>
      </c>
      <c r="K112" s="15">
        <v>250</v>
      </c>
      <c r="L112" s="15">
        <v>250</v>
      </c>
      <c r="M112" s="15">
        <v>250</v>
      </c>
      <c r="N112" s="30"/>
      <c r="O112" s="30"/>
      <c r="P112" s="28"/>
      <c r="Q112" s="28"/>
      <c r="R112" s="29"/>
    </row>
    <row r="113" spans="4:18" ht="63" customHeight="1" x14ac:dyDescent="0.25">
      <c r="D113" s="37" t="s">
        <v>136</v>
      </c>
      <c r="E113" s="114" t="s">
        <v>82</v>
      </c>
      <c r="F113" s="36" t="s">
        <v>22</v>
      </c>
      <c r="G113" s="36" t="s">
        <v>24</v>
      </c>
      <c r="H113" s="36">
        <v>700</v>
      </c>
      <c r="I113" s="36" t="s">
        <v>23</v>
      </c>
      <c r="J113" s="10">
        <v>200</v>
      </c>
      <c r="K113" s="10">
        <v>203</v>
      </c>
      <c r="L113" s="10">
        <v>200</v>
      </c>
      <c r="M113" s="10"/>
      <c r="N113" s="30">
        <f>IFERROR(L113/L114,"ND")</f>
        <v>1.1428571428571428</v>
      </c>
      <c r="O113" s="30">
        <f>IFERROR((J113 + K113+L113)/(H113),"ND")</f>
        <v>0.86142857142857143</v>
      </c>
      <c r="P113" s="111" t="s">
        <v>151</v>
      </c>
      <c r="Q113" s="28"/>
      <c r="R113" s="29"/>
    </row>
    <row r="114" spans="4:18" ht="60.75" customHeight="1" thickBot="1" x14ac:dyDescent="0.3">
      <c r="D114" s="108"/>
      <c r="E114" s="115"/>
      <c r="F114" s="95"/>
      <c r="G114" s="95"/>
      <c r="H114" s="95"/>
      <c r="I114" s="95"/>
      <c r="J114" s="16">
        <v>175</v>
      </c>
      <c r="K114" s="16">
        <v>175</v>
      </c>
      <c r="L114" s="16">
        <v>175</v>
      </c>
      <c r="M114" s="16">
        <v>175</v>
      </c>
      <c r="N114" s="110"/>
      <c r="O114" s="110"/>
      <c r="P114" s="112"/>
      <c r="Q114" s="112"/>
      <c r="R114" s="113"/>
    </row>
    <row r="115" spans="4:18" x14ac:dyDescent="0.25">
      <c r="D115" s="5"/>
      <c r="R115" s="6"/>
    </row>
    <row r="118" spans="4:18" ht="70.5" customHeight="1" x14ac:dyDescent="0.25">
      <c r="D118" s="104" t="s">
        <v>80</v>
      </c>
      <c r="E118" s="105"/>
      <c r="F118" s="105"/>
      <c r="G118" s="105"/>
      <c r="I118" s="109" t="s">
        <v>21</v>
      </c>
      <c r="J118" s="109"/>
      <c r="K118" s="109"/>
      <c r="L118" s="109"/>
      <c r="M118" s="109"/>
      <c r="N118" s="13"/>
      <c r="O118" s="104" t="s">
        <v>27</v>
      </c>
      <c r="P118" s="105"/>
      <c r="Q118" s="105"/>
      <c r="R118" s="14"/>
    </row>
    <row r="119" spans="4:18" x14ac:dyDescent="0.25">
      <c r="D119" s="106"/>
      <c r="E119" s="107"/>
      <c r="F119" s="107"/>
      <c r="G119" s="107"/>
      <c r="I119" s="106"/>
      <c r="J119" s="107"/>
      <c r="K119" s="107"/>
      <c r="L119" s="107"/>
      <c r="M119" s="107"/>
      <c r="O119" s="106"/>
      <c r="P119" s="107"/>
      <c r="Q119" s="107"/>
      <c r="R119" s="107"/>
    </row>
  </sheetData>
  <mergeCells count="480">
    <mergeCell ref="P19:R20"/>
    <mergeCell ref="I21:I22"/>
    <mergeCell ref="P21:R22"/>
    <mergeCell ref="N21:N22"/>
    <mergeCell ref="O21:O22"/>
    <mergeCell ref="O118:Q118"/>
    <mergeCell ref="D119:G119"/>
    <mergeCell ref="I119:M119"/>
    <mergeCell ref="O119:R119"/>
    <mergeCell ref="O19:O20"/>
    <mergeCell ref="D113:D114"/>
    <mergeCell ref="D118:G118"/>
    <mergeCell ref="I118:M118"/>
    <mergeCell ref="I113:I114"/>
    <mergeCell ref="N113:N114"/>
    <mergeCell ref="O113:O114"/>
    <mergeCell ref="P113:R114"/>
    <mergeCell ref="E113:E114"/>
    <mergeCell ref="F113:F114"/>
    <mergeCell ref="G113:G114"/>
    <mergeCell ref="D19:D20"/>
    <mergeCell ref="G23:G24"/>
    <mergeCell ref="H23:H24"/>
    <mergeCell ref="D21:D22"/>
    <mergeCell ref="P35:R36"/>
    <mergeCell ref="P37:R38"/>
    <mergeCell ref="D15:D16"/>
    <mergeCell ref="E15:E16"/>
    <mergeCell ref="F15:F16"/>
    <mergeCell ref="G15:G16"/>
    <mergeCell ref="H15:H16"/>
    <mergeCell ref="D17:D18"/>
    <mergeCell ref="D23:D24"/>
    <mergeCell ref="D25:D26"/>
    <mergeCell ref="H25:H26"/>
    <mergeCell ref="E19:E20"/>
    <mergeCell ref="F19:F20"/>
    <mergeCell ref="G19:G20"/>
    <mergeCell ref="E17:E18"/>
    <mergeCell ref="F17:F18"/>
    <mergeCell ref="G17:G18"/>
    <mergeCell ref="E23:E24"/>
    <mergeCell ref="F23:F24"/>
    <mergeCell ref="P15:R16"/>
    <mergeCell ref="O17:O18"/>
    <mergeCell ref="P17:R18"/>
    <mergeCell ref="I19:I20"/>
    <mergeCell ref="N19:N20"/>
    <mergeCell ref="H113:H114"/>
    <mergeCell ref="I15:I16"/>
    <mergeCell ref="N15:N16"/>
    <mergeCell ref="O15:O16"/>
    <mergeCell ref="I23:I24"/>
    <mergeCell ref="I25:I26"/>
    <mergeCell ref="I27:I28"/>
    <mergeCell ref="H19:H20"/>
    <mergeCell ref="H17:H18"/>
    <mergeCell ref="I29:I30"/>
    <mergeCell ref="I33:I34"/>
    <mergeCell ref="O35:O36"/>
    <mergeCell ref="I37:I38"/>
    <mergeCell ref="I41:I42"/>
    <mergeCell ref="H51:H52"/>
    <mergeCell ref="I51:I52"/>
    <mergeCell ref="I17:I18"/>
    <mergeCell ref="N17:N18"/>
    <mergeCell ref="H21:H22"/>
    <mergeCell ref="O59:O60"/>
    <mergeCell ref="O61:O62"/>
    <mergeCell ref="O63:O64"/>
    <mergeCell ref="O65:O66"/>
    <mergeCell ref="O67:O68"/>
    <mergeCell ref="E27:E28"/>
    <mergeCell ref="F27:F28"/>
    <mergeCell ref="G27:G28"/>
    <mergeCell ref="H27:H28"/>
    <mergeCell ref="E25:E26"/>
    <mergeCell ref="F25:F26"/>
    <mergeCell ref="G25:G26"/>
    <mergeCell ref="D13:D14"/>
    <mergeCell ref="I13:I14"/>
    <mergeCell ref="E21:E22"/>
    <mergeCell ref="F21:F22"/>
    <mergeCell ref="G21:G22"/>
    <mergeCell ref="D27:D28"/>
    <mergeCell ref="N13:N14"/>
    <mergeCell ref="O13:O14"/>
    <mergeCell ref="P13:R14"/>
    <mergeCell ref="E13:E14"/>
    <mergeCell ref="F13:F14"/>
    <mergeCell ref="H13:H14"/>
    <mergeCell ref="H11:H12"/>
    <mergeCell ref="G13:G14"/>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D31:D32"/>
    <mergeCell ref="E31:E32"/>
    <mergeCell ref="F31:F32"/>
    <mergeCell ref="G31:G32"/>
    <mergeCell ref="H31:H32"/>
    <mergeCell ref="I31:I32"/>
    <mergeCell ref="D29:D30"/>
    <mergeCell ref="E29:E30"/>
    <mergeCell ref="F29:F30"/>
    <mergeCell ref="G29:G30"/>
    <mergeCell ref="H29:H30"/>
    <mergeCell ref="D35:D36"/>
    <mergeCell ref="E35:E36"/>
    <mergeCell ref="F35:F36"/>
    <mergeCell ref="G35:G36"/>
    <mergeCell ref="H35:H36"/>
    <mergeCell ref="I35:I36"/>
    <mergeCell ref="D33:D34"/>
    <mergeCell ref="E33:E34"/>
    <mergeCell ref="F33:F34"/>
    <mergeCell ref="G33:G34"/>
    <mergeCell ref="H33:H34"/>
    <mergeCell ref="D39:D40"/>
    <mergeCell ref="E39:E40"/>
    <mergeCell ref="F39:F40"/>
    <mergeCell ref="G39:G40"/>
    <mergeCell ref="H39:H40"/>
    <mergeCell ref="I39:I40"/>
    <mergeCell ref="D37:D38"/>
    <mergeCell ref="E37:E38"/>
    <mergeCell ref="F37:F38"/>
    <mergeCell ref="G37:G38"/>
    <mergeCell ref="H37:H38"/>
    <mergeCell ref="D43:D44"/>
    <mergeCell ref="E43:E44"/>
    <mergeCell ref="F43:F44"/>
    <mergeCell ref="G43:G44"/>
    <mergeCell ref="H43:H44"/>
    <mergeCell ref="I43:I44"/>
    <mergeCell ref="D41:D42"/>
    <mergeCell ref="E41:E42"/>
    <mergeCell ref="F41:F42"/>
    <mergeCell ref="G41:G42"/>
    <mergeCell ref="H41:H42"/>
    <mergeCell ref="D49:D50"/>
    <mergeCell ref="E49:E50"/>
    <mergeCell ref="F49:F50"/>
    <mergeCell ref="G49:G50"/>
    <mergeCell ref="H49:H50"/>
    <mergeCell ref="I45:I46"/>
    <mergeCell ref="D47:D48"/>
    <mergeCell ref="E47:E48"/>
    <mergeCell ref="F47:F48"/>
    <mergeCell ref="G47:G48"/>
    <mergeCell ref="H47:H48"/>
    <mergeCell ref="I47:I48"/>
    <mergeCell ref="D45:D46"/>
    <mergeCell ref="E45:E46"/>
    <mergeCell ref="F45:F46"/>
    <mergeCell ref="G45:G46"/>
    <mergeCell ref="H45:H46"/>
    <mergeCell ref="P55:R56"/>
    <mergeCell ref="E51:E52"/>
    <mergeCell ref="F51:F52"/>
    <mergeCell ref="G51:G52"/>
    <mergeCell ref="P41:R42"/>
    <mergeCell ref="P43:R44"/>
    <mergeCell ref="P45:R46"/>
    <mergeCell ref="P47:R48"/>
    <mergeCell ref="P49:R50"/>
    <mergeCell ref="P53:R54"/>
    <mergeCell ref="I49:I50"/>
    <mergeCell ref="O41:O42"/>
    <mergeCell ref="O43:O44"/>
    <mergeCell ref="O45:O46"/>
    <mergeCell ref="O47:O48"/>
    <mergeCell ref="O49:O50"/>
    <mergeCell ref="N41:N42"/>
    <mergeCell ref="N43:N44"/>
    <mergeCell ref="N45:N46"/>
    <mergeCell ref="N47:N48"/>
    <mergeCell ref="N49:N50"/>
    <mergeCell ref="P51:R52"/>
    <mergeCell ref="N55:N56"/>
    <mergeCell ref="I55:I56"/>
    <mergeCell ref="D53:D54"/>
    <mergeCell ref="E53:E54"/>
    <mergeCell ref="F53:F54"/>
    <mergeCell ref="G53:G54"/>
    <mergeCell ref="H53:H54"/>
    <mergeCell ref="I53:I54"/>
    <mergeCell ref="N51:N52"/>
    <mergeCell ref="N53:N54"/>
    <mergeCell ref="O51:O52"/>
    <mergeCell ref="O53:O54"/>
    <mergeCell ref="D51:D52"/>
    <mergeCell ref="P39:R40"/>
    <mergeCell ref="N31:N32"/>
    <mergeCell ref="N33:N34"/>
    <mergeCell ref="N35:N36"/>
    <mergeCell ref="N37:N38"/>
    <mergeCell ref="N39:N40"/>
    <mergeCell ref="N23:N24"/>
    <mergeCell ref="N25:N26"/>
    <mergeCell ref="N27:N28"/>
    <mergeCell ref="N29:N30"/>
    <mergeCell ref="O39:O40"/>
    <mergeCell ref="O23:O24"/>
    <mergeCell ref="O25:O26"/>
    <mergeCell ref="O27:O28"/>
    <mergeCell ref="O29:O30"/>
    <mergeCell ref="O31:O32"/>
    <mergeCell ref="O33:O34"/>
    <mergeCell ref="O37:O38"/>
    <mergeCell ref="P23:R24"/>
    <mergeCell ref="P25:R26"/>
    <mergeCell ref="P33:R34"/>
    <mergeCell ref="P27:R28"/>
    <mergeCell ref="P29:R30"/>
    <mergeCell ref="P31:R32"/>
    <mergeCell ref="D55:D56"/>
    <mergeCell ref="E55:E56"/>
    <mergeCell ref="F55:F56"/>
    <mergeCell ref="G55:G56"/>
    <mergeCell ref="H55:H56"/>
    <mergeCell ref="O55:O56"/>
    <mergeCell ref="N57:N58"/>
    <mergeCell ref="G59:G60"/>
    <mergeCell ref="H59:H60"/>
    <mergeCell ref="D57:D58"/>
    <mergeCell ref="E57:E58"/>
    <mergeCell ref="F57:F58"/>
    <mergeCell ref="G57:G58"/>
    <mergeCell ref="H57:H58"/>
    <mergeCell ref="I57:I58"/>
    <mergeCell ref="O57:O58"/>
    <mergeCell ref="N59:N60"/>
    <mergeCell ref="O69:O70"/>
    <mergeCell ref="D67:D68"/>
    <mergeCell ref="E67:E68"/>
    <mergeCell ref="F67:F68"/>
    <mergeCell ref="G67:G68"/>
    <mergeCell ref="H67:H68"/>
    <mergeCell ref="I63:I64"/>
    <mergeCell ref="D65:D66"/>
    <mergeCell ref="E65:E66"/>
    <mergeCell ref="F65:F66"/>
    <mergeCell ref="G65:G66"/>
    <mergeCell ref="H65:H66"/>
    <mergeCell ref="I65:I66"/>
    <mergeCell ref="D63:D64"/>
    <mergeCell ref="E63:E64"/>
    <mergeCell ref="F63:F64"/>
    <mergeCell ref="G63:G64"/>
    <mergeCell ref="H63:H64"/>
    <mergeCell ref="I67:I68"/>
    <mergeCell ref="D69:D70"/>
    <mergeCell ref="E69:E70"/>
    <mergeCell ref="F69:F70"/>
    <mergeCell ref="G69:G70"/>
    <mergeCell ref="H69:H70"/>
    <mergeCell ref="N61:N62"/>
    <mergeCell ref="N63:N64"/>
    <mergeCell ref="N65:N66"/>
    <mergeCell ref="N67:N68"/>
    <mergeCell ref="I59:I60"/>
    <mergeCell ref="I69:I70"/>
    <mergeCell ref="N69:N70"/>
    <mergeCell ref="D61:D62"/>
    <mergeCell ref="E61:E62"/>
    <mergeCell ref="F61:F62"/>
    <mergeCell ref="G61:G62"/>
    <mergeCell ref="H61:H62"/>
    <mergeCell ref="I61:I62"/>
    <mergeCell ref="D59:D60"/>
    <mergeCell ref="E59:E60"/>
    <mergeCell ref="F59:F60"/>
    <mergeCell ref="O71:O72"/>
    <mergeCell ref="D73:D74"/>
    <mergeCell ref="E73:E74"/>
    <mergeCell ref="F73:F74"/>
    <mergeCell ref="G73:G74"/>
    <mergeCell ref="H73:H74"/>
    <mergeCell ref="I73:I74"/>
    <mergeCell ref="I75:I76"/>
    <mergeCell ref="N73:N74"/>
    <mergeCell ref="N75:N76"/>
    <mergeCell ref="O73:O74"/>
    <mergeCell ref="O75:O76"/>
    <mergeCell ref="F71:F72"/>
    <mergeCell ref="G71:G72"/>
    <mergeCell ref="H71:H72"/>
    <mergeCell ref="I71:I72"/>
    <mergeCell ref="D71:D72"/>
    <mergeCell ref="E71:E72"/>
    <mergeCell ref="N71:N72"/>
    <mergeCell ref="D77:D78"/>
    <mergeCell ref="E77:E78"/>
    <mergeCell ref="F77:F78"/>
    <mergeCell ref="G77:G78"/>
    <mergeCell ref="H77:H78"/>
    <mergeCell ref="I77:I78"/>
    <mergeCell ref="N77:N78"/>
    <mergeCell ref="D75:D76"/>
    <mergeCell ref="E75:E76"/>
    <mergeCell ref="F75:F76"/>
    <mergeCell ref="G75:G76"/>
    <mergeCell ref="H75:H76"/>
    <mergeCell ref="D81:D82"/>
    <mergeCell ref="E81:E82"/>
    <mergeCell ref="F81:F82"/>
    <mergeCell ref="G81:G82"/>
    <mergeCell ref="H81:H82"/>
    <mergeCell ref="I81:I82"/>
    <mergeCell ref="N81:N82"/>
    <mergeCell ref="D79:D80"/>
    <mergeCell ref="E79:E80"/>
    <mergeCell ref="F79:F80"/>
    <mergeCell ref="G79:G80"/>
    <mergeCell ref="I79:I80"/>
    <mergeCell ref="H79:H80"/>
    <mergeCell ref="D85:D86"/>
    <mergeCell ref="E85:E86"/>
    <mergeCell ref="F85:F86"/>
    <mergeCell ref="G85:G86"/>
    <mergeCell ref="H85:H86"/>
    <mergeCell ref="I85:I86"/>
    <mergeCell ref="D83:D84"/>
    <mergeCell ref="E83:E84"/>
    <mergeCell ref="F83:F84"/>
    <mergeCell ref="G83:G84"/>
    <mergeCell ref="H83:H84"/>
    <mergeCell ref="D89:D90"/>
    <mergeCell ref="E89:E90"/>
    <mergeCell ref="F89:F90"/>
    <mergeCell ref="G89:G90"/>
    <mergeCell ref="H89:H90"/>
    <mergeCell ref="I89:I90"/>
    <mergeCell ref="N89:N90"/>
    <mergeCell ref="D87:D88"/>
    <mergeCell ref="E87:E88"/>
    <mergeCell ref="F87:F88"/>
    <mergeCell ref="G87:G88"/>
    <mergeCell ref="H87:H88"/>
    <mergeCell ref="D93:D94"/>
    <mergeCell ref="E93:E94"/>
    <mergeCell ref="F93:F94"/>
    <mergeCell ref="G93:G94"/>
    <mergeCell ref="H93:H94"/>
    <mergeCell ref="I93:I94"/>
    <mergeCell ref="O93:O94"/>
    <mergeCell ref="P81:R82"/>
    <mergeCell ref="P83:R84"/>
    <mergeCell ref="P85:R86"/>
    <mergeCell ref="P87:R88"/>
    <mergeCell ref="P89:R90"/>
    <mergeCell ref="P91:R92"/>
    <mergeCell ref="P93:R94"/>
    <mergeCell ref="I91:I92"/>
    <mergeCell ref="N91:N92"/>
    <mergeCell ref="D91:D92"/>
    <mergeCell ref="E91:E92"/>
    <mergeCell ref="F91:F92"/>
    <mergeCell ref="G91:G92"/>
    <mergeCell ref="H91:H92"/>
    <mergeCell ref="I87:I88"/>
    <mergeCell ref="N85:N86"/>
    <mergeCell ref="N87:N88"/>
    <mergeCell ref="O77:O78"/>
    <mergeCell ref="O79:O80"/>
    <mergeCell ref="O81:O82"/>
    <mergeCell ref="O83:O84"/>
    <mergeCell ref="O85:O86"/>
    <mergeCell ref="I95:I96"/>
    <mergeCell ref="N93:N94"/>
    <mergeCell ref="N95:N96"/>
    <mergeCell ref="I83:I84"/>
    <mergeCell ref="N83:N84"/>
    <mergeCell ref="N79:N80"/>
    <mergeCell ref="D97:D98"/>
    <mergeCell ref="E97:E98"/>
    <mergeCell ref="F97:F98"/>
    <mergeCell ref="G97:G98"/>
    <mergeCell ref="H97:H98"/>
    <mergeCell ref="I97:I98"/>
    <mergeCell ref="N97:N98"/>
    <mergeCell ref="D95:D96"/>
    <mergeCell ref="E95:E96"/>
    <mergeCell ref="F95:F96"/>
    <mergeCell ref="G95:G96"/>
    <mergeCell ref="H95:H96"/>
    <mergeCell ref="I99:I100"/>
    <mergeCell ref="N99:N100"/>
    <mergeCell ref="D101:D102"/>
    <mergeCell ref="E101:E102"/>
    <mergeCell ref="F101:F102"/>
    <mergeCell ref="G101:G102"/>
    <mergeCell ref="H101:H102"/>
    <mergeCell ref="I101:I102"/>
    <mergeCell ref="N101:N102"/>
    <mergeCell ref="D99:D100"/>
    <mergeCell ref="E99:E100"/>
    <mergeCell ref="F99:F100"/>
    <mergeCell ref="G99:G100"/>
    <mergeCell ref="H99:H100"/>
    <mergeCell ref="N107:N108"/>
    <mergeCell ref="H107:H108"/>
    <mergeCell ref="I107:I108"/>
    <mergeCell ref="D107:D108"/>
    <mergeCell ref="E107:E108"/>
    <mergeCell ref="F107:F108"/>
    <mergeCell ref="G107:G108"/>
    <mergeCell ref="I103:I104"/>
    <mergeCell ref="N103:N104"/>
    <mergeCell ref="D105:D106"/>
    <mergeCell ref="E105:E106"/>
    <mergeCell ref="F105:F106"/>
    <mergeCell ref="G105:G106"/>
    <mergeCell ref="H105:H106"/>
    <mergeCell ref="I105:I106"/>
    <mergeCell ref="N105:N106"/>
    <mergeCell ref="D103:D104"/>
    <mergeCell ref="E103:E104"/>
    <mergeCell ref="F103:F104"/>
    <mergeCell ref="G103:G104"/>
    <mergeCell ref="H103:H104"/>
    <mergeCell ref="I109:I110"/>
    <mergeCell ref="N109:N110"/>
    <mergeCell ref="D111:D112"/>
    <mergeCell ref="E111:E112"/>
    <mergeCell ref="F111:F112"/>
    <mergeCell ref="G111:G112"/>
    <mergeCell ref="H111:H112"/>
    <mergeCell ref="I111:I112"/>
    <mergeCell ref="N111:N112"/>
    <mergeCell ref="D109:D110"/>
    <mergeCell ref="E109:E110"/>
    <mergeCell ref="F109:F110"/>
    <mergeCell ref="G109:G110"/>
    <mergeCell ref="H109:H110"/>
    <mergeCell ref="O105:O106"/>
    <mergeCell ref="O107:O108"/>
    <mergeCell ref="O109:O110"/>
    <mergeCell ref="O111:O112"/>
    <mergeCell ref="P57:R58"/>
    <mergeCell ref="P59:R60"/>
    <mergeCell ref="P61:R62"/>
    <mergeCell ref="P63:R64"/>
    <mergeCell ref="P65:R66"/>
    <mergeCell ref="P67:R68"/>
    <mergeCell ref="P69:R70"/>
    <mergeCell ref="P71:R72"/>
    <mergeCell ref="P73:R74"/>
    <mergeCell ref="P75:R76"/>
    <mergeCell ref="P77:R78"/>
    <mergeCell ref="P79:R80"/>
    <mergeCell ref="O95:O96"/>
    <mergeCell ref="O97:O98"/>
    <mergeCell ref="O99:O100"/>
    <mergeCell ref="O101:O102"/>
    <mergeCell ref="O103:O104"/>
    <mergeCell ref="O87:O88"/>
    <mergeCell ref="O89:O90"/>
    <mergeCell ref="O91:O92"/>
    <mergeCell ref="P105:R106"/>
    <mergeCell ref="P107:R108"/>
    <mergeCell ref="P109:R110"/>
    <mergeCell ref="P111:R112"/>
    <mergeCell ref="P95:R96"/>
    <mergeCell ref="P97:R98"/>
    <mergeCell ref="P99:R100"/>
    <mergeCell ref="P101:R102"/>
    <mergeCell ref="P103:R104"/>
  </mergeCells>
  <pageMargins left="0.70866141732283472" right="0.70866141732283472" top="0.74803149606299213" bottom="0.74803149606299213" header="0.31496062992125984" footer="0.31496062992125984"/>
  <pageSetup paperSize="5" scale="48" fitToHeight="0" orientation="landscape" r:id="rId1"/>
  <rowBreaks count="10" manualBreakCount="10">
    <brk id="22" min="3" max="17" man="1"/>
    <brk id="34" min="3" max="17" man="1"/>
    <brk id="44" min="3" max="17" man="1"/>
    <brk id="54" min="3" max="17" man="1"/>
    <brk id="62" min="3" max="17" man="1"/>
    <brk id="70" min="3" max="17" man="1"/>
    <brk id="78" min="3" max="17" man="1"/>
    <brk id="88" min="3" max="17" man="1"/>
    <brk id="96" min="3" max="17" man="1"/>
    <brk id="104"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T4</vt:lpstr>
      <vt:lpstr>'CEDULA EJE 3 T4'!Área_de_impresión</vt:lpstr>
      <vt:lpstr>'CEDULA EJE 3 T4'!Títulos_a_imprimir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planeacion</cp:lastModifiedBy>
  <cp:revision/>
  <cp:lastPrinted>2023-04-27T18:05:02Z</cp:lastPrinted>
  <dcterms:created xsi:type="dcterms:W3CDTF">2020-03-29T23:09:10Z</dcterms:created>
  <dcterms:modified xsi:type="dcterms:W3CDTF">2024-10-30T19:52:42Z</dcterms:modified>
  <cp:category/>
  <cp:contentStatus/>
</cp:coreProperties>
</file>