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Dell\Desktop\IMPLANBJ\2023\IMPLANBJ-4T2023\4.2 CACOyM\planeción 4trimestre\"/>
    </mc:Choice>
  </mc:AlternateContent>
  <xr:revisionPtr revIDLastSave="0" documentId="13_ncr:1_{D0F2E689-0C9C-4A4C-93AF-15EB9D42B7F4}" xr6:coauthVersionLast="47" xr6:coauthVersionMax="47" xr10:uidLastSave="{00000000-0000-0000-0000-000000000000}"/>
  <bookViews>
    <workbookView xWindow="-120" yWindow="-120" windowWidth="29040" windowHeight="15720" xr2:uid="{00000000-000D-0000-FFFF-FFFF00000000}"/>
  </bookViews>
  <sheets>
    <sheet name="SEGUIMIENTO EJE 3" sheetId="1" r:id="rId1"/>
    <sheet name="Instrucciones" sheetId="3" r:id="rId2"/>
    <sheet name="Hoja1" sheetId="2" r:id="rId3"/>
  </sheets>
  <definedNames>
    <definedName name="ADFASDF">#REF!</definedName>
    <definedName name="_xlnm.Print_Area" localSheetId="0">'SEGUIMIENTO EJE 3'!$A$1:$Y$29</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 name="_xlnm.Print_Titles" localSheetId="0">'SEGUIMIENTO EJE 3'!$1:$14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1" i="1" l="1"/>
  <c r="S21" i="1"/>
  <c r="R35" i="1"/>
  <c r="R36" i="1"/>
  <c r="V23" i="1"/>
  <c r="V22" i="1"/>
  <c r="V20" i="1"/>
  <c r="V19" i="1"/>
  <c r="V18" i="1"/>
  <c r="V17" i="1"/>
  <c r="S23" i="1"/>
  <c r="S22" i="1"/>
  <c r="S20" i="1"/>
  <c r="S19" i="1"/>
  <c r="S18" i="1"/>
  <c r="S17" i="1"/>
  <c r="U18" i="1"/>
  <c r="U19" i="1"/>
  <c r="U20" i="1"/>
  <c r="U24" i="1" s="1"/>
  <c r="U22" i="1"/>
  <c r="U23" i="1"/>
  <c r="U17" i="1"/>
  <c r="T17" i="1" l="1"/>
  <c r="U35" i="1"/>
  <c r="U36" i="1"/>
  <c r="Q35" i="1"/>
  <c r="Q36" i="1"/>
  <c r="R17" i="1"/>
  <c r="R18" i="1"/>
  <c r="R19" i="1"/>
  <c r="R20" i="1"/>
  <c r="R22" i="1"/>
  <c r="R23" i="1"/>
  <c r="T35" i="1"/>
  <c r="T36" i="1"/>
  <c r="P36" i="1"/>
  <c r="P35" i="1"/>
  <c r="T22" i="1"/>
  <c r="T18" i="1"/>
  <c r="T19" i="1"/>
  <c r="T20" i="1"/>
  <c r="T23" i="1"/>
  <c r="Q17" i="1"/>
  <c r="Q18" i="1"/>
  <c r="Q19" i="1"/>
  <c r="Q20" i="1"/>
  <c r="Q22" i="1"/>
  <c r="Q23" i="1"/>
  <c r="P17" i="1" l="1"/>
  <c r="P18" i="1"/>
  <c r="P19" i="1"/>
  <c r="P20" i="1"/>
  <c r="P22" i="1"/>
  <c r="P23" i="1"/>
  <c r="P24" i="1" l="1"/>
  <c r="V24" i="1"/>
  <c r="U34" i="1" l="1"/>
  <c r="T34" i="1"/>
  <c r="S34" i="1"/>
  <c r="R34" i="1"/>
  <c r="Q34" i="1"/>
  <c r="P34" i="1"/>
  <c r="O34" i="1"/>
  <c r="V34" i="1" s="1"/>
  <c r="T24" i="1"/>
  <c r="S24" i="1"/>
  <c r="R24" i="1"/>
  <c r="Q24" i="1"/>
  <c r="V16" i="1"/>
  <c r="U16" i="1"/>
  <c r="T16" i="1"/>
  <c r="S16" i="1"/>
  <c r="R16" i="1"/>
  <c r="Q16" i="1"/>
  <c r="P16" i="1"/>
  <c r="S36" i="1"/>
  <c r="O36" i="1"/>
  <c r="V36" i="1" s="1"/>
  <c r="S35" i="1"/>
  <c r="O35" i="1"/>
  <c r="V35" i="1" s="1"/>
  <c r="S8" i="2"/>
  <c r="R8" i="2"/>
  <c r="Q8" i="2"/>
  <c r="P8" i="2"/>
  <c r="O8" i="2"/>
  <c r="N8" i="2"/>
  <c r="M8" i="2"/>
  <c r="L8" i="2"/>
  <c r="C8" i="2"/>
  <c r="S7" i="2"/>
  <c r="R7" i="2"/>
  <c r="Q7" i="2"/>
  <c r="P7" i="2"/>
  <c r="O7" i="2"/>
  <c r="N7" i="2"/>
  <c r="M7" i="2"/>
  <c r="L7" i="2"/>
  <c r="C7" i="2"/>
  <c r="S6" i="2"/>
  <c r="R6" i="2"/>
  <c r="Q6" i="2"/>
  <c r="P6" i="2"/>
  <c r="O6" i="2"/>
  <c r="N6" i="2"/>
  <c r="M6" i="2"/>
  <c r="L6" i="2"/>
  <c r="C6" i="2"/>
</calcChain>
</file>

<file path=xl/sharedStrings.xml><?xml version="1.0" encoding="utf-8"?>
<sst xmlns="http://schemas.openxmlformats.org/spreadsheetml/2006/main" count="160" uniqueCount="94">
  <si>
    <t>EJE 3: MEDIO AMBIENTE SOSTENIBLE</t>
  </si>
  <si>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</si>
  <si>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</si>
  <si>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</si>
  <si>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</si>
  <si>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</si>
  <si>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</si>
  <si>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</si>
  <si>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</si>
  <si>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</si>
  <si>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</si>
  <si>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(DP de la DGPM)</t>
  </si>
  <si>
    <r>
      <rPr>
        <b/>
        <sz val="11"/>
        <color theme="1"/>
        <rFont val="Arial"/>
        <family val="2"/>
      </rPr>
      <t>IMSMA:</t>
    </r>
    <r>
      <rPr>
        <sz val="11"/>
        <color theme="1"/>
        <rFont val="Arial"/>
        <family val="2"/>
      </rPr>
      <t xml:space="preserve"> Índice del Manejo Sustentable del Medio Ambiente. </t>
    </r>
  </si>
  <si>
    <t>Bienal</t>
  </si>
  <si>
    <t>PRESUPUESTO ANUAL AUTORIZADO</t>
  </si>
  <si>
    <t>PLANEACIÓN TRIMESTRAL DE EJECUCIÓN DEL PRESUPUESTO</t>
  </si>
  <si>
    <t>EJECUCIÓN  DEL PRESUPUESTO AUTORIZADO</t>
  </si>
  <si>
    <t>AVANCE TRIMESTRAL EN LA EJECUCIÓN DEL PRESUPUESTO</t>
  </si>
  <si>
    <t>AVANCE ACUMULADO ANUAL DE LA  EJECUCIÓN DEL PRESUPUESTO</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</si>
  <si>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Puntaje</t>
    </r>
  </si>
  <si>
    <t>SEGUIMIENTO DE AVANCE EN CUMPLIMIENTO DE METAS Y OBJETIVOS 2023</t>
  </si>
  <si>
    <t>META ALCANZADA 2023</t>
  </si>
  <si>
    <t>PORCENTAJE DE AVANCE TRIMESTRAL 202</t>
  </si>
  <si>
    <t>SEGUIMIENTO A LA EJECUCIÓN DEL PRESUPUESTO AUTORIZADO</t>
  </si>
  <si>
    <t>UNIDAD ADMINISTRATIVA</t>
  </si>
  <si>
    <t>JUSTIFICACION TRIMESTRAL Y ANUAL DE AVANCE DE RESULTADOS 2023</t>
  </si>
  <si>
    <t>TRIMESTRE 1 2023</t>
  </si>
  <si>
    <t>TRIMESTRE 2 2023</t>
  </si>
  <si>
    <t>TRIMESTRE 3 2023</t>
  </si>
  <si>
    <t>TRIMESTRE 4 2023</t>
  </si>
  <si>
    <t>META PROGRAMADA 2023</t>
  </si>
  <si>
    <r>
      <rPr>
        <b/>
        <sz val="11"/>
        <color theme="1"/>
        <rFont val="Arial"/>
        <family val="2"/>
      </rPr>
      <t>Meta Trimestral</t>
    </r>
    <r>
      <rPr>
        <sz val="11"/>
        <color theme="1"/>
        <rFont val="Arial"/>
        <family val="2"/>
      </rPr>
      <t xml:space="preserve">: El Instituto Mexicano para la Competitividad A. C. IMCO actualiza y publica los índices y subíndices cada dos años. El índice obtuvo 47 puntos en 2022.
</t>
    </r>
    <r>
      <rPr>
        <b/>
        <sz val="11"/>
        <color theme="1"/>
        <rFont val="Arial"/>
        <family val="2"/>
      </rPr>
      <t>Meta Anual</t>
    </r>
    <r>
      <rPr>
        <sz val="11"/>
        <color theme="1"/>
        <rFont val="Arial"/>
        <family val="2"/>
      </rPr>
      <t>: El avance anual se mantiene igual al avance trimestral ya que es un indicador ascendente regular no acumulativo.</t>
    </r>
  </si>
  <si>
    <t>AVANCE EN CUMPLIMIENTO DE METAS TRIMESTRAL Y ANUAL ACUMULADO 2023</t>
  </si>
  <si>
    <t>REVISÓ
Mtro. Enrique E. Encalada Sánchez
Dirección de Planeación de la DGPM</t>
  </si>
  <si>
    <t>PORCENTAJE DE AVANCE TRIMESTRAL ACUMULADO 2023</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</si>
  <si>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</si>
  <si>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</si>
  <si>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</si>
  <si>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</si>
  <si>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ANUAL</t>
  </si>
  <si>
    <t xml:space="preserve">CLAVE Y NOMBRE DEL PPA:3.14 Programa para el Ordenamiento Territorial y Desarrollo Urbano Sostenible </t>
  </si>
  <si>
    <t>INSTITUTO DE PLANEACIÓN DEL DESARROLLO URBANO DEL MUNICIPIO DE BENITO JUÁREZ</t>
  </si>
  <si>
    <t>3.14.1: Contribuir a garantizar la preservación de la riqueza natural única que tiene nuestro municipio mediante un crecimiento ordenado, sostenible y con responsabilidad compartida mediante la procuración y la protección del medio ambiente y biodiversidad de las diferentes especies, que conllevaran a un equilibrio ecológico de acuerdo con el crecimiento de la ciudad</t>
  </si>
  <si>
    <t>3.14.1.1: Implementar los mecanismos y procedimientos establecidos en la normatividad aplicable para la elaboración de programas, planes y proyectos urbanos, que contribuyen a generar un entorno de equidad urbano y ambiental; que logre cohesión territorial y promueva la conformación del Municipio de Benito Juárez como un municipio sustentable.</t>
  </si>
  <si>
    <t>3.14.1.1.1. Documentos denominados "Programas de Desarrollo Urbano" y "Proyectos Urbanos Estratégicos implementados"</t>
  </si>
  <si>
    <t>3.14.1.1.3: Elaborar proyectos de transporte alternativo para la mejora de la movilidad urbana.</t>
  </si>
  <si>
    <t>3.14.1.1.2: Proyectos urbanos estratégicos</t>
  </si>
  <si>
    <t>3.14.1.1.2: Acciones de  gestión y  administración del presupuesto para la rendición de cuentas ante los entes fiscalizadores realizadas</t>
  </si>
  <si>
    <t>3.14.1.1.2.1: Gestión de los recursos humanos, materiales y servicios.</t>
  </si>
  <si>
    <t>PIPUE: Porcentaje de instrumentos de planeación urbana entregados</t>
  </si>
  <si>
    <t>PPPPU: Porcentaje de Programas, Planes y Proyectos Urbanos implementados</t>
  </si>
  <si>
    <t>PPUE: Porcentaje de Proyectos Estratégicos realizados en el Municipio de Benito Juárez.</t>
  </si>
  <si>
    <t>PPTAR: Porcentaje de Proyectos de Transporte Alternativo Realizados.</t>
  </si>
  <si>
    <t>PIGFPA: Porcentaje de Informes de Gestión Financiera del presupuesto asignado</t>
  </si>
  <si>
    <t>PGRHMyS: Porcentaje de gestión de los recursos humanos y adquisiciones de bienes y servicios realizadas</t>
  </si>
  <si>
    <t>Trimestral</t>
  </si>
  <si>
    <t>Unidad de medida del indicador: 
Porcentaje
Unidad de medida: 
Instrumentos</t>
  </si>
  <si>
    <t>Unidad de medida del indicador: 
Porcentaje
Unidad de medida: 
Proyectos</t>
  </si>
  <si>
    <t>UNIDAD DE MEDIDA DEL INDICADOR: 
Porcentaje
UNIDAD DE MEDIDA DE LAS VARIABLES: 
Informes</t>
  </si>
  <si>
    <t>UNIDAD DE MEDIDA DEL INDICADOR: 
Porcentaje
UNIDAD DE MEDIDA DE LAS VARIABLES: 
Gestiones</t>
  </si>
  <si>
    <t>ELABORÓ                                                                                                                                C. Federico Saul Tovar Rodríguez                                                                                Jefe del Departamento Contable</t>
  </si>
  <si>
    <t>Dirección General</t>
  </si>
  <si>
    <t>Actividad Dirección General IMPLAN</t>
  </si>
  <si>
    <t>actividad Unidad Administrativa IMPLAN</t>
  </si>
  <si>
    <t>JUSTIFICACIÓN TRIMESTRAL Y ANUAL DE AVANCE DE RESULTADOS 2023</t>
  </si>
  <si>
    <t>Unidad Administrativa</t>
  </si>
  <si>
    <t>El presupuesto autorizado por la Tesorería Municipal para el ejercicio 2023 es de $2,100,000.00. en la Sexta Sesión Ordinaria de Junta de Gobierno del IMPLAN se aprueba el incremento del presupuesto debido a un remante del ejercicio 2022 por la cantidad de $460,772.42 teniendo un presupuesto autorizado para el ejercicio fiscal 2023 de $ 2,560,772.42</t>
  </si>
  <si>
    <t>JUSTIFICACIÓN TRIMESTRAL DE AVANCE DE RESULTADOS 2023</t>
  </si>
  <si>
    <t>Propósito  IMPLAN</t>
  </si>
  <si>
    <r>
      <rPr>
        <b/>
        <sz val="11"/>
        <color theme="1"/>
        <rFont val="Arial"/>
        <family val="2"/>
      </rPr>
      <t>Justificación Trimestral:</t>
    </r>
    <r>
      <rPr>
        <sz val="11"/>
        <color theme="1"/>
        <rFont val="Arial"/>
        <family val="2"/>
      </rPr>
      <t xml:space="preserve"> Se cumple con el avance programado en lo que se refiera a la Avenida Rio Hondo, Parque de las Palapas smza 22, espacios públicos smz 05 y 02 así como la recopilación de información para la elaboración de proyectos de movilidad, aso como el área administrativa atendió y proporciono los requerimientos necesarios para el funcionamiento del Intitulo</t>
    </r>
  </si>
  <si>
    <t>Justificación Trimestral: Se concluyo con los Proyectos Estratégicos: 1. Rio Hondo: Fue entregado al Departamento de Proyectos de la Dirección de Obras Públicas para su seguimiento como área ejecutora 2. Accesibilidad Universal en banquetas en calle 103 de la supermanzana 94: Fue entregado al Departamento de Proyectos de la Dirección de Obras Públicas para su seguimiento como área ejecutora 3. Andadores en espacios Públicos supermanzana  02 y 05:  Entregado a la unidad de proyectos de Distrito Cancún.   Con relación de proyectos de transporte alternativo para la mejora de la movilidad urbana  Se cuenta con un plano base de la solución conceptual de la problemática establecida. Por parte de las actividades administrativas, se realizaron cada una de los trámites necesarios para el funcionamiento del Instituto                                  Meta Anual: Al concluir con los 3 proyectos ( Rio Hondo, Accesibilidad Universal en banquetas en calle 103 de la supermanzana 94 y Andadores en espacios Públicos supermanzana  02 y 05) de manera anticipada  se llega a cumplir en un 90% la meta anual programada para el 2023. Con la Elaboración de proyectos de transporte alternativo para la mejora de la movilidad urbana, se llaga a la meta del 50% programado.</t>
  </si>
  <si>
    <t>Componente Dirección General IMPLAN</t>
  </si>
  <si>
    <r>
      <rPr>
        <b/>
        <sz val="11"/>
        <color theme="1"/>
        <rFont val="Arial"/>
        <family val="2"/>
      </rPr>
      <t>Justificación Trimestral:</t>
    </r>
    <r>
      <rPr>
        <sz val="11"/>
        <color theme="1"/>
        <rFont val="Arial"/>
        <family val="2"/>
      </rPr>
      <t xml:space="preserve"> Se cumple con el avance programado en lo que se refiera a la Avenida Rio Hondo, Parque de las Palapas smza 22, espacios públicos smz 05 y 02 así como la recopilación de información para la elaboración de proyectos de movilidad</t>
    </r>
  </si>
  <si>
    <r>
      <rPr>
        <b/>
        <sz val="11"/>
        <color theme="1"/>
        <rFont val="Arial"/>
        <family val="2"/>
      </rPr>
      <t>Justificación Trimestral:</t>
    </r>
    <r>
      <rPr>
        <sz val="11"/>
        <color theme="1"/>
        <rFont val="Arial"/>
        <family val="2"/>
      </rPr>
      <t xml:space="preserve"> Se concluyo con los Proyectos Estratégicos: 1. Rio Hondo: Fue entregado al Departamento de Proyectos de la Dirección de Obras Públicas para su seguimiento como área ejecutora 2. Accesibilidad Universal en banquetas en calle 103 de la supermanzana 94: Fue entregado al Departamento de Proyectos de la Dirección de Obras Públicas para su seguimiento como área ejecutora 3. Andadores en espacios Públicos supermanzana  02 y 05:  Entregado a la unidad de proyectos de Distrito Cancún.                  Con relación de proyectos de transporte alternativo para la mejora de la movilidad urbana  Se cuenta con un plano base de la solución conceptual de la problemática establecida.                                                                  </t>
    </r>
    <r>
      <rPr>
        <b/>
        <sz val="11"/>
        <color theme="1"/>
        <rFont val="Arial"/>
        <family val="2"/>
      </rPr>
      <t>Meta Anual:</t>
    </r>
    <r>
      <rPr>
        <sz val="11"/>
        <color theme="1"/>
        <rFont val="Arial"/>
        <family val="2"/>
      </rPr>
      <t xml:space="preserve"> Al concluir con los 3 proyectos ( Rio Hondo, Accesibilidad Universal en banquetas en calle 103 de la supermanzana 94 y Andadores en espacios Públicos supermanzana  02 y 05) de manera anticipada  se llega a cumplir en un 90% la meta anual programada para el 2023. Con la Elaboración de proyectos de transporte alternativo para la mejora de la movilidad urbana, se llaga a la meta del 50% programado. </t>
    </r>
  </si>
  <si>
    <r>
      <rPr>
        <b/>
        <sz val="11"/>
        <color theme="1"/>
        <rFont val="Arial"/>
        <family val="2"/>
      </rPr>
      <t>Justificación Trimestral</t>
    </r>
    <r>
      <rPr>
        <sz val="11"/>
        <color theme="1"/>
        <rFont val="Arial"/>
        <family val="2"/>
      </rPr>
      <t>:1. Con relación a la Av. Río Hondo: se elaboró el proyecto arquitectónico conceptual de la calle completa, accesible, segura e incluyente. 2. con el Parque de las Palapas SM 22, se elabora el anteproyecto de mejoramiento de la imagen urbana por medio de impactos puntuales a través de proyectos de ordenamiento, limpieza y embellecimiento. 3. en lo que refiere a Espacios Públicos SM 05 y 02. se realizó los proyectos de recuperación del espacio público en las áreas de andadores peatonales de ambas super manzanas</t>
    </r>
  </si>
  <si>
    <r>
      <rPr>
        <b/>
        <sz val="11"/>
        <color theme="1"/>
        <rFont val="Arial"/>
        <family val="2"/>
      </rPr>
      <t xml:space="preserve">Justificación Trimestral: </t>
    </r>
    <r>
      <rPr>
        <sz val="11"/>
        <color theme="1"/>
        <rFont val="Arial"/>
        <family val="2"/>
      </rPr>
      <t xml:space="preserve">Se concluyo con los Proyectos Estratégicos: 1. Rio Hondo: Fue entregado al Departamento de Proyectos de la Dirección de Obras Públicas para su seguimiento como área ejecutora 2. Accesibilidad Universal en banquetas en calle 103 de la supermanzana 94: Fue entregado al Departamento de Proyectos de la Dirección de Obras Públicas para su seguimiento como área ejecutora 3. Andadores en espacios Públicos supermanzana  02 y 05:  Entregado a la unidad de proyectos de Distrito Cancún.                                                       </t>
    </r>
    <r>
      <rPr>
        <b/>
        <sz val="11"/>
        <color theme="1"/>
        <rFont val="Arial"/>
        <family val="2"/>
      </rPr>
      <t>Meta Anual:</t>
    </r>
    <r>
      <rPr>
        <sz val="11"/>
        <color theme="1"/>
        <rFont val="Arial"/>
        <family val="2"/>
      </rPr>
      <t xml:space="preserve"> Al concluir con los 3 proyectos (Rio Hondo, Accesibilidad Universal en banquetas en calle 103 de la supermanzana 94 y Andadores en espacios Públicos supermanzana  02 y 05) de manera anticipada  se llega a cumplir en un 90% la meta anual programada para el 2023. </t>
    </r>
  </si>
  <si>
    <r>
      <rPr>
        <b/>
        <sz val="11"/>
        <color theme="1"/>
        <rFont val="Arial"/>
        <family val="2"/>
      </rPr>
      <t>Justificación Trimestral</t>
    </r>
    <r>
      <rPr>
        <sz val="11"/>
        <color theme="1"/>
        <rFont val="Arial"/>
        <family val="2"/>
      </rPr>
      <t>: Se está en el proceso de recopilación de información para la elaboración de proyectos de mejora de la movilidad urbana</t>
    </r>
  </si>
  <si>
    <r>
      <rPr>
        <b/>
        <sz val="11"/>
        <color theme="1"/>
        <rFont val="Arial"/>
        <family val="2"/>
      </rPr>
      <t>Justificación Trimestral:</t>
    </r>
    <r>
      <rPr>
        <sz val="11"/>
        <color theme="1"/>
        <rFont val="Arial"/>
        <family val="2"/>
      </rPr>
      <t xml:space="preserve"> En relación de proyectos de transporte alternativo para la mejora de la movilidad urbana  Se cuenta con un plano base de la solución conceptual de la problemática establecida.                                                                  </t>
    </r>
    <r>
      <rPr>
        <b/>
        <sz val="11"/>
        <color theme="1"/>
        <rFont val="Arial"/>
        <family val="2"/>
      </rPr>
      <t>Meta Anual:</t>
    </r>
    <r>
      <rPr>
        <sz val="11"/>
        <color theme="1"/>
        <rFont val="Arial"/>
        <family val="2"/>
      </rPr>
      <t xml:space="preserve">  Se llaga a la meta del 50% programado. </t>
    </r>
  </si>
  <si>
    <t>Componente Unidad Administrativa IMPLAN</t>
  </si>
  <si>
    <r>
      <rPr>
        <b/>
        <sz val="11"/>
        <color theme="1"/>
        <rFont val="Arial"/>
        <family val="2"/>
      </rPr>
      <t>Justificación Trimestral:</t>
    </r>
    <r>
      <rPr>
        <sz val="11"/>
        <color theme="1"/>
        <rFont val="Arial"/>
        <family val="2"/>
      </rPr>
      <t xml:space="preserve"> 1. - Se cuenta con la información para el  avance de gestión financiera correspondiente al primer trimestre 2023.  2.- Se emitieron los Estados Financieros correspondiente al primer trimestre 2023  3. Se entregó la información correspondiente al cuarto trimestre 2022 del Avance de Gestión Financiera 4.- se realizo la Evaluación del SEVAC correspondiente al cuarto trimestre 2022, 5.- Se ha cumplido con las obligaciones de transparencia en tiempo y forma 6.- Se realizo y autorizó el presupuesto del ejercicio fiscal 2023 mediante Sesión de la Junta de Gobierno el día 323 de febrero de 2023         </t>
    </r>
  </si>
  <si>
    <r>
      <rPr>
        <b/>
        <sz val="11"/>
        <color theme="1"/>
        <rFont val="Arial"/>
        <family val="2"/>
      </rPr>
      <t>Justificación Trimestral:</t>
    </r>
    <r>
      <rPr>
        <sz val="11"/>
        <color theme="1"/>
        <rFont val="Arial"/>
        <family val="2"/>
      </rPr>
      <t xml:space="preserve"> 1. - Se cuenta con la información para el  avance de gestión financiera correspondiente al primer trimestre 2023.  2.- Se emitieron los Estados Financieros correspondiente al segundo trimestre 2023  3. Se entregó la información correspondiente al primer trimestre 2023 del Avance de Gestión Financiera 4.- se realizo la Evaluación del SEVAC correspondiente al cuarto trimestre 2022 obteniendo una calificación del 100%, 5.- Se ha cumplido con las obligaciones de transparencia en tiempo y forma 6. Se concluyó con la auditoria por parte de la ASEQROO a la Cuenta Pública 2022                   </t>
    </r>
    <r>
      <rPr>
        <b/>
        <sz val="11"/>
        <color theme="1"/>
        <rFont val="Arial"/>
        <family val="2"/>
      </rPr>
      <t>Meta Anual</t>
    </r>
    <r>
      <rPr>
        <sz val="11"/>
        <color theme="1"/>
        <rFont val="Arial"/>
        <family val="2"/>
      </rPr>
      <t>: se lleva un avance del 50% anual.</t>
    </r>
  </si>
  <si>
    <r>
      <rPr>
        <b/>
        <sz val="11"/>
        <color theme="1"/>
        <rFont val="Arial"/>
        <family val="2"/>
      </rPr>
      <t>Justificación Trimestral:</t>
    </r>
    <r>
      <rPr>
        <sz val="11"/>
        <color theme="1"/>
        <rFont val="Arial"/>
        <family val="2"/>
      </rPr>
      <t xml:space="preserve"> Se llevaron a cabo las siguientes acciones administrativas: 1.- Control y seguimiento del manejo de personal del Instituto; 2.- Se ha dado contestación al Instituto Municipal de Transparencia y Acceso a la Información Municipal de las solicitudes de información requeridas a este Instituto; 3.- Se realizó la tramitología de las ministraciones del primer trimestre ante la Tesorería Municipal; 4.- Se realizó el pago de suministros y servicios básicos como son, tintas, tóner, papelería, combustible, arrendamiento de las oficinas, servicio de energía eléctrica, agua potable, servicio telefónico e internet viáticos para entrega de información a la ASEQROO.      </t>
    </r>
  </si>
  <si>
    <r>
      <rPr>
        <b/>
        <sz val="11"/>
        <color theme="1"/>
        <rFont val="Arial"/>
        <family val="2"/>
      </rPr>
      <t>Justificación Trimestral:</t>
    </r>
    <r>
      <rPr>
        <sz val="11"/>
        <color theme="1"/>
        <rFont val="Arial"/>
        <family val="2"/>
      </rPr>
      <t xml:space="preserve"> Se llevaron a cabo las siguientes acciones administrativas del </t>
    </r>
    <r>
      <rPr>
        <u/>
        <sz val="11"/>
        <color theme="1"/>
        <rFont val="Arial"/>
        <family val="2"/>
      </rPr>
      <t xml:space="preserve">segundo trimestre 2023: </t>
    </r>
    <r>
      <rPr>
        <sz val="11"/>
        <color theme="1"/>
        <rFont val="Arial"/>
        <family val="2"/>
      </rPr>
      <t xml:space="preserve">1.- Control y seguimiento del manejo de personal del Instituto; 2.- Se ha dado contestación al Instituto Municipal de Transparencia y Acceso a la Información Municipal de las solicitudes de información requeridas a este Instituto; 3.- Se realizó la tramitología de las ministraciones del primer trimestre ante la Tesorería Municipal; 4.- Se realizó el pago de suministros y servicios básicos como son, tintas, tóner, papelería, combustible, arrendamiento de las oficinas, servicio de energía eléctrica, agua potable, servicio telefónico e internet viáticos para entrega de información a la ASEQROO.                                         </t>
    </r>
    <r>
      <rPr>
        <b/>
        <sz val="11"/>
        <color theme="1"/>
        <rFont val="Arial"/>
        <family val="2"/>
      </rPr>
      <t xml:space="preserve">Meta Anual: </t>
    </r>
    <r>
      <rPr>
        <sz val="11"/>
        <color theme="1"/>
        <rFont val="Arial"/>
        <family val="2"/>
      </rPr>
      <t>se lleva un avance del 50% anual.</t>
    </r>
  </si>
  <si>
    <t>3.14.1.1.4: Elaborar Proyectos Estratégicos de Movilidad</t>
  </si>
  <si>
    <t>PPEM: Porcentaje de Proyectos Estratégicos de Movilidad</t>
  </si>
  <si>
    <t>NA</t>
  </si>
  <si>
    <r>
      <rPr>
        <b/>
        <sz val="11"/>
        <color theme="1"/>
        <rFont val="Arial"/>
        <family val="2"/>
      </rPr>
      <t xml:space="preserve">Justificación Trimestral: </t>
    </r>
    <r>
      <rPr>
        <sz val="11"/>
        <color theme="1"/>
        <rFont val="Arial"/>
        <family val="2"/>
      </rPr>
      <t xml:space="preserve">Se Concluyó de manera anticipada en el tercer trimestre, la activad 3.14.1.1.2: Proyectos urbanos estratégicos, con un 115% de avance final; de igual manera la actividad  3.14.1.1.3: Elaborar proyectos de transporte alternativo para la mejora de la movilidad urbana, se concluye el anteproyecto arquitectónico Ciclovía en la Avenida López Portillo, tramo Poniente. En la Novena Sesión de Junta de Gobierno se autorizó la ampliación de La Matriz de Indicadores para Resultados de este Instituto con una nueva activada  3.14.1.1.4: Elaborar Proyectos Estratégicos de Movilidad, misma que se concluye al 100%. </t>
    </r>
    <r>
      <rPr>
        <b/>
        <sz val="11"/>
        <color theme="1"/>
        <rFont val="Arial"/>
        <family val="2"/>
      </rPr>
      <t xml:space="preserve">
Meta Anual: </t>
    </r>
    <r>
      <rPr>
        <sz val="11"/>
        <color theme="1"/>
        <rFont val="Arial"/>
        <family val="2"/>
      </rPr>
      <t xml:space="preserve">Al concluir con los Proyectos Estratégicos: 1. Rio Hondo: Fue entregado al Departamento de Proyectos de la Dirección de Obras Públicas, para su seguimiento y se le entrega copia a  Presidencia Municipal 2. Accesibilidad Universal en banquetas en calle 103 de la supermanzana 94: Fue entregado al Departamento de Proyectos de la Dirección de Obras Públicas para su seguimiento como área ejecutora 3. Andadores en espacios Públicos supermanzana  02 y 05:  Entregado a la unidad de proyectos de Distrito Cancún, 4. Presupuesto Participativo (Proyecto Arquitectónico de Sanitarios en Espacios Deportivos, Rehabilitación del Parque de la Supermanzana 200, Parque Sacbe, Rehabilitación Vial con reductores de Velocidad Aloja - Arco Bicentenario, Construcción de Guarniciones y Banquetas Accesibles en el Perímetro de las Asociaciones Civiles del a Supermanzana 94). </t>
    </r>
  </si>
  <si>
    <r>
      <rPr>
        <b/>
        <sz val="11"/>
        <color theme="1"/>
        <rFont val="Arial"/>
        <family val="2"/>
      </rPr>
      <t xml:space="preserve">Justificación Trimestral: </t>
    </r>
    <r>
      <rPr>
        <sz val="11"/>
        <color theme="1"/>
        <rFont val="Arial"/>
        <family val="2"/>
      </rPr>
      <t xml:space="preserve">Se Concluyó de manera anticipada en el tercer trimestre la activad 3.14.1.1.2: Proyectos urbanos estratégicos, con un 115% de avance final; de igual manera la actividad  3.14.1.1.3: Elaborar proyectos de transporte alternativo para la mejora de la movilidad urbana, se concluye el anteproyecto arquitectónico Ciclovía en la Avenida López Portillo, tramo Poniente. En la Novena Sesión de Junta de Gobierno se autorizó la ampliación de La Matriz de Indicadores para Resultados de este Instituto con una nueva activada  3.14.1.1.4: Elaborar Proyectos Estratégicos de Movilidad, misma que se concluye al 100%. </t>
    </r>
    <r>
      <rPr>
        <b/>
        <sz val="11"/>
        <color theme="1"/>
        <rFont val="Arial"/>
        <family val="2"/>
      </rPr>
      <t xml:space="preserve">
Meta Anual: </t>
    </r>
    <r>
      <rPr>
        <sz val="11"/>
        <color theme="1"/>
        <rFont val="Arial"/>
        <family val="2"/>
      </rPr>
      <t xml:space="preserve">Se concluye: 1. Rio Hondo: Fue entregado al Departamento de Proyectos de la Dirección de Obras Públicas para su seguimiento como área ejecutora 2. Accesibilidad Universal en banquetas en calle 103 de la supermanzana 94: Fue entregado al Departamento de Proyectos de la Dirección de Obras Públicas para su seguimiento como área ejecutora 3. Andadores en espacios Públicos supermanzana  02 y 05:  Entregado a la unidad de proyectos de Distrito Cancún, 4. Presupuesto Participativo. 5. En lo que refiere a la Elaboración de proyectos alternativos de movilidad,  se cuenta con un avance del 100% del proyecto de Ciclovía de la Avenida López Portillo tramo Poniente. por tanto al incluir los proyectos de Presupuesto Participativo. 
Esta información fue entregada a la Presidencia Municipal para conocimiento                                                                 Meta Anual: se llega a un porcentaje de del 186.67% </t>
    </r>
  </si>
  <si>
    <r>
      <rPr>
        <b/>
        <sz val="11"/>
        <color theme="1"/>
        <rFont val="Arial"/>
        <family val="2"/>
      </rPr>
      <t>Justificación Trimestral:</t>
    </r>
    <r>
      <rPr>
        <sz val="11"/>
        <color theme="1"/>
        <rFont val="Arial"/>
        <family val="2"/>
      </rPr>
      <t xml:space="preserve"> Se concluyó de manera anticipada con esta actividad en el Tercer Trimestre 2023
Meta Anual: Los Proyectos Urbanos Estratégicos que se concluyeron son: : 1. Rio Hondo: Fue entregado al Departamento de Proyectos de la Dirección de Obras Públicas para su seguimiento como área ejecutora 2. Accesibilidad Universal en banquetas en calle 103 de la supermanzana 94: Fue entregado al Departamento de Proyectos de la Dirección de Obras Públicas para su seguimiento como área ejecutora 3. Andadores en espacios Públicos supermanzana  02 y 05:  Entregado a la unidad de proyectos de Distrito Cancún, 4. Presupuesto Participativo:
1.  Proyecto Arquitectónico de Sanitarios en Espacios Deportivos
2.  Rehabilitación del Parque de la Supermanzana 200
3.   Parque Sacbe, Rehabilitación Vial con reductores de Velocidad Aloja - Arco Bicentenario
4.   Construcción de Guarniciones y Banquetas Accesibles en el Perímetro de las Asociaciones Civiles del a Supermanzana 94 
</t>
    </r>
    <r>
      <rPr>
        <b/>
        <sz val="11"/>
        <color theme="1"/>
        <rFont val="Arial"/>
        <family val="2"/>
      </rPr>
      <t xml:space="preserve">
</t>
    </r>
    <r>
      <rPr>
        <sz val="11"/>
        <color theme="1"/>
        <rFont val="Arial"/>
        <family val="2"/>
      </rPr>
      <t xml:space="preserve"> Estos proyectos fueron entregados a la Dirección de Proyecto de la Dirección de Obras Públicas. Con estas actividades realizadas, se concluye de manera anticipada la actividad "Proyectos Urbanos Estratégicos" atendiéndose por medio del Presupuesto Participativo una serie de actividades no contempladas en la MIR                    </t>
    </r>
    <r>
      <rPr>
        <b/>
        <sz val="11"/>
        <color theme="1"/>
        <rFont val="Arial"/>
        <family val="2"/>
      </rPr>
      <t xml:space="preserve">          Meta Anual:  </t>
    </r>
    <r>
      <rPr>
        <sz val="11"/>
        <color theme="1"/>
        <rFont val="Arial"/>
        <family val="2"/>
      </rPr>
      <t>Se cumple con un avance final del 115.00%</t>
    </r>
  </si>
  <si>
    <r>
      <rPr>
        <b/>
        <sz val="11"/>
        <color theme="1"/>
        <rFont val="Arial"/>
        <family val="2"/>
      </rPr>
      <t>Justificación Trimestral: S</t>
    </r>
    <r>
      <rPr>
        <sz val="11"/>
        <color theme="1"/>
        <rFont val="Arial"/>
        <family val="2"/>
      </rPr>
      <t xml:space="preserve">e concluye con el anteproyecto de la ciclovía de la Avenida López Portillo Tramo poniente  </t>
    </r>
    <r>
      <rPr>
        <b/>
        <sz val="11"/>
        <color theme="1"/>
        <rFont val="Arial"/>
        <family val="2"/>
      </rPr>
      <t xml:space="preserve">                                                                                                                                                                                              Meta Anual: </t>
    </r>
    <r>
      <rPr>
        <sz val="11"/>
        <color theme="1"/>
        <rFont val="Arial"/>
        <family val="2"/>
      </rPr>
      <t xml:space="preserve"> Se llaga a la meta del 100% programado. </t>
    </r>
  </si>
  <si>
    <r>
      <rPr>
        <b/>
        <sz val="11"/>
        <color theme="1"/>
        <rFont val="Arial"/>
        <family val="2"/>
      </rPr>
      <t>Justificación Trimestral:</t>
    </r>
    <r>
      <rPr>
        <sz val="11"/>
        <color theme="1"/>
        <rFont val="Arial"/>
        <family val="2"/>
      </rPr>
      <t xml:space="preserve"> En la Novena Sesión de Junta de Gobierno del IMPLAN, se autorizó la Ampliación a la Matriz de Indicadores para Resultados, con esta nueva actividad, misma que consistió en la elaboración de un conjunto de proyectos a nivel ejecutivo de la problemática derivada del programa Presupuesto Participativo 2023, los cuales son:
Rehabilitación vial con reductores de velocidad Aloja- Arco Bicentenario 
Construcción de banquetas accesibles en perímetro de asociaciones civiles  SMZA 4 
Construcción de servicios sanitarios en unidades deportivas del Municipio
He-Zaba, Construcción de Calle Completa con Accesibilidad Universal
</t>
    </r>
    <r>
      <rPr>
        <b/>
        <sz val="11"/>
        <color theme="1"/>
        <rFont val="Arial"/>
        <family val="2"/>
      </rPr>
      <t>Meta Anual</t>
    </r>
    <r>
      <rPr>
        <sz val="11"/>
        <color theme="1"/>
        <rFont val="Arial"/>
        <family val="2"/>
      </rPr>
      <t>: Se concluye esta actividad al 100%</t>
    </r>
  </si>
  <si>
    <r>
      <rPr>
        <b/>
        <sz val="11"/>
        <color theme="1"/>
        <rFont val="Arial"/>
        <family val="2"/>
      </rPr>
      <t xml:space="preserve">Justificación Trimestral: 1. - </t>
    </r>
    <r>
      <rPr>
        <sz val="11"/>
        <color theme="1"/>
        <rFont val="Arial"/>
        <family val="2"/>
      </rPr>
      <t xml:space="preserve">Se cumplen con el avance de gestión financiera correspondiente al tercer trimestre 2023.  2.- Se emitieron los Estados Financieros correspondiente al cuarto trimestre 2023  3. Se cuenta con la información al cuarto trimestre 2023 del Avance de Gestión Financiera 4.- se realizo la Evaluación del SEVAC correspondiente al segundo trimestre 2023 teniendo una calificación del 100% 5.- Se ha cumplido con las obligaciones de transparencia en tiempo y forma                                            </t>
    </r>
    <r>
      <rPr>
        <b/>
        <sz val="11"/>
        <color theme="1"/>
        <rFont val="Arial"/>
        <family val="2"/>
      </rPr>
      <t xml:space="preserve">                                                </t>
    </r>
    <r>
      <rPr>
        <sz val="11"/>
        <color theme="1"/>
        <rFont val="Arial"/>
        <family val="2"/>
      </rPr>
      <t xml:space="preserve">                       </t>
    </r>
    <r>
      <rPr>
        <b/>
        <sz val="11"/>
        <color theme="1"/>
        <rFont val="Arial"/>
        <family val="2"/>
      </rPr>
      <t>Meta Anual:</t>
    </r>
    <r>
      <rPr>
        <sz val="11"/>
        <color theme="1"/>
        <rFont val="Arial"/>
        <family val="2"/>
      </rPr>
      <t xml:space="preserve"> se lleva un avance del 100% anual.           </t>
    </r>
    <r>
      <rPr>
        <b/>
        <sz val="11"/>
        <color theme="1"/>
        <rFont val="Arial"/>
        <family val="2"/>
      </rPr>
      <t xml:space="preserve">               </t>
    </r>
  </si>
  <si>
    <r>
      <rPr>
        <b/>
        <sz val="11"/>
        <color theme="1"/>
        <rFont val="Arial"/>
        <family val="2"/>
      </rPr>
      <t xml:space="preserve">Justificación Trimestral: </t>
    </r>
    <r>
      <rPr>
        <sz val="11"/>
        <color theme="1"/>
        <rFont val="Arial"/>
        <family val="2"/>
      </rPr>
      <t xml:space="preserve">Se llevaron a cabo las siguientes acciones administrativas del cuarto trimestre 2023: 1.- Control y seguimiento del manejo de personal del Instituto; 2.- Se ha dado contestación al Instituto Municipal de Transparencia y Acceso a la Información Municipal de las solicitudes de información requeridas a este Instituto; 3.- Se realizó la tramitología de las ministraciones del cuarto trimestre ante la Tesorería Municipal; 4.- Se realizó el pago de suministros y servicios básicos como son, tintas, tóner, papelería, combustible, arrendamiento de las oficinas, servicio de energía eléctrica, agua potable, servicio telefónico e internet viáticos para entrega de información a la ASEQROO.               </t>
    </r>
    <r>
      <rPr>
        <b/>
        <sz val="11"/>
        <color theme="1"/>
        <rFont val="Arial"/>
        <family val="2"/>
      </rPr>
      <t xml:space="preserve">                                                                                                                                               Meta Anual:</t>
    </r>
    <r>
      <rPr>
        <sz val="11"/>
        <color theme="1"/>
        <rFont val="Arial"/>
        <family val="2"/>
      </rPr>
      <t xml:space="preserve"> se lleva un avance del 100% anual.           </t>
    </r>
    <r>
      <rPr>
        <b/>
        <sz val="11"/>
        <color theme="1"/>
        <rFont val="Arial"/>
        <family val="2"/>
      </rPr>
      <t xml:space="preserve">  </t>
    </r>
  </si>
  <si>
    <t>AUTORIZÓ                                                                                                                                                         Arq. Carlos Antonio Díaz Carvajal                                                                                                         Encargado de Despacho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</si>
</sst>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6" x14ac:knownFonts="1">
    <font>
      <sz val="11"/>
      <color theme="1"/>
      <name val="Calibri"/>
      <family val="2"/>
      <scheme val="minor"/>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b/>
      <sz val="24"/>
      <color theme="0"/>
      <name val="Arial"/>
      <family val="2"/>
    </font>
    <font>
      <sz val="11"/>
      <name val="Arial"/>
      <family val="2"/>
    </font>
    <font>
      <sz val="11"/>
      <color theme="1"/>
      <name val="Calibri"/>
      <family val="2"/>
      <scheme val="minor"/>
    </font>
    <font>
      <b/>
      <sz val="12"/>
      <color theme="1"/>
      <name val="Calibri"/>
      <family val="2"/>
      <scheme val="minor"/>
    </font>
    <font>
      <b/>
      <sz val="14"/>
      <color theme="0"/>
      <name val="Arial"/>
      <family val="2"/>
    </font>
    <font>
      <b/>
      <sz val="16"/>
      <color theme="0"/>
      <name val="Arial"/>
      <family val="2"/>
    </font>
    <font>
      <b/>
      <sz val="11"/>
      <color theme="1"/>
      <name val="Calibri"/>
      <family val="2"/>
      <scheme val="minor"/>
    </font>
    <font>
      <b/>
      <sz val="14"/>
      <color theme="0"/>
      <name val="Calibri"/>
      <family val="2"/>
      <scheme val="minor"/>
    </font>
    <font>
      <b/>
      <sz val="14"/>
      <name val="Arial"/>
      <family val="2"/>
    </font>
    <font>
      <u/>
      <sz val="11"/>
      <color theme="1"/>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rgb="FFEAB91F"/>
        <bgColor rgb="FF000000"/>
      </patternFill>
    </fill>
    <fill>
      <patternFill patternType="solid">
        <fgColor rgb="FFEAB91F"/>
        <bgColor indexed="64"/>
      </patternFill>
    </fill>
    <fill>
      <patternFill patternType="solid">
        <fgColor theme="7" tint="0.59999389629810485"/>
        <bgColor indexed="64"/>
      </patternFill>
    </fill>
    <fill>
      <patternFill patternType="solid">
        <fgColor theme="0"/>
        <bgColor indexed="64"/>
      </patternFill>
    </fill>
    <fill>
      <patternFill patternType="solid">
        <fgColor rgb="FFFFEB9C"/>
        <bgColor indexed="64"/>
      </patternFill>
    </fill>
    <fill>
      <patternFill patternType="solid">
        <fgColor rgb="FFC7EFCE"/>
        <bgColor indexed="64"/>
      </patternFill>
    </fill>
    <fill>
      <patternFill patternType="solid">
        <fgColor rgb="FFFFEB9C"/>
        <bgColor rgb="FFF2F2F2"/>
      </patternFill>
    </fill>
    <fill>
      <patternFill patternType="solid">
        <fgColor theme="0" tint="-0.499984740745262"/>
        <bgColor indexed="64"/>
      </patternFill>
    </fill>
    <fill>
      <patternFill patternType="solid">
        <fgColor theme="7" tint="0.59999389629810485"/>
        <bgColor rgb="FF000000"/>
      </patternFill>
    </fill>
    <fill>
      <patternFill patternType="solid">
        <fgColor rgb="FF00B050"/>
        <bgColor rgb="FFF2F2F2"/>
      </patternFill>
    </fill>
  </fills>
  <borders count="111">
    <border>
      <left/>
      <right/>
      <top/>
      <bottom/>
      <diagonal/>
    </border>
    <border>
      <left style="dashed">
        <color theme="1"/>
      </left>
      <right style="dashed">
        <color theme="1"/>
      </right>
      <top style="dashed">
        <color theme="1"/>
      </top>
      <bottom style="dashed">
        <color theme="1"/>
      </bottom>
      <diagonal/>
    </border>
    <border>
      <left style="medium">
        <color indexed="64"/>
      </left>
      <right style="dashed">
        <color theme="1"/>
      </right>
      <top style="dashed">
        <color theme="1"/>
      </top>
      <bottom style="dashed">
        <color theme="1"/>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theme="1"/>
      </left>
      <right/>
      <top style="dashed">
        <color theme="1"/>
      </top>
      <bottom style="dashed">
        <color theme="1"/>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dashed">
        <color theme="1"/>
      </left>
      <right style="dashed">
        <color theme="1"/>
      </right>
      <top style="dotted">
        <color indexed="64"/>
      </top>
      <bottom style="dotted">
        <color indexed="64"/>
      </bottom>
      <diagonal/>
    </border>
    <border>
      <left style="dashed">
        <color theme="1"/>
      </left>
      <right style="medium">
        <color indexed="64"/>
      </right>
      <top style="dotted">
        <color indexed="64"/>
      </top>
      <bottom style="dotted">
        <color indexed="64"/>
      </bottom>
      <diagonal/>
    </border>
    <border>
      <left style="medium">
        <color indexed="64"/>
      </left>
      <right style="dotted">
        <color indexed="64"/>
      </right>
      <top style="thin">
        <color indexed="64"/>
      </top>
      <bottom style="dotted">
        <color indexed="64"/>
      </bottom>
      <diagonal/>
    </border>
    <border>
      <left style="dashed">
        <color theme="1"/>
      </left>
      <right/>
      <top style="thin">
        <color indexed="64"/>
      </top>
      <bottom style="dotted">
        <color theme="1"/>
      </bottom>
      <diagonal/>
    </border>
    <border>
      <left style="dotted">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top style="dashed">
        <color theme="1"/>
      </top>
      <bottom style="medium">
        <color indexed="64"/>
      </bottom>
      <diagonal/>
    </border>
    <border>
      <left style="dashed">
        <color theme="1"/>
      </left>
      <right style="medium">
        <color indexed="64"/>
      </right>
      <top style="dotted">
        <color indexed="64"/>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dotted">
        <color indexed="64"/>
      </left>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dashed">
        <color theme="1"/>
      </left>
      <right style="dashed">
        <color theme="1"/>
      </right>
      <top/>
      <bottom style="dotted">
        <color indexed="64"/>
      </bottom>
      <diagonal/>
    </border>
    <border>
      <left style="dashed">
        <color theme="1"/>
      </left>
      <right style="medium">
        <color indexed="64"/>
      </right>
      <top/>
      <bottom style="dotted">
        <color indexed="64"/>
      </bottom>
      <diagonal/>
    </border>
    <border>
      <left style="thin">
        <color indexed="64"/>
      </left>
      <right style="dashed">
        <color theme="1"/>
      </right>
      <top style="dotted">
        <color indexed="64"/>
      </top>
      <bottom style="medium">
        <color indexed="64"/>
      </bottom>
      <diagonal/>
    </border>
    <border>
      <left/>
      <right style="dotted">
        <color indexed="64"/>
      </right>
      <top style="medium">
        <color indexed="64"/>
      </top>
      <bottom style="medium">
        <color indexed="64"/>
      </bottom>
      <diagonal/>
    </border>
    <border>
      <left/>
      <right/>
      <top style="thin">
        <color indexed="64"/>
      </top>
      <bottom/>
      <diagonal/>
    </border>
    <border>
      <left style="medium">
        <color theme="1"/>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dashed">
        <color theme="1"/>
      </left>
      <right style="dashed">
        <color theme="1"/>
      </right>
      <top style="dotted">
        <color theme="1"/>
      </top>
      <bottom style="dotted">
        <color theme="1"/>
      </bottom>
      <diagonal/>
    </border>
    <border>
      <left style="dashed">
        <color theme="1"/>
      </left>
      <right style="medium">
        <color indexed="64"/>
      </right>
      <top style="dotted">
        <color theme="1"/>
      </top>
      <bottom style="dotted">
        <color theme="1"/>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style="dashed">
        <color theme="1"/>
      </bottom>
      <diagonal/>
    </border>
    <border>
      <left/>
      <right/>
      <top/>
      <bottom style="dashed">
        <color theme="1"/>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theme="1"/>
      </right>
      <top/>
      <bottom/>
      <diagonal/>
    </border>
    <border>
      <left style="dashed">
        <color theme="1"/>
      </left>
      <right style="dashed">
        <color theme="1"/>
      </right>
      <top/>
      <bottom/>
      <diagonal/>
    </border>
    <border>
      <left style="dashed">
        <color theme="1"/>
      </left>
      <right style="dashed">
        <color theme="1"/>
      </right>
      <top/>
      <bottom style="dashed">
        <color theme="1"/>
      </bottom>
      <diagonal/>
    </border>
    <border>
      <left style="dashed">
        <color theme="1"/>
      </left>
      <right/>
      <top/>
      <bottom style="dashed">
        <color theme="1"/>
      </bottom>
      <diagonal/>
    </border>
    <border>
      <left/>
      <right style="thin">
        <color indexed="64"/>
      </right>
      <top/>
      <bottom style="thin">
        <color indexed="64"/>
      </bottom>
      <diagonal/>
    </border>
    <border>
      <left/>
      <right style="dotted">
        <color indexed="64"/>
      </right>
      <top style="thin">
        <color indexed="64"/>
      </top>
      <bottom style="dotted">
        <color indexed="64"/>
      </bottom>
      <diagonal/>
    </border>
    <border>
      <left/>
      <right style="dashed">
        <color theme="1"/>
      </right>
      <top style="dashed">
        <color theme="1"/>
      </top>
      <bottom style="dashed">
        <color theme="1"/>
      </bottom>
      <diagonal/>
    </border>
    <border>
      <left/>
      <right style="dashed">
        <color theme="1"/>
      </right>
      <top style="dashed">
        <color theme="1"/>
      </top>
      <bottom style="medium">
        <color indexed="64"/>
      </bottom>
      <diagonal/>
    </border>
    <border>
      <left style="medium">
        <color indexed="64"/>
      </left>
      <right style="medium">
        <color indexed="64"/>
      </right>
      <top/>
      <bottom style="dashed">
        <color theme="1"/>
      </bottom>
      <diagonal/>
    </border>
    <border>
      <left style="medium">
        <color indexed="64"/>
      </left>
      <right style="medium">
        <color indexed="64"/>
      </right>
      <top style="dashed">
        <color theme="1"/>
      </top>
      <bottom style="dashed">
        <color theme="1"/>
      </bottom>
      <diagonal/>
    </border>
    <border>
      <left style="medium">
        <color indexed="64"/>
      </left>
      <right style="medium">
        <color indexed="64"/>
      </right>
      <top style="dashed">
        <color theme="1"/>
      </top>
      <bottom style="medium">
        <color indexed="64"/>
      </bottom>
      <diagonal/>
    </border>
    <border>
      <left/>
      <right style="medium">
        <color indexed="64"/>
      </right>
      <top style="thin">
        <color indexed="64"/>
      </top>
      <bottom style="thin">
        <color indexed="64"/>
      </bottom>
      <diagonal/>
    </border>
    <border>
      <left style="medium">
        <color indexed="64"/>
      </left>
      <right style="dashed">
        <color theme="1"/>
      </right>
      <top/>
      <bottom style="dashed">
        <color theme="1"/>
      </bottom>
      <diagonal/>
    </border>
    <border>
      <left/>
      <right style="dashed">
        <color theme="1"/>
      </right>
      <top/>
      <bottom style="dashed">
        <color theme="1"/>
      </bottom>
      <diagonal/>
    </border>
    <border>
      <left style="medium">
        <color theme="1"/>
      </left>
      <right style="dashed">
        <color theme="1"/>
      </right>
      <top/>
      <bottom style="dashed">
        <color theme="1"/>
      </bottom>
      <diagonal/>
    </border>
    <border>
      <left style="dashed">
        <color theme="1"/>
      </left>
      <right style="medium">
        <color indexed="64"/>
      </right>
      <top/>
      <bottom style="dashed">
        <color theme="1"/>
      </bottom>
      <diagonal/>
    </border>
    <border>
      <left style="dashed">
        <color theme="1"/>
      </left>
      <right style="dashed">
        <color theme="1"/>
      </right>
      <top style="dashed">
        <color theme="1"/>
      </top>
      <bottom style="dashed">
        <color indexed="64"/>
      </bottom>
      <diagonal/>
    </border>
    <border>
      <left style="dashed">
        <color theme="1"/>
      </left>
      <right/>
      <top style="dashed">
        <color theme="1"/>
      </top>
      <bottom style="dashed">
        <color indexed="64"/>
      </bottom>
      <diagonal/>
    </border>
    <border>
      <left style="medium">
        <color indexed="64"/>
      </left>
      <right style="medium">
        <color indexed="64"/>
      </right>
      <top style="dashed">
        <color theme="1"/>
      </top>
      <bottom style="dashed">
        <color indexed="64"/>
      </bottom>
      <diagonal/>
    </border>
    <border>
      <left/>
      <right style="dashed">
        <color theme="1"/>
      </right>
      <top style="dashed">
        <color theme="1"/>
      </top>
      <bottom style="dashed">
        <color indexed="64"/>
      </bottom>
      <diagonal/>
    </border>
    <border>
      <left style="medium">
        <color theme="1"/>
      </left>
      <right style="dashed">
        <color theme="1"/>
      </right>
      <top style="dashed">
        <color theme="1"/>
      </top>
      <bottom style="dashed">
        <color indexed="64"/>
      </bottom>
      <diagonal/>
    </border>
    <border>
      <left style="dashed">
        <color theme="1"/>
      </left>
      <right style="medium">
        <color indexed="64"/>
      </right>
      <top style="dashed">
        <color theme="1"/>
      </top>
      <bottom style="dashed">
        <color indexed="64"/>
      </bottom>
      <diagonal/>
    </border>
    <border>
      <left/>
      <right style="thin">
        <color indexed="64"/>
      </right>
      <top style="thin">
        <color indexed="64"/>
      </top>
      <bottom style="dashed">
        <color indexed="64"/>
      </bottom>
      <diagonal/>
    </border>
    <border>
      <left style="medium">
        <color indexed="64"/>
      </left>
      <right style="medium">
        <color indexed="64"/>
      </right>
      <top style="dotted">
        <color indexed="64"/>
      </top>
      <bottom style="dashed">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theme="1"/>
      </left>
      <right/>
      <top/>
      <bottom/>
      <diagonal/>
    </border>
    <border>
      <left/>
      <right style="dashed">
        <color theme="1"/>
      </right>
      <top/>
      <bottom/>
      <diagonal/>
    </border>
    <border>
      <left style="medium">
        <color theme="1"/>
      </left>
      <right style="dashed">
        <color theme="1"/>
      </right>
      <top/>
      <bottom/>
      <diagonal/>
    </border>
    <border>
      <left style="dashed">
        <color theme="1"/>
      </left>
      <right style="medium">
        <color indexed="64"/>
      </right>
      <top/>
      <bottom/>
      <diagonal/>
    </border>
    <border>
      <left style="thin">
        <color indexed="64"/>
      </left>
      <right style="medium">
        <color indexed="64"/>
      </right>
      <top style="dashed">
        <color indexed="64"/>
      </top>
      <bottom style="thin">
        <color indexed="64"/>
      </bottom>
      <diagonal/>
    </border>
  </borders>
  <cellStyleXfs count="4">
    <xf numFmtId="0" fontId="0" fillId="0" borderId="0"/>
    <xf numFmtId="9"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cellStyleXfs>
  <cellXfs count="219">
    <xf numFmtId="0" fontId="0" fillId="0" borderId="0" xfId="0"/>
    <xf numFmtId="10" fontId="0" fillId="4" borderId="12" xfId="0" applyNumberFormat="1" applyFill="1" applyBorder="1" applyAlignment="1">
      <alignment horizontal="center" vertical="center" wrapText="1"/>
    </xf>
    <xf numFmtId="10" fontId="0" fillId="4" borderId="11" xfId="0" applyNumberFormat="1" applyFill="1" applyBorder="1" applyAlignment="1">
      <alignment horizontal="center" vertical="center" wrapText="1"/>
    </xf>
    <xf numFmtId="10" fontId="0" fillId="4" borderId="13" xfId="0" applyNumberFormat="1" applyFill="1" applyBorder="1" applyAlignment="1">
      <alignment horizontal="center" vertical="center" wrapText="1"/>
    </xf>
    <xf numFmtId="0" fontId="1" fillId="3" borderId="5" xfId="0" applyFont="1" applyFill="1" applyBorder="1" applyAlignment="1">
      <alignment horizontal="center" vertical="center" wrapText="1"/>
    </xf>
    <xf numFmtId="0" fontId="5" fillId="6" borderId="1" xfId="0" applyFont="1" applyFill="1" applyBorder="1" applyAlignment="1">
      <alignment horizontal="left" vertical="center" wrapText="1"/>
    </xf>
    <xf numFmtId="0" fontId="5" fillId="6" borderId="1" xfId="0" applyFont="1" applyFill="1" applyBorder="1" applyAlignment="1">
      <alignment horizontal="center" vertical="center" wrapText="1"/>
    </xf>
    <xf numFmtId="0" fontId="5" fillId="6" borderId="10"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4" fillId="7" borderId="1" xfId="0" applyFont="1" applyFill="1" applyBorder="1" applyAlignment="1">
      <alignment horizontal="justify" vertical="center" wrapText="1"/>
    </xf>
    <xf numFmtId="0" fontId="4" fillId="7" borderId="1" xfId="0" applyFont="1" applyFill="1" applyBorder="1" applyAlignment="1">
      <alignment horizontal="left" vertical="center" wrapText="1"/>
    </xf>
    <xf numFmtId="0" fontId="4" fillId="7" borderId="1" xfId="0" applyFont="1" applyFill="1" applyBorder="1" applyAlignment="1">
      <alignment horizontal="center" vertical="center" wrapText="1"/>
    </xf>
    <xf numFmtId="0" fontId="4" fillId="7" borderId="10" xfId="0" applyFont="1" applyFill="1" applyBorder="1" applyAlignment="1">
      <alignment horizontal="justify" vertical="center" wrapText="1"/>
    </xf>
    <xf numFmtId="0" fontId="4" fillId="3" borderId="1" xfId="0" applyFont="1" applyFill="1" applyBorder="1" applyAlignment="1">
      <alignment horizontal="justify" vertical="center" wrapText="1"/>
    </xf>
    <xf numFmtId="0" fontId="3" fillId="3" borderId="1" xfId="0" applyFont="1" applyFill="1" applyBorder="1" applyAlignment="1">
      <alignment horizontal="justify" vertical="center" wrapText="1"/>
    </xf>
    <xf numFmtId="0" fontId="4"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10" fontId="0" fillId="4" borderId="24" xfId="0" applyNumberFormat="1" applyFill="1" applyBorder="1" applyAlignment="1">
      <alignment horizontal="center" vertical="center" wrapText="1"/>
    </xf>
    <xf numFmtId="10" fontId="0" fillId="4" borderId="25" xfId="0" applyNumberFormat="1" applyFill="1" applyBorder="1" applyAlignment="1">
      <alignment horizontal="center" vertical="center" wrapText="1"/>
    </xf>
    <xf numFmtId="10" fontId="0" fillId="4" borderId="26" xfId="0" applyNumberFormat="1" applyFill="1" applyBorder="1" applyAlignment="1">
      <alignment horizontal="center" vertical="center" wrapText="1"/>
    </xf>
    <xf numFmtId="0" fontId="4" fillId="3" borderId="28" xfId="0" applyFont="1" applyFill="1" applyBorder="1" applyAlignment="1">
      <alignment horizontal="justify" vertical="center" wrapText="1"/>
    </xf>
    <xf numFmtId="0" fontId="3" fillId="3" borderId="28" xfId="0" applyFont="1" applyFill="1" applyBorder="1" applyAlignment="1">
      <alignment horizontal="justify" vertical="center" wrapText="1"/>
    </xf>
    <xf numFmtId="0" fontId="4" fillId="3" borderId="28" xfId="0" applyFont="1" applyFill="1" applyBorder="1" applyAlignment="1">
      <alignment horizontal="center" vertical="center" wrapText="1"/>
    </xf>
    <xf numFmtId="2" fontId="6" fillId="6" borderId="17" xfId="0" applyNumberFormat="1" applyFont="1" applyFill="1" applyBorder="1" applyAlignment="1">
      <alignment vertical="center" wrapText="1"/>
    </xf>
    <xf numFmtId="2" fontId="6" fillId="6" borderId="18" xfId="0" applyNumberFormat="1" applyFont="1" applyFill="1" applyBorder="1" applyAlignment="1">
      <alignment vertical="center" wrapText="1"/>
    </xf>
    <xf numFmtId="0" fontId="4" fillId="3" borderId="32" xfId="0" applyFont="1" applyFill="1" applyBorder="1" applyAlignment="1">
      <alignment horizontal="center" vertical="center" wrapText="1"/>
    </xf>
    <xf numFmtId="164" fontId="4" fillId="3" borderId="37" xfId="0" applyNumberFormat="1" applyFont="1" applyFill="1" applyBorder="1" applyAlignment="1">
      <alignment horizontal="center" vertical="center" wrapText="1"/>
    </xf>
    <xf numFmtId="10" fontId="0" fillId="4" borderId="40" xfId="0" applyNumberFormat="1" applyFill="1" applyBorder="1" applyAlignment="1">
      <alignment horizontal="center" vertical="center" wrapText="1"/>
    </xf>
    <xf numFmtId="10" fontId="0" fillId="4" borderId="41" xfId="0" applyNumberFormat="1" applyFill="1" applyBorder="1" applyAlignment="1">
      <alignment horizontal="center" vertical="center" wrapText="1"/>
    </xf>
    <xf numFmtId="10" fontId="0" fillId="4" borderId="42" xfId="0" applyNumberFormat="1" applyFill="1" applyBorder="1" applyAlignment="1">
      <alignment horizontal="center" vertical="center" wrapText="1"/>
    </xf>
    <xf numFmtId="0" fontId="3" fillId="0" borderId="43" xfId="0" applyFont="1" applyBorder="1" applyAlignment="1">
      <alignment horizontal="center" vertical="center" wrapText="1"/>
    </xf>
    <xf numFmtId="0" fontId="4" fillId="3" borderId="33" xfId="0" applyFont="1" applyFill="1" applyBorder="1" applyAlignment="1">
      <alignment horizontal="center" vertical="center" wrapText="1"/>
    </xf>
    <xf numFmtId="164" fontId="4" fillId="3" borderId="31" xfId="0" applyNumberFormat="1" applyFont="1" applyFill="1" applyBorder="1" applyAlignment="1">
      <alignment horizontal="center" vertical="center" wrapText="1"/>
    </xf>
    <xf numFmtId="0" fontId="3" fillId="0" borderId="31" xfId="0" applyFont="1" applyBorder="1" applyAlignment="1">
      <alignment horizontal="center" vertical="center" wrapText="1"/>
    </xf>
    <xf numFmtId="164" fontId="7" fillId="3" borderId="46" xfId="2" applyNumberFormat="1" applyFont="1" applyFill="1" applyBorder="1" applyAlignment="1">
      <alignment horizontal="center" vertical="center" wrapText="1"/>
    </xf>
    <xf numFmtId="164" fontId="4" fillId="3" borderId="47" xfId="0" applyNumberFormat="1" applyFont="1" applyFill="1" applyBorder="1" applyAlignment="1">
      <alignment horizontal="center" vertical="center" wrapText="1"/>
    </xf>
    <xf numFmtId="0" fontId="3" fillId="0" borderId="47" xfId="0" applyFont="1" applyBorder="1" applyAlignment="1">
      <alignment horizontal="center" vertical="center" wrapText="1"/>
    </xf>
    <xf numFmtId="0" fontId="3" fillId="7" borderId="31" xfId="0" applyFont="1" applyFill="1" applyBorder="1" applyAlignment="1">
      <alignment horizontal="left" vertical="center" wrapText="1"/>
    </xf>
    <xf numFmtId="0" fontId="7" fillId="3" borderId="7" xfId="0" applyFont="1" applyFill="1" applyBorder="1" applyAlignment="1">
      <alignment horizontal="center" vertical="center" wrapText="1"/>
    </xf>
    <xf numFmtId="2" fontId="3" fillId="7" borderId="34" xfId="0" applyNumberFormat="1" applyFont="1" applyFill="1" applyBorder="1" applyAlignment="1">
      <alignment horizontal="center" vertical="center" wrapText="1"/>
    </xf>
    <xf numFmtId="0" fontId="7" fillId="3" borderId="8" xfId="0" applyFont="1" applyFill="1" applyBorder="1" applyAlignment="1">
      <alignment horizontal="center" vertical="center" wrapText="1"/>
    </xf>
    <xf numFmtId="44" fontId="7" fillId="3" borderId="38" xfId="2" applyFont="1" applyFill="1" applyBorder="1" applyAlignment="1">
      <alignment horizontal="center" vertical="center" wrapText="1"/>
    </xf>
    <xf numFmtId="44" fontId="3" fillId="7" borderId="49" xfId="2" applyFont="1" applyFill="1" applyBorder="1" applyAlignment="1">
      <alignment horizontal="center" vertical="center" wrapText="1"/>
    </xf>
    <xf numFmtId="44" fontId="7" fillId="3" borderId="39" xfId="2" applyFont="1" applyFill="1" applyBorder="1" applyAlignment="1">
      <alignment horizontal="center" vertical="center" wrapText="1"/>
    </xf>
    <xf numFmtId="44" fontId="3" fillId="7" borderId="50" xfId="2" applyFont="1" applyFill="1" applyBorder="1" applyAlignment="1">
      <alignment horizontal="center" vertical="center" wrapText="1"/>
    </xf>
    <xf numFmtId="44" fontId="7" fillId="3" borderId="44" xfId="2" applyFont="1" applyFill="1" applyBorder="1" applyAlignment="1">
      <alignment horizontal="center" vertical="center" wrapText="1"/>
    </xf>
    <xf numFmtId="44" fontId="3" fillId="7" borderId="19" xfId="2" applyFont="1" applyFill="1" applyBorder="1" applyAlignment="1">
      <alignment horizontal="center" vertical="center" wrapText="1"/>
    </xf>
    <xf numFmtId="44" fontId="7" fillId="3" borderId="45" xfId="2" applyFont="1" applyFill="1" applyBorder="1" applyAlignment="1">
      <alignment horizontal="center" vertical="center" wrapText="1"/>
    </xf>
    <xf numFmtId="44" fontId="3" fillId="7" borderId="20" xfId="2" applyFont="1" applyFill="1" applyBorder="1" applyAlignment="1">
      <alignment horizontal="center" vertical="center" wrapText="1"/>
    </xf>
    <xf numFmtId="44" fontId="7" fillId="3" borderId="46" xfId="2" applyFont="1" applyFill="1" applyBorder="1" applyAlignment="1">
      <alignment horizontal="center" vertical="center" wrapText="1"/>
    </xf>
    <xf numFmtId="44" fontId="3" fillId="7" borderId="51" xfId="2" applyFont="1" applyFill="1" applyBorder="1" applyAlignment="1">
      <alignment horizontal="center" vertical="center" wrapText="1"/>
    </xf>
    <xf numFmtId="44" fontId="7" fillId="3" borderId="48" xfId="2" applyFont="1" applyFill="1" applyBorder="1" applyAlignment="1">
      <alignment horizontal="center" vertical="center" wrapText="1"/>
    </xf>
    <xf numFmtId="44" fontId="3" fillId="7" borderId="30" xfId="2" applyFont="1" applyFill="1" applyBorder="1" applyAlignment="1">
      <alignment horizontal="center" vertical="center" wrapText="1"/>
    </xf>
    <xf numFmtId="0" fontId="3" fillId="7" borderId="37" xfId="0" applyFont="1" applyFill="1" applyBorder="1" applyAlignment="1">
      <alignment horizontal="justify" vertical="center" wrapText="1"/>
    </xf>
    <xf numFmtId="3" fontId="3" fillId="2" borderId="54"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3" fontId="3" fillId="2" borderId="10" xfId="0" applyNumberFormat="1" applyFont="1" applyFill="1" applyBorder="1" applyAlignment="1">
      <alignment horizontal="center" vertical="center" wrapText="1"/>
    </xf>
    <xf numFmtId="3" fontId="3" fillId="2" borderId="55" xfId="0" applyNumberFormat="1" applyFont="1" applyFill="1" applyBorder="1" applyAlignment="1">
      <alignment horizontal="center" vertical="center" wrapText="1"/>
    </xf>
    <xf numFmtId="10" fontId="0" fillId="4" borderId="57" xfId="0" applyNumberFormat="1" applyFill="1" applyBorder="1" applyAlignment="1">
      <alignment horizontal="center" vertical="center" wrapText="1"/>
    </xf>
    <xf numFmtId="3" fontId="3" fillId="2" borderId="59" xfId="0" applyNumberFormat="1" applyFont="1" applyFill="1" applyBorder="1" applyAlignment="1">
      <alignment horizontal="center" vertical="center" wrapText="1"/>
    </xf>
    <xf numFmtId="3" fontId="3" fillId="2" borderId="28" xfId="0" applyNumberFormat="1" applyFont="1" applyFill="1" applyBorder="1" applyAlignment="1">
      <alignment horizontal="center" vertical="center" wrapText="1"/>
    </xf>
    <xf numFmtId="3" fontId="3" fillId="2" borderId="29" xfId="0" applyNumberFormat="1" applyFont="1" applyFill="1" applyBorder="1" applyAlignment="1">
      <alignment horizontal="center" vertical="center" wrapText="1"/>
    </xf>
    <xf numFmtId="3" fontId="3" fillId="2" borderId="60" xfId="0" applyNumberFormat="1" applyFont="1" applyFill="1" applyBorder="1" applyAlignment="1">
      <alignment horizontal="center" vertical="center" wrapText="1"/>
    </xf>
    <xf numFmtId="44" fontId="3" fillId="2" borderId="63" xfId="2" applyFont="1" applyFill="1" applyBorder="1" applyAlignment="1">
      <alignment horizontal="center" vertical="center" wrapText="1"/>
    </xf>
    <xf numFmtId="44" fontId="3" fillId="2" borderId="64" xfId="2" applyFont="1" applyFill="1" applyBorder="1" applyAlignment="1">
      <alignment horizontal="center" vertical="center" wrapText="1"/>
    </xf>
    <xf numFmtId="44" fontId="3" fillId="2" borderId="65" xfId="2" applyFont="1" applyFill="1" applyBorder="1" applyAlignment="1">
      <alignment horizontal="center" vertical="center" wrapText="1"/>
    </xf>
    <xf numFmtId="44" fontId="3" fillId="2" borderId="66" xfId="2" applyFont="1" applyFill="1" applyBorder="1" applyAlignment="1">
      <alignment horizontal="center" vertical="center" wrapText="1"/>
    </xf>
    <xf numFmtId="44" fontId="3" fillId="2" borderId="67" xfId="2" applyFont="1" applyFill="1" applyBorder="1" applyAlignment="1">
      <alignment horizontal="center" vertical="center" wrapText="1"/>
    </xf>
    <xf numFmtId="44" fontId="3" fillId="2" borderId="2" xfId="2" applyFont="1" applyFill="1" applyBorder="1" applyAlignment="1">
      <alignment horizontal="center" vertical="center" wrapText="1"/>
    </xf>
    <xf numFmtId="44" fontId="3" fillId="2" borderId="1" xfId="2" applyFont="1" applyFill="1" applyBorder="1" applyAlignment="1">
      <alignment horizontal="center" vertical="center" wrapText="1"/>
    </xf>
    <xf numFmtId="44" fontId="3" fillId="2" borderId="55" xfId="2" applyFont="1" applyFill="1" applyBorder="1" applyAlignment="1">
      <alignment horizontal="center" vertical="center" wrapText="1"/>
    </xf>
    <xf numFmtId="44" fontId="3" fillId="2" borderId="68" xfId="2" applyFont="1" applyFill="1" applyBorder="1" applyAlignment="1">
      <alignment horizontal="center" vertical="center" wrapText="1"/>
    </xf>
    <xf numFmtId="44" fontId="3" fillId="2" borderId="69" xfId="2" applyFont="1" applyFill="1" applyBorder="1" applyAlignment="1">
      <alignment horizontal="center" vertical="center" wrapText="1"/>
    </xf>
    <xf numFmtId="44" fontId="3" fillId="2" borderId="27" xfId="2" applyFont="1" applyFill="1" applyBorder="1" applyAlignment="1">
      <alignment horizontal="center" vertical="center" wrapText="1"/>
    </xf>
    <xf numFmtId="44" fontId="3" fillId="2" borderId="28" xfId="2" applyFont="1" applyFill="1" applyBorder="1" applyAlignment="1">
      <alignment horizontal="center" vertical="center" wrapText="1"/>
    </xf>
    <xf numFmtId="44" fontId="3" fillId="2" borderId="60" xfId="2" applyFont="1" applyFill="1" applyBorder="1" applyAlignment="1">
      <alignment horizontal="center" vertical="center" wrapText="1"/>
    </xf>
    <xf numFmtId="44" fontId="3" fillId="2" borderId="70" xfId="2" applyFont="1" applyFill="1" applyBorder="1" applyAlignment="1">
      <alignment horizontal="center" vertical="center" wrapText="1"/>
    </xf>
    <xf numFmtId="44" fontId="3" fillId="2" borderId="71" xfId="2" applyFont="1" applyFill="1" applyBorder="1" applyAlignment="1">
      <alignment horizontal="center" vertical="center" wrapText="1"/>
    </xf>
    <xf numFmtId="3" fontId="3" fillId="2" borderId="61" xfId="0" applyNumberFormat="1" applyFont="1" applyFill="1" applyBorder="1" applyAlignment="1">
      <alignment horizontal="center" vertical="center" wrapText="1"/>
    </xf>
    <xf numFmtId="3" fontId="3" fillId="2" borderId="62" xfId="0" applyNumberFormat="1" applyFont="1" applyFill="1" applyBorder="1" applyAlignment="1">
      <alignment horizontal="center" vertical="center" wrapText="1"/>
    </xf>
    <xf numFmtId="3" fontId="3" fillId="2" borderId="72" xfId="0" applyNumberFormat="1" applyFont="1" applyFill="1" applyBorder="1" applyAlignment="1">
      <alignment horizontal="center" vertical="center" wrapText="1"/>
    </xf>
    <xf numFmtId="3" fontId="3" fillId="2" borderId="73" xfId="0" applyNumberFormat="1" applyFont="1" applyFill="1" applyBorder="1" applyAlignment="1">
      <alignment horizontal="center" vertical="center" wrapText="1"/>
    </xf>
    <xf numFmtId="0" fontId="12" fillId="0" borderId="0" xfId="0" applyFont="1"/>
    <xf numFmtId="0" fontId="0" fillId="10" borderId="0" xfId="0" applyFill="1"/>
    <xf numFmtId="0" fontId="0" fillId="0" borderId="0" xfId="0" applyAlignment="1">
      <alignment wrapText="1"/>
    </xf>
    <xf numFmtId="0" fontId="0" fillId="9" borderId="0" xfId="0" applyFill="1"/>
    <xf numFmtId="10" fontId="0" fillId="4" borderId="58" xfId="0" applyNumberFormat="1" applyFill="1" applyBorder="1" applyAlignment="1">
      <alignment horizontal="center" vertical="center" wrapText="1"/>
    </xf>
    <xf numFmtId="3" fontId="3" fillId="8" borderId="54" xfId="0" applyNumberFormat="1" applyFont="1" applyFill="1" applyBorder="1" applyAlignment="1">
      <alignment horizontal="center" vertical="center" wrapText="1"/>
    </xf>
    <xf numFmtId="3" fontId="3" fillId="8" borderId="1" xfId="0" applyNumberFormat="1" applyFont="1" applyFill="1" applyBorder="1" applyAlignment="1">
      <alignment horizontal="center" vertical="center" wrapText="1"/>
    </xf>
    <xf numFmtId="3" fontId="3" fillId="8" borderId="10" xfId="0" applyNumberFormat="1" applyFont="1" applyFill="1" applyBorder="1" applyAlignment="1">
      <alignment horizontal="center" vertical="center" wrapText="1"/>
    </xf>
    <xf numFmtId="3" fontId="3" fillId="8" borderId="55" xfId="0" applyNumberFormat="1" applyFont="1" applyFill="1" applyBorder="1" applyAlignment="1">
      <alignment horizontal="center" vertical="center" wrapText="1"/>
    </xf>
    <xf numFmtId="10" fontId="0" fillId="4" borderId="76" xfId="0" applyNumberFormat="1" applyFill="1" applyBorder="1" applyAlignment="1">
      <alignment horizontal="center" vertical="center" wrapText="1"/>
    </xf>
    <xf numFmtId="10" fontId="13" fillId="12" borderId="58" xfId="0" applyNumberFormat="1" applyFont="1" applyFill="1" applyBorder="1" applyAlignment="1">
      <alignment horizontal="center" vertical="center"/>
    </xf>
    <xf numFmtId="0" fontId="5" fillId="8" borderId="77"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3" fillId="6" borderId="31" xfId="0" applyFont="1" applyFill="1" applyBorder="1" applyAlignment="1">
      <alignment horizontal="left" vertical="center" wrapText="1"/>
    </xf>
    <xf numFmtId="0" fontId="3" fillId="9" borderId="43" xfId="0" applyFont="1" applyFill="1" applyBorder="1" applyAlignment="1">
      <alignment horizontal="justify" vertical="center" wrapText="1"/>
    </xf>
    <xf numFmtId="0" fontId="3" fillId="3" borderId="31" xfId="0" applyFont="1" applyFill="1" applyBorder="1" applyAlignment="1">
      <alignment horizontal="left" vertical="center" wrapText="1"/>
    </xf>
    <xf numFmtId="0" fontId="4" fillId="7" borderId="78" xfId="0" applyFont="1" applyFill="1" applyBorder="1" applyAlignment="1">
      <alignment horizontal="center" vertical="center" wrapText="1"/>
    </xf>
    <xf numFmtId="0" fontId="1" fillId="3" borderId="78" xfId="0" applyFont="1" applyFill="1" applyBorder="1" applyAlignment="1">
      <alignment horizontal="center" vertical="center" wrapText="1"/>
    </xf>
    <xf numFmtId="0" fontId="4" fillId="7" borderId="79" xfId="0" applyFont="1" applyFill="1" applyBorder="1" applyAlignment="1">
      <alignment horizontal="center" vertical="center" wrapText="1"/>
    </xf>
    <xf numFmtId="0" fontId="2" fillId="3" borderId="80"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4" fillId="13" borderId="34" xfId="0" applyFont="1" applyFill="1" applyBorder="1" applyAlignment="1">
      <alignment horizontal="center" vertical="center" wrapText="1"/>
    </xf>
    <xf numFmtId="0" fontId="3" fillId="3" borderId="29" xfId="0" applyFont="1" applyFill="1" applyBorder="1" applyAlignment="1">
      <alignment horizontal="left" vertical="center" wrapText="1"/>
    </xf>
    <xf numFmtId="0" fontId="1" fillId="3" borderId="84" xfId="0" applyFont="1" applyFill="1" applyBorder="1" applyAlignment="1">
      <alignment horizontal="center" vertical="center" wrapText="1"/>
    </xf>
    <xf numFmtId="3" fontId="3" fillId="8" borderId="86" xfId="0" applyNumberFormat="1" applyFont="1" applyFill="1" applyBorder="1" applyAlignment="1">
      <alignment horizontal="center" vertical="center" wrapText="1"/>
    </xf>
    <xf numFmtId="3" fontId="3" fillId="2" borderId="86" xfId="0" applyNumberFormat="1" applyFont="1" applyFill="1" applyBorder="1" applyAlignment="1">
      <alignment horizontal="center" vertical="center" wrapText="1"/>
    </xf>
    <xf numFmtId="3" fontId="3" fillId="2" borderId="87" xfId="0" applyNumberFormat="1" applyFont="1" applyFill="1" applyBorder="1" applyAlignment="1">
      <alignment horizontal="center" vertical="center" wrapText="1"/>
    </xf>
    <xf numFmtId="0" fontId="5" fillId="8" borderId="88" xfId="0" applyFont="1" applyFill="1" applyBorder="1" applyAlignment="1">
      <alignment horizontal="center" vertical="center" wrapText="1"/>
    </xf>
    <xf numFmtId="0" fontId="5" fillId="6" borderId="89" xfId="0" applyFont="1" applyFill="1" applyBorder="1" applyAlignment="1">
      <alignment horizontal="center" vertical="center" wrapText="1"/>
    </xf>
    <xf numFmtId="0" fontId="4" fillId="7" borderId="89" xfId="0" applyFont="1" applyFill="1" applyBorder="1" applyAlignment="1">
      <alignment horizontal="center" vertical="center" wrapText="1"/>
    </xf>
    <xf numFmtId="0" fontId="3" fillId="3" borderId="89" xfId="0" applyFont="1" applyFill="1" applyBorder="1" applyAlignment="1">
      <alignment horizontal="center" vertical="center" wrapText="1"/>
    </xf>
    <xf numFmtId="0" fontId="3" fillId="3" borderId="90"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3" borderId="6" xfId="0" applyFont="1" applyFill="1" applyBorder="1" applyAlignment="1">
      <alignment horizontal="center" vertical="center" wrapText="1"/>
    </xf>
    <xf numFmtId="10" fontId="0" fillId="4" borderId="91" xfId="0" applyNumberFormat="1" applyFill="1" applyBorder="1" applyAlignment="1">
      <alignment horizontal="center" vertical="center" wrapText="1"/>
    </xf>
    <xf numFmtId="3" fontId="3" fillId="8" borderId="2" xfId="0" applyNumberFormat="1" applyFont="1" applyFill="1" applyBorder="1" applyAlignment="1">
      <alignment horizontal="center" vertical="center" wrapText="1"/>
    </xf>
    <xf numFmtId="0" fontId="4" fillId="7" borderId="82" xfId="0" applyFont="1" applyFill="1" applyBorder="1" applyAlignment="1">
      <alignment horizontal="justify" vertical="center" wrapText="1"/>
    </xf>
    <xf numFmtId="0" fontId="4" fillId="7" borderId="82" xfId="0" applyFont="1" applyFill="1" applyBorder="1" applyAlignment="1">
      <alignment horizontal="left" vertical="center" wrapText="1"/>
    </xf>
    <xf numFmtId="0" fontId="4" fillId="7" borderId="82" xfId="0" applyFont="1" applyFill="1" applyBorder="1" applyAlignment="1">
      <alignment horizontal="center" vertical="center" wrapText="1"/>
    </xf>
    <xf numFmtId="0" fontId="4" fillId="7" borderId="83" xfId="0" applyFont="1" applyFill="1" applyBorder="1" applyAlignment="1">
      <alignment horizontal="justify" vertical="center" wrapText="1"/>
    </xf>
    <xf numFmtId="0" fontId="4" fillId="7" borderId="88" xfId="0" applyFont="1" applyFill="1" applyBorder="1" applyAlignment="1">
      <alignment horizontal="center" vertical="center" wrapText="1"/>
    </xf>
    <xf numFmtId="3" fontId="3" fillId="2" borderId="93" xfId="0" applyNumberFormat="1" applyFont="1" applyFill="1" applyBorder="1" applyAlignment="1">
      <alignment horizontal="center" vertical="center" wrapText="1"/>
    </xf>
    <xf numFmtId="3" fontId="3" fillId="2" borderId="82" xfId="0" applyNumberFormat="1" applyFont="1" applyFill="1" applyBorder="1" applyAlignment="1">
      <alignment horizontal="center" vertical="center" wrapText="1"/>
    </xf>
    <xf numFmtId="3" fontId="3" fillId="2" borderId="83" xfId="0" applyNumberFormat="1" applyFont="1" applyFill="1" applyBorder="1" applyAlignment="1">
      <alignment horizontal="center" vertical="center" wrapText="1"/>
    </xf>
    <xf numFmtId="3" fontId="3" fillId="2" borderId="94" xfId="0" applyNumberFormat="1" applyFont="1" applyFill="1" applyBorder="1" applyAlignment="1">
      <alignment horizontal="center" vertical="center" wrapText="1"/>
    </xf>
    <xf numFmtId="3" fontId="3" fillId="2" borderId="95" xfId="0" applyNumberFormat="1" applyFont="1" applyFill="1" applyBorder="1" applyAlignment="1">
      <alignment horizontal="center" vertical="center" wrapText="1"/>
    </xf>
    <xf numFmtId="0" fontId="3" fillId="7" borderId="43" xfId="0" applyFont="1" applyFill="1" applyBorder="1" applyAlignment="1">
      <alignment horizontal="left" vertical="center" wrapText="1"/>
    </xf>
    <xf numFmtId="0" fontId="4" fillId="3" borderId="96" xfId="0" applyFont="1" applyFill="1" applyBorder="1" applyAlignment="1">
      <alignment horizontal="justify" vertical="center" wrapText="1"/>
    </xf>
    <xf numFmtId="0" fontId="3" fillId="3" borderId="96" xfId="0" applyFont="1" applyFill="1" applyBorder="1" applyAlignment="1">
      <alignment horizontal="justify" vertical="center" wrapText="1"/>
    </xf>
    <xf numFmtId="0" fontId="4" fillId="3" borderId="96" xfId="0" applyFont="1" applyFill="1" applyBorder="1" applyAlignment="1">
      <alignment horizontal="center" vertical="center" wrapText="1"/>
    </xf>
    <xf numFmtId="0" fontId="3" fillId="3" borderId="97" xfId="0" applyFont="1" applyFill="1" applyBorder="1" applyAlignment="1">
      <alignment horizontal="left" vertical="center" wrapText="1"/>
    </xf>
    <xf numFmtId="0" fontId="3" fillId="3" borderId="98" xfId="0" applyFont="1" applyFill="1" applyBorder="1" applyAlignment="1">
      <alignment horizontal="center" vertical="center" wrapText="1"/>
    </xf>
    <xf numFmtId="3" fontId="3" fillId="2" borderId="99" xfId="0" applyNumberFormat="1" applyFont="1" applyFill="1" applyBorder="1" applyAlignment="1">
      <alignment horizontal="center" vertical="center" wrapText="1"/>
    </xf>
    <xf numFmtId="3" fontId="3" fillId="2" borderId="96" xfId="0" applyNumberFormat="1" applyFont="1" applyFill="1" applyBorder="1" applyAlignment="1">
      <alignment horizontal="center" vertical="center" wrapText="1"/>
    </xf>
    <xf numFmtId="3" fontId="3" fillId="2" borderId="97" xfId="0" applyNumberFormat="1" applyFont="1" applyFill="1" applyBorder="1" applyAlignment="1">
      <alignment horizontal="center" vertical="center" wrapText="1"/>
    </xf>
    <xf numFmtId="3" fontId="3" fillId="2" borderId="100" xfId="0" applyNumberFormat="1" applyFont="1" applyFill="1" applyBorder="1" applyAlignment="1">
      <alignment horizontal="center" vertical="center" wrapText="1"/>
    </xf>
    <xf numFmtId="3" fontId="3" fillId="2" borderId="101" xfId="0" applyNumberFormat="1" applyFont="1" applyFill="1" applyBorder="1" applyAlignment="1">
      <alignment horizontal="center" vertical="center" wrapText="1"/>
    </xf>
    <xf numFmtId="0" fontId="3" fillId="3" borderId="103" xfId="0" applyFont="1" applyFill="1" applyBorder="1" applyAlignment="1">
      <alignment horizontal="left" vertical="center" wrapText="1"/>
    </xf>
    <xf numFmtId="0" fontId="4" fillId="3" borderId="81" xfId="0" applyFont="1" applyFill="1" applyBorder="1" applyAlignment="1">
      <alignment horizontal="justify" vertical="center" wrapText="1"/>
    </xf>
    <xf numFmtId="44" fontId="0" fillId="0" borderId="0" xfId="0" applyNumberFormat="1"/>
    <xf numFmtId="0" fontId="4" fillId="6"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7" borderId="92" xfId="0" applyFont="1" applyFill="1" applyBorder="1" applyAlignment="1">
      <alignment horizontal="center" vertical="center" wrapText="1"/>
    </xf>
    <xf numFmtId="0" fontId="4" fillId="3" borderId="27" xfId="0" applyFont="1" applyFill="1" applyBorder="1" applyAlignment="1">
      <alignment horizontal="center" vertical="center" wrapText="1"/>
    </xf>
    <xf numFmtId="10" fontId="0" fillId="14" borderId="58" xfId="0" applyNumberFormat="1" applyFill="1" applyBorder="1" applyAlignment="1">
      <alignment horizontal="center" vertical="center" wrapText="1"/>
    </xf>
    <xf numFmtId="1" fontId="7" fillId="3" borderId="21" xfId="1" applyNumberFormat="1" applyFont="1" applyFill="1" applyBorder="1" applyAlignment="1">
      <alignment horizontal="center" vertical="center" wrapText="1"/>
    </xf>
    <xf numFmtId="1" fontId="3" fillId="7" borderId="22" xfId="1" applyNumberFormat="1" applyFont="1" applyFill="1" applyBorder="1" applyAlignment="1">
      <alignment horizontal="center" vertical="center" wrapText="1"/>
    </xf>
    <xf numFmtId="1" fontId="3" fillId="3" borderId="23" xfId="1" applyNumberFormat="1" applyFont="1" applyFill="1" applyBorder="1" applyAlignment="1">
      <alignment horizontal="center" vertical="center" wrapText="1"/>
    </xf>
    <xf numFmtId="0" fontId="3" fillId="3" borderId="82" xfId="0" applyFont="1" applyFill="1" applyBorder="1" applyAlignment="1">
      <alignment horizontal="justify" vertical="center" wrapText="1"/>
    </xf>
    <xf numFmtId="0" fontId="3" fillId="3" borderId="82" xfId="0" applyFont="1" applyFill="1" applyBorder="1" applyAlignment="1">
      <alignment horizontal="center" vertical="center" wrapText="1"/>
    </xf>
    <xf numFmtId="0" fontId="3" fillId="3" borderId="83" xfId="0" applyFont="1" applyFill="1" applyBorder="1" applyAlignment="1">
      <alignment horizontal="left" vertical="center" wrapText="1"/>
    </xf>
    <xf numFmtId="1" fontId="7" fillId="3" borderId="85" xfId="1" applyNumberFormat="1" applyFont="1" applyFill="1" applyBorder="1" applyAlignment="1">
      <alignment horizontal="center" vertical="center" wrapText="1"/>
    </xf>
    <xf numFmtId="0" fontId="3" fillId="7" borderId="37" xfId="0"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164" fontId="0" fillId="0" borderId="0" xfId="0" applyNumberFormat="1"/>
    <xf numFmtId="0" fontId="4" fillId="6" borderId="31" xfId="0" applyFont="1" applyFill="1" applyBorder="1" applyAlignment="1">
      <alignment horizontal="left" vertical="center" wrapText="1"/>
    </xf>
    <xf numFmtId="0" fontId="11" fillId="6" borderId="16"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9" fillId="0" borderId="53" xfId="0" applyFont="1" applyBorder="1" applyAlignment="1">
      <alignment horizontal="center" vertical="center" wrapText="1"/>
    </xf>
    <xf numFmtId="0" fontId="9" fillId="0" borderId="53" xfId="0" applyFont="1" applyBorder="1" applyAlignment="1">
      <alignment horizontal="center" vertical="top" wrapText="1"/>
    </xf>
    <xf numFmtId="0" fontId="9" fillId="0" borderId="53" xfId="0" applyFont="1" applyBorder="1" applyAlignment="1">
      <alignment horizontal="center" vertical="top"/>
    </xf>
    <xf numFmtId="2" fontId="10" fillId="6" borderId="7" xfId="0" applyNumberFormat="1" applyFont="1" applyFill="1" applyBorder="1" applyAlignment="1">
      <alignment horizontal="center" vertical="center" wrapText="1"/>
    </xf>
    <xf numFmtId="2" fontId="10" fillId="6" borderId="8" xfId="0" applyNumberFormat="1" applyFont="1" applyFill="1" applyBorder="1" applyAlignment="1">
      <alignment horizontal="center" vertical="center" wrapText="1"/>
    </xf>
    <xf numFmtId="2" fontId="10" fillId="6" borderId="9" xfId="0" applyNumberFormat="1"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15" xfId="0" applyFont="1" applyFill="1" applyBorder="1" applyAlignment="1">
      <alignment horizontal="center" vertical="center" wrapText="1"/>
    </xf>
    <xf numFmtId="2" fontId="6" fillId="6" borderId="14" xfId="0" applyNumberFormat="1" applyFont="1" applyFill="1" applyBorder="1" applyAlignment="1">
      <alignment horizontal="center" vertical="center" wrapText="1"/>
    </xf>
    <xf numFmtId="2" fontId="6" fillId="6" borderId="3" xfId="0" applyNumberFormat="1" applyFont="1" applyFill="1" applyBorder="1" applyAlignment="1">
      <alignment horizontal="center" vertical="center" wrapText="1"/>
    </xf>
    <xf numFmtId="2" fontId="6" fillId="6" borderId="35" xfId="0" applyNumberFormat="1" applyFont="1" applyFill="1" applyBorder="1" applyAlignment="1">
      <alignment horizontal="center" vertical="center" wrapText="1"/>
    </xf>
    <xf numFmtId="2" fontId="6" fillId="6" borderId="0" xfId="0" applyNumberFormat="1" applyFont="1" applyFill="1" applyAlignment="1">
      <alignment horizontal="center" vertical="center" wrapText="1"/>
    </xf>
    <xf numFmtId="0" fontId="10" fillId="5" borderId="7"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0" fillId="0" borderId="0" xfId="0" applyAlignment="1">
      <alignment horizontal="center" vertical="top" wrapText="1"/>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9" xfId="0" applyFont="1" applyFill="1" applyBorder="1" applyAlignment="1">
      <alignment horizontal="center" vertical="center" wrapText="1"/>
    </xf>
    <xf numFmtId="2" fontId="4" fillId="7" borderId="16" xfId="0" applyNumberFormat="1" applyFont="1" applyFill="1" applyBorder="1" applyAlignment="1">
      <alignment horizontal="center" vertical="center" wrapText="1"/>
    </xf>
    <xf numFmtId="2" fontId="4" fillId="7" borderId="15" xfId="0" applyNumberFormat="1" applyFont="1" applyFill="1" applyBorder="1" applyAlignment="1">
      <alignment horizontal="center" vertical="center" wrapText="1"/>
    </xf>
    <xf numFmtId="2" fontId="5" fillId="6" borderId="7" xfId="0" applyNumberFormat="1" applyFont="1" applyFill="1" applyBorder="1" applyAlignment="1">
      <alignment horizontal="center" vertical="center" wrapText="1"/>
    </xf>
    <xf numFmtId="2" fontId="5" fillId="6" borderId="8" xfId="0" applyNumberFormat="1" applyFont="1" applyFill="1" applyBorder="1" applyAlignment="1">
      <alignment horizontal="center" vertical="center" wrapText="1"/>
    </xf>
    <xf numFmtId="2" fontId="5" fillId="6" borderId="9" xfId="0" applyNumberFormat="1" applyFont="1" applyFill="1" applyBorder="1" applyAlignment="1">
      <alignment horizontal="center" vertical="center" wrapText="1"/>
    </xf>
    <xf numFmtId="2" fontId="5" fillId="6" borderId="16" xfId="0" applyNumberFormat="1" applyFont="1" applyFill="1" applyBorder="1" applyAlignment="1">
      <alignment horizontal="center" vertical="center" wrapText="1"/>
    </xf>
    <xf numFmtId="2" fontId="5" fillId="6" borderId="15" xfId="0" applyNumberFormat="1" applyFont="1" applyFill="1" applyBorder="1" applyAlignment="1">
      <alignment horizontal="center" vertical="center" wrapText="1"/>
    </xf>
    <xf numFmtId="0" fontId="5" fillId="8" borderId="74" xfId="0" applyFont="1" applyFill="1" applyBorder="1" applyAlignment="1">
      <alignment horizontal="center" vertical="center" wrapText="1"/>
    </xf>
    <xf numFmtId="0" fontId="5" fillId="8" borderId="75" xfId="0" applyFont="1" applyFill="1" applyBorder="1" applyAlignment="1">
      <alignment horizontal="center" vertical="center" wrapText="1"/>
    </xf>
    <xf numFmtId="0" fontId="10" fillId="5" borderId="7"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9" xfId="0" applyFont="1" applyFill="1" applyBorder="1" applyAlignment="1">
      <alignment horizontal="center" vertical="center"/>
    </xf>
    <xf numFmtId="0" fontId="5" fillId="8" borderId="7"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0" fillId="0" borderId="0" xfId="0" applyAlignment="1">
      <alignment horizontal="justify" vertical="center" wrapText="1"/>
    </xf>
    <xf numFmtId="2" fontId="5" fillId="6" borderId="52" xfId="0" applyNumberFormat="1" applyFont="1" applyFill="1" applyBorder="1" applyAlignment="1">
      <alignment horizontal="center" vertical="center" wrapText="1"/>
    </xf>
    <xf numFmtId="2" fontId="5" fillId="6" borderId="36" xfId="0" applyNumberFormat="1" applyFont="1" applyFill="1" applyBorder="1" applyAlignment="1">
      <alignment horizontal="center" vertical="center" wrapText="1"/>
    </xf>
    <xf numFmtId="10" fontId="0" fillId="14" borderId="56" xfId="0" applyNumberFormat="1" applyFill="1" applyBorder="1" applyAlignment="1">
      <alignment horizontal="center" vertical="center" wrapText="1"/>
    </xf>
    <xf numFmtId="10" fontId="0" fillId="14" borderId="102" xfId="0" applyNumberFormat="1" applyFill="1" applyBorder="1" applyAlignment="1">
      <alignment horizontal="center" vertical="center" wrapText="1"/>
    </xf>
    <xf numFmtId="10" fontId="0" fillId="14" borderId="84" xfId="0" applyNumberFormat="1" applyFill="1" applyBorder="1" applyAlignment="1">
      <alignment horizontal="center" vertical="center" wrapText="1"/>
    </xf>
    <xf numFmtId="10" fontId="0" fillId="4" borderId="105" xfId="0" applyNumberFormat="1" applyFill="1" applyBorder="1" applyAlignment="1">
      <alignment horizontal="center" vertical="center" wrapText="1"/>
    </xf>
    <xf numFmtId="10" fontId="0" fillId="11" borderId="104" xfId="0" applyNumberFormat="1" applyFill="1" applyBorder="1" applyAlignment="1">
      <alignment horizontal="center" vertical="center" wrapText="1"/>
    </xf>
    <xf numFmtId="10" fontId="0" fillId="4" borderId="104" xfId="0" applyNumberFormat="1" applyFill="1" applyBorder="1" applyAlignment="1">
      <alignment horizontal="center" vertical="center" wrapText="1"/>
    </xf>
    <xf numFmtId="9" fontId="0" fillId="4" borderId="91" xfId="0" applyNumberFormat="1" applyFill="1" applyBorder="1" applyAlignment="1">
      <alignment horizontal="center" vertical="center" wrapText="1"/>
    </xf>
    <xf numFmtId="0" fontId="3" fillId="3" borderId="81" xfId="0" applyFont="1" applyFill="1" applyBorder="1" applyAlignment="1">
      <alignment horizontal="justify" vertical="center" wrapText="1"/>
    </xf>
    <xf numFmtId="0" fontId="3" fillId="3" borderId="77" xfId="0" applyFont="1" applyFill="1" applyBorder="1" applyAlignment="1">
      <alignment horizontal="center" vertical="center" wrapText="1"/>
    </xf>
    <xf numFmtId="3" fontId="3" fillId="2" borderId="107" xfId="0" applyNumberFormat="1" applyFont="1" applyFill="1" applyBorder="1" applyAlignment="1">
      <alignment horizontal="center" vertical="center" wrapText="1"/>
    </xf>
    <xf numFmtId="3" fontId="3" fillId="2" borderId="81" xfId="0" applyNumberFormat="1" applyFont="1" applyFill="1" applyBorder="1" applyAlignment="1">
      <alignment horizontal="center" vertical="center" wrapText="1"/>
    </xf>
    <xf numFmtId="3" fontId="3" fillId="2" borderId="106" xfId="0" applyNumberFormat="1" applyFont="1" applyFill="1" applyBorder="1" applyAlignment="1">
      <alignment horizontal="center" vertical="center" wrapText="1"/>
    </xf>
    <xf numFmtId="3" fontId="3" fillId="2" borderId="108" xfId="0" applyNumberFormat="1" applyFont="1" applyFill="1" applyBorder="1" applyAlignment="1">
      <alignment horizontal="center" vertical="center" wrapText="1"/>
    </xf>
    <xf numFmtId="3" fontId="3" fillId="2" borderId="109" xfId="0" applyNumberFormat="1" applyFont="1" applyFill="1" applyBorder="1" applyAlignment="1">
      <alignment horizontal="center" vertical="center" wrapText="1"/>
    </xf>
    <xf numFmtId="0" fontId="3" fillId="3" borderId="77" xfId="0" applyFont="1" applyFill="1" applyBorder="1" applyAlignment="1">
      <alignment horizontal="left" vertical="center" wrapText="1"/>
    </xf>
    <xf numFmtId="10" fontId="0" fillId="14" borderId="110" xfId="0" applyNumberFormat="1" applyFill="1" applyBorder="1" applyAlignment="1">
      <alignment horizontal="center" vertical="center" wrapText="1"/>
    </xf>
  </cellXfs>
  <cellStyles count="4">
    <cellStyle name="Moneda" xfId="2" builtinId="4"/>
    <cellStyle name="Moneda 2" xfId="3" xr:uid="{2D975E4F-47B9-4253-92A6-B7D4ECD252D3}"/>
    <cellStyle name="Normal" xfId="0" builtinId="0"/>
    <cellStyle name="Porcentaje" xfId="1" builtinId="5"/>
  </cellStyles>
  <dxfs count="49">
    <dxf>
      <fill>
        <patternFill>
          <bgColor rgb="FFFF0000"/>
        </patternFill>
      </fill>
    </dxf>
    <dxf>
      <fill>
        <patternFill>
          <bgColor rgb="FFFF0000"/>
        </patternFill>
      </fill>
    </dxf>
    <dxf>
      <fill>
        <patternFill>
          <bgColor rgb="FFFFFF00"/>
        </patternFill>
      </fill>
    </dxf>
    <dxf>
      <fill>
        <patternFill>
          <bgColor rgb="FF00B050"/>
        </patternFill>
      </fill>
    </dxf>
    <dxf>
      <fill>
        <patternFill>
          <bgColor theme="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EAB91F"/>
      <color rgb="FFFFEB9C"/>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606138</xdr:colOff>
      <xdr:row>3</xdr:row>
      <xdr:rowOff>147982</xdr:rowOff>
    </xdr:from>
    <xdr:to>
      <xdr:col>2</xdr:col>
      <xdr:colOff>1736419</xdr:colOff>
      <xdr:row>8</xdr:row>
      <xdr:rowOff>95249</xdr:rowOff>
    </xdr:to>
    <xdr:pic>
      <xdr:nvPicPr>
        <xdr:cNvPr id="4" name="Imagen 3">
          <a:extLst>
            <a:ext uri="{FF2B5EF4-FFF2-40B4-BE49-F238E27FC236}">
              <a16:creationId xmlns:a16="http://schemas.microsoft.com/office/drawing/2014/main" id="{817A25B0-F3E2-4429-BA80-3A2652BBF3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138" y="733089"/>
          <a:ext cx="3184960" cy="2015553"/>
        </a:xfrm>
        <a:prstGeom prst="rect">
          <a:avLst/>
        </a:prstGeom>
      </xdr:spPr>
    </xdr:pic>
    <xdr:clientData/>
  </xdr:twoCellAnchor>
  <xdr:twoCellAnchor editAs="oneCell">
    <xdr:from>
      <xdr:col>2</xdr:col>
      <xdr:colOff>1714501</xdr:colOff>
      <xdr:row>3</xdr:row>
      <xdr:rowOff>61392</xdr:rowOff>
    </xdr:from>
    <xdr:to>
      <xdr:col>3</xdr:col>
      <xdr:colOff>1329757</xdr:colOff>
      <xdr:row>8</xdr:row>
      <xdr:rowOff>46598</xdr:rowOff>
    </xdr:to>
    <xdr:pic>
      <xdr:nvPicPr>
        <xdr:cNvPr id="5" name="Imagen 4">
          <a:extLst>
            <a:ext uri="{FF2B5EF4-FFF2-40B4-BE49-F238E27FC236}">
              <a16:creationId xmlns:a16="http://schemas.microsoft.com/office/drawing/2014/main" id="{A0B91EB3-E23B-4C85-A1EE-CB17FEB15F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36819" y="632892"/>
          <a:ext cx="2005165" cy="2006833"/>
        </a:xfrm>
        <a:prstGeom prst="rect">
          <a:avLst/>
        </a:prstGeom>
      </xdr:spPr>
    </xdr:pic>
    <xdr:clientData/>
  </xdr:twoCellAnchor>
  <xdr:twoCellAnchor editAs="oneCell">
    <xdr:from>
      <xdr:col>20</xdr:col>
      <xdr:colOff>517740</xdr:colOff>
      <xdr:row>3</xdr:row>
      <xdr:rowOff>133504</xdr:rowOff>
    </xdr:from>
    <xdr:to>
      <xdr:col>24</xdr:col>
      <xdr:colOff>3421915</xdr:colOff>
      <xdr:row>6</xdr:row>
      <xdr:rowOff>168700</xdr:rowOff>
    </xdr:to>
    <xdr:pic>
      <xdr:nvPicPr>
        <xdr:cNvPr id="6" name="Imagen 5">
          <a:extLst>
            <a:ext uri="{FF2B5EF4-FFF2-40B4-BE49-F238E27FC236}">
              <a16:creationId xmlns:a16="http://schemas.microsoft.com/office/drawing/2014/main" id="{17C053D8-921A-94A7-76CC-FECD965FF53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425865" y="717993"/>
          <a:ext cx="5331655" cy="155053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Y40"/>
  <sheetViews>
    <sheetView tabSelected="1" topLeftCell="M24" zoomScale="96" zoomScaleNormal="96" workbookViewId="0">
      <selection activeCell="T29" sqref="T29"/>
    </sheetView>
  </sheetViews>
  <sheetFormatPr baseColWidth="10" defaultColWidth="11.42578125" defaultRowHeight="15" x14ac:dyDescent="0.25"/>
  <cols>
    <col min="2" max="2" width="19.28515625" customWidth="1"/>
    <col min="3" max="3" width="35.85546875" customWidth="1"/>
    <col min="4" max="6" width="31.42578125" customWidth="1"/>
    <col min="7" max="15" width="16.85546875" customWidth="1"/>
    <col min="16" max="22" width="18.140625" customWidth="1"/>
    <col min="23" max="23" width="61.85546875" hidden="1" customWidth="1"/>
    <col min="24" max="24" width="50.5703125" hidden="1" customWidth="1"/>
    <col min="25" max="25" width="84" customWidth="1"/>
  </cols>
  <sheetData>
    <row r="3" spans="2:25" ht="15.75" thickBot="1" x14ac:dyDescent="0.3"/>
    <row r="4" spans="2:25" ht="63" customHeight="1" x14ac:dyDescent="0.25">
      <c r="E4" s="172" t="s">
        <v>20</v>
      </c>
      <c r="F4" s="173"/>
      <c r="G4" s="173"/>
      <c r="H4" s="173"/>
      <c r="I4" s="173"/>
      <c r="J4" s="173"/>
      <c r="K4" s="173"/>
      <c r="L4" s="173"/>
      <c r="M4" s="173"/>
      <c r="N4" s="173"/>
      <c r="O4" s="173"/>
      <c r="P4" s="173"/>
      <c r="Q4" s="173"/>
      <c r="R4" s="173"/>
      <c r="S4" s="173"/>
    </row>
    <row r="5" spans="2:25" ht="30" customHeight="1" x14ac:dyDescent="0.25">
      <c r="E5" s="174" t="s">
        <v>0</v>
      </c>
      <c r="F5" s="175"/>
      <c r="G5" s="175"/>
      <c r="H5" s="175"/>
      <c r="I5" s="175"/>
      <c r="J5" s="175"/>
      <c r="K5" s="175"/>
      <c r="L5" s="175"/>
      <c r="M5" s="175"/>
      <c r="N5" s="175"/>
      <c r="O5" s="175"/>
      <c r="P5" s="175"/>
      <c r="Q5" s="175"/>
      <c r="R5" s="175"/>
      <c r="S5" s="175"/>
    </row>
    <row r="6" spans="2:25" ht="26.25" customHeight="1" x14ac:dyDescent="0.25">
      <c r="E6" s="174" t="s">
        <v>40</v>
      </c>
      <c r="F6" s="175"/>
      <c r="G6" s="175"/>
      <c r="H6" s="175"/>
      <c r="I6" s="175"/>
      <c r="J6" s="175"/>
      <c r="K6" s="175"/>
      <c r="L6" s="175"/>
      <c r="M6" s="175"/>
      <c r="N6" s="175"/>
      <c r="O6" s="175"/>
      <c r="P6" s="175"/>
      <c r="Q6" s="175"/>
      <c r="R6" s="175"/>
      <c r="S6" s="175"/>
    </row>
    <row r="7" spans="2:25" ht="26.25" customHeight="1" x14ac:dyDescent="0.25">
      <c r="E7" s="174" t="s">
        <v>41</v>
      </c>
      <c r="F7" s="175"/>
      <c r="G7" s="175"/>
      <c r="H7" s="175"/>
      <c r="I7" s="175"/>
      <c r="J7" s="175"/>
      <c r="K7" s="175"/>
      <c r="L7" s="175"/>
      <c r="M7" s="175"/>
      <c r="N7" s="175"/>
      <c r="O7" s="175"/>
      <c r="P7" s="175"/>
      <c r="Q7" s="175"/>
      <c r="R7" s="175"/>
      <c r="S7" s="175"/>
    </row>
    <row r="8" spans="2:25" ht="15.75" customHeight="1" thickBot="1" x14ac:dyDescent="0.3">
      <c r="E8" s="25"/>
      <c r="F8" s="26"/>
      <c r="G8" s="26"/>
      <c r="H8" s="26"/>
      <c r="I8" s="26"/>
      <c r="J8" s="26"/>
      <c r="K8" s="26"/>
      <c r="L8" s="26"/>
      <c r="M8" s="26"/>
      <c r="N8" s="26"/>
      <c r="O8" s="26"/>
      <c r="P8" s="26"/>
      <c r="Q8" s="26"/>
      <c r="R8" s="26"/>
      <c r="S8" s="26"/>
    </row>
    <row r="11" spans="2:25" ht="9" customHeight="1" thickBot="1" x14ac:dyDescent="0.3"/>
    <row r="12" spans="2:25" ht="26.25" customHeight="1" thickBot="1" x14ac:dyDescent="0.3">
      <c r="G12" s="167" t="s">
        <v>32</v>
      </c>
      <c r="H12" s="168"/>
      <c r="I12" s="168"/>
      <c r="J12" s="168"/>
      <c r="K12" s="168"/>
      <c r="L12" s="168"/>
      <c r="M12" s="168"/>
      <c r="N12" s="168"/>
      <c r="O12" s="168"/>
      <c r="P12" s="168"/>
      <c r="Q12" s="168"/>
      <c r="R12" s="168"/>
      <c r="S12" s="168"/>
      <c r="T12" s="168"/>
      <c r="U12" s="168"/>
      <c r="V12" s="169"/>
    </row>
    <row r="13" spans="2:25" ht="57" customHeight="1" thickBot="1" x14ac:dyDescent="0.3">
      <c r="B13" s="170" t="s">
        <v>1</v>
      </c>
      <c r="C13" s="170" t="s">
        <v>2</v>
      </c>
      <c r="D13" s="176" t="s">
        <v>3</v>
      </c>
      <c r="E13" s="177"/>
      <c r="F13" s="178"/>
      <c r="G13" s="195" t="s">
        <v>30</v>
      </c>
      <c r="H13" s="196"/>
      <c r="I13" s="196"/>
      <c r="J13" s="196"/>
      <c r="K13" s="197"/>
      <c r="L13" s="176" t="s">
        <v>21</v>
      </c>
      <c r="M13" s="177"/>
      <c r="N13" s="177"/>
      <c r="O13" s="178"/>
      <c r="P13" s="179" t="s">
        <v>22</v>
      </c>
      <c r="Q13" s="180"/>
      <c r="R13" s="180"/>
      <c r="S13" s="181"/>
      <c r="T13" s="180" t="s">
        <v>34</v>
      </c>
      <c r="U13" s="180"/>
      <c r="V13" s="181"/>
      <c r="W13" s="162" t="s">
        <v>67</v>
      </c>
      <c r="X13" s="162" t="s">
        <v>67</v>
      </c>
      <c r="Y13" s="162" t="s">
        <v>67</v>
      </c>
    </row>
    <row r="14" spans="2:25" ht="143.25" customHeight="1" thickBot="1" x14ac:dyDescent="0.3">
      <c r="B14" s="171"/>
      <c r="C14" s="171"/>
      <c r="D14" s="104" t="s">
        <v>4</v>
      </c>
      <c r="E14" s="104" t="s">
        <v>5</v>
      </c>
      <c r="F14" s="96" t="s">
        <v>6</v>
      </c>
      <c r="G14" s="105" t="s">
        <v>39</v>
      </c>
      <c r="H14" s="107" t="s">
        <v>7</v>
      </c>
      <c r="I14" s="100" t="s">
        <v>8</v>
      </c>
      <c r="J14" s="101" t="s">
        <v>9</v>
      </c>
      <c r="K14" s="102" t="s">
        <v>10</v>
      </c>
      <c r="L14" s="16" t="s">
        <v>7</v>
      </c>
      <c r="M14" s="17" t="s">
        <v>8</v>
      </c>
      <c r="N14" s="4" t="s">
        <v>9</v>
      </c>
      <c r="O14" s="18" t="s">
        <v>10</v>
      </c>
      <c r="P14" s="16" t="s">
        <v>7</v>
      </c>
      <c r="Q14" s="116" t="s">
        <v>8</v>
      </c>
      <c r="R14" s="4" t="s">
        <v>9</v>
      </c>
      <c r="S14" s="117" t="s">
        <v>10</v>
      </c>
      <c r="T14" s="4" t="s">
        <v>8</v>
      </c>
      <c r="U14" s="116" t="s">
        <v>9</v>
      </c>
      <c r="V14" s="118" t="s">
        <v>10</v>
      </c>
      <c r="W14" s="163"/>
      <c r="X14" s="163"/>
      <c r="Y14" s="163"/>
    </row>
    <row r="15" spans="2:25" ht="202.5" customHeight="1" x14ac:dyDescent="0.25">
      <c r="B15" s="103" t="s">
        <v>11</v>
      </c>
      <c r="C15" s="143" t="s">
        <v>42</v>
      </c>
      <c r="D15" s="154" t="s">
        <v>12</v>
      </c>
      <c r="E15" s="155" t="s">
        <v>13</v>
      </c>
      <c r="F15" s="156" t="s">
        <v>19</v>
      </c>
      <c r="G15" s="158">
        <v>54</v>
      </c>
      <c r="H15" s="157">
        <v>54</v>
      </c>
      <c r="I15" s="152">
        <v>54</v>
      </c>
      <c r="J15" s="153">
        <v>54</v>
      </c>
      <c r="K15" s="152">
        <v>54</v>
      </c>
      <c r="L15" s="151">
        <v>47</v>
      </c>
      <c r="M15" s="159">
        <v>47</v>
      </c>
      <c r="N15" s="90">
        <v>47</v>
      </c>
      <c r="O15" s="92">
        <v>47</v>
      </c>
      <c r="P15" s="60">
        <v>0.87037037037037035</v>
      </c>
      <c r="Q15" s="150">
        <v>0.87037037037037035</v>
      </c>
      <c r="R15" s="150">
        <v>0.87037037037037035</v>
      </c>
      <c r="S15" s="203">
        <v>0.87039999999999995</v>
      </c>
      <c r="T15" s="93">
        <v>0.87037037037037035</v>
      </c>
      <c r="U15" s="93">
        <v>0.87037037037037002</v>
      </c>
      <c r="V15" s="207">
        <v>0.87039999999999995</v>
      </c>
      <c r="W15" s="55" t="s">
        <v>31</v>
      </c>
      <c r="X15" s="55" t="s">
        <v>31</v>
      </c>
      <c r="Y15" s="55" t="s">
        <v>31</v>
      </c>
    </row>
    <row r="16" spans="2:25" ht="23.45" hidden="1" customHeight="1" x14ac:dyDescent="0.25">
      <c r="B16" s="193"/>
      <c r="C16" s="194"/>
      <c r="D16" s="194"/>
      <c r="E16" s="194"/>
      <c r="F16" s="194"/>
      <c r="G16" s="111"/>
      <c r="H16" s="108"/>
      <c r="I16" s="90"/>
      <c r="J16" s="90"/>
      <c r="K16" s="91"/>
      <c r="L16" s="89"/>
      <c r="M16" s="90"/>
      <c r="N16" s="90"/>
      <c r="O16" s="92"/>
      <c r="P16" s="93" t="str">
        <f t="shared" ref="P16:S23" si="0">IFERROR((L16/H16),"100%")</f>
        <v>100%</v>
      </c>
      <c r="Q16" s="88" t="str">
        <f t="shared" si="0"/>
        <v>100%</v>
      </c>
      <c r="R16" s="88" t="str">
        <f t="shared" si="0"/>
        <v>100%</v>
      </c>
      <c r="S16" s="203" t="str">
        <f t="shared" si="0"/>
        <v>100%</v>
      </c>
      <c r="T16" s="93" t="str">
        <f t="shared" ref="T16:T23" si="1">IFERROR(((L16+M16)/(H16+I16)),"100%")</f>
        <v>100%</v>
      </c>
      <c r="U16" s="206" t="str">
        <f t="shared" ref="U16:V23" si="2">IFERROR(((L16+M16+N16)/(H16+I16+J16)),"100%")</f>
        <v>100%</v>
      </c>
      <c r="V16" s="208" t="str">
        <f>IFERROR(((L16+M16+N16+O16)/(H16+I16+J16+K16)),"100%")</f>
        <v>100%</v>
      </c>
      <c r="W16" s="98"/>
      <c r="X16" s="98"/>
      <c r="Y16" s="98"/>
    </row>
    <row r="17" spans="2:25" ht="409.5" x14ac:dyDescent="0.25">
      <c r="B17" s="145" t="s">
        <v>68</v>
      </c>
      <c r="C17" s="5" t="s">
        <v>43</v>
      </c>
      <c r="D17" s="5" t="s">
        <v>49</v>
      </c>
      <c r="E17" s="6" t="s">
        <v>55</v>
      </c>
      <c r="F17" s="7" t="s">
        <v>56</v>
      </c>
      <c r="G17" s="112">
        <v>100</v>
      </c>
      <c r="H17" s="108">
        <v>25</v>
      </c>
      <c r="I17" s="90">
        <v>25</v>
      </c>
      <c r="J17" s="90">
        <v>25</v>
      </c>
      <c r="K17" s="91">
        <v>25</v>
      </c>
      <c r="L17" s="89">
        <v>25</v>
      </c>
      <c r="M17" s="90">
        <v>65</v>
      </c>
      <c r="N17" s="90">
        <v>50</v>
      </c>
      <c r="O17" s="92">
        <v>25</v>
      </c>
      <c r="P17" s="93">
        <f t="shared" si="0"/>
        <v>1</v>
      </c>
      <c r="Q17" s="88">
        <f t="shared" si="0"/>
        <v>2.6</v>
      </c>
      <c r="R17" s="88">
        <f t="shared" si="0"/>
        <v>2</v>
      </c>
      <c r="S17" s="203">
        <f t="shared" si="0"/>
        <v>1</v>
      </c>
      <c r="T17" s="93">
        <f t="shared" si="1"/>
        <v>1.8</v>
      </c>
      <c r="U17" s="93">
        <f t="shared" si="2"/>
        <v>1.8666666666666667</v>
      </c>
      <c r="V17" s="207">
        <f t="shared" si="2"/>
        <v>1.8666666666666667</v>
      </c>
      <c r="W17" s="97" t="s">
        <v>69</v>
      </c>
      <c r="X17" s="161" t="s">
        <v>70</v>
      </c>
      <c r="Y17" s="97" t="s">
        <v>86</v>
      </c>
    </row>
    <row r="18" spans="2:25" ht="343.5" x14ac:dyDescent="0.25">
      <c r="B18" s="146" t="s">
        <v>71</v>
      </c>
      <c r="C18" s="9" t="s">
        <v>44</v>
      </c>
      <c r="D18" s="10" t="s">
        <v>50</v>
      </c>
      <c r="E18" s="11" t="s">
        <v>55</v>
      </c>
      <c r="F18" s="12" t="s">
        <v>56</v>
      </c>
      <c r="G18" s="113">
        <v>100</v>
      </c>
      <c r="H18" s="109">
        <v>25</v>
      </c>
      <c r="I18" s="57">
        <v>25</v>
      </c>
      <c r="J18" s="57">
        <v>25</v>
      </c>
      <c r="K18" s="58">
        <v>25</v>
      </c>
      <c r="L18" s="56">
        <v>25</v>
      </c>
      <c r="M18" s="57">
        <v>65</v>
      </c>
      <c r="N18" s="57">
        <v>50</v>
      </c>
      <c r="O18" s="59">
        <v>25</v>
      </c>
      <c r="P18" s="93">
        <f t="shared" si="0"/>
        <v>1</v>
      </c>
      <c r="Q18" s="88">
        <f t="shared" si="0"/>
        <v>2.6</v>
      </c>
      <c r="R18" s="88">
        <f t="shared" si="0"/>
        <v>2</v>
      </c>
      <c r="S18" s="203">
        <f t="shared" si="0"/>
        <v>1</v>
      </c>
      <c r="T18" s="93">
        <f t="shared" si="1"/>
        <v>1.8</v>
      </c>
      <c r="U18" s="93">
        <f t="shared" si="2"/>
        <v>1.8666666666666667</v>
      </c>
      <c r="V18" s="207">
        <f t="shared" si="2"/>
        <v>1.8666666666666667</v>
      </c>
      <c r="W18" s="39" t="s">
        <v>72</v>
      </c>
      <c r="X18" s="39" t="s">
        <v>73</v>
      </c>
      <c r="Y18" s="39" t="s">
        <v>87</v>
      </c>
    </row>
    <row r="19" spans="2:25" ht="345" x14ac:dyDescent="0.25">
      <c r="B19" s="147" t="s">
        <v>62</v>
      </c>
      <c r="C19" s="13" t="s">
        <v>46</v>
      </c>
      <c r="D19" s="14" t="s">
        <v>51</v>
      </c>
      <c r="E19" s="15" t="s">
        <v>55</v>
      </c>
      <c r="F19" s="8" t="s">
        <v>56</v>
      </c>
      <c r="G19" s="114">
        <v>100</v>
      </c>
      <c r="H19" s="109">
        <v>25</v>
      </c>
      <c r="I19" s="57">
        <v>25</v>
      </c>
      <c r="J19" s="57">
        <v>25</v>
      </c>
      <c r="K19" s="58">
        <v>25</v>
      </c>
      <c r="L19" s="56">
        <v>25</v>
      </c>
      <c r="M19" s="57">
        <v>65</v>
      </c>
      <c r="N19" s="57">
        <v>25</v>
      </c>
      <c r="O19" s="59">
        <v>0</v>
      </c>
      <c r="P19" s="93">
        <f t="shared" si="0"/>
        <v>1</v>
      </c>
      <c r="Q19" s="88">
        <f t="shared" si="0"/>
        <v>2.6</v>
      </c>
      <c r="R19" s="88">
        <f t="shared" si="0"/>
        <v>1</v>
      </c>
      <c r="S19" s="203">
        <f t="shared" si="0"/>
        <v>0</v>
      </c>
      <c r="T19" s="93">
        <f t="shared" si="1"/>
        <v>1.8</v>
      </c>
      <c r="U19" s="93">
        <f t="shared" si="2"/>
        <v>1.5333333333333334</v>
      </c>
      <c r="V19" s="207">
        <f t="shared" si="2"/>
        <v>1.2</v>
      </c>
      <c r="W19" s="99" t="s">
        <v>74</v>
      </c>
      <c r="X19" s="99" t="s">
        <v>75</v>
      </c>
      <c r="Y19" s="99" t="s">
        <v>88</v>
      </c>
    </row>
    <row r="20" spans="2:25" ht="101.25" x14ac:dyDescent="0.25">
      <c r="B20" s="147" t="s">
        <v>62</v>
      </c>
      <c r="C20" s="132" t="s">
        <v>45</v>
      </c>
      <c r="D20" s="133" t="s">
        <v>52</v>
      </c>
      <c r="E20" s="134" t="s">
        <v>55</v>
      </c>
      <c r="F20" s="135" t="s">
        <v>57</v>
      </c>
      <c r="G20" s="136">
        <v>100</v>
      </c>
      <c r="H20" s="137">
        <v>25</v>
      </c>
      <c r="I20" s="138">
        <v>25</v>
      </c>
      <c r="J20" s="138">
        <v>25</v>
      </c>
      <c r="K20" s="139">
        <v>25</v>
      </c>
      <c r="L20" s="140">
        <v>25</v>
      </c>
      <c r="M20" s="138">
        <v>25</v>
      </c>
      <c r="N20" s="138">
        <v>25</v>
      </c>
      <c r="O20" s="141">
        <v>25</v>
      </c>
      <c r="P20" s="93">
        <f t="shared" si="0"/>
        <v>1</v>
      </c>
      <c r="Q20" s="88">
        <f t="shared" si="0"/>
        <v>1</v>
      </c>
      <c r="R20" s="88">
        <f t="shared" si="0"/>
        <v>1</v>
      </c>
      <c r="S20" s="204">
        <f t="shared" si="0"/>
        <v>1</v>
      </c>
      <c r="T20" s="93">
        <f t="shared" si="1"/>
        <v>1</v>
      </c>
      <c r="U20" s="93">
        <f t="shared" si="2"/>
        <v>1</v>
      </c>
      <c r="V20" s="207">
        <f t="shared" si="2"/>
        <v>1</v>
      </c>
      <c r="W20" s="142" t="s">
        <v>76</v>
      </c>
      <c r="X20" s="142" t="s">
        <v>77</v>
      </c>
      <c r="Y20" s="142" t="s">
        <v>89</v>
      </c>
    </row>
    <row r="21" spans="2:25" ht="201" x14ac:dyDescent="0.25">
      <c r="B21" s="147" t="s">
        <v>62</v>
      </c>
      <c r="C21" s="143" t="s">
        <v>83</v>
      </c>
      <c r="D21" s="210" t="s">
        <v>84</v>
      </c>
      <c r="E21" s="134" t="s">
        <v>55</v>
      </c>
      <c r="F21" s="135" t="s">
        <v>57</v>
      </c>
      <c r="G21" s="211"/>
      <c r="H21" s="212" t="s">
        <v>85</v>
      </c>
      <c r="I21" s="213" t="s">
        <v>85</v>
      </c>
      <c r="J21" s="213" t="s">
        <v>85</v>
      </c>
      <c r="K21" s="214">
        <v>4</v>
      </c>
      <c r="L21" s="215" t="s">
        <v>85</v>
      </c>
      <c r="M21" s="213" t="s">
        <v>85</v>
      </c>
      <c r="N21" s="213" t="s">
        <v>85</v>
      </c>
      <c r="O21" s="216">
        <v>4</v>
      </c>
      <c r="P21" s="93"/>
      <c r="Q21" s="88"/>
      <c r="R21" s="88"/>
      <c r="S21" s="218">
        <f t="shared" si="0"/>
        <v>1</v>
      </c>
      <c r="T21" s="93">
        <v>0</v>
      </c>
      <c r="U21" s="93">
        <v>0</v>
      </c>
      <c r="V21" s="207" t="str">
        <f t="shared" si="2"/>
        <v>100%</v>
      </c>
      <c r="W21" s="217"/>
      <c r="X21" s="217"/>
      <c r="Y21" s="217" t="s">
        <v>90</v>
      </c>
    </row>
    <row r="22" spans="2:25" ht="201" x14ac:dyDescent="0.25">
      <c r="B22" s="148" t="s">
        <v>78</v>
      </c>
      <c r="C22" s="121" t="s">
        <v>47</v>
      </c>
      <c r="D22" s="122" t="s">
        <v>53</v>
      </c>
      <c r="E22" s="123" t="s">
        <v>55</v>
      </c>
      <c r="F22" s="124" t="s">
        <v>58</v>
      </c>
      <c r="G22" s="125">
        <v>4</v>
      </c>
      <c r="H22" s="126">
        <v>1</v>
      </c>
      <c r="I22" s="127">
        <v>1</v>
      </c>
      <c r="J22" s="127">
        <v>1</v>
      </c>
      <c r="K22" s="128">
        <v>1</v>
      </c>
      <c r="L22" s="129">
        <v>1</v>
      </c>
      <c r="M22" s="127">
        <v>1</v>
      </c>
      <c r="N22" s="127">
        <v>1</v>
      </c>
      <c r="O22" s="130">
        <v>1</v>
      </c>
      <c r="P22" s="93">
        <f t="shared" si="0"/>
        <v>1</v>
      </c>
      <c r="Q22" s="88">
        <f t="shared" si="0"/>
        <v>1</v>
      </c>
      <c r="R22" s="88">
        <f t="shared" si="0"/>
        <v>1</v>
      </c>
      <c r="S22" s="205">
        <f t="shared" si="0"/>
        <v>1</v>
      </c>
      <c r="T22" s="93">
        <f t="shared" si="1"/>
        <v>1</v>
      </c>
      <c r="U22" s="93">
        <f t="shared" si="2"/>
        <v>1</v>
      </c>
      <c r="V22" s="207">
        <f t="shared" si="2"/>
        <v>1</v>
      </c>
      <c r="W22" s="131" t="s">
        <v>79</v>
      </c>
      <c r="X22" s="131" t="s">
        <v>80</v>
      </c>
      <c r="Y22" s="131" t="s">
        <v>91</v>
      </c>
    </row>
    <row r="23" spans="2:25" ht="230.25" thickBot="1" x14ac:dyDescent="0.3">
      <c r="B23" s="149" t="s">
        <v>63</v>
      </c>
      <c r="C23" s="22" t="s">
        <v>48</v>
      </c>
      <c r="D23" s="23" t="s">
        <v>54</v>
      </c>
      <c r="E23" s="24" t="s">
        <v>55</v>
      </c>
      <c r="F23" s="106" t="s">
        <v>59</v>
      </c>
      <c r="G23" s="115">
        <v>72</v>
      </c>
      <c r="H23" s="110">
        <v>18</v>
      </c>
      <c r="I23" s="62">
        <v>18</v>
      </c>
      <c r="J23" s="62">
        <v>18</v>
      </c>
      <c r="K23" s="63">
        <v>18</v>
      </c>
      <c r="L23" s="61">
        <v>18</v>
      </c>
      <c r="M23" s="62">
        <v>18</v>
      </c>
      <c r="N23" s="62">
        <v>18</v>
      </c>
      <c r="O23" s="64">
        <v>18</v>
      </c>
      <c r="P23" s="93">
        <f t="shared" si="0"/>
        <v>1</v>
      </c>
      <c r="Q23" s="88">
        <f t="shared" si="0"/>
        <v>1</v>
      </c>
      <c r="R23" s="88">
        <f t="shared" si="0"/>
        <v>1</v>
      </c>
      <c r="S23" s="203">
        <f t="shared" si="0"/>
        <v>1</v>
      </c>
      <c r="T23" s="93">
        <f t="shared" si="1"/>
        <v>1</v>
      </c>
      <c r="U23" s="93">
        <f t="shared" si="2"/>
        <v>1</v>
      </c>
      <c r="V23" s="207">
        <f t="shared" si="2"/>
        <v>1</v>
      </c>
      <c r="W23" s="99" t="s">
        <v>81</v>
      </c>
      <c r="X23" s="99" t="s">
        <v>82</v>
      </c>
      <c r="Y23" s="99" t="s">
        <v>92</v>
      </c>
    </row>
    <row r="24" spans="2:25" ht="18.75" x14ac:dyDescent="0.25">
      <c r="P24" s="94">
        <f t="shared" ref="P24:V24" si="3">AVERAGE(P19:P20)</f>
        <v>1</v>
      </c>
      <c r="Q24" s="94">
        <f t="shared" si="3"/>
        <v>1.8</v>
      </c>
      <c r="R24" s="94">
        <f t="shared" si="3"/>
        <v>1</v>
      </c>
      <c r="S24" s="94">
        <f t="shared" si="3"/>
        <v>0.5</v>
      </c>
      <c r="T24" s="94">
        <f t="shared" si="3"/>
        <v>1.4</v>
      </c>
      <c r="U24" s="94">
        <f>AVERAGE(U19:U23)</f>
        <v>0.90666666666666662</v>
      </c>
      <c r="V24" s="94">
        <f t="shared" si="3"/>
        <v>1.1000000000000001</v>
      </c>
    </row>
    <row r="28" spans="2:25" ht="47.25" customHeight="1" x14ac:dyDescent="0.25">
      <c r="C28" s="164" t="s">
        <v>60</v>
      </c>
      <c r="D28" s="164"/>
      <c r="J28" s="165" t="s">
        <v>33</v>
      </c>
      <c r="K28" s="166"/>
      <c r="L28" s="166"/>
      <c r="M28" s="166"/>
      <c r="N28" s="166"/>
      <c r="O28" s="166"/>
      <c r="T28" s="165" t="s">
        <v>93</v>
      </c>
      <c r="U28" s="165"/>
      <c r="V28" s="165"/>
      <c r="W28" s="165"/>
    </row>
    <row r="30" spans="2:25" ht="15.75" thickBot="1" x14ac:dyDescent="0.3"/>
    <row r="31" spans="2:25" ht="15.75" thickBot="1" x14ac:dyDescent="0.3">
      <c r="E31" s="183" t="s">
        <v>23</v>
      </c>
      <c r="F31" s="184"/>
      <c r="G31" s="184"/>
      <c r="H31" s="184"/>
      <c r="I31" s="184"/>
      <c r="J31" s="184"/>
      <c r="K31" s="184"/>
      <c r="L31" s="184"/>
      <c r="M31" s="184"/>
      <c r="N31" s="184"/>
      <c r="O31" s="184"/>
      <c r="P31" s="184"/>
      <c r="Q31" s="184"/>
      <c r="R31" s="184"/>
      <c r="S31" s="184"/>
      <c r="T31" s="184"/>
      <c r="U31" s="184"/>
      <c r="V31" s="184"/>
      <c r="W31" s="185"/>
    </row>
    <row r="32" spans="2:25" ht="30.6" customHeight="1" thickBot="1" x14ac:dyDescent="0.3">
      <c r="E32" s="186" t="s">
        <v>24</v>
      </c>
      <c r="F32" s="186" t="s">
        <v>14</v>
      </c>
      <c r="G32" s="183" t="s">
        <v>15</v>
      </c>
      <c r="H32" s="184"/>
      <c r="I32" s="184"/>
      <c r="J32" s="185"/>
      <c r="K32" s="188" t="s">
        <v>16</v>
      </c>
      <c r="L32" s="189"/>
      <c r="M32" s="189"/>
      <c r="N32" s="190"/>
      <c r="O32" s="188" t="s">
        <v>17</v>
      </c>
      <c r="P32" s="189"/>
      <c r="Q32" s="189"/>
      <c r="R32" s="190"/>
      <c r="S32" s="188" t="s">
        <v>18</v>
      </c>
      <c r="T32" s="189"/>
      <c r="U32" s="189"/>
      <c r="V32" s="190"/>
      <c r="W32" s="191" t="s">
        <v>64</v>
      </c>
    </row>
    <row r="33" spans="2:23" ht="29.25" thickBot="1" x14ac:dyDescent="0.3">
      <c r="E33" s="187"/>
      <c r="F33" s="187"/>
      <c r="G33" s="40" t="s">
        <v>26</v>
      </c>
      <c r="H33" s="41" t="s">
        <v>27</v>
      </c>
      <c r="I33" s="42" t="s">
        <v>28</v>
      </c>
      <c r="J33" s="41" t="s">
        <v>29</v>
      </c>
      <c r="K33" s="40" t="s">
        <v>26</v>
      </c>
      <c r="L33" s="41" t="s">
        <v>27</v>
      </c>
      <c r="M33" s="42" t="s">
        <v>28</v>
      </c>
      <c r="N33" s="41" t="s">
        <v>29</v>
      </c>
      <c r="O33" s="40" t="s">
        <v>26</v>
      </c>
      <c r="P33" s="41" t="s">
        <v>27</v>
      </c>
      <c r="Q33" s="42" t="s">
        <v>28</v>
      </c>
      <c r="R33" s="41" t="s">
        <v>29</v>
      </c>
      <c r="S33" s="40" t="s">
        <v>26</v>
      </c>
      <c r="T33" s="41" t="s">
        <v>27</v>
      </c>
      <c r="U33" s="42" t="s">
        <v>28</v>
      </c>
      <c r="V33" s="41" t="s">
        <v>29</v>
      </c>
      <c r="W33" s="192"/>
    </row>
    <row r="34" spans="2:23" ht="15.75" thickBot="1" x14ac:dyDescent="0.3">
      <c r="E34" s="198"/>
      <c r="F34" s="199"/>
      <c r="G34" s="120"/>
      <c r="H34" s="90"/>
      <c r="I34" s="90"/>
      <c r="J34" s="92"/>
      <c r="K34" s="120"/>
      <c r="L34" s="90"/>
      <c r="M34" s="90"/>
      <c r="N34" s="92"/>
      <c r="O34" s="93" t="str">
        <f>IFERROR((K34/G34),"100%")</f>
        <v>100%</v>
      </c>
      <c r="P34" s="88" t="str">
        <f>IFERROR((L34/H34),"100%")</f>
        <v>100%</v>
      </c>
      <c r="Q34" s="88" t="str">
        <f>IFERROR((M34/I34),"100%")</f>
        <v>100%</v>
      </c>
      <c r="R34" s="209" t="str">
        <f>IFERROR((N34/J34),"100%")</f>
        <v>100%</v>
      </c>
      <c r="S34" s="93" t="str">
        <f>IFERROR(((K34)/(G34)),"100%")</f>
        <v>100%</v>
      </c>
      <c r="T34" s="93" t="str">
        <f>IFERROR(((L34+M34)/(H34+I34)),"100%")</f>
        <v>100%</v>
      </c>
      <c r="U34" s="88" t="str">
        <f>IFERROR(((L34+M34+N34)/(H34+I34+J34)),"100%")</f>
        <v>100%</v>
      </c>
      <c r="V34" s="119" t="str">
        <f>IFERROR(((L34+M34+N34+O34)/(H34+I34+J34+K34)),"100%")</f>
        <v>100%</v>
      </c>
      <c r="W34" s="95"/>
    </row>
    <row r="35" spans="2:23" x14ac:dyDescent="0.25">
      <c r="E35" s="27" t="s">
        <v>61</v>
      </c>
      <c r="F35" s="28">
        <v>1002241.21</v>
      </c>
      <c r="G35" s="65">
        <v>306000</v>
      </c>
      <c r="H35" s="66">
        <v>267310</v>
      </c>
      <c r="I35" s="66">
        <v>328310</v>
      </c>
      <c r="J35" s="67">
        <v>100621.21</v>
      </c>
      <c r="K35" s="65">
        <v>118177.83</v>
      </c>
      <c r="L35" s="68">
        <v>141874.74</v>
      </c>
      <c r="M35" s="68">
        <v>374330.59</v>
      </c>
      <c r="N35" s="69">
        <v>311012.3</v>
      </c>
      <c r="O35" s="60">
        <f t="shared" ref="O35:Q36" si="4">IFERROR(K35/G35,"100"%)</f>
        <v>0.38620205882352943</v>
      </c>
      <c r="P35" s="60">
        <f t="shared" si="4"/>
        <v>0.53074984100856681</v>
      </c>
      <c r="Q35" s="60">
        <f t="shared" si="4"/>
        <v>1.1401741951204656</v>
      </c>
      <c r="R35" s="209">
        <f t="shared" ref="R35:R36" si="5">IFERROR((N35/J35),"100%")</f>
        <v>3.0909218841633881</v>
      </c>
      <c r="S35" s="60">
        <f t="shared" ref="S35:U36" si="6">IFERROR(K35/F35,"100%")</f>
        <v>0.11791356094806758</v>
      </c>
      <c r="T35" s="60">
        <f t="shared" si="6"/>
        <v>0.46364294117647054</v>
      </c>
      <c r="U35" s="60">
        <f t="shared" si="6"/>
        <v>1.4003613407654036</v>
      </c>
      <c r="V35" s="119">
        <f t="shared" ref="V35:V36" si="7">IFERROR(((L35+M35+N35+O35)/(H35+I35+J35+K35)),"100%")</f>
        <v>1.0157154678039686</v>
      </c>
      <c r="W35" s="32"/>
    </row>
    <row r="36" spans="2:23" ht="85.5" x14ac:dyDescent="0.25">
      <c r="E36" s="33" t="s">
        <v>65</v>
      </c>
      <c r="F36" s="34">
        <v>1599247.21</v>
      </c>
      <c r="G36" s="70">
        <v>660160</v>
      </c>
      <c r="H36" s="71">
        <v>315740</v>
      </c>
      <c r="I36" s="71">
        <v>335740</v>
      </c>
      <c r="J36" s="72">
        <v>287607.21000000002</v>
      </c>
      <c r="K36" s="70">
        <v>406039.4</v>
      </c>
      <c r="L36" s="73">
        <v>290022.42999999993</v>
      </c>
      <c r="M36" s="73">
        <v>412989.81</v>
      </c>
      <c r="N36" s="74">
        <v>465574.82</v>
      </c>
      <c r="O36" s="60">
        <f t="shared" si="4"/>
        <v>0.61506210615608337</v>
      </c>
      <c r="P36" s="60">
        <f t="shared" si="4"/>
        <v>0.91854826756191787</v>
      </c>
      <c r="Q36" s="60">
        <f t="shared" si="4"/>
        <v>1.2300881932447727</v>
      </c>
      <c r="R36" s="209">
        <f t="shared" si="5"/>
        <v>1.6187870255408408</v>
      </c>
      <c r="S36" s="60">
        <f t="shared" si="6"/>
        <v>0.253894080578074</v>
      </c>
      <c r="T36" s="60">
        <f t="shared" si="6"/>
        <v>0.43932142207949576</v>
      </c>
      <c r="U36" s="60">
        <f t="shared" si="6"/>
        <v>1.3080059859377968</v>
      </c>
      <c r="V36" s="119">
        <f t="shared" si="7"/>
        <v>0.86875664073146719</v>
      </c>
      <c r="W36" s="35" t="s">
        <v>66</v>
      </c>
    </row>
    <row r="37" spans="2:23" ht="15.75" thickBot="1" x14ac:dyDescent="0.3">
      <c r="E37" s="36"/>
      <c r="F37" s="37"/>
      <c r="G37" s="75"/>
      <c r="H37" s="76"/>
      <c r="I37" s="76"/>
      <c r="J37" s="77"/>
      <c r="K37" s="75"/>
      <c r="L37" s="78"/>
      <c r="M37" s="78"/>
      <c r="N37" s="79"/>
      <c r="O37" s="80"/>
      <c r="P37" s="81"/>
      <c r="Q37" s="81"/>
      <c r="R37" s="82"/>
      <c r="S37" s="83"/>
      <c r="T37" s="81"/>
      <c r="U37" s="81"/>
      <c r="V37" s="82"/>
      <c r="W37" s="38"/>
    </row>
    <row r="38" spans="2:23" ht="25.5" customHeight="1" x14ac:dyDescent="0.25">
      <c r="B38" s="182"/>
      <c r="C38" s="182"/>
      <c r="F38" s="160"/>
      <c r="G38" s="144"/>
      <c r="H38" s="144"/>
      <c r="I38" s="144"/>
      <c r="J38" s="144"/>
      <c r="N38" s="144"/>
    </row>
    <row r="39" spans="2:23" x14ac:dyDescent="0.25">
      <c r="F39" s="144"/>
      <c r="G39" s="144"/>
      <c r="I39" s="144"/>
      <c r="K39" s="144"/>
    </row>
    <row r="40" spans="2:23" x14ac:dyDescent="0.25">
      <c r="F40" s="144"/>
      <c r="G40" s="144"/>
      <c r="K40" s="144"/>
      <c r="N40" s="144"/>
    </row>
  </sheetData>
  <mergeCells count="29">
    <mergeCell ref="Y13:Y14"/>
    <mergeCell ref="B38:C38"/>
    <mergeCell ref="T13:V13"/>
    <mergeCell ref="W13:W14"/>
    <mergeCell ref="B13:B14"/>
    <mergeCell ref="E31:W31"/>
    <mergeCell ref="E32:E33"/>
    <mergeCell ref="F32:F33"/>
    <mergeCell ref="G32:J32"/>
    <mergeCell ref="K32:N32"/>
    <mergeCell ref="O32:R32"/>
    <mergeCell ref="S32:V32"/>
    <mergeCell ref="W32:W33"/>
    <mergeCell ref="B16:F16"/>
    <mergeCell ref="G13:K13"/>
    <mergeCell ref="E34:F34"/>
    <mergeCell ref="E4:S4"/>
    <mergeCell ref="E5:S5"/>
    <mergeCell ref="D13:F13"/>
    <mergeCell ref="L13:O13"/>
    <mergeCell ref="P13:S13"/>
    <mergeCell ref="E6:S6"/>
    <mergeCell ref="E7:S7"/>
    <mergeCell ref="X13:X14"/>
    <mergeCell ref="C28:D28"/>
    <mergeCell ref="J28:O28"/>
    <mergeCell ref="G12:V12"/>
    <mergeCell ref="C13:C14"/>
    <mergeCell ref="T28:W28"/>
  </mergeCells>
  <conditionalFormatting sqref="G34:J37">
    <cfRule type="containsBlanks" dxfId="48" priority="14">
      <formula>LEN(TRIM(G34))=0</formula>
    </cfRule>
  </conditionalFormatting>
  <conditionalFormatting sqref="H16:K23">
    <cfRule type="containsBlanks" dxfId="47" priority="50">
      <formula>LEN(TRIM(H16))=0</formula>
    </cfRule>
  </conditionalFormatting>
  <conditionalFormatting sqref="K34:N37">
    <cfRule type="containsBlanks" dxfId="46" priority="15">
      <formula>LEN(TRIM(K34))=0</formula>
    </cfRule>
  </conditionalFormatting>
  <conditionalFormatting sqref="L16:O23">
    <cfRule type="containsBlanks" dxfId="45" priority="51">
      <formula>LEN(TRIM(L16))=0</formula>
    </cfRule>
  </conditionalFormatting>
  <conditionalFormatting sqref="O35:Q36">
    <cfRule type="cellIs" dxfId="44" priority="73" stopIfTrue="1" operator="equal">
      <formula>"100%"</formula>
    </cfRule>
    <cfRule type="cellIs" dxfId="43" priority="74" stopIfTrue="1" operator="lessThan">
      <formula>0.5</formula>
    </cfRule>
    <cfRule type="cellIs" dxfId="42" priority="75" stopIfTrue="1" operator="between">
      <formula>0.5</formula>
      <formula>0.7</formula>
    </cfRule>
    <cfRule type="cellIs" dxfId="41" priority="76" stopIfTrue="1" operator="between">
      <formula>0.7</formula>
      <formula>1.2</formula>
    </cfRule>
    <cfRule type="cellIs" dxfId="40" priority="77" stopIfTrue="1" operator="greaterThanOrEqual">
      <formula>1.2</formula>
    </cfRule>
    <cfRule type="containsBlanks" dxfId="39" priority="78" stopIfTrue="1">
      <formula>LEN(TRIM(O35))=0</formula>
    </cfRule>
  </conditionalFormatting>
  <conditionalFormatting sqref="O34:V34 R35:R36 V35:V36">
    <cfRule type="cellIs" dxfId="38" priority="2" stopIfTrue="1" operator="equal">
      <formula>"100%"</formula>
    </cfRule>
    <cfRule type="cellIs" dxfId="37" priority="3" stopIfTrue="1" operator="lessThan">
      <formula>0.5</formula>
    </cfRule>
    <cfRule type="cellIs" dxfId="36" priority="4" stopIfTrue="1" operator="between">
      <formula>0.5</formula>
      <formula>0.7</formula>
    </cfRule>
    <cfRule type="cellIs" dxfId="35" priority="5" stopIfTrue="1" operator="between">
      <formula>0.7</formula>
      <formula>1.2</formula>
    </cfRule>
    <cfRule type="cellIs" dxfId="34" priority="6" stopIfTrue="1" operator="greaterThanOrEqual">
      <formula>1.2</formula>
    </cfRule>
    <cfRule type="containsBlanks" dxfId="33" priority="7" stopIfTrue="1">
      <formula>LEN(TRIM(O34))=0</formula>
    </cfRule>
  </conditionalFormatting>
  <conditionalFormatting sqref="P15">
    <cfRule type="containsBlanks" dxfId="32" priority="16">
      <formula>LEN(TRIM(P15))=0</formula>
    </cfRule>
    <cfRule type="cellIs" dxfId="31" priority="17" stopIfTrue="1" operator="equal">
      <formula>"100%"</formula>
    </cfRule>
    <cfRule type="cellIs" dxfId="30" priority="18" stopIfTrue="1" operator="lessThan">
      <formula>0.5</formula>
    </cfRule>
    <cfRule type="cellIs" dxfId="29" priority="19" stopIfTrue="1" operator="between">
      <formula>0.5</formula>
      <formula>0.7</formula>
    </cfRule>
    <cfRule type="cellIs" dxfId="28" priority="20" stopIfTrue="1" operator="between">
      <formula>0.7</formula>
      <formula>1.2</formula>
    </cfRule>
    <cfRule type="cellIs" dxfId="27" priority="21" stopIfTrue="1" operator="greaterThanOrEqual">
      <formula>1.2</formula>
    </cfRule>
    <cfRule type="containsBlanks" dxfId="26" priority="22" stopIfTrue="1">
      <formula>LEN(TRIM(P15))=0</formula>
    </cfRule>
  </conditionalFormatting>
  <conditionalFormatting sqref="P16:S16 P17:R23">
    <cfRule type="cellIs" dxfId="25" priority="37" stopIfTrue="1" operator="equal">
      <formula>"100%"</formula>
    </cfRule>
    <cfRule type="cellIs" dxfId="24" priority="38" stopIfTrue="1" operator="lessThan">
      <formula>0.5</formula>
    </cfRule>
    <cfRule type="cellIs" dxfId="23" priority="39" stopIfTrue="1" operator="between">
      <formula>0.5</formula>
      <formula>0.7</formula>
    </cfRule>
    <cfRule type="cellIs" dxfId="22" priority="40" stopIfTrue="1" operator="between">
      <formula>0.7</formula>
      <formula>1.2</formula>
    </cfRule>
    <cfRule type="cellIs" dxfId="21" priority="41" stopIfTrue="1" operator="greaterThanOrEqual">
      <formula>1.2</formula>
    </cfRule>
    <cfRule type="containsBlanks" dxfId="20" priority="42" stopIfTrue="1">
      <formula>LEN(TRIM(P16))=0</formula>
    </cfRule>
  </conditionalFormatting>
  <conditionalFormatting sqref="O37:V37">
    <cfRule type="containsBlanks" dxfId="19" priority="66">
      <formula>LEN(TRIM(O37))=0</formula>
    </cfRule>
  </conditionalFormatting>
  <conditionalFormatting sqref="S35:U36">
    <cfRule type="cellIs" dxfId="18" priority="67" stopIfTrue="1" operator="equal">
      <formula>"100%"</formula>
    </cfRule>
    <cfRule type="cellIs" dxfId="17" priority="68" stopIfTrue="1" operator="lessThan">
      <formula>0.5</formula>
    </cfRule>
    <cfRule type="cellIs" dxfId="16" priority="69" stopIfTrue="1" operator="between">
      <formula>0.5</formula>
      <formula>0.7</formula>
    </cfRule>
    <cfRule type="cellIs" dxfId="15" priority="70" stopIfTrue="1" operator="between">
      <formula>0.7</formula>
      <formula>1.2</formula>
    </cfRule>
    <cfRule type="cellIs" dxfId="14" priority="71" stopIfTrue="1" operator="greaterThanOrEqual">
      <formula>1.2</formula>
    </cfRule>
    <cfRule type="containsBlanks" dxfId="13" priority="72" stopIfTrue="1">
      <formula>LEN(TRIM(S35))=0</formula>
    </cfRule>
  </conditionalFormatting>
  <conditionalFormatting sqref="S34:V34 V35:V36">
    <cfRule type="containsBlanks" dxfId="12" priority="1">
      <formula>LEN(TRIM(S34))=0</formula>
    </cfRule>
  </conditionalFormatting>
  <conditionalFormatting sqref="T15:V23">
    <cfRule type="containsBlanks" dxfId="11" priority="23">
      <formula>LEN(TRIM(T15))=0</formula>
    </cfRule>
    <cfRule type="cellIs" dxfId="10" priority="24" stopIfTrue="1" operator="equal">
      <formula>"100%"</formula>
    </cfRule>
    <cfRule type="cellIs" dxfId="9" priority="25" stopIfTrue="1" operator="lessThan">
      <formula>0.5</formula>
    </cfRule>
    <cfRule type="cellIs" dxfId="8" priority="26" stopIfTrue="1" operator="between">
      <formula>0.5</formula>
      <formula>0.7</formula>
    </cfRule>
    <cfRule type="cellIs" dxfId="7" priority="27" stopIfTrue="1" operator="between">
      <formula>0.7</formula>
      <formula>1.2</formula>
    </cfRule>
    <cfRule type="cellIs" dxfId="6" priority="28" stopIfTrue="1" operator="greaterThanOrEqual">
      <formula>1.2</formula>
    </cfRule>
    <cfRule type="containsBlanks" dxfId="5" priority="29" stopIfTrue="1">
      <formula>LEN(TRIM(T15))=0</formula>
    </cfRule>
  </conditionalFormatting>
  <pageMargins left="0.70866141732283472" right="0.70866141732283472" top="0.74803149606299213" bottom="0.74803149606299213" header="0.31496062992125984" footer="0.31496062992125984"/>
  <pageSetup paperSize="5" scale="30" fitToHeight="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17" sqref="B17"/>
    </sheetView>
  </sheetViews>
  <sheetFormatPr baseColWidth="10" defaultRowHeight="15" x14ac:dyDescent="0.25"/>
  <cols>
    <col min="1" max="1" width="20.28515625" customWidth="1"/>
    <col min="2" max="2" width="34.7109375" customWidth="1"/>
  </cols>
  <sheetData>
    <row r="1" spans="1:2" x14ac:dyDescent="0.25">
      <c r="A1" s="84" t="s">
        <v>35</v>
      </c>
    </row>
    <row r="3" spans="1:2" ht="120" customHeight="1" x14ac:dyDescent="0.25">
      <c r="A3" s="200" t="s">
        <v>36</v>
      </c>
      <c r="B3" s="200"/>
    </row>
    <row r="5" spans="1:2" ht="45" x14ac:dyDescent="0.25">
      <c r="A5" s="85"/>
      <c r="B5" s="86" t="s">
        <v>37</v>
      </c>
    </row>
    <row r="6" spans="1:2" ht="60" x14ac:dyDescent="0.25">
      <c r="A6" s="87"/>
      <c r="B6" s="86" t="s">
        <v>38</v>
      </c>
    </row>
  </sheetData>
  <mergeCells count="1">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T8"/>
  <sheetViews>
    <sheetView workbookViewId="0">
      <selection activeCell="B3" sqref="B3:T8"/>
    </sheetView>
  </sheetViews>
  <sheetFormatPr baseColWidth="10" defaultRowHeight="15" x14ac:dyDescent="0.25"/>
  <sheetData>
    <row r="2" spans="2:20" ht="15.75" thickBot="1" x14ac:dyDescent="0.3"/>
    <row r="3" spans="2:20" ht="15.75" thickBot="1" x14ac:dyDescent="0.3">
      <c r="B3" s="183" t="s">
        <v>23</v>
      </c>
      <c r="C3" s="184"/>
      <c r="D3" s="184"/>
      <c r="E3" s="184"/>
      <c r="F3" s="184"/>
      <c r="G3" s="184"/>
      <c r="H3" s="184"/>
      <c r="I3" s="184"/>
      <c r="J3" s="184"/>
      <c r="K3" s="184"/>
      <c r="L3" s="184"/>
      <c r="M3" s="184"/>
      <c r="N3" s="184"/>
      <c r="O3" s="184"/>
      <c r="P3" s="184"/>
      <c r="Q3" s="184"/>
      <c r="R3" s="184"/>
      <c r="S3" s="184"/>
      <c r="T3" s="185"/>
    </row>
    <row r="4" spans="2:20" ht="15.75" thickBot="1" x14ac:dyDescent="0.3">
      <c r="B4" s="186" t="s">
        <v>24</v>
      </c>
      <c r="C4" s="186" t="s">
        <v>14</v>
      </c>
      <c r="D4" s="183" t="s">
        <v>15</v>
      </c>
      <c r="E4" s="184"/>
      <c r="F4" s="184"/>
      <c r="G4" s="185"/>
      <c r="H4" s="188" t="s">
        <v>16</v>
      </c>
      <c r="I4" s="189"/>
      <c r="J4" s="189"/>
      <c r="K4" s="201"/>
      <c r="L4" s="202" t="s">
        <v>17</v>
      </c>
      <c r="M4" s="189"/>
      <c r="N4" s="189"/>
      <c r="O4" s="201"/>
      <c r="P4" s="202" t="s">
        <v>18</v>
      </c>
      <c r="Q4" s="189"/>
      <c r="R4" s="189"/>
      <c r="S4" s="190"/>
      <c r="T4" s="191" t="s">
        <v>25</v>
      </c>
    </row>
    <row r="5" spans="2:20" ht="29.25" thickBot="1" x14ac:dyDescent="0.3">
      <c r="B5" s="187"/>
      <c r="C5" s="187"/>
      <c r="D5" s="40" t="s">
        <v>26</v>
      </c>
      <c r="E5" s="41" t="s">
        <v>27</v>
      </c>
      <c r="F5" s="42" t="s">
        <v>28</v>
      </c>
      <c r="G5" s="41" t="s">
        <v>29</v>
      </c>
      <c r="H5" s="40" t="s">
        <v>26</v>
      </c>
      <c r="I5" s="41" t="s">
        <v>27</v>
      </c>
      <c r="J5" s="42" t="s">
        <v>28</v>
      </c>
      <c r="K5" s="41" t="s">
        <v>29</v>
      </c>
      <c r="L5" s="40" t="s">
        <v>26</v>
      </c>
      <c r="M5" s="41" t="s">
        <v>27</v>
      </c>
      <c r="N5" s="42" t="s">
        <v>28</v>
      </c>
      <c r="O5" s="41" t="s">
        <v>29</v>
      </c>
      <c r="P5" s="40" t="s">
        <v>26</v>
      </c>
      <c r="Q5" s="41" t="s">
        <v>27</v>
      </c>
      <c r="R5" s="42" t="s">
        <v>28</v>
      </c>
      <c r="S5" s="41" t="s">
        <v>29</v>
      </c>
      <c r="T5" s="192"/>
    </row>
    <row r="6" spans="2:20" x14ac:dyDescent="0.25">
      <c r="B6" s="27"/>
      <c r="C6" s="28">
        <f>SUM(D6:G256)</f>
        <v>0</v>
      </c>
      <c r="D6" s="43"/>
      <c r="E6" s="44"/>
      <c r="F6" s="45"/>
      <c r="G6" s="46"/>
      <c r="H6" s="43"/>
      <c r="I6" s="44"/>
      <c r="J6" s="45"/>
      <c r="K6" s="46"/>
      <c r="L6" s="29" t="str">
        <f t="shared" ref="L6:O8" si="0">IFERROR(H6/D6,"NO APLICA")</f>
        <v>NO APLICA</v>
      </c>
      <c r="M6" s="30" t="str">
        <f t="shared" si="0"/>
        <v>NO APLICA</v>
      </c>
      <c r="N6" s="30" t="str">
        <f t="shared" si="0"/>
        <v>NO APLICA</v>
      </c>
      <c r="O6" s="31" t="str">
        <f t="shared" si="0"/>
        <v>NO APLICA</v>
      </c>
      <c r="P6" s="29" t="str">
        <f>IFERROR(H6/D6,"NO APLICA")</f>
        <v>NO APLICA</v>
      </c>
      <c r="Q6" s="30" t="str">
        <f>IFERROR((H6+I6)/(D6+E6),"NO APLICA")</f>
        <v>NO APLICA</v>
      </c>
      <c r="R6" s="30" t="str">
        <f>IFERROR((H6+I6+J6)/(D6+E6+F6),"NO APLICA")</f>
        <v>NO APLICA</v>
      </c>
      <c r="S6" s="31" t="str">
        <f>IFERROR((H6+I6+J6+K6)/(D6+E6+F6+G6),"NO APLICA")</f>
        <v>NO APLICA</v>
      </c>
      <c r="T6" s="32"/>
    </row>
    <row r="7" spans="2:20" x14ac:dyDescent="0.25">
      <c r="B7" s="33"/>
      <c r="C7" s="34">
        <f>SUM(D7:G257)</f>
        <v>0</v>
      </c>
      <c r="D7" s="47"/>
      <c r="E7" s="48"/>
      <c r="F7" s="49"/>
      <c r="G7" s="50"/>
      <c r="H7" s="47"/>
      <c r="I7" s="48"/>
      <c r="J7" s="49"/>
      <c r="K7" s="50"/>
      <c r="L7" s="1" t="str">
        <f t="shared" si="0"/>
        <v>NO APLICA</v>
      </c>
      <c r="M7" s="2" t="str">
        <f t="shared" si="0"/>
        <v>NO APLICA</v>
      </c>
      <c r="N7" s="2" t="str">
        <f t="shared" si="0"/>
        <v>NO APLICA</v>
      </c>
      <c r="O7" s="3" t="str">
        <f t="shared" si="0"/>
        <v>NO APLICA</v>
      </c>
      <c r="P7" s="1" t="str">
        <f>IFERROR(H7/D7,"NO APLICA")</f>
        <v>NO APLICA</v>
      </c>
      <c r="Q7" s="2" t="str">
        <f>IFERROR((H7+I7)/(D7+E7),"NO APLICA")</f>
        <v>NO APLICA</v>
      </c>
      <c r="R7" s="2" t="str">
        <f>IFERROR((H7+I7+J7)/(D7+E7+F7),"NO APLICA")</f>
        <v>NO APLICA</v>
      </c>
      <c r="S7" s="3" t="str">
        <f>IFERROR((H7+I7+J7+K7)/(D7+E7+F7+G7),"NO APLICA")</f>
        <v>NO APLICA</v>
      </c>
      <c r="T7" s="35"/>
    </row>
    <row r="8" spans="2:20" ht="15.75" thickBot="1" x14ac:dyDescent="0.3">
      <c r="B8" s="36"/>
      <c r="C8" s="37">
        <f>SUM(D8:G258)</f>
        <v>0</v>
      </c>
      <c r="D8" s="51"/>
      <c r="E8" s="52"/>
      <c r="F8" s="53"/>
      <c r="G8" s="54"/>
      <c r="H8" s="51"/>
      <c r="I8" s="52"/>
      <c r="J8" s="53"/>
      <c r="K8" s="54"/>
      <c r="L8" s="19" t="str">
        <f t="shared" si="0"/>
        <v>NO APLICA</v>
      </c>
      <c r="M8" s="20" t="str">
        <f t="shared" si="0"/>
        <v>NO APLICA</v>
      </c>
      <c r="N8" s="20" t="str">
        <f t="shared" si="0"/>
        <v>NO APLICA</v>
      </c>
      <c r="O8" s="21" t="str">
        <f t="shared" si="0"/>
        <v>NO APLICA</v>
      </c>
      <c r="P8" s="19" t="str">
        <f>IFERROR(H8/D8,"NO APLICA")</f>
        <v>NO APLICA</v>
      </c>
      <c r="Q8" s="20" t="str">
        <f>IFERROR((H8+I8)/(D8+E8),"NO APLICA")</f>
        <v>NO APLICA</v>
      </c>
      <c r="R8" s="20" t="str">
        <f>IFERROR((H8+I8+J8)/(D8+E8+F8),"NO APLICA")</f>
        <v>NO APLICA</v>
      </c>
      <c r="S8" s="21" t="str">
        <f>IFERROR((H8+I8+J8+K8)/(D8+E8+F8+G8),"NO APLICA")</f>
        <v>NO APLICA</v>
      </c>
      <c r="T8" s="38"/>
    </row>
  </sheetData>
  <mergeCells count="8">
    <mergeCell ref="B3:T3"/>
    <mergeCell ref="B4:B5"/>
    <mergeCell ref="C4:C5"/>
    <mergeCell ref="D4:G4"/>
    <mergeCell ref="H4:K4"/>
    <mergeCell ref="L4:O4"/>
    <mergeCell ref="P4:S4"/>
    <mergeCell ref="T4:T5"/>
  </mergeCells>
  <conditionalFormatting sqref="L6:S8">
    <cfRule type="cellIs" dxfId="4" priority="1" operator="equal">
      <formula>"NO APLICA"</formula>
    </cfRule>
    <cfRule type="cellIs" dxfId="3" priority="2" operator="between">
      <formula>0.7</formula>
      <formula>1.2</formula>
    </cfRule>
    <cfRule type="cellIs" dxfId="2" priority="3" operator="between">
      <formula>0.5</formula>
      <formula>0.7</formula>
    </cfRule>
    <cfRule type="cellIs" dxfId="1" priority="4" operator="lessThan">
      <formula>0.5</formula>
    </cfRule>
    <cfRule type="cellIs" dxfId="0" priority="5" operator="greaterThan">
      <formula>1.2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SEGUIMIENTO EJE 3</vt:lpstr>
      <vt:lpstr>Instrucciones</vt:lpstr>
      <vt:lpstr>Hoja1</vt:lpstr>
      <vt:lpstr>'SEGUIMIENTO EJE 3'!Área_de_impresión</vt:lpstr>
      <vt:lpstr>'SEGUIMIENTO EJE 3'!Títulos_a_imprimir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dc:creator>
  <cp:keywords/>
  <dc:description/>
  <cp:lastModifiedBy>saul tovar</cp:lastModifiedBy>
  <cp:revision/>
  <cp:lastPrinted>2024-01-23T16:13:18Z</cp:lastPrinted>
  <dcterms:created xsi:type="dcterms:W3CDTF">2021-02-22T21:43:21Z</dcterms:created>
  <dcterms:modified xsi:type="dcterms:W3CDTF">2024-01-23T16:13:24Z</dcterms:modified>
  <cp:category/>
  <cp:contentStatus/>
</cp:coreProperties>
</file>