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3B9B8184-6CDE-4BF1-B649-08057113C933}" xr6:coauthVersionLast="45" xr6:coauthVersionMax="47" xr10:uidLastSave="{00000000-0000-0000-0000-000000000000}"/>
  <bookViews>
    <workbookView xWindow="-120" yWindow="-120" windowWidth="29040" windowHeight="15840" xr2:uid="{00000000-000D-0000-FFFF-FFFF00000000}"/>
  </bookViews>
  <sheets>
    <sheet name="SEGUIMIENTO E4 2024" sheetId="1" r:id="rId1"/>
    <sheet name="Instrucciones" sheetId="2" r:id="rId2"/>
  </sheets>
  <definedNames>
    <definedName name="ADFASDF">#REF!</definedName>
    <definedName name="_xlnm.Print_Area" localSheetId="0">'SEGUIMIENTO E4 2024'!$C$1:$Y$82</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1" i="1" l="1"/>
  <c r="U20" i="1"/>
  <c r="U35" i="1"/>
  <c r="U15" i="1" l="1"/>
  <c r="R15" i="1"/>
  <c r="R29" i="1" l="1"/>
  <c r="R30" i="1"/>
  <c r="R31" i="1"/>
  <c r="R32" i="1"/>
  <c r="R33" i="1"/>
  <c r="R34" i="1"/>
  <c r="R35" i="1"/>
  <c r="R36" i="1"/>
  <c r="R37" i="1"/>
  <c r="R38" i="1"/>
  <c r="R66" i="1"/>
  <c r="R67" i="1"/>
  <c r="R68" i="1"/>
  <c r="R25" i="1"/>
  <c r="R26" i="1"/>
  <c r="R27" i="1"/>
  <c r="R28" i="1"/>
  <c r="R23" i="1" l="1"/>
  <c r="R24" i="1"/>
  <c r="Q15" i="1" l="1"/>
  <c r="U14" i="1" l="1"/>
  <c r="U16" i="1"/>
  <c r="U17" i="1"/>
  <c r="U18" i="1"/>
  <c r="U19" i="1"/>
  <c r="U22" i="1"/>
  <c r="U23" i="1"/>
  <c r="U24" i="1"/>
  <c r="U25" i="1"/>
  <c r="U26" i="1"/>
  <c r="U27" i="1"/>
  <c r="U28" i="1"/>
  <c r="U29" i="1"/>
  <c r="U30" i="1"/>
  <c r="U31" i="1"/>
  <c r="U32" i="1"/>
  <c r="U33" i="1"/>
  <c r="U34"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R73" i="1" l="1"/>
  <c r="R74" i="1"/>
  <c r="R75" i="1"/>
  <c r="R60" i="1" l="1"/>
  <c r="R61" i="1"/>
  <c r="R62" i="1"/>
  <c r="R63" i="1"/>
  <c r="R64" i="1"/>
  <c r="R65" i="1"/>
  <c r="R57" i="1" l="1"/>
  <c r="R58" i="1"/>
  <c r="R59" i="1"/>
  <c r="R56" i="1"/>
  <c r="R39" i="1"/>
  <c r="R40" i="1"/>
  <c r="R41" i="1"/>
  <c r="R70" i="1" l="1"/>
  <c r="R71" i="1"/>
  <c r="R72" i="1"/>
  <c r="R69" i="1"/>
  <c r="R43" i="1"/>
  <c r="R44" i="1"/>
  <c r="R45" i="1"/>
  <c r="R46" i="1"/>
  <c r="R47" i="1"/>
  <c r="R48" i="1"/>
  <c r="R49" i="1"/>
  <c r="R42" i="1"/>
  <c r="R51" i="1" l="1"/>
  <c r="R52" i="1"/>
  <c r="R53" i="1"/>
  <c r="R54" i="1"/>
  <c r="R55" i="1"/>
  <c r="R50" i="1"/>
  <c r="R17" i="1" l="1"/>
  <c r="R18" i="1"/>
  <c r="R19" i="1"/>
  <c r="R20" i="1"/>
  <c r="R21" i="1"/>
  <c r="R22" i="1"/>
  <c r="R16" i="1"/>
  <c r="R14" i="1"/>
  <c r="T92" i="1" l="1"/>
  <c r="P92" i="1"/>
  <c r="T91" i="1"/>
  <c r="P91" i="1"/>
  <c r="T90" i="1"/>
  <c r="P90" i="1"/>
  <c r="G90" i="1"/>
  <c r="T89" i="1"/>
  <c r="P89" i="1"/>
  <c r="T88" i="1"/>
  <c r="P88" i="1"/>
  <c r="V87" i="1" l="1"/>
  <c r="U87" i="1"/>
  <c r="T87" i="1"/>
  <c r="S87" i="1"/>
  <c r="R87" i="1"/>
  <c r="Q87" i="1"/>
  <c r="P87" i="1"/>
  <c r="W87" i="1" s="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3" i="1" l="1"/>
  <c r="R76" i="1" l="1"/>
  <c r="S76" i="1"/>
  <c r="T76" i="1"/>
  <c r="U76" i="1"/>
  <c r="V76" i="1"/>
  <c r="W76" i="1"/>
  <c r="Q76" i="1" l="1"/>
  <c r="Q14" i="1" l="1"/>
</calcChain>
</file>

<file path=xl/sharedStrings.xml><?xml version="1.0" encoding="utf-8"?>
<sst xmlns="http://schemas.openxmlformats.org/spreadsheetml/2006/main" count="444" uniqueCount="313">
  <si>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</si>
  <si>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</si>
  <si>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</si>
  <si>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</si>
  <si>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</si>
  <si>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</si>
  <si>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</si>
  <si>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</si>
  <si>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</si>
  <si>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</si>
  <si>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</si>
  <si>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</si>
  <si>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r>
      <t xml:space="preserve">F. 4.16.1: </t>
    </r>
    <r>
      <rPr>
        <sz val="11"/>
        <color theme="1"/>
        <rFont val="Arial"/>
        <family val="2"/>
      </rPr>
      <t>Contribuir en la promoción de  acciones que combatan las causas que generan las violencias y la delincuencia contribuyendo a la paz y la justicia mediante acciones que propicien el acercamiento con los habitantes y turistas del municipio de Benito Juárez.</t>
    </r>
  </si>
  <si>
    <t>Anual</t>
  </si>
  <si>
    <t>EJEMPLO</t>
  </si>
  <si>
    <t>Trimestral</t>
  </si>
  <si>
    <t>Componente
(Prevención del Delito)</t>
  </si>
  <si>
    <r>
      <rPr>
        <b/>
        <sz val="11"/>
        <rFont val="Arial"/>
        <family val="2"/>
      </rPr>
      <t xml:space="preserve">UNIDAD DE MEDIDA DEL INDICADOR: </t>
    </r>
    <r>
      <rPr>
        <sz val="11"/>
        <rFont val="Arial"/>
        <family val="2"/>
      </rPr>
      <t xml:space="preserve">
Porcentaje
</t>
    </r>
    <r>
      <rPr>
        <b/>
        <sz val="11"/>
        <rFont val="Arial"/>
        <family val="2"/>
      </rPr>
      <t xml:space="preserve">
UNIDAD DE MEDIDA DE LAS VARIABLES:</t>
    </r>
    <r>
      <rPr>
        <sz val="11"/>
        <rFont val="Arial"/>
        <family val="2"/>
      </rPr>
      <t xml:space="preserve"> Acciones de prevención del delito con enfoque en derechos humanos y perspectiva de genero. </t>
    </r>
  </si>
  <si>
    <t>Actividad</t>
  </si>
  <si>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Intervenciones para Prevenir el Delito y Conductas Violentas </t>
    </r>
  </si>
  <si>
    <r>
      <rPr>
        <b/>
        <sz val="11"/>
        <color theme="1"/>
        <rFont val="Arial"/>
        <family val="2"/>
      </rPr>
      <t>UNIDAD DE MEDIDA INDICADOR:</t>
    </r>
    <r>
      <rPr>
        <sz val="11"/>
        <color theme="1"/>
        <rFont val="Arial"/>
        <family val="2"/>
      </rPr>
      <t xml:space="preserve">
Porcentaje
</t>
    </r>
    <r>
      <rPr>
        <b/>
        <sz val="11"/>
        <color theme="1"/>
        <rFont val="Arial"/>
        <family val="2"/>
      </rPr>
      <t>UNIDAD DE MEDIDA VARIABLES:</t>
    </r>
    <r>
      <rPr>
        <sz val="11"/>
        <color theme="1"/>
        <rFont val="Arial"/>
        <family val="2"/>
      </rPr>
      <t xml:space="preserve">
Actividades enfocadas a los derechos humanos y la prevención del delito de las juventudes </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</si>
  <si>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VARIABLES:</t>
    </r>
    <r>
      <rPr>
        <sz val="11"/>
        <color theme="1"/>
        <rFont val="Arial"/>
        <family val="2"/>
      </rPr>
      <t xml:space="preserve">
Acciones de prevención y sanción a la violencia con perspectiva de género. </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</si>
  <si>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de creación y seguimiento de comités.</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</si>
  <si>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para generar acuerdos y coordinación</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</si>
  <si>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Actividades Integrales</t>
    </r>
  </si>
  <si>
    <t>Componente
(Departamento de Comunicación Social y Enlace Interinstitucional)</t>
  </si>
  <si>
    <t xml:space="preserve">Actividad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</si>
  <si>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</si>
  <si>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 sobre las funciones y procedimientos para presentar quejas y denuncias.</t>
    </r>
  </si>
  <si>
    <t>Componente
(Dirección Jurídica)</t>
  </si>
  <si>
    <t>Componente
(Inteligencia y Comando)</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</si>
  <si>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</si>
  <si>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t>Componente
(Subsecretaria de Control y Operación)</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</si>
  <si>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</si>
  <si>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</si>
  <si>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</si>
  <si>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</si>
  <si>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</si>
  <si>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</si>
  <si>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</si>
  <si>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t>Componente
 (Dir. Policía Turística)</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</si>
  <si>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</si>
  <si>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</si>
  <si>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Realizadas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</si>
  <si>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Filtros de seguridad y vigilancia</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</si>
  <si>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Capacitaciones especializadas a elementos adscritos a la policía turística </t>
    </r>
  </si>
  <si>
    <t>Componente
(Academia de Policía)</t>
  </si>
  <si>
    <r>
      <rPr>
        <b/>
        <sz val="11"/>
        <rFont val="Arial"/>
        <family val="2"/>
      </rPr>
      <t>PCFCR:</t>
    </r>
    <r>
      <rPr>
        <sz val="11"/>
        <rFont val="Arial"/>
        <family val="2"/>
      </rPr>
      <t xml:space="preserve"> Porcentaje de capacitación de formación continua realizadas.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</si>
  <si>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</si>
  <si>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rPr>
        <b/>
        <sz val="11"/>
        <rFont val="Arial"/>
        <family val="2"/>
      </rPr>
      <t xml:space="preserve">PCER: </t>
    </r>
    <r>
      <rPr>
        <sz val="11"/>
        <rFont val="Arial"/>
        <family val="2"/>
      </rPr>
      <t>Porcentaje de capacitación especializada realizadas.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</si>
  <si>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</si>
  <si>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r>
      <rPr>
        <b/>
        <sz val="11"/>
        <rFont val="Arial"/>
        <family val="2"/>
      </rPr>
      <t>PCFIR:</t>
    </r>
    <r>
      <rPr>
        <sz val="11"/>
        <rFont val="Arial"/>
        <family val="2"/>
      </rPr>
      <t xml:space="preserve"> Porcentaje de capacitación de formación Inicial realizadas.</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</si>
  <si>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</si>
  <si>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</si>
  <si>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eficientar la movilidad urbana.</t>
    </r>
  </si>
  <si>
    <r>
      <t xml:space="preserve">PACPSPI: </t>
    </r>
    <r>
      <rPr>
        <sz val="11"/>
        <rFont val="Arial"/>
        <family val="2"/>
      </rPr>
      <t>Porcentaje de acciones para el cumplimiento de programas  de Seguridad Pública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</si>
  <si>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</si>
  <si>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t>Componente
(Dirección General de la Policía Auxiliar)</t>
  </si>
  <si>
    <r>
      <rPr>
        <b/>
        <sz val="11"/>
        <rFont val="Arial"/>
        <family val="2"/>
      </rPr>
      <t>PAICVFGI:</t>
    </r>
    <r>
      <rPr>
        <sz val="11"/>
        <rFont val="Arial"/>
        <family val="2"/>
      </rPr>
      <t xml:space="preserve"> Porcentaje de acciones integrales contra la violencia familiar y de género implementadas.</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</si>
  <si>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</si>
  <si>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</si>
  <si>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intervención contra la violencia familiar y de género</t>
    </r>
  </si>
  <si>
    <t>SEGUIMIENTO A LA EJECUCIÓN DEL PRESUPUESTO AUTORIZADO</t>
  </si>
  <si>
    <t>UNIDAD ADMINISTRATIVA</t>
  </si>
  <si>
    <t>PRESUPUESTO ANUAL AUTORIZADO</t>
  </si>
  <si>
    <t>PLANEACIÓN TRIMESTRAL DE EJECUCIÓN DEL PRESUPUESTO</t>
  </si>
  <si>
    <t>EJECUCIÓN  DEL PRESUPUESTO AUTORIZADO</t>
  </si>
  <si>
    <t>AVANCE TRIMESTRAL EN LA EJECUCIÓN DEL PRESUPUESTO</t>
  </si>
  <si>
    <t>AVANCE ACUMULADO ANUAL DE LA  EJECUCIÓN DEL PRESUPUESTO</t>
  </si>
  <si>
    <t>Secretaría Municipal de Seguridad Pública y Tránsito</t>
  </si>
  <si>
    <t>Dirección Administrativa</t>
  </si>
  <si>
    <t>Dirección de Tránsito</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</si>
  <si>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</si>
  <si>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</si>
  <si>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</si>
  <si>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</si>
  <si>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Dirección General de la Policía Auxiliar</t>
  </si>
  <si>
    <t xml:space="preserve">El Sistema de Armonización Contable perteneciente del H. Ayuntamiento “OPERGOB”, aún no se encuentra habilitado,  en esta Dirección por lo que no se ejecuto el presupuesto. </t>
  </si>
  <si>
    <t xml:space="preserve">El Sistema de Armonización Contable perteneciente del H. Ayuntamiento “OPERGOB”, aún no se encuentra habilitado, por lo que presenta un estimado del presupuesto  ejercido con referencia al gasto ejercido de los contratos vigentes; así mismo, se está regularizando los tramites.   </t>
  </si>
  <si>
    <t xml:space="preserve">El Sistema de Armonización Contable perteneciente del H. Ayuntamiento “OPERGOB”, aún no se encuentra habilitada, por lo que se presenta un estimado con referencia al presupuesto ejercido autorizado, así mismo, se está regularizando los tramites. </t>
  </si>
  <si>
    <r>
      <t xml:space="preserve">PCCEEVI: </t>
    </r>
    <r>
      <rPr>
        <sz val="11"/>
        <rFont val="Arial"/>
        <family val="2"/>
      </rPr>
      <t>Porcentaje de  capacitaciones enfocadas en educación vial impartidos.
(Cursos de capacitación en materia de educación vial sobre los fundamentos básicos y evaluaciones en materia de educación vial de manera teórica y práctica).</t>
    </r>
  </si>
  <si>
    <t>EJE 4: CANCÚN POR LA PAZ</t>
  </si>
  <si>
    <t>Propósito
(SMSCyT)</t>
  </si>
  <si>
    <r>
      <t xml:space="preserve">P. 4.1.1.1: </t>
    </r>
    <r>
      <rPr>
        <sz val="11"/>
        <color theme="0"/>
        <rFont val="Arial"/>
        <family val="2"/>
      </rPr>
      <t>La población del Municipio de Benito Juárez mantiene seguro su patrimonio mediante la atención de las fuentes de violencia y las delincuencias con estricto respeto a los Derechos Humanos.</t>
    </r>
  </si>
  <si>
    <r>
      <rPr>
        <b/>
        <sz val="11"/>
        <color theme="0"/>
        <rFont val="Arial"/>
        <family val="2"/>
      </rPr>
      <t>ID (t,t-1):</t>
    </r>
    <r>
      <rPr>
        <sz val="11"/>
        <color theme="0"/>
        <rFont val="Arial"/>
        <family val="2"/>
      </rPr>
      <t xml:space="preserve"> tasa de variación de delitos cometidos contra el patrimonio de la población del MBJ entre dos periodos de tiempo.</t>
    </r>
  </si>
  <si>
    <r>
      <rPr>
        <b/>
        <sz val="11"/>
        <rFont val="Arial"/>
        <family val="2"/>
      </rPr>
      <t>C. 4.1.1.1.1</t>
    </r>
    <r>
      <rPr>
        <sz val="11"/>
        <rFont val="Arial"/>
        <family val="2"/>
      </rPr>
      <t xml:space="preserve"> Acciones de prevención del delito con enfoque de derechos humanos, perspectiva de género y corresponsabilidad ciudadana realizadas.</t>
    </r>
  </si>
  <si>
    <r>
      <rPr>
        <b/>
        <sz val="11"/>
        <rFont val="Arial"/>
        <family val="2"/>
      </rPr>
      <t>PAPDR</t>
    </r>
    <r>
      <rPr>
        <sz val="11"/>
        <rFont val="Arial"/>
        <family val="2"/>
      </rPr>
      <t xml:space="preserve">: Porcentaje de acciones de prevención del delito con enfoque de derechos humanos y perspectiva de genero realizadas. </t>
    </r>
  </si>
  <si>
    <r>
      <rPr>
        <b/>
        <sz val="11"/>
        <color theme="1"/>
        <rFont val="Arial"/>
        <family val="2"/>
      </rPr>
      <t>A. 4.1.1.1.1.1</t>
    </r>
    <r>
      <rPr>
        <sz val="11"/>
        <color theme="1"/>
        <rFont val="Arial"/>
        <family val="2"/>
      </rPr>
      <t xml:space="preserve"> Ejecución de intervenciones para prevenir el delito y conductas violentas dirigidas a la población y sector educativo en los niveles básico y medio superior. </t>
    </r>
  </si>
  <si>
    <r>
      <rPr>
        <b/>
        <sz val="11"/>
        <color theme="1"/>
        <rFont val="Arial"/>
        <family val="2"/>
      </rPr>
      <t>PIPDCVR:</t>
    </r>
    <r>
      <rPr>
        <sz val="11"/>
        <color theme="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t>
    </r>
  </si>
  <si>
    <r>
      <rPr>
        <b/>
        <sz val="11"/>
        <color theme="1"/>
        <rFont val="Arial"/>
        <family val="2"/>
      </rPr>
      <t>A. 4.1.1.1.1.2</t>
    </r>
    <r>
      <rPr>
        <sz val="11"/>
        <color theme="1"/>
        <rFont val="Arial"/>
        <family val="2"/>
      </rPr>
      <t xml:space="preserve"> Ejecución de Actividades enfocadas a los derechos humanos y la prevención del delito para el empoderamiento juvenil.</t>
    </r>
  </si>
  <si>
    <r>
      <rPr>
        <b/>
        <sz val="11"/>
        <color theme="1"/>
        <rFont val="Arial"/>
        <family val="2"/>
      </rPr>
      <t>PAEDHPDJR:</t>
    </r>
    <r>
      <rPr>
        <sz val="11"/>
        <color theme="1"/>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Ciudadana, atender a jóvenes en situaciones de riesgo con diversas actividades, actividades integrales para prevenir los accidentes automovilísticos provocados por el abuso del alcohol, capacitación en el trabajo y pláticas para promover la cultura de paz y legalidad).</t>
    </r>
  </si>
  <si>
    <r>
      <rPr>
        <b/>
        <sz val="11"/>
        <color theme="1"/>
        <rFont val="Arial"/>
        <family val="2"/>
      </rPr>
      <t>A. 4.1.1.1.1.3</t>
    </r>
    <r>
      <rPr>
        <sz val="11"/>
        <color theme="1"/>
        <rFont val="Arial"/>
        <family val="2"/>
      </rPr>
      <t xml:space="preserve"> Ejecución de acciones en beneficio la comunidad para prevenir y sancionar la violencia con perspectiva de género.</t>
    </r>
  </si>
  <si>
    <r>
      <rPr>
        <b/>
        <sz val="11"/>
        <color theme="1"/>
        <rFont val="Arial"/>
        <family val="2"/>
      </rPr>
      <t>PAPSVR:</t>
    </r>
    <r>
      <rPr>
        <sz val="11"/>
        <color theme="1"/>
        <rFont val="Arial"/>
        <family val="2"/>
      </rPr>
      <t xml:space="preserve"> 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</si>
  <si>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r>
      <rPr>
        <b/>
        <sz val="11"/>
        <color theme="1"/>
        <rFont val="Arial"/>
        <family val="2"/>
      </rPr>
      <t>A. 4.1.1.1.1.4</t>
    </r>
    <r>
      <rPr>
        <sz val="11"/>
        <color theme="1"/>
        <rFont val="Arial"/>
        <family val="2"/>
      </rPr>
      <t xml:space="preserve"> Ejecución de actividades de creación y seguimiento de comités empresariales, educativos y de participación ciudadana.</t>
    </r>
  </si>
  <si>
    <r>
      <rPr>
        <b/>
        <sz val="11"/>
        <color theme="1"/>
        <rFont val="Arial"/>
        <family val="2"/>
      </rPr>
      <t>PACSCR:</t>
    </r>
    <r>
      <rPr>
        <sz val="11"/>
        <color theme="1"/>
        <rFont val="Arial"/>
        <family val="2"/>
      </rPr>
      <t xml:space="preserve"> Porcentaje de actividades de creación y seguimiento de comités realizados.
(Creación y seguimiento de comités y redes vecinales, comités en las escuelas de nivel básico y redes de prevención del delito con empresarios)</t>
    </r>
  </si>
  <si>
    <r>
      <rPr>
        <b/>
        <sz val="11"/>
        <color theme="1"/>
        <rFont val="Arial"/>
        <family val="2"/>
      </rPr>
      <t>A. 4.1.1.1.1.5</t>
    </r>
    <r>
      <rPr>
        <sz val="11"/>
        <color theme="1"/>
        <rFont val="Arial"/>
        <family val="2"/>
      </rPr>
      <t xml:space="preserve"> Realización de actividades  para generar acuerdos y coordinación que coadyuven en la prevención del delito.</t>
    </r>
  </si>
  <si>
    <r>
      <rPr>
        <b/>
        <sz val="11"/>
        <color theme="1"/>
        <rFont val="Arial"/>
        <family val="2"/>
      </rPr>
      <t>PAGACCPDR:</t>
    </r>
    <r>
      <rPr>
        <sz val="11"/>
        <color theme="1"/>
        <rFont val="Arial"/>
        <family val="2"/>
      </rPr>
      <t xml:space="preserve"> Porcentaje de actividades para generar acuerdos y coordinación que coadyuven en la prevención del delito realizadas.
(Reuniones con dependencias federales, estatales y municipales para realizar acuerdos de coordinación)</t>
    </r>
  </si>
  <si>
    <r>
      <rPr>
        <b/>
        <sz val="11"/>
        <color theme="1"/>
        <rFont val="Arial"/>
        <family val="2"/>
      </rPr>
      <t>A. 4.1.1.1.1.6</t>
    </r>
    <r>
      <rPr>
        <sz val="11"/>
        <color theme="1"/>
        <rFont val="Arial"/>
        <family val="2"/>
      </rPr>
      <t xml:space="preserve"> Ejecución de actividades integrales para el mejoramiento de la calidad de vida de la población.</t>
    </r>
  </si>
  <si>
    <r>
      <rPr>
        <b/>
        <sz val="11"/>
        <color theme="1"/>
        <rFont val="Arial"/>
        <family val="2"/>
      </rPr>
      <t>PAIE:</t>
    </r>
    <r>
      <rPr>
        <sz val="11"/>
        <color theme="1"/>
        <rFont val="Arial"/>
        <family val="2"/>
      </rPr>
      <t xml:space="preserve">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</si>
  <si>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t>PADCPDI:</t>
    </r>
    <r>
      <rPr>
        <sz val="11"/>
        <rFont val="Arial"/>
        <family val="2"/>
      </rPr>
      <t xml:space="preserve"> Porcentaje de acciones de difusión de cultura y prevención del delito implementadas</t>
    </r>
  </si>
  <si>
    <r>
      <t xml:space="preserve">A. 4.1.1.1.2.1 </t>
    </r>
    <r>
      <rPr>
        <sz val="11"/>
        <rFont val="Arial"/>
        <family val="2"/>
      </rPr>
      <t xml:space="preserve">Difusión  en materia de prevención del delito, cultura de la paz, derechos humanos, y perspectiva de género. </t>
    </r>
  </si>
  <si>
    <r>
      <rPr>
        <b/>
        <sz val="11"/>
        <rFont val="Arial"/>
        <family val="2"/>
      </rP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</si>
  <si>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t>Componente
 (Dirección de Asuntos Internos)</t>
  </si>
  <si>
    <r>
      <t>C. 4.1.1.1.3</t>
    </r>
    <r>
      <rPr>
        <sz val="11"/>
        <rFont val="Arial"/>
        <family val="2"/>
      </rPr>
      <t xml:space="preserve"> Acciones orientadas a la ejecución cotidiana de buenas prácticas profesionales del personal policial.</t>
    </r>
  </si>
  <si>
    <r>
      <t>PAOECBPR:</t>
    </r>
    <r>
      <rPr>
        <sz val="11"/>
        <rFont val="Arial"/>
        <family val="2"/>
      </rPr>
      <t xml:space="preserve"> Porcentaje de acciones orientadas a la ejecución cotidiana de buenas prácticas realizadas.</t>
    </r>
  </si>
  <si>
    <r>
      <t>A. 4.1.1.1.3.1</t>
    </r>
    <r>
      <rPr>
        <sz val="11"/>
        <rFont val="Arial"/>
        <family val="2"/>
      </rPr>
      <t xml:space="preserve"> Implementación de campañas en redes sociales y otros medios, sobre  las funciones y procedimientos para presentar quejas y denuncias ante la Dirección de Asuntos Internos.</t>
    </r>
  </si>
  <si>
    <r>
      <rPr>
        <b/>
        <sz val="11"/>
        <rFont val="Arial"/>
        <family val="2"/>
      </rPr>
      <t xml:space="preserve">PCSFPPQDR: </t>
    </r>
    <r>
      <rPr>
        <sz val="11"/>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</si>
  <si>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r>
      <t xml:space="preserve">A. 4.1.1.1.3.2 </t>
    </r>
    <r>
      <rPr>
        <sz val="11"/>
        <rFont val="Arial"/>
        <family val="2"/>
      </rPr>
      <t>Aplicación de Instrumentos normativos de actuación del personal de Asuntos Internos.</t>
    </r>
  </si>
  <si>
    <r>
      <rPr>
        <b/>
        <sz val="11"/>
        <rFont val="Arial"/>
        <family val="2"/>
      </rPr>
      <t xml:space="preserve">PINAR: </t>
    </r>
    <r>
      <rPr>
        <sz val="11"/>
        <rFont val="Arial"/>
        <family val="2"/>
      </rPr>
      <t>Porcentaje de instrumentos normativos de actuación realizados.
(Implementar el protocolo de actuación y la reforma del Reglamento Interior de la Secretaría Municipal de Seguridad Ciudadana y Tránsito en la parte conducente a las facultades de la Dirección de Asuntos Internos).</t>
    </r>
  </si>
  <si>
    <r>
      <t>A. 4.1.1.1.3.3</t>
    </r>
    <r>
      <rPr>
        <sz val="11"/>
        <rFont val="Arial"/>
        <family val="2"/>
      </rPr>
      <t xml:space="preserve"> Visitas de supervisión aleatorias al personal operativo y de servicios de la Secretaria Municipal de Seguridad Ciudadana y Tránsito.                                                                                                                                                                                                                                                                                   </t>
    </r>
  </si>
  <si>
    <r>
      <rPr>
        <b/>
        <sz val="11"/>
        <rFont val="Arial"/>
        <family val="2"/>
      </rP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SMSCyT).</t>
    </r>
  </si>
  <si>
    <r>
      <t xml:space="preserve">C. 4.1.1.1.4 </t>
    </r>
    <r>
      <rPr>
        <sz val="11"/>
        <rFont val="Arial"/>
        <family val="2"/>
      </rPr>
      <t>Consultas jurídicas al personal y actualización del marco normativo de la SMSCYT.</t>
    </r>
  </si>
  <si>
    <r>
      <t xml:space="preserve"> PCJAMNR: </t>
    </r>
    <r>
      <rPr>
        <sz val="11"/>
        <rFont val="Arial"/>
        <family val="2"/>
      </rPr>
      <t>Porcentaje de consultas jurídicas y actualización del marco normativo realizadas</t>
    </r>
  </si>
  <si>
    <r>
      <t xml:space="preserve">A. 4.1.1.1.4.1 </t>
    </r>
    <r>
      <rPr>
        <sz val="11"/>
        <rFont val="Arial"/>
        <family val="2"/>
      </rPr>
      <t xml:space="preserve">Actualización al marco jurídico municipal de la Secretaria de Seguridad Ciudadana y Tránsito de Benito Juárez. </t>
    </r>
  </si>
  <si>
    <r>
      <rPr>
        <b/>
        <sz val="11"/>
        <rFont val="Arial"/>
        <family val="2"/>
      </rPr>
      <t xml:space="preserve">PIJCPC: </t>
    </r>
    <r>
      <rPr>
        <sz val="11"/>
        <rFont val="Arial"/>
        <family val="2"/>
      </rPr>
      <t>Porcentaje de instrumentos jurídicos de la corporación policial consolidados. 
(Actualizaciones a la normatividad interna de la Secretaría Municipal de Seguridad Ciudadana y Tránsito)</t>
    </r>
  </si>
  <si>
    <r>
      <t xml:space="preserve">A. 4.1.1.1.4.2 </t>
    </r>
    <r>
      <rPr>
        <sz val="11"/>
        <rFont val="Arial"/>
        <family val="2"/>
      </rPr>
      <t>Atención jurídica en asuntos relacionados con el personal de la Secretaria Municipal de Seguridad Ciudadana y Tránsito.</t>
    </r>
  </si>
  <si>
    <r>
      <rPr>
        <b/>
        <sz val="11"/>
        <rFont val="Arial"/>
        <family val="2"/>
      </rP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</si>
  <si>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r>
      <t xml:space="preserve">A. 4.1.1.1.4.3 </t>
    </r>
    <r>
      <rPr>
        <sz val="11"/>
        <rFont val="Arial"/>
        <family val="2"/>
      </rPr>
      <t>Realización de sesiones de la Comisión del Servicio de Carrera de Honor y Justicia.</t>
    </r>
  </si>
  <si>
    <r>
      <rPr>
        <b/>
        <sz val="11"/>
        <rFont val="Arial"/>
        <family val="2"/>
      </rP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Ciudadana y Tránsito).</t>
    </r>
  </si>
  <si>
    <r>
      <t xml:space="preserve">C. 4.1.1.1.5 </t>
    </r>
    <r>
      <rPr>
        <sz val="11"/>
        <rFont val="Arial"/>
        <family val="2"/>
      </rPr>
      <t xml:space="preserve">Informes y estadísticas de delitos y faltas administrativas dentro del municipio entregados. </t>
    </r>
  </si>
  <si>
    <r>
      <t xml:space="preserve">PIEDE: </t>
    </r>
    <r>
      <rPr>
        <sz val="11"/>
        <rFont val="Arial"/>
        <family val="2"/>
      </rPr>
      <t>Porcentaje de informes y estadística de delitos entregados.</t>
    </r>
  </si>
  <si>
    <r>
      <t xml:space="preserve">A. 4.1.1.1.5.1 </t>
    </r>
    <r>
      <rPr>
        <sz val="11"/>
        <rFont val="Arial"/>
        <family val="2"/>
      </rPr>
      <t>Realización de actividades integrales para crear inteligencia policial</t>
    </r>
    <r>
      <rPr>
        <b/>
        <sz val="11"/>
        <color rgb="FF7030A0"/>
        <rFont val="Arial"/>
        <family val="2"/>
      </rPr>
      <t/>
    </r>
  </si>
  <si>
    <r>
      <rPr>
        <b/>
        <sz val="11"/>
        <rFont val="Arial"/>
        <family val="2"/>
      </rP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</si>
  <si>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r>
      <t xml:space="preserve">A. 4.1.1.1.5.2 </t>
    </r>
    <r>
      <rPr>
        <sz val="11"/>
        <rFont val="Arial"/>
        <family val="2"/>
      </rPr>
      <t>Ejecución de actividades para renovación, modernización, mantenimiento y conservación de los equipos de computo y otras tecnologías.</t>
    </r>
  </si>
  <si>
    <r>
      <rPr>
        <b/>
        <sz val="11"/>
        <rFont val="Arial"/>
        <family val="2"/>
      </rP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</si>
  <si>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r>
      <t xml:space="preserve">C. 4.1.1.1.6 </t>
    </r>
    <r>
      <rPr>
        <sz val="11"/>
        <rFont val="Arial"/>
        <family val="2"/>
      </rPr>
      <t>Operativos de seguridad pública con los tres órdenes de gobierno en el Municipio de Benito Juárez realizados.</t>
    </r>
  </si>
  <si>
    <r>
      <t>POSCR</t>
    </r>
    <r>
      <rPr>
        <sz val="11"/>
        <rFont val="Arial"/>
        <family val="2"/>
      </rPr>
      <t>: Porcentaje de operativos de seguridad ciudadana realizados.</t>
    </r>
  </si>
  <si>
    <r>
      <t xml:space="preserve">A. 4.1.1.1.6.1 </t>
    </r>
    <r>
      <rPr>
        <sz val="11"/>
        <rFont val="Arial"/>
        <family val="2"/>
      </rPr>
      <t>Ejecución de operativos de seguridad de alto impacto con el apoyo de la policía Estatal, Federal, SEDENA y SEMAR.</t>
    </r>
  </si>
  <si>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</si>
  <si>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r>
      <t xml:space="preserve">A. 4.1.1.1.6.2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</si>
  <si>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r>
      <rPr>
        <b/>
        <sz val="11"/>
        <rFont val="Arial"/>
        <family val="2"/>
      </rP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</si>
  <si>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t>Componente
(Policía de Seguridad Ciudadana)</t>
  </si>
  <si>
    <r>
      <t>C. 4.16.1.1.7</t>
    </r>
    <r>
      <rPr>
        <sz val="11"/>
        <rFont val="Arial"/>
        <family val="2"/>
      </rPr>
      <t xml:space="preserve"> Acciones de proximidad social, presencia policial y mecanismos de combate hacia hechos delictivos realizadas.</t>
    </r>
  </si>
  <si>
    <r>
      <t xml:space="preserve">PAPSPCPR: </t>
    </r>
    <r>
      <rPr>
        <sz val="11"/>
        <rFont val="Arial"/>
        <family val="2"/>
      </rPr>
      <t>Porcentaje de acciones de proximidad social, presencia y combate policial realizadas</t>
    </r>
  </si>
  <si>
    <r>
      <t xml:space="preserve">A. 4.1.1.1.7.1  </t>
    </r>
    <r>
      <rPr>
        <sz val="11"/>
        <rFont val="Arial"/>
        <family val="2"/>
      </rPr>
      <t>Ejecución de acciones de proximidad social.</t>
    </r>
  </si>
  <si>
    <r>
      <rPr>
        <b/>
        <sz val="11"/>
        <rFont val="Arial"/>
        <family val="2"/>
      </rP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</si>
  <si>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t xml:space="preserve">A. 4.1.1.1.7.2 </t>
    </r>
    <r>
      <rPr>
        <sz val="11"/>
        <rFont val="Arial"/>
        <family val="2"/>
      </rPr>
      <t>Implementación de operativos policiales con el apoyo de los tres ordenes de gobierno para contrarrestar factores criminológicos.</t>
    </r>
  </si>
  <si>
    <r>
      <rPr>
        <b/>
        <sz val="11"/>
        <rFont val="Arial"/>
        <family val="2"/>
      </rP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operativos de vigilancia en el transporte público y en los paraderos)</t>
    </r>
  </si>
  <si>
    <t>Componente
 (Dirección Administrativa)</t>
  </si>
  <si>
    <r>
      <t xml:space="preserve">C. 4.1.1.1.8 </t>
    </r>
    <r>
      <rPr>
        <sz val="11"/>
        <rFont val="Arial"/>
        <family val="2"/>
      </rPr>
      <t xml:space="preserve">Gestiones y trámites en recursos humanos y materiales realizadas.       </t>
    </r>
  </si>
  <si>
    <r>
      <t>PGRHMR:</t>
    </r>
    <r>
      <rPr>
        <sz val="11"/>
        <rFont val="Arial"/>
        <family val="2"/>
      </rPr>
      <t xml:space="preserve"> Porcentaje de gestiones en recursos humanos y materiales realizados</t>
    </r>
  </si>
  <si>
    <r>
      <t>A. 4.1.1.1.8.1</t>
    </r>
    <r>
      <rPr>
        <sz val="11"/>
        <rFont val="Arial"/>
        <family val="2"/>
      </rPr>
      <t xml:space="preserve"> Elaboración de manuales de orden administrativo en la Corporación Policial.</t>
    </r>
  </si>
  <si>
    <r>
      <rPr>
        <b/>
        <sz val="11"/>
        <rFont val="Arial"/>
        <family val="2"/>
      </rPr>
      <t>PMR:</t>
    </r>
    <r>
      <rPr>
        <sz val="11"/>
        <rFont val="Arial"/>
        <family val="2"/>
      </rPr>
      <t xml:space="preserve"> Porcentaje de Manuales realizados.
(Creación de manuales de organización y de procedimientos).</t>
    </r>
  </si>
  <si>
    <r>
      <t xml:space="preserve">A. 4.1.1.1.8.2 </t>
    </r>
    <r>
      <rPr>
        <sz val="11"/>
        <rFont val="Arial"/>
        <family val="2"/>
      </rPr>
      <t xml:space="preserve">Realización de acciones de mantenimiento y modernización a la infraestructura y parque vehicular existente de la Secretaría Municipal de Seguridad Ciudadana y Tránsito. </t>
    </r>
  </si>
  <si>
    <r>
      <rPr>
        <b/>
        <sz val="11"/>
        <rFont val="Arial"/>
        <family val="2"/>
      </rPr>
      <t>PAMMR:</t>
    </r>
    <r>
      <rPr>
        <sz val="11"/>
        <rFont val="Arial"/>
        <family val="2"/>
      </rPr>
      <t xml:space="preserve"> Porcentaje de acciones de mantenimiento y modernización realizadas.
(Programa de Conservación de flota vehicular y mejoramiento de la infraestructura de los edificios pertenecientes la SMSCyT).</t>
    </r>
  </si>
  <si>
    <r>
      <t>A. 4.1.1.1.8.3</t>
    </r>
    <r>
      <rPr>
        <sz val="11"/>
        <rFont val="Arial"/>
        <family val="2"/>
      </rPr>
      <t xml:space="preserve">  Implementación de acciones para Incentivar la lealtad, orgullo y sentido de pertenencia a la Corporación Policial.                                                                                                                                                                                                                                                                                    </t>
    </r>
  </si>
  <si>
    <r>
      <rPr>
        <b/>
        <sz val="11"/>
        <rFont val="Arial"/>
        <family val="2"/>
      </rP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SMSCyT;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</si>
  <si>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t>A. 4.1.1.1.8.4</t>
    </r>
    <r>
      <rPr>
        <sz val="11"/>
        <rFont val="Arial"/>
        <family val="2"/>
      </rPr>
      <t xml:space="preserve"> Implementación de convocatorias con perspectiva de género para personal activo y de nuevo ingreso.</t>
    </r>
  </si>
  <si>
    <r>
      <rPr>
        <b/>
        <sz val="11"/>
        <rFont val="Arial"/>
        <family val="2"/>
      </rPr>
      <t>PCPGR</t>
    </r>
    <r>
      <rPr>
        <sz val="11"/>
        <rFont val="Arial"/>
        <family val="2"/>
      </rPr>
      <t>: Porcentaje de Convocatorias con Perspectiva de Género realizadas.
(Implementar un proceso de selección de personal para la SMSCyT y personal para la creación de una nueva área de atención a víctimas)</t>
    </r>
  </si>
  <si>
    <r>
      <t>A. 4.1.1.1.8.5</t>
    </r>
    <r>
      <rPr>
        <sz val="11"/>
        <rFont val="Arial"/>
        <family val="2"/>
      </rPr>
      <t xml:space="preserve"> Elaboración de proyectos para el mejoramiento del equipamiento policial.</t>
    </r>
  </si>
  <si>
    <r>
      <rPr>
        <b/>
        <sz val="11"/>
        <rFont val="Arial"/>
        <family val="2"/>
      </rP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</si>
  <si>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t>A. 4.1.1.1.8.6</t>
    </r>
    <r>
      <rPr>
        <sz val="11"/>
        <rFont val="Arial"/>
        <family val="2"/>
      </rPr>
      <t xml:space="preserve"> Implementación de actividades para la certificación del personal policial.</t>
    </r>
  </si>
  <si>
    <r>
      <rPr>
        <b/>
        <sz val="11"/>
        <rFont val="Arial"/>
        <family val="2"/>
      </rP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</si>
  <si>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t>A. 4.1.1.1.8.7</t>
    </r>
    <r>
      <rPr>
        <sz val="11"/>
        <rFont val="Arial"/>
        <family val="2"/>
      </rPr>
      <t xml:space="preserve"> Realización de actividades enfocadas a mejorar el consumo y distribución de la dotación de gasolina de las unidades de la Secretaría Municipal de Seguridad Ciudadana y Tránsito. </t>
    </r>
  </si>
  <si>
    <r>
      <rPr>
        <b/>
        <sz val="11"/>
        <rFont val="Arial"/>
        <family val="2"/>
      </rPr>
      <t xml:space="preserve">PAEMCDDG: </t>
    </r>
    <r>
      <rPr>
        <sz val="11"/>
        <rFont val="Arial"/>
        <family val="2"/>
      </rPr>
      <t xml:space="preserve">Porcentaje de actividades enfocadas a mejorar el consumo y distribución de la dotación de gasolina realizadas.
(Programas que se realizan anualmente con el fin de eficientar el rendimiento de gasolina que utilizan las unidades de la Secretaría Municipal de Seguridad Ciudadana y Tránsito) </t>
    </r>
  </si>
  <si>
    <r>
      <t xml:space="preserve">C. 4.1.1.1.9 </t>
    </r>
    <r>
      <rPr>
        <sz val="11"/>
        <rFont val="Arial"/>
        <family val="2"/>
      </rPr>
      <t>Acciones de seguridad, prevención social del delito y atención a turistas y residentes del municipio de Benito Juárez realizadas.</t>
    </r>
  </si>
  <si>
    <r>
      <t xml:space="preserve">PASPATR: </t>
    </r>
    <r>
      <rPr>
        <sz val="11"/>
        <rFont val="Arial"/>
        <family val="2"/>
      </rPr>
      <t>Porcentaje de acciones de seguridad, prevención y atención al turista realizadas.</t>
    </r>
  </si>
  <si>
    <r>
      <t xml:space="preserve">A. 4.1.1.1.9.1 </t>
    </r>
    <r>
      <rPr>
        <sz val="11"/>
        <rFont val="Arial"/>
        <family val="2"/>
      </rPr>
      <t>Impartición de pláticas de prevención del delito dirigidas a empresas, personal de seguridad en hoteles y plazas comerciales así como residentes de la Zona Hotelera del municipio de Benito Juárez.</t>
    </r>
  </si>
  <si>
    <r>
      <rPr>
        <b/>
        <sz val="11"/>
        <rFont val="Arial"/>
        <family val="2"/>
      </rP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</si>
  <si>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t xml:space="preserve">A. 4.1.1.1.9.2:  </t>
    </r>
    <r>
      <rPr>
        <sz val="11"/>
        <rFont val="Arial"/>
        <family val="2"/>
      </rPr>
      <t>Consolidación de operativos de prevención y disuasión con proximidad social enfocados al sector turístico.</t>
    </r>
  </si>
  <si>
    <r>
      <rPr>
        <b/>
        <sz val="11"/>
        <rFont val="Arial"/>
        <family val="2"/>
      </rP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</si>
  <si>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r>
      <t xml:space="preserve">A. 4.1.1.1.9.3 </t>
    </r>
    <r>
      <rPr>
        <sz val="11"/>
        <rFont val="Arial"/>
        <family val="2"/>
      </rPr>
      <t>Consolidación de módulos de atención al turistas en zonas de mayor afluencia.</t>
    </r>
  </si>
  <si>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</si>
  <si>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r>
      <t xml:space="preserve">A. 4.1.1.1.9.4 </t>
    </r>
    <r>
      <rPr>
        <sz val="11"/>
        <rFont val="Arial"/>
        <family val="2"/>
      </rPr>
      <t>Instalación de los filtros de vigilancia, para la prevención del delito y atención a turistas en puntos estratégicos de la zona hotelera del municipio de Benito Juárez.</t>
    </r>
  </si>
  <si>
    <r>
      <rPr>
        <b/>
        <sz val="11"/>
        <rFont val="Arial"/>
        <family val="2"/>
      </rPr>
      <t xml:space="preserve">PFSVI: </t>
    </r>
    <r>
      <rPr>
        <sz val="11"/>
        <rFont val="Arial"/>
        <family val="2"/>
      </rPr>
      <t>Porcentaje de filtros de seguridad y vigilancia instalados.
(Instalación de filtros de inspección y seguridad, para realizan revisiones a personas y vehículos con la finalidad de brindar seguridad en la entrada y salida de la Zona Hotelera)</t>
    </r>
  </si>
  <si>
    <r>
      <t xml:space="preserve">A. 4.1.1.1.9.5 </t>
    </r>
    <r>
      <rPr>
        <sz val="11"/>
        <rFont val="Arial"/>
        <family val="2"/>
      </rPr>
      <t>Implementación de cursos de capacitación especializadas para la profesionalización de los elementos de la Policía Turística.</t>
    </r>
  </si>
  <si>
    <r>
      <rPr>
        <b/>
        <sz val="11"/>
        <rFont val="Arial"/>
        <family val="2"/>
      </rPr>
      <t xml:space="preserve">PCCEEAPTR: </t>
    </r>
    <r>
      <rPr>
        <sz val="11"/>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así como, como cursos de inglés, de primeros auxilios y de Seguridad Acuática).</t>
    </r>
  </si>
  <si>
    <r>
      <t xml:space="preserve">C. 4.1.1.1.10 </t>
    </r>
    <r>
      <rPr>
        <sz val="11"/>
        <rFont val="Arial"/>
        <family val="2"/>
      </rPr>
      <t>Capacitación inicial, continua y especializada impartidas al personal de la Secretaria Municipal de Seguridad Ciudadana y Tránsito.</t>
    </r>
  </si>
  <si>
    <r>
      <t>PCI:</t>
    </r>
    <r>
      <rPr>
        <sz val="11"/>
        <rFont val="Arial"/>
        <family val="2"/>
      </rPr>
      <t xml:space="preserve"> Porcentaje de capacitaciones impartidas.  
</t>
    </r>
  </si>
  <si>
    <r>
      <t>A. 4.1.1.1.10.1</t>
    </r>
    <r>
      <rPr>
        <sz val="11"/>
        <rFont val="Arial"/>
        <family val="2"/>
      </rPr>
      <t xml:space="preserve"> Formación continúa para el personal de la Secretaria Municipal de Seguridad Ciudadana y Tránsito.</t>
    </r>
  </si>
  <si>
    <r>
      <t xml:space="preserve">A. 4.1.1.1.10.2 </t>
    </r>
    <r>
      <rPr>
        <sz val="11"/>
        <rFont val="Arial"/>
        <family val="2"/>
      </rPr>
      <t xml:space="preserve"> Formación especializada para el personal de la Secretaria Municipal de Seguridad Ciudadana y Tránsito.</t>
    </r>
  </si>
  <si>
    <r>
      <t xml:space="preserve">A. 4.1.1.1.10.3 </t>
    </r>
    <r>
      <rPr>
        <sz val="11"/>
        <rFont val="Arial"/>
        <family val="2"/>
      </rPr>
      <t xml:space="preserve"> Formación Inicial para el personal en activo y aspirantes a policía municipal.</t>
    </r>
  </si>
  <si>
    <t>Componente
 (Dirección de Tránsito)</t>
  </si>
  <si>
    <r>
      <t xml:space="preserve">C. 4.1.1.1.11 </t>
    </r>
    <r>
      <rPr>
        <sz val="11"/>
        <rFont val="Arial"/>
        <family val="2"/>
      </rPr>
      <t xml:space="preserve">Acciones de seguridad vial realizadas. </t>
    </r>
  </si>
  <si>
    <r>
      <t>PASVR</t>
    </r>
    <r>
      <rPr>
        <sz val="11"/>
        <rFont val="Arial"/>
        <family val="2"/>
      </rPr>
      <t xml:space="preserve">: Porcentaje de acciones de seguridad vial realizadas. </t>
    </r>
  </si>
  <si>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4.1.1.1.11.1 </t>
    </r>
    <r>
      <rPr>
        <sz val="11"/>
        <rFont val="Arial"/>
        <family val="2"/>
      </rPr>
      <t xml:space="preserve">Ejecución de pláticas para el fomento de la seguridad en las vías de circulación. </t>
    </r>
  </si>
  <si>
    <r>
      <rPr>
        <b/>
        <sz val="11"/>
        <rFont val="Arial"/>
        <family val="2"/>
      </rPr>
      <t>PPFSVR:</t>
    </r>
    <r>
      <rPr>
        <sz val="11"/>
        <rFont val="Arial"/>
        <family val="2"/>
      </rPr>
      <t xml:space="preserve"> Porcentaje de pláticas para el fomento de la seguridad vial realizadas. 
(Talleres de educación y seguridad vial y capacitación a empresas públicas y privadas en temas de educación vial)</t>
    </r>
  </si>
  <si>
    <r>
      <t>A. 4.1.1.1.11.2</t>
    </r>
    <r>
      <rPr>
        <sz val="11"/>
        <rFont val="Arial"/>
        <family val="2"/>
      </rPr>
      <t xml:space="preserve"> Realización de campañas de difusión y fomento de la seguridad en las vías con mayor circulación </t>
    </r>
  </si>
  <si>
    <r>
      <rPr>
        <b/>
        <sz val="11"/>
        <rFont val="Arial"/>
        <family val="2"/>
      </rPr>
      <t>PCR:</t>
    </r>
    <r>
      <rPr>
        <sz val="11"/>
        <rFont val="Arial"/>
        <family val="2"/>
      </rPr>
      <t xml:space="preserve"> Porcentaje de campañas realizadas.
(Campañas de difusión en materia de Seguridad Vial a través de entrevistas, redes sociales, y campañas de prevención sobre conducir en estado de ebriedad. )</t>
    </r>
  </si>
  <si>
    <r>
      <t xml:space="preserve">A. 4.1.1.1.11.3 </t>
    </r>
    <r>
      <rPr>
        <sz val="11"/>
        <rFont val="Arial"/>
        <family val="2"/>
      </rPr>
      <t>Ejecución de actividades enfocadas a eficientar la movilidad urbana.</t>
    </r>
  </si>
  <si>
    <r>
      <rPr>
        <b/>
        <sz val="11"/>
        <rFont val="Arial"/>
        <family val="2"/>
      </rPr>
      <t>PAEEMUR:</t>
    </r>
    <r>
      <rPr>
        <sz val="11"/>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t>
    </r>
  </si>
  <si>
    <r>
      <t xml:space="preserve">A. 4.1.1.1.11.4 </t>
    </r>
    <r>
      <rPr>
        <sz val="11"/>
        <rFont val="Arial"/>
        <family val="2"/>
      </rPr>
      <t>Impartición de capacitaciones en educación vial enfocada a conductores de vehículos.</t>
    </r>
  </si>
  <si>
    <r>
      <t xml:space="preserve">4.01.1.1.11.5 </t>
    </r>
    <r>
      <rPr>
        <sz val="11"/>
        <rFont val="Arial"/>
        <family val="2"/>
      </rPr>
      <t>Ejecución de acciones en materia de prevención vial a peatones y conductores de vehículos motorizados.</t>
    </r>
  </si>
  <si>
    <r>
      <rPr>
        <b/>
        <sz val="11"/>
        <rFont val="Arial"/>
        <family val="2"/>
      </rPr>
      <t xml:space="preserve">PAPVPCVM: </t>
    </r>
    <r>
      <rPr>
        <sz val="11"/>
        <rFont val="Arial"/>
        <family val="2"/>
      </rPr>
      <t>Porcentaje de acciones en materia de prevención vial a peatones y conductores de vehículos motorizados.
(Acciones en materia de prevencion vial a peatones y conductores de vehiculos motorizados, mediante diversos operativos y programas para garantizar la seguridad vial a toda la población Benitojuarense).</t>
    </r>
  </si>
  <si>
    <t>Componente
(Dirección de Vinculación y Seguimiento con Instancias)</t>
  </si>
  <si>
    <r>
      <t xml:space="preserve">A. 4.1.1.1.12.1 </t>
    </r>
    <r>
      <rPr>
        <sz val="11"/>
        <rFont val="Arial"/>
        <family val="2"/>
      </rPr>
      <t>Coordinación del Subcomité Sectorial del Eje de Seguridad Ciudadana.</t>
    </r>
  </si>
  <si>
    <r>
      <rPr>
        <b/>
        <sz val="11"/>
        <rFont val="Arial"/>
        <family val="2"/>
      </rPr>
      <t>PSSSCC:</t>
    </r>
    <r>
      <rPr>
        <sz val="11"/>
        <rFont val="Arial"/>
        <family val="2"/>
      </rPr>
      <t xml:space="preserve"> Porcentaje de sesiones del Subcomité de Seguridad Ciudadana celebradas.
(Coordinar y dar seguimiento las sesiones del Subcomité sectorial del eje 4 Cancún por la Paz.)</t>
    </r>
  </si>
  <si>
    <r>
      <t>A. 4.1.1.1.12.2</t>
    </r>
    <r>
      <rPr>
        <strike/>
        <sz val="11"/>
        <rFont val="Arial"/>
        <family val="2"/>
      </rPr>
      <t xml:space="preserve"> </t>
    </r>
    <r>
      <rPr>
        <sz val="11"/>
        <rFont val="Arial"/>
        <family val="2"/>
      </rPr>
      <t>Ejecución de actividades administrativas de seguimiento para el cumplimiento de los programas de seguridad ciudadana realizadas en el municipio de Benito Juárez.</t>
    </r>
  </si>
  <si>
    <r>
      <rPr>
        <b/>
        <sz val="11"/>
        <rFont val="Arial"/>
        <family val="2"/>
      </rP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Ciudadana y Tránsito por medio de reuniones con todas las área involucradas.)</t>
    </r>
  </si>
  <si>
    <r>
      <t xml:space="preserve">C. 4.1.1.1.13 </t>
    </r>
    <r>
      <rPr>
        <sz val="11"/>
        <rFont val="Arial"/>
        <family val="2"/>
      </rPr>
      <t>Acciones estratégicas para generar servicios de seguridad y vigilancia de calidad con enfoque de proximidad social realizadas.</t>
    </r>
  </si>
  <si>
    <r>
      <t xml:space="preserve">PAEGSSVCEPSR: </t>
    </r>
    <r>
      <rPr>
        <sz val="11"/>
        <rFont val="Arial"/>
        <family val="2"/>
      </rPr>
      <t>Porcentaje de acciones estratégicas para generar servicios de seguridad y vigilancia de calidad con enfoque de proximidad social realizadas.</t>
    </r>
  </si>
  <si>
    <r>
      <t xml:space="preserve">A. 4.1.1.1.13.1 </t>
    </r>
    <r>
      <rPr>
        <sz val="11"/>
        <rFont val="Arial"/>
        <family val="2"/>
      </rPr>
      <t>Elaboración de manuales de orden administrativo y gestiones de capacitación.</t>
    </r>
  </si>
  <si>
    <r>
      <rPr>
        <b/>
        <sz val="11"/>
        <rFont val="Arial"/>
        <family val="2"/>
      </rP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</si>
  <si>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r>
      <t xml:space="preserve">A. 4.1.1.1.13.2  </t>
    </r>
    <r>
      <rPr>
        <sz val="11"/>
        <rFont val="Arial"/>
        <family val="2"/>
      </rPr>
      <t xml:space="preserve">Implementación de incentivos para reconocer la labor policial.                                                                                                                                                                                                                                                                                    </t>
    </r>
  </si>
  <si>
    <r>
      <rPr>
        <b/>
        <sz val="11"/>
        <rFont val="Arial"/>
        <family val="2"/>
      </rP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</si>
  <si>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t>A. 4.1.1.1.13.3</t>
    </r>
    <r>
      <rPr>
        <sz val="11"/>
        <rFont val="Arial"/>
        <family val="2"/>
      </rPr>
      <t xml:space="preserve"> Implementación de acciones de supervisión y vigilancia a los servicios prestados.</t>
    </r>
  </si>
  <si>
    <r>
      <rPr>
        <b/>
        <sz val="11"/>
        <rFont val="Arial"/>
        <family val="2"/>
      </rP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</si>
  <si>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t>Componente
 (Dirección del GEAVIG)</t>
  </si>
  <si>
    <r>
      <t xml:space="preserve">C. 4.1.1.1.14 </t>
    </r>
    <r>
      <rPr>
        <sz val="11"/>
        <rFont val="Arial"/>
        <family val="2"/>
      </rPr>
      <t>Acciones integrales contra la violencia familiar y de género implementadas.</t>
    </r>
  </si>
  <si>
    <r>
      <t xml:space="preserve">A. 4.1.1.1.14.1 </t>
    </r>
    <r>
      <rPr>
        <sz val="11"/>
        <rFont val="Arial"/>
        <family val="2"/>
      </rPr>
      <t>Ejecución de acciones de prevención de la violencia familiar y de género.</t>
    </r>
  </si>
  <si>
    <r>
      <rPr>
        <b/>
        <sz val="11"/>
        <rFont val="Arial"/>
        <family val="2"/>
      </rP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</si>
  <si>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r>
      <t xml:space="preserve">A. 4.1.1.1.14.2 </t>
    </r>
    <r>
      <rPr>
        <sz val="11"/>
        <rFont val="Arial"/>
        <family val="2"/>
      </rPr>
      <t>Implementación de programas de intervención contra la violencia familiar y de género.</t>
    </r>
  </si>
  <si>
    <r>
      <rPr>
        <b/>
        <sz val="11"/>
        <rFont val="Arial"/>
        <family val="2"/>
      </rPr>
      <t xml:space="preserve">PPICVFGR: </t>
    </r>
    <r>
      <rPr>
        <sz val="11"/>
        <rFont val="Arial"/>
        <family val="2"/>
      </rPr>
      <t>Porcentaje de programas de intervención contra la violencia familiar y de género realizados.
(Intervenciones para la prevención, atención, sanción y seguimiento de la violencia familiar y de género)</t>
    </r>
  </si>
  <si>
    <r>
      <rPr>
        <b/>
        <sz val="11"/>
        <color theme="0"/>
        <rFont val="Arial"/>
        <family val="2"/>
      </rPr>
      <t>UNIDAD DE MEDIDA DEL INDICADOR:</t>
    </r>
    <r>
      <rPr>
        <sz val="11"/>
        <color theme="0"/>
        <rFont val="Arial"/>
        <family val="2"/>
      </rPr>
      <t xml:space="preserve"> Porcentaje
</t>
    </r>
    <r>
      <rPr>
        <b/>
        <sz val="11"/>
        <color theme="0"/>
        <rFont val="Arial"/>
        <family val="2"/>
      </rPr>
      <t xml:space="preserve">UNIDAD DE MEDIDA DE LAS VARIABLES: 
</t>
    </r>
    <r>
      <rPr>
        <sz val="11"/>
        <color theme="0"/>
        <rFont val="Arial"/>
        <family val="2"/>
      </rPr>
      <t>Delitos contra el patrimonio.</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</si>
  <si>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</si>
  <si>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</si>
  <si>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</si>
  <si>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</si>
  <si>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</si>
  <si>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Instrumentos Jurídicos de la corporación policial.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</si>
  <si>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</si>
  <si>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Sesiones de la Comisión del Servicio de Carrera, Honor y Justicia.</t>
    </r>
  </si>
  <si>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</si>
  <si>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</si>
  <si>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ciudadana.</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</si>
  <si>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</si>
  <si>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</si>
  <si>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</si>
  <si>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</si>
  <si>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</si>
  <si>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mejorar el consumo y distribución de la dotación de gasolina.</t>
    </r>
  </si>
  <si>
    <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seguridad, prevención y atención al turista </t>
    </r>
  </si>
  <si>
    <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</si>
  <si>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</si>
  <si>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</si>
  <si>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Cursos de capacitación enfocadas en educación vial</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</si>
  <si>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en materia de prevención vial a peatones y conductores de vehículos motorizados</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</si>
  <si>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</si>
  <si>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r>
      <t>UNIDAD DE MEDIDA INDICADOR:
Porcentaje</t>
    </r>
    <r>
      <rPr>
        <b/>
        <sz val="11"/>
        <rFont val="Arial"/>
        <family val="2"/>
      </rPr>
      <t xml:space="preserve">
UNIDAD DE MEDIDA DE LAS VARIABLES:
</t>
    </r>
    <r>
      <rPr>
        <sz val="11"/>
        <rFont val="Arial"/>
        <family val="2"/>
      </rPr>
      <t>Actividades administrativas  de seguimientos.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</si>
  <si>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estratégicas para generar servicios de seguridad y vigilancia con enfoque de proximidad social.</t>
    </r>
  </si>
  <si>
    <r>
      <t xml:space="preserve">C. 4.1..1.1.12 </t>
    </r>
    <r>
      <rPr>
        <sz val="11"/>
        <rFont val="Arial"/>
        <family val="2"/>
      </rPr>
      <t>Acciones de coordinación y seguimiento para el cumplimiento de los programas de seguridad pública realizadas.</t>
    </r>
  </si>
  <si>
    <t>SEGUIMIENTO DE AVANCE EN CUMPLIMIENTO DE METAS Y OBJETIVOS 2024</t>
  </si>
  <si>
    <t>SECRETARÍA MUNICIPAL DE SEGURIDAD CIUDADANA Y TRÁNSITO.</t>
  </si>
  <si>
    <t>META PROGRAMADA 2024</t>
  </si>
  <si>
    <t>META REALIZADA 2024</t>
  </si>
  <si>
    <t>AVANCE EN CUMPLIMIENTO DE METAS TRIMESTRAL Y ANUAL ACUMULADO 2024</t>
  </si>
  <si>
    <t>PORCENTAJE DE AVANCE TRIMESTRAL 2024</t>
  </si>
  <si>
    <t>PORCENTAJE DE AVANCE TRIMESTRAL ACUMULADO 2024</t>
  </si>
  <si>
    <t>JUSTIFICACIÓN TRIMESTRAL DE AVANCE DE RESULTADOS 2024</t>
  </si>
  <si>
    <t xml:space="preserve">E-PPA 4.1 PROGRAMA CONSTRUYENDO JUNTOS LA SEGURIDAD PÚBLICA Y PAZ SOCIAL. </t>
  </si>
  <si>
    <t>TRIMESTRE 1 2024</t>
  </si>
  <si>
    <t>TRIMESTRE 2 2024</t>
  </si>
  <si>
    <t>TRIMESTRE 3 2024</t>
  </si>
  <si>
    <t>TRIMESTRE 4 2024</t>
  </si>
  <si>
    <t>Dirección de la Policía de Seguridad Ciudadana</t>
  </si>
  <si>
    <t>Este componente tiene como meta anual 2,487 acciones de prevención a realizar. En este trimestre su realizaron 765 de los 598 programados. Obteniendo un cumplimiento del 127.93%, con respecto a la meta proyectada en el trimestre, el porcentaje obtenido se debe a las diversas necesidades que son generadas por parte de los centros educativos, empresas del sector privado y de la ciudadanía en general benitojuarense; En materia de prevención del delito con enfoque de derechos humanos, perspectiva de genero y  corresponsabilidad ciudadana, por lo que se obtuvo un avance anual del 30.76%.</t>
  </si>
  <si>
    <t>Este indicador tiene como meta anual 609 intervenciones para prevenir el delito y conductas violentas realizadas. En este trimestre se realizaron 160 de las 131 programadas. Obteniendo un porcentaje de cumplimiento del 122.14 %, Este porcentaje obtenido se tuvo por parte de los centros educativos; así como solicitudes captadas a través de las denuncias ciudadanas en eventos públicos, con respecto a la implementar mas intervenciones para prevenir el delito y conductas violentas dirigidas el sector estudiantil nivel básico y medio superior y logrando así un avance anual del 26.27%.</t>
  </si>
  <si>
    <t>Este indicador tiene como meta anual realizar 529 actividades enfocadas a los derechos humanos y la prevención del delito. En este trimestre se realizaron 159 de las 131 programadas. Obteniendo un porcentaje de cumplimiento del 121.37 %, este porcentaje se deriva en el incremento de la participación de los jóvenes en las diversas actividades que se desempeñan en este indicador, logrando así un avance anual del 30.06%.</t>
  </si>
  <si>
    <t>Este indicador tiene como meta anual realizar 849 acciones en beneficio de la comunidad para prevenir y sancionar la violencia con perspectiva de genero; Este trimestre se realizaron 232 de las 213 acciones que se tenían proyectadas en el trimestre. Cumpliendo con un porcentaje del 108.92%, obteniendo así un porcentaje muy cercano a la proyección, logrando incrementar cada vez mas la participación de la ciudadanía en las diversas actividades que se llevan acabo, a su vez, se obtuvo un avance anual del 27.33%.</t>
  </si>
  <si>
    <t>Este indicador tiene como meta anual realizar 230 actividades de creación y seguimiento de comités empresariales, educativos y de participación ciudadana. En este trimestre se realizaron 123 de las 56 proyectadas. Obteniendo un cumplimiento del 219.64%, teniendo un incremento del 119.64%. Este porcentaje se debe al crecimiento de la mancha urbana en el municipio, por lo que se incrementaron la conformación de comités vecinales, con el objetivo de que la población este familiarizada con sus autoridades y a su vez poder prevenir el delito y las violencias, así mismo, se tuvo un avance anual del 53.48%.</t>
  </si>
  <si>
    <t>Este indicador tiene como meta anual realizar 230 actividades para generar acuerdos y coordinación que coadyuven en la prevención del delito. Este trimestre se realizaron 77 de las 57 programadas. Obteniendo un cumplimiento del 135.09%, el porcentaje obtenido se debe a la necesidad de generar estrategias que ayuden a la prevención del delito con los tres ordenes de gobierno así como con el sector privado, así mismo, se tuvo un avance anual del 33.48%.</t>
  </si>
  <si>
    <t>Este indicador tiene como meta anual realizar 40 actividades integrales para el mejoramiento de la calidad de vida de la población. En este trimestre se realizaron 14 de las 10 actividades que se tenían proyectas. Obteniendo un cumplimiento del 140% con respecto a la proyección, este porcentaje se debe al incremento de la participación de la ciudadanía con sus autoridades en las diversas actividades que se realizan en las zonas de mayor incidencia delictiva de este municipio. Logrando un avance anual del 35%.</t>
  </si>
  <si>
    <r>
      <t xml:space="preserve">C. 4.1.1.1.2 </t>
    </r>
    <r>
      <rPr>
        <sz val="11"/>
        <rFont val="Arial"/>
        <family val="2"/>
      </rPr>
      <t>Acciones de difusión de Cultura de la Legalidad y Prevención del Delito implementadas.</t>
    </r>
    <r>
      <rPr>
        <b/>
        <sz val="11"/>
        <rFont val="Arial"/>
        <family val="2"/>
      </rPr>
      <t xml:space="preserve">  </t>
    </r>
  </si>
  <si>
    <t>Este componente tiene como meta anual realizar 69 acciones de difusión de cultura y prevención del delito. Este trimestre se realizaron 27 de las 24 acciones que se tenían proyectadas en el trimestre, obteniendo así un cumplimiento del 112.50% con respecto a la proyección, este incremento se deriva por la temporada vacional ya que es de suma importancia incrementar las acciones en materia de prevención para toda la población benitojuarense. Así mismo, se logro un avance anual del 39.13%.</t>
  </si>
  <si>
    <t>Este indicador tiene como meta anual realizar 69 acciones de difusión de cultura y prevención del delito. Este trimestre se realizaron 27 de las 24 acciones que se tenían proyectadas en el trimestre, obteniendo así un cumplimiento del 112.50% con respecto a la proyección, este incremento se deriva por la temporada vacional ya que es de suma importancia incrementar las acciones en materia de prevención para toda la población benitojuarense. Así mismo, se logro un avance anual del 39.13%.</t>
  </si>
  <si>
    <t>Este componente tiene como meta anual 622 acciones orientadas a la ejecución cotidiana de buenas practicas. En este trimestre se realizo 264 de las 169 acciones que se tenían proyectadas. Obteniendo un cumplimiento del 156.21% con respecto a la meta proyectada, el porcentaje obtenido se debe a que algunas actividades que se realizan no dependen como tal de la dirección, si no de la participación de la ciudadanía, obteniendo así un avance anual del 42.44%.</t>
  </si>
  <si>
    <t>Este indicador tiene como meta anual la realización de 425 campañas en redes sociales y en otros medios sobre las funciones y procedimientos de esta dirección. En este trimestre se realizaron 216 de las 121 que se tenían proyectadas. Obteniendo un cumplimiento del 178.51% con respecto a la proyección, el porcentaje obtenido es gracias a que la ciudadanía tiene mayor participación e interés sobre las funciones y procedimientos que se llevan acabo. Así mismo, se obtuvo un avance anual del 50.82%.</t>
  </si>
  <si>
    <t>Este indicador tiene como meta anual la realización de  03 implementaciones de instrumentos normativos, en este trimestre no se tiene meta proyectada por lo tanto no se realizo dicha actividad.</t>
  </si>
  <si>
    <t>Este indicador tiene como meta anual la realización de  194 visitas de supervisión aleatorias al personal operativo y de servicio de esta Secretaria. En este trimestre se realizaron 48 visitas de 48 que se tenían proyectadas. Obteniendo un cumplimiento del 100%, con respecto a meta proyectada en el trimestre y a su vez se alcanzo un avance anual del 20.74%</t>
  </si>
  <si>
    <t>Este componente tiene como meta anual realizar 1,117 consultas jurídicas al personal y a su vez la actualización del marco normativo de esta Secretaria. En este trimestre se realizaron 125 consultas de 279 que se tenían proyectadas. Obteniendo así un avance del 44.80% con respecto a la meta proyectada, el avance obtenido se debe a que las actividades que se realizan no dependen en su totalidad del área, esta depende de las necesidades de las áreas operativas para poder brindarles las asesorías en materia del llenado de sus IPH`S, por lo que se espera poder contar en el siguiente trimestre con las condiciones adecuadas y poder subsanar la actividad, así mismo, se obtuvo un avance anual del 11.19%.</t>
  </si>
  <si>
    <t>Este indicador tiene como meta anual la realización de  01 actualización al marco jurídico municipal de esta secretaria, en este trimestre no se tenia proyectada realizar actividad, por lo que no se realizo la actividad.</t>
  </si>
  <si>
    <t>Este indicador tiene como meta anual realizar 1,092 atenciones jurídicas en asuntos relacionados con el personal de la SMSCyT. Este trimestre se logro la ejecución de 120 atenciones de 273 que se tenían proyectadas. Obteniendo un avance del 43.96%, el porcentaje obtenido se debe a que la dirección no depende directamente de las asesorías que se brindan, estas varían dependiendo de las necesidades de las áreas operativas para el llenado de sus Informes Policiales Homologados, esperando que para el siguiente trimestre se subsanen las actividades faltantes, así mismo, se logro un avance anual del 10.99%.</t>
  </si>
  <si>
    <t>Este indicador tiene como meta anual la realización de 24 sesiones de la Comisión del Servicio de Carrera de Honor y Justicia. En este trimestre se realizaron 5 sesiones de 6 que se tenían proyectadas. Obteniendo un avance del 83.33% con respecto a la meta proyectada. Este porcentaje se debe a que para poder llevar acabo las sesiones se necesita que participen todos los integrantes que lo conforman, pero por cuestiones de operatividad se vio afectada el desempeño de estas así como de cuestiones administrativas, esperando contar con las condiciones para poder subsanar en el siguiente trimestre las sesiones faltantes, así mismo, se tiene una avance con respecto a la meta anual del 20.83·%</t>
  </si>
  <si>
    <t>Este componente tiene como meta anual la realización de 4,520 informes y estadísticas de delitos y faltas administrativas dentro de este municipio. En este trimestre se realizaron 1,268 actividades de 1,206 que se tenían proyectadas. Logrando así un cumplimiento del 105.14% con respecto la meta del trimestre y a su vez obtuvo un avance anual del 28.05%.</t>
  </si>
  <si>
    <t>Este indicador tiene como meta anual la ejecución de 3,357 actividades integrales para crear inteligencia policial. En este trimestre se realizaron 945 actividades de las 914 que se tenían programadas para el trimestre. Logrando así un cumplimiento del 103.39% con respecto a la proyección, así mismo, se obtuvo un avance anual del 28.15%.</t>
  </si>
  <si>
    <t>Este indicador tiene como meta anual la ejecución de 1,163 actividades para la renovación, modernización, mantenimiento y conservación de los equipos de computo y otras tecnologías. En este trimestre se lograron ejecutar 323 actividades de 371 que se tenían proyectadas para el trimestre. Obteniendo así un cumplimiento del 111%, así mismo se logro un avance anual del 27.77%.</t>
  </si>
  <si>
    <t>Este componente tiene como meta anual la realización de 1,483 operativos de seguridad publica con los tres ordenes de gobierno. En este trimestre se realizaron 375 de 371 operativos que se tenían proyectados, obteniendo así un cumplimiento del 101.08%, así mismo se obtuvo un avance anual del 25.29%.</t>
  </si>
  <si>
    <t>Este indicador tiene como meta anual la ejecución de 144 operativos de seguridad de alto impacto. En este trimestre se realizaron los 36 operativos que se tenían proyectados para el trimestre, obteniendo un cumplimiento del 100% y a su vez se tiene un avance anual del 25%.</t>
  </si>
  <si>
    <t>Este indicador tiene como meta anual la realización de 1,339 actividades de persuasión y disuasión para la disminución de hechos delictivos en zonas con alto índice delictivo. En este trimestre se realizaron 339 de 335 que se tenían proyectadas. Obteniendo un cumplimiento del 101.19% con respecto a la meta proyectada en el trimestre, por lo consiguiente se obtuvo un avance anual del 25.32%.</t>
  </si>
  <si>
    <t>Este componente tiene como meta anual la ejecución de 27,145 acciones de proximidad social, presencial policial y mecanismos de combate hacia hecho delictivos. En este trimestre se realizaron 6,178 de 6,745 de las que se tenían proyectadas. Obteniendo así un avance del 91.59%, este porcentaje se debe a que se reprogramaron para el siguiente trimestre la ejecución de estas acciones, esperando contar con las condiciones optimas para poder desempañar dichas actividades, en tal contexto se logro un avance con respecto a la meta anual del 22.76%.</t>
  </si>
  <si>
    <t>Este indicador tiene como meta anual la ejecución de 20,725 acciones de proximidad. En este trimestre se realizaron 4,825 de 5,170 de las que se tenían proyectadas, obteniendo un porcentaje de avance del 93.33%,  este porcentaje se debe a que se reprogramaron para el siguiente trimestre la ejecución de estas acciones, esperando contar con las condiciones optimas para poder desempañar dichas actividades, en tal contexto se logro un avance con respecto a la meta anual del 23.28%.</t>
  </si>
  <si>
    <t>Este indicador tiene como meta anual implementar 6,420 operativos policiales con el apoyo de los tres ordenes de gobierno. Este trimestre se realizaron 1,353 de 1,575 que se tenían programadas, obteniendo un porcentaje de avance del 85.90%,este porcentaje se debe a que se reprogramaron para el siguiente trimestre la ejecución de estas acciones, esperando contar con las condiciones optimas para poder desempañar dichas actividades, en tal contexto se logro un avance con respecto a la meta anual del 21.07%.</t>
  </si>
  <si>
    <t>Este componente tiene como anual realizar 55 gestiones y tramites en recursos humanos y materiales. En este trimestre se realizaron las 15 gestiones que se tenían proyectadas, obteniendo un porcentaje de cumplimiento del 100% con respecto a la proyección del trimestre, en tal contexto se tiene un porcentaje de avance anual del 27.27%.</t>
  </si>
  <si>
    <t>Este indicador no tiene meta proyectada en el año, por lo que no se realizo actividad.</t>
  </si>
  <si>
    <t>Este indicador tiene como meta anual la realización de 24 acciones de mantenimiento y modernización a la infraestructura y parque vehicular. En este trimestre se realizaron las  07 acciones que se tenían proyectadas para el trimestre, obteniendo un porcentaje de cumplimiento del 100%, en tal contexto se tiene un porcentaje de avance anual del 29.17%.</t>
  </si>
  <si>
    <t>Este indicador tiene como meta anual la implementación de 23 acciones para incentivar la lealtad, orgullo y sentido de pertenencia. Este trimestre se realizaron las 06 acciones que se tenían proyectadas en el trimestre, obteniendo un porcentaje de cumplimiento del 100%, en tal contexto se tiene un porcentaje de avance anual del 26.09%.</t>
  </si>
  <si>
    <t>Este indicador tiene como meta anual la implementación de 01 convocatoria con perspectiva de genero para el personal activo y de nuevo ingreso. Este trimestre se realizo la actividad proyectada, obteniendo un cumplimiento del 100%, en tal contexto se obtuvo un porcentaje de cumplimiento anual del 100%.</t>
  </si>
  <si>
    <t>Este indicador tiene como meta anual la elaboración de 01 proyecto para el mejoramiento del equipamiento policial. En este trimestre no se tiene proyectada la realización de actividades, en tal contexto no se realizo la actividad.</t>
  </si>
  <si>
    <t>Este indicador tiene como meta anual la implementación  de 05 actividades para la certificación del personal policial. En este trimestre no se tiene proyectada la realización de actividades, en tal contexto no se realizo la actividad.</t>
  </si>
  <si>
    <t>Este indicador tiene como meta anual la realización de 01 actividades enfocadas a mejorar el consumo y distribución de la dotación de gasolina de las unidades de esta secretaria. Este trimestre se realizo la actividad proyectada, obteniendo un cumplimiento del 100%, en tal contexto se obtuvo un porcentaje de cumplimiento anual del 100%.</t>
  </si>
  <si>
    <t>Este componente tiene como meta anual la ejecución de 229,400 acciones de seguridad, prevención social del delito y atención a turistas y residentes. En este trimestre se realizaron 57,752 de 57,350 que se tenían proyectadas en el trimestre, obteniendo un porcentaje de cumplimiento del 100.70%, así como un avance anual del 25.18%.</t>
  </si>
  <si>
    <t>Este indicador tiene como meta anual la impartición de 06 platicas en materia de prevención del delito dirigido a empresas, personal hotelero y comerciantes así como a residentes. En este trimestre se realizo 01 de 02 que se tenían proyectadas, obteniendo un porcentaje de avance del 50 % ,este porcentaje se debe a que se reprogramaron para el siguiente trimestre la ejecución de estas acciones, esperando contar con las condiciones optimas para poder desempañar dichas actividades, en tal contexto se logro un avance con respecto a la meta anual del 16.67 %.</t>
  </si>
  <si>
    <t>Este indicador tiene como meta anual la consolidación de 103,928 operativos de prevención y disuasión con proximidad social. En este trimestre se realizaron 25,982 de 25,981 que se tenían programadas, obteniendo un porcentaje de cumplimiento del 100 %, así como un avance anual del 25 %.</t>
  </si>
  <si>
    <t>Este indicador tiene como meta anual la consolidación de 124,740 módulos de atención al turistas. En este trimestre se realizaron 37,589 de 31,185 que se tenían programadas, obteniendo un porcentaje de cumplimiento del 101.30 %, así como un avance anual del 25.32%.</t>
  </si>
  <si>
    <t>Este indicador tiene como meta anual la instalación de 720 filtros de vigilancia, para la prevención del delito y atención a turistas. En este trimestre se realizaron los 180 filtros que se tenían programadas, obteniendo un porcentaje de cumplimiento del 100 %, así como un avance anual del 25%.</t>
  </si>
  <si>
    <t>Este indicador tiene como meta anual la implementación de 06 cursos especializados para la profesionalización de los elementos de esta secretaria. En este trimestre no se tenia proyectado 02 cursos, los cuales no se pudieron desempeñar esto debido a la necesidad de reforzar a el área operativa, por lo que se reprogramaron para el siguiente trimestre la ejecución de estas acciones, esperando contar con las condiciones optimas para poder desempañar dichas actividades.</t>
  </si>
  <si>
    <t>Este componente tiene como meta anual la realización de 1,887 capacitaciones inicial, continua y especializada impartida al personal de esta secretaria. En este trimestre no se pudo cumplir con la meta proyectada, esto a razón que el Secretariado Ejecutivo del Sistema Nacional de Seguridad Publica, actualizo el Programa Rector de Profesionalización publicado en enero del 2024, por tal motivo los tiempos para la validación de los programas de capacitación se han extendido, por lo que al no contar con el Registro de Instancia Capacitadora clasificación A, no se logro darle cabal cumplimiento este trimestre, en tal contexto, es indispensable contar con dicho registro y validación para poder llevar acabo las capacitaciones, por lo que se espera que para el siguiente trimestre se pueda contar con las condiciones optimas para el desempeño de dichas actividades.</t>
  </si>
  <si>
    <t>Este indicador tiene como meta anual la realización de 1,562 capacitaciones en materia de formación continúa para el personal  de esta secretaria. En este trimestre no se pudo cumplir con la meta proyectada, esto a razón que el Secretariado Ejecutivo del Sistema Nacional de Seguridad Publica, actualizo el Programa Rector de Profesionalización publicado en enero del 2024, por tal motivo los tiempos para la validación de los programas de capacitación se han extendido, por lo que al no contar con el Registro de Instancia Capacitadora clasificación A, no se logro darle cabal cumplimiento este trimestre, en tal contexto, es indispensable contar con dicho registro y validación para poder llevar acabo las capacitaciones, por lo que se espera que para el siguiente trimestre se pueda contar con las condiciones optimas para el desempeño de dichas actividades.</t>
  </si>
  <si>
    <t>Este indicador tiene como meta anual la realización de 200 capacitaciones de formación especializada para el personal de esta secretaria. En este trimestre no se tiene meta proyectada.</t>
  </si>
  <si>
    <t>Este indicador tiene como meta anual la realización de 125 capacitaciones en materia de formación inicial para el personal activo y aspirantes a la policía municipal. En este trimestre no se tiene meta proyectada.</t>
  </si>
  <si>
    <t xml:space="preserve">Este componente tiene como meta anual la realización de 723 acciones en materia de seguridad vial. En este trimestre se realizaron 108 de 187 de las que se tenían programadas en el trimestre, obteniendo un porcentaje de avance del 57.75%,  este porcentaje se debe a que se reprogramaron para el siguiente trimestre la ejecución de estas acciones, esperando contar con las condiciones optimas para poder desempañar dichas actividades, en tal contexto se logro un avance con respecto a la meta anual del 14.94%. </t>
  </si>
  <si>
    <t xml:space="preserve">Este indicador tiene como meta anual la realización de 35 platicas para el fomento de la seguridad vial. En este trimestre se realizaron 05 de 09 platicas que se tenían proyectadas en el trimestre, obteniendo un porcentaje de avance del 55.56%, este porcentaje se debe a que se reprogramaron para el siguiente trimestre la ejecución de estas acciones, esperando contar con las condiciones optimas para poder desempañar dichas actividades, en tal contexto se logro un avance con respecto a la meta anual del 14.29%. </t>
  </si>
  <si>
    <t xml:space="preserve">Este indicador tiene como meta anual la realización de 19 campañas de difusión y fomento de la seguridad en las vías con mayor circulación. En este trimestre 05 de las 07 que se tenían proyectadas en el trimestre, obteniendo un porcentaje de avance del 71.43%, este porcentaje se debe a que se reprogramaron para el siguiente trimestre la ejecución de estas acciones, esperando contar con las condiciones optimas para poder desempañar dichas actividades, en tal contexto se logro un avance con respecto a la meta anual del 26.32%. </t>
  </si>
  <si>
    <t>Este indicador tiene como meta anual la realización de 22 actividades enfocadas a eficientar la movilidad urbana. En este trimestre se realizaron las 08 actividades que se tenían proyectadas, obteniendo un porcentaje de cumplimiento del 100% con respecto a el trimestre, en tal contexto se logro un avance anual del 36.36%.</t>
  </si>
  <si>
    <t xml:space="preserve">Este indicador tiene como meta anual de impartir 577 capacitaciones en materia de educación vial enfocadas a conductores de vehículos. En este trimestre se realizaron 68 de las 143 capacitaciones que se tenían programadas en el trimestre, obteniendo así un porcentaje de avance del 45.55%, este porcentaje se debe a que se reprogramaron para el siguiente trimestre la ejecución de estas acciones, esperando contar con las condiciones optimas para poder desempañar dichas actividades, en tal contexto se logro un avance con respecto a la meta anual del 11.79%. </t>
  </si>
  <si>
    <t>Este indicador tiene como meta anual la realización de 70 acciones en materia de prevención vial a peatones y conductores de vehículos motorizados. En este trimestre se realizaron las 22 de las 20 actividades que se tenían proyectadas, obteniendo un porcentaje de cumplimiento del 110% con respecto a el trimestre, en tal contexto se logro un avance anual del 31.43%.</t>
  </si>
  <si>
    <t>Este componente tiene como meta anual la realización de 29 acciones de coordinación y seguimiento para el cumplimiento de los programas de seguridad ciudadana. En este trimestre se realizaron las 11 acciones que se tenían programadas en el trimestre, obteniendo un porcentaje de cumplimiento del 100%, en tal contexto se obtuvo un avance anual del 37.93%.</t>
  </si>
  <si>
    <t>Este indicador tiene como meta anual la realización de 03 acciones de coordinación del subcomité sectorial del Eje de Seguridad Ciudadana. En este trimestre se cumplió con la actividad proyectada en el trimestre, obteniendo un porcentaje de cumplimiento del 100%, en tal contexto se logro un avance anual del 33.33%.</t>
  </si>
  <si>
    <t>Este indicador tiene como meta anual la ejecución de 26 actividades administrativas de seguimiento para el cumplimiento de los programas de seguridad ciudadana. En este trimestre se realizaron en su totalidad las metas proyectas, obteniendo un porcentaje de cumplimiento del 100%, así mismo, se obtuvo un porcentaje de avance anual del 38.46%.</t>
  </si>
  <si>
    <t>Este componente tiene como meta anual la realización de 07 acciones estratégicas para generar servicios de seguridad y vigilancia de calidad. En este trimestre se realizaron en tu totalidad la meta proyectada, logrando un porcentaje de cumplimiento del 100%, así mismo, se tuvo un avance con respecto a la meta anual del 28.57%.</t>
  </si>
  <si>
    <t>Este indicador tiene como meta anual la realización de 02 actividades en materia de la elaboración de manuales de orden administrativo así como de gestiones de capacitación para el personal de esta dirección. En este trimestre se realizo en su totalidad la actividad que se tenia programada, obteniendo un porcentaje de cumplimiento del 100%, así mismo, se tuvo un avance con respecto a la meta anual del 50%.</t>
  </si>
  <si>
    <t>Este indicador tiene como meta anual la realización de una actividad en materia de la implementación de incentivos para reconocer la labor policial. En este trimestre no se tiene proyectado realizar alguna actividad.</t>
  </si>
  <si>
    <t>Este indicador tiene como meta anual la implementación de 04 supervisiones y vigilancia a los servicios prestados. En este trimestre se cumplió en su totalidad la meta proyectada, logrando un cumplimiento del 100%, así mismo, se obtuvo un avance con respecto a la meta anual del 25%.</t>
  </si>
  <si>
    <t xml:space="preserve">Este componente tiene como meta anual de realizar 387 acciones integrales contra la violencia familiar y de genero. En este trimestre se realizaron 94 de las 99 que se tenían proyectadas, obteniendo un porcentaje de avance del 94.95%, este porcentaje se debe a que se reprogramaron para el siguiente trimestre la ejecución de estas acciones, esperando contar con las condiciones optimas para poder desempañar dichas actividades, en tal contexto se logro un avance con respecto a la meta anual del 24.29%. </t>
  </si>
  <si>
    <t xml:space="preserve">Este indicador tiene como meta anual la realización del 384 acciones en materia de prevención  de la violencia familiar y de genero. En este trimestre se ejecutaron 94 actividades de las 96 que se tenían proyectadas, obteniendo un porcentaje de cumplimiento del 97.92%, este porcentaje se debe a que se reprogramaron para el siguiente trimestre la ejecución de estas acciones, esperando contar con las condiciones optimas para poder desempañar dichas actividades, en tal contexto se logro un avance con respecto a la meta anual del 24.48%. </t>
  </si>
  <si>
    <t xml:space="preserve">Este indicador tiene como meta anual la realización e implementación de 03 programas de intervención contra la violencia familiar y de genero. En este trimestre no se logro la realización de estos programas, este se debe a que se reprogramaron para el siguiente trimestre la ejecución de estas acciones, esperando contar con las condiciones optimas para poder desempañar dichas actividades, en tal contexto se logro un avance con respecto a la meta anual del 0%. </t>
  </si>
  <si>
    <r>
      <rPr>
        <b/>
        <sz val="11"/>
        <rFont val="Arial"/>
        <family val="2"/>
      </rPr>
      <t>UNIDAD DE MEDIDA INDICADOR</t>
    </r>
    <r>
      <rPr>
        <sz val="11"/>
        <rFont val="Arial"/>
        <family val="2"/>
      </rPr>
      <t>:
Porcentaje
UNIDAD DE MEDIDA DE LAS VARIABLES: 
Incentivos</t>
    </r>
  </si>
  <si>
    <r>
      <rPr>
        <b/>
        <sz val="11"/>
        <rFont val="Arial"/>
        <family val="2"/>
      </rPr>
      <t>UNIDAD DE MEDIDA INDICADOR:</t>
    </r>
    <r>
      <rPr>
        <sz val="11"/>
        <rFont val="Arial"/>
        <family val="2"/>
      </rPr>
      <t xml:space="preserve">
Porcentaje
UNIDAD DE MEDIDA DE LAS VARIABLES: 
manuales y gestiones de capacitación</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</si>
  <si>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Acciones de supervisión y vigilancia</t>
    </r>
  </si>
  <si>
    <r>
      <rPr>
        <b/>
        <sz val="12.5"/>
        <color theme="1"/>
        <rFont val="Arial"/>
        <family val="2"/>
      </rPr>
      <t xml:space="preserve">UNIDAD DE MEDIDA DEL INDICADOR: </t>
    </r>
    <r>
      <rPr>
        <sz val="12.5"/>
        <color theme="1"/>
        <rFont val="Arial"/>
        <family val="2"/>
      </rPr>
      <t xml:space="preserve">
Porcentaje</t>
    </r>
  </si>
  <si>
    <r>
      <rPr>
        <b/>
        <sz val="11"/>
        <color theme="1"/>
        <rFont val="Arial"/>
        <family val="2"/>
      </rPr>
      <t>PPPIVCENVIPE: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Encuesta Nacional de Seguridad Pública Urbana. Periodicidad Anual.</t>
    </r>
  </si>
  <si>
    <r>
      <rPr>
        <b/>
        <sz val="13"/>
        <color rgb="FFFF0000"/>
        <rFont val="Arial"/>
        <family val="2"/>
      </rPr>
      <t>META ANUAL</t>
    </r>
    <r>
      <rPr>
        <sz val="13"/>
        <color rgb="FFFF0000"/>
        <rFont val="Arial"/>
        <family val="2"/>
      </rPr>
      <t xml:space="preserve">: CORRESPONDE A LA META AJUSTADA EN EL PMD 2021-2024 ACTUALIZADO
</t>
    </r>
    <r>
      <rPr>
        <b/>
        <sz val="13"/>
        <color rgb="FFFF0000"/>
        <rFont val="Arial"/>
        <family val="2"/>
      </rPr>
      <t>META PROGRAMADA</t>
    </r>
    <r>
      <rPr>
        <sz val="13"/>
        <color rgb="FFFF0000"/>
        <rFont val="Arial"/>
        <family val="2"/>
      </rPr>
      <t xml:space="preserve">: Al ser un indicador NO ACUMULATIVO la meta programada para cada trimestre considera el mismo valor.
</t>
    </r>
    <r>
      <rPr>
        <b/>
        <sz val="13"/>
        <color rgb="FFFF0000"/>
        <rFont val="Arial"/>
        <family val="2"/>
      </rPr>
      <t>META LOGRADA:</t>
    </r>
    <r>
      <rPr>
        <sz val="13"/>
        <color rgb="FFFF0000"/>
        <rFont val="Arial"/>
        <family val="2"/>
      </rPr>
      <t xml:space="preserve"> Registra el valor proporcionado por el INEGI en la encuesta ENVIPE, mientras no se actualice seguirá siendo igual al último dato disponible.
</t>
    </r>
    <r>
      <rPr>
        <b/>
        <sz val="13"/>
        <color rgb="FFFF0000"/>
        <rFont val="Arial"/>
        <family val="2"/>
      </rPr>
      <t>PORCENTAJE DE AVANCE TRIMESTRAL</t>
    </r>
    <r>
      <rPr>
        <sz val="13"/>
        <color rgb="FFFF0000"/>
        <rFont val="Arial"/>
        <family val="2"/>
      </rPr>
      <t xml:space="preserve">: Calcula el avance de la meta lograda en el trimestre respecto a la meta programada. Al ser un indicador descendiente se espera que los avances sean negativos indicando que la inseguridad ha disminuido.
</t>
    </r>
    <r>
      <rPr>
        <b/>
        <sz val="13"/>
        <color rgb="FFFF0000"/>
        <rFont val="Arial"/>
        <family val="2"/>
      </rPr>
      <t>PORCENTAJE DE AVANCE ACUMULADO TRIMESTRALMENTE:</t>
    </r>
    <r>
      <rPr>
        <sz val="13"/>
        <color rgb="FFFF0000"/>
        <rFont val="Arial"/>
        <family val="2"/>
      </rPr>
      <t xml:space="preserve"> El avance acumulado al primer trimestre es igual al avance del primer trimestre, por eso no aparece. A partir del segundo trimestre se calculan los avances logrados respecto a los programados realizando las sumas de los trimestres que se reportan. Por ejemplo para el segundo trimestre se suma lo logrado en el primero y segundo trimestre, se divide entre la suma de lo programado en el primero y segundo trimestre y a este resultado se le resta la unidad para obtener el avance acumulado.
</t>
    </r>
    <r>
      <rPr>
        <b/>
        <sz val="13"/>
        <color rgb="FFFF0000"/>
        <rFont val="Arial"/>
        <family val="2"/>
      </rPr>
      <t xml:space="preserve">SEMAFORIZACIÓN: </t>
    </r>
    <r>
      <rPr>
        <sz val="13"/>
        <color rgb="FFFF0000"/>
        <rFont val="Arial"/>
        <family val="2"/>
      </rPr>
      <t xml:space="preserve">Si el avance es igual a 0% o menor la celda se pintará de color verde; si el avance es mayor a cero y menor al 15% la celda se pintará de amarillo; y si el valor es mayor al 15% la celda se pintará de rojo.
</t>
    </r>
    <r>
      <rPr>
        <b/>
        <sz val="13"/>
        <color rgb="FFFF0000"/>
        <rFont val="Arial"/>
        <family val="2"/>
      </rPr>
      <t>TEXTO NO APLICA:</t>
    </r>
    <r>
      <rPr>
        <sz val="13"/>
        <color rgb="FFFF0000"/>
        <rFont val="Arial"/>
        <family val="2"/>
      </rPr>
      <t xml:space="preserve"> Los avances mostrarán la leyenda NO APLICA mientras no se registren metas logradas.
</t>
    </r>
    <r>
      <rPr>
        <b/>
        <sz val="13"/>
        <color rgb="FFFF0000"/>
        <rFont val="Arial"/>
        <family val="2"/>
      </rPr>
      <t>AVANCE LOGRADO EN EL PRIMER TRIMESTRE 2024:</t>
    </r>
    <r>
      <rPr>
        <sz val="13"/>
        <color rgb="FFFF0000"/>
        <rFont val="Arial"/>
        <family val="2"/>
      </rPr>
      <t xml:space="preserve"> Tanto el avance trimestral como el acumulado trimestral fue de 11.43% un valor positivo indicando que la inseguridad se incrementó respecto a lo esperado. El semáforo está en amarillo. </t>
    </r>
  </si>
  <si>
    <r>
      <t xml:space="preserve">Meta trimestral: La Tasa de variación de delitos cometidos contra el patrimonio de la población del municipio de Benito Juárez, es de un valor positivo del avance trimestral, lo que indica que la incidencia delictiva disminuyo un -0.66% por debajo de lo esperado, debido a los 2,114 delitos cometidos contra el patrimonio reportados en el municipio, contra los 2,128 de proyección para el 1er trimestre. Datos obtenidos del Secretariado Ejecutivo del Sistema Nacional de Seguridad Pública (SESNSP). 
Meta anual: La Tasa de variación de delitos cometidos contra el patrimonio de la población del municipio de Benito Juárez, con los datos obtenidos del Secretariado Ejecutivo del Sistema Nacional de Seguridad Pública (SESNSP), el valor se debe a que solo considera el primer trimestre con 2,114 delitos y los compara con la meta anual de 9,208 delitos, pero el avance anual se registra como N/A al ser un indicador NO acumulativo, de acuerdo con la Guía para la Integración y Rendición de Informes de Avance de Gestión Financiera ASEQROO.
Nota: Los datos obtenidos del Secretariado Ejecutivo del Sistema Nacional de Seguridad Pública (SESNSP), están desfasados un mes, es decir que se han publicado con cifras hasta el mes de febrero del 2024.  </t>
    </r>
    <r>
      <rPr>
        <sz val="13"/>
        <rFont val="Arial"/>
        <family val="2"/>
      </rPr>
      <t>https://drive.google.com/file/d/1yU3H8cji0unOEyIBoxcdTEsqKhGZoFwq/view?usp=sharing</t>
    </r>
    <r>
      <rPr>
        <sz val="13"/>
        <color rgb="FFFF0000"/>
        <rFont val="Arial"/>
        <family val="2"/>
      </rPr>
      <t xml:space="preserve"> /  </t>
    </r>
    <r>
      <rPr>
        <sz val="13"/>
        <rFont val="Arial"/>
        <family val="2"/>
      </rPr>
      <t>Municipal-Delitos-2015-2024_may2024.zip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</si>
</sst>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33">
    <font>
      <sz val="11"/>
      <color theme="1"/>
      <name val="Calibri"/>
      <charset val="134"/>
      <scheme val="minor"/>
    </font>
    <font>
      <sz val="11"/>
      <color theme="1"/>
      <name val="Arial"/>
      <family val="2"/>
    </font>
    <font>
      <sz val="11"/>
      <color theme="1"/>
      <name val="Arial"/>
      <family val="2"/>
    </font>
    <font>
      <sz val="11"/>
      <color theme="1"/>
      <name val="Arial"/>
      <family val="2"/>
    </font>
    <font>
      <b/>
      <sz val="11"/>
      <color theme="1"/>
      <name val="Calibri"/>
      <family val="2"/>
      <scheme val="minor"/>
    </font>
    <font>
      <b/>
      <sz val="24"/>
      <color theme="0"/>
      <name val="Arial"/>
      <family val="2"/>
    </font>
    <font>
      <b/>
      <sz val="16"/>
      <color theme="0"/>
      <name val="Arial"/>
      <family val="2"/>
    </font>
    <font>
      <b/>
      <sz val="14"/>
      <color rgb="FFFFFFFF"/>
      <name val="Arial"/>
      <family val="2"/>
    </font>
    <font>
      <b/>
      <sz val="11"/>
      <color theme="1"/>
      <name val="Arial"/>
      <family val="2"/>
    </font>
    <font>
      <b/>
      <sz val="11"/>
      <name val="Arial"/>
      <family val="2"/>
    </font>
    <font>
      <b/>
      <sz val="11"/>
      <color rgb="FF000000"/>
      <name val="Arial"/>
      <family val="2"/>
    </font>
    <font>
      <b/>
      <sz val="11"/>
      <color theme="0"/>
      <name val="Arial"/>
      <family val="2"/>
    </font>
    <font>
      <sz val="11"/>
      <color theme="0"/>
      <name val="Arial"/>
      <family val="2"/>
    </font>
    <font>
      <sz val="11"/>
      <name val="Arial"/>
      <family val="2"/>
    </font>
    <font>
      <b/>
      <sz val="14"/>
      <color theme="0"/>
      <name val="Arial"/>
      <family val="2"/>
    </font>
    <font>
      <b/>
      <sz val="12"/>
      <color theme="1"/>
      <name val="Arial"/>
      <family val="2"/>
    </font>
    <font>
      <sz val="11"/>
      <color theme="1"/>
      <name val="Calibri"/>
      <family val="2"/>
      <scheme val="minor"/>
    </font>
    <font>
      <sz val="12"/>
      <color theme="1"/>
      <name val="Calibri"/>
      <family val="2"/>
      <scheme val="minor"/>
    </font>
    <font>
      <strike/>
      <sz val="11"/>
      <name val="Arial"/>
      <family val="2"/>
    </font>
    <font>
      <b/>
      <sz val="14"/>
      <color theme="1"/>
      <name val="Arial"/>
      <family val="2"/>
    </font>
    <font>
      <sz val="12.5"/>
      <color theme="1"/>
      <name val="Arial"/>
      <family val="2"/>
    </font>
    <font>
      <b/>
      <sz val="11"/>
      <color rgb="FF7030A0"/>
      <name val="Arial"/>
      <family val="2"/>
    </font>
    <font>
      <sz val="14"/>
      <color theme="1"/>
      <name val="Arial"/>
      <family val="2"/>
    </font>
    <font>
      <sz val="14"/>
      <color theme="1"/>
      <name val="Calibri"/>
      <family val="2"/>
      <scheme val="minor"/>
    </font>
    <font>
      <b/>
      <sz val="12.5"/>
      <color theme="1"/>
      <name val="Arial"/>
      <family val="2"/>
    </font>
    <font>
      <sz val="13"/>
      <color rgb="FFFF0000"/>
      <name val="Arial"/>
      <family val="2"/>
    </font>
    <font>
      <b/>
      <sz val="13"/>
      <color rgb="FFFF0000"/>
      <name val="Arial"/>
      <family val="2"/>
    </font>
    <font>
      <sz val="13"/>
      <name val="Arial"/>
      <family val="2"/>
    </font>
    <font>
      <sz val="18"/>
      <color theme="1"/>
      <name val="Arial"/>
      <family val="2"/>
    </font>
    <font>
      <sz val="18"/>
      <name val="Arial"/>
      <family val="2"/>
    </font>
    <font>
      <b/>
      <sz val="18"/>
      <name val="Arial"/>
      <family val="2"/>
    </font>
    <font>
      <sz val="18"/>
      <color theme="0"/>
      <name val="Arial"/>
      <family val="2"/>
    </font>
    <font>
      <b/>
      <sz val="18"/>
      <color theme="0"/>
      <name val="Arial"/>
      <family val="2"/>
    </font>
  </fonts>
  <fills count="13">
    <fill>
      <patternFill patternType="none"/>
    </fill>
    <fill>
      <patternFill patternType="gray125"/>
    </fill>
    <fill>
      <patternFill patternType="solid">
        <fgColor rgb="FFC7EFCE"/>
        <bgColor indexed="64"/>
      </patternFill>
    </fill>
    <fill>
      <patternFill patternType="solid">
        <fgColor rgb="FFFFEB9C"/>
        <bgColor indexed="64"/>
      </patternFill>
    </fill>
    <fill>
      <patternFill patternType="solid">
        <fgColor rgb="FF1A79BB"/>
        <bgColor indexed="64"/>
      </patternFill>
    </fill>
    <fill>
      <patternFill patternType="solid">
        <fgColor rgb="FF1A79BB"/>
        <bgColor rgb="FF000000"/>
      </patternFill>
    </fill>
    <fill>
      <patternFill patternType="solid">
        <fgColor rgb="FFAED8F4"/>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
      <patternFill patternType="solid">
        <fgColor rgb="FFF2F2F2"/>
        <bgColor rgb="FFF2F2F2"/>
      </patternFill>
    </fill>
    <fill>
      <patternFill patternType="solid">
        <fgColor theme="0" tint="-0.499984740745262"/>
        <bgColor indexed="64"/>
      </patternFill>
    </fill>
    <fill>
      <patternFill patternType="solid">
        <fgColor rgb="FFFFFF00"/>
        <bgColor indexed="64"/>
      </patternFill>
    </fill>
  </fills>
  <borders count="120">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medium">
        <color auto="1"/>
      </left>
      <right style="medium">
        <color auto="1"/>
      </right>
      <top style="thin">
        <color auto="1"/>
      </top>
      <bottom/>
      <diagonal/>
    </border>
    <border>
      <left style="medium">
        <color auto="1"/>
      </left>
      <right/>
      <top style="dashed">
        <color theme="1"/>
      </top>
      <bottom style="dashed">
        <color theme="1"/>
      </bottom>
      <diagonal/>
    </border>
    <border>
      <left/>
      <right/>
      <top style="dashed">
        <color theme="1"/>
      </top>
      <bottom style="dashed">
        <color theme="1"/>
      </bottom>
      <diagonal/>
    </border>
    <border>
      <left style="dotted">
        <color auto="1"/>
      </left>
      <right style="dotted">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ashed">
        <color theme="1"/>
      </left>
      <right style="dashed">
        <color theme="1"/>
      </right>
      <top style="dotted">
        <color auto="1"/>
      </top>
      <bottom style="dotted">
        <color auto="1"/>
      </bottom>
      <diagonal/>
    </border>
    <border>
      <left style="dotted">
        <color auto="1"/>
      </left>
      <right/>
      <top style="dotted">
        <color auto="1"/>
      </top>
      <bottom style="dotted">
        <color auto="1"/>
      </bottom>
      <diagonal/>
    </border>
    <border>
      <left style="dashed">
        <color theme="1"/>
      </left>
      <right style="dashed">
        <color theme="1"/>
      </right>
      <top style="dotted">
        <color auto="1"/>
      </top>
      <bottom/>
      <diagonal/>
    </border>
    <border>
      <left style="dashed">
        <color theme="1"/>
      </left>
      <right style="dashed">
        <color theme="1"/>
      </right>
      <top style="dotted">
        <color auto="1"/>
      </top>
      <bottom style="dashed">
        <color auto="1"/>
      </bottom>
      <diagonal/>
    </border>
    <border>
      <left style="dashed">
        <color theme="1"/>
      </left>
      <right/>
      <top style="dotted">
        <color auto="1"/>
      </top>
      <bottom style="dashed">
        <color auto="1"/>
      </bottom>
      <diagonal/>
    </border>
    <border>
      <left style="dashed">
        <color auto="1"/>
      </left>
      <right style="dashed">
        <color auto="1"/>
      </right>
      <top style="dashed">
        <color auto="1"/>
      </top>
      <bottom style="dashed">
        <color auto="1"/>
      </bottom>
      <diagonal/>
    </border>
    <border>
      <left style="dashed">
        <color theme="1"/>
      </left>
      <right/>
      <top/>
      <bottom style="dotted">
        <color auto="1"/>
      </bottom>
      <diagonal/>
    </border>
    <border>
      <left style="dashed">
        <color auto="1"/>
      </left>
      <right style="dashed">
        <color auto="1"/>
      </right>
      <top/>
      <bottom style="dotted">
        <color auto="1"/>
      </bottom>
      <diagonal/>
    </border>
    <border>
      <left style="dashed">
        <color theme="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right style="dashed">
        <color theme="1"/>
      </right>
      <top style="dotted">
        <color auto="1"/>
      </top>
      <bottom/>
      <diagonal/>
    </border>
    <border>
      <left style="medium">
        <color auto="1"/>
      </left>
      <right style="dashed">
        <color theme="1"/>
      </right>
      <top style="dotted">
        <color auto="1"/>
      </top>
      <bottom style="dotted">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theme="1"/>
      </left>
      <right style="thin">
        <color theme="1"/>
      </right>
      <top style="medium">
        <color auto="1"/>
      </top>
      <bottom style="thin">
        <color auto="1"/>
      </bottom>
      <diagonal/>
    </border>
    <border>
      <left style="thin">
        <color auto="1"/>
      </left>
      <right style="thin">
        <color auto="1"/>
      </right>
      <top style="thin">
        <color auto="1"/>
      </top>
      <bottom/>
      <diagonal/>
    </border>
    <border>
      <left style="dashed">
        <color theme="1"/>
      </left>
      <right style="dotted">
        <color auto="1"/>
      </right>
      <top style="dotted">
        <color auto="1"/>
      </top>
      <bottom/>
      <diagonal/>
    </border>
    <border>
      <left style="medium">
        <color auto="1"/>
      </left>
      <right style="dashed">
        <color theme="1"/>
      </right>
      <top/>
      <bottom style="dotted">
        <color auto="1"/>
      </bottom>
      <diagonal/>
    </border>
    <border>
      <left style="dashed">
        <color theme="1"/>
      </left>
      <right style="dashed">
        <color theme="1"/>
      </right>
      <top/>
      <bottom style="dotted">
        <color auto="1"/>
      </bottom>
      <diagonal/>
    </border>
    <border>
      <left style="dashed">
        <color theme="1"/>
      </left>
      <right style="dotted">
        <color auto="1"/>
      </right>
      <top style="dotted">
        <color auto="1"/>
      </top>
      <bottom style="dotted">
        <color auto="1"/>
      </bottom>
      <diagonal/>
    </border>
    <border>
      <left style="medium">
        <color auto="1"/>
      </left>
      <right style="dashed">
        <color theme="1"/>
      </right>
      <top style="dotted">
        <color auto="1"/>
      </top>
      <bottom/>
      <diagonal/>
    </border>
    <border>
      <left style="medium">
        <color auto="1"/>
      </left>
      <right/>
      <top style="dotted">
        <color auto="1"/>
      </top>
      <bottom style="dashed">
        <color auto="1"/>
      </bottom>
      <diagonal/>
    </border>
    <border>
      <left style="dashed">
        <color auto="1"/>
      </left>
      <right style="dashed">
        <color theme="1"/>
      </right>
      <top style="dashed">
        <color auto="1"/>
      </top>
      <bottom style="dashed">
        <color auto="1"/>
      </bottom>
      <diagonal/>
    </border>
    <border>
      <left style="dashed">
        <color theme="1"/>
      </left>
      <right style="dashed">
        <color theme="1"/>
      </right>
      <top style="dashed">
        <color auto="1"/>
      </top>
      <bottom style="dashed">
        <color auto="1"/>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ashed">
        <color auto="1"/>
      </left>
      <right style="dashed">
        <color auto="1"/>
      </right>
      <top/>
      <bottom style="dash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ashed">
        <color auto="1"/>
      </left>
      <right style="dashed">
        <color auto="1"/>
      </right>
      <top style="dashed">
        <color auto="1"/>
      </top>
      <bottom style="medium">
        <color auto="1"/>
      </bottom>
      <diagonal/>
    </border>
    <border>
      <left style="dotted">
        <color auto="1"/>
      </left>
      <right style="medium">
        <color auto="1"/>
      </right>
      <top style="medium">
        <color auto="1"/>
      </top>
      <bottom/>
      <diagonal/>
    </border>
    <border>
      <left style="medium">
        <color auto="1"/>
      </left>
      <right style="medium">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style="medium">
        <color auto="1"/>
      </top>
      <bottom style="medium">
        <color auto="1"/>
      </bottom>
      <diagonal/>
    </border>
    <border>
      <left style="medium">
        <color auto="1"/>
      </left>
      <right style="dashed">
        <color theme="1"/>
      </right>
      <top style="medium">
        <color auto="1"/>
      </top>
      <bottom/>
      <diagonal/>
    </border>
    <border>
      <left style="dashed">
        <color theme="1"/>
      </left>
      <right style="dashed">
        <color theme="1"/>
      </right>
      <top style="medium">
        <color auto="1"/>
      </top>
      <bottom/>
      <diagonal/>
    </border>
    <border>
      <left style="medium">
        <color auto="1"/>
      </left>
      <right/>
      <top style="medium">
        <color auto="1"/>
      </top>
      <bottom style="dotted">
        <color auto="1"/>
      </bottom>
      <diagonal/>
    </border>
    <border>
      <left style="medium">
        <color auto="1"/>
      </left>
      <right style="medium">
        <color auto="1"/>
      </right>
      <top style="medium">
        <color auto="1"/>
      </top>
      <bottom style="dotted">
        <color auto="1"/>
      </bottom>
      <diagonal/>
    </border>
    <border>
      <left style="medium">
        <color auto="1"/>
      </left>
      <right style="dashed">
        <color theme="1"/>
      </right>
      <top style="dashed">
        <color theme="1"/>
      </top>
      <bottom/>
      <diagonal/>
    </border>
    <border>
      <left style="dashed">
        <color theme="1"/>
      </left>
      <right style="dashed">
        <color theme="1"/>
      </right>
      <top style="dashed">
        <color theme="1"/>
      </top>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medium">
        <color auto="1"/>
      </left>
      <right style="dashed">
        <color theme="1"/>
      </right>
      <top style="dashed">
        <color theme="1"/>
      </top>
      <bottom style="medium">
        <color auto="1"/>
      </bottom>
      <diagonal/>
    </border>
    <border>
      <left style="dashed">
        <color theme="1"/>
      </left>
      <right style="dashed">
        <color theme="1"/>
      </right>
      <top style="dashed">
        <color theme="1"/>
      </top>
      <bottom style="medium">
        <color auto="1"/>
      </bottom>
      <diagonal/>
    </border>
    <border>
      <left style="dotted">
        <color auto="1"/>
      </left>
      <right style="medium">
        <color auto="1"/>
      </right>
      <top style="medium">
        <color auto="1"/>
      </top>
      <bottom style="medium">
        <color auto="1"/>
      </bottom>
      <diagonal/>
    </border>
    <border>
      <left style="dotted">
        <color auto="1"/>
      </left>
      <right/>
      <top style="medium">
        <color auto="1"/>
      </top>
      <bottom style="medium">
        <color auto="1"/>
      </bottom>
      <diagonal/>
    </border>
    <border>
      <left style="dashed">
        <color theme="1"/>
      </left>
      <right style="medium">
        <color auto="1"/>
      </right>
      <top style="medium">
        <color auto="1"/>
      </top>
      <bottom/>
      <diagonal/>
    </border>
    <border>
      <left/>
      <right style="dashed">
        <color theme="1"/>
      </right>
      <top style="dashed">
        <color theme="1"/>
      </top>
      <bottom/>
      <diagonal/>
    </border>
    <border>
      <left style="dashed">
        <color theme="1"/>
      </left>
      <right/>
      <top style="dashed">
        <color theme="1"/>
      </top>
      <bottom/>
      <diagonal/>
    </border>
    <border>
      <left style="dashed">
        <color theme="1"/>
      </left>
      <right style="medium">
        <color auto="1"/>
      </right>
      <top style="dashed">
        <color theme="1"/>
      </top>
      <bottom/>
      <diagonal/>
    </border>
    <border>
      <left/>
      <right style="dashed">
        <color theme="1"/>
      </right>
      <top style="medium">
        <color auto="1"/>
      </top>
      <bottom/>
      <diagonal/>
    </border>
    <border>
      <left style="dashed">
        <color theme="1"/>
      </left>
      <right style="dashed">
        <color theme="1"/>
      </right>
      <top style="medium">
        <color auto="1"/>
      </top>
      <bottom style="dotted">
        <color theme="1"/>
      </bottom>
      <diagonal/>
    </border>
    <border>
      <left style="dashed">
        <color theme="1"/>
      </left>
      <right style="medium">
        <color auto="1"/>
      </right>
      <top style="medium">
        <color auto="1"/>
      </top>
      <bottom style="dotted">
        <color theme="1"/>
      </bottom>
      <diagonal/>
    </border>
    <border>
      <left style="medium">
        <color auto="1"/>
      </left>
      <right/>
      <top style="thin">
        <color auto="1"/>
      </top>
      <bottom/>
      <diagonal/>
    </border>
    <border>
      <left style="dashed">
        <color theme="1"/>
      </left>
      <right style="dashed">
        <color theme="1"/>
      </right>
      <top/>
      <bottom style="dotted">
        <color theme="1"/>
      </bottom>
      <diagonal/>
    </border>
    <border>
      <left style="dashed">
        <color theme="1"/>
      </left>
      <right style="medium">
        <color auto="1"/>
      </right>
      <top/>
      <bottom style="dotted">
        <color theme="1"/>
      </bottom>
      <diagonal/>
    </border>
    <border>
      <left style="dashed">
        <color theme="1"/>
      </left>
      <right style="medium">
        <color auto="1"/>
      </right>
      <top style="dashed">
        <color theme="1"/>
      </top>
      <bottom style="medium">
        <color auto="1"/>
      </bottom>
      <diagonal/>
    </border>
    <border>
      <left/>
      <right style="dashed">
        <color theme="1"/>
      </right>
      <top style="dashed">
        <color theme="1"/>
      </top>
      <bottom style="medium">
        <color auto="1"/>
      </bottom>
      <diagonal/>
    </border>
    <border>
      <left style="dashed">
        <color theme="1"/>
      </left>
      <right style="dashed">
        <color theme="1"/>
      </right>
      <top/>
      <bottom style="medium">
        <color auto="1"/>
      </bottom>
      <diagonal/>
    </border>
    <border>
      <left style="dashed">
        <color theme="1"/>
      </left>
      <right style="medium">
        <color auto="1"/>
      </right>
      <top/>
      <bottom style="medium">
        <color auto="1"/>
      </bottom>
      <diagonal/>
    </border>
    <border>
      <left style="medium">
        <color auto="1"/>
      </left>
      <right/>
      <top style="thin">
        <color auto="1"/>
      </top>
      <bottom style="medium">
        <color auto="1"/>
      </bottom>
      <diagonal/>
    </border>
    <border>
      <left/>
      <right style="dashed">
        <color auto="1"/>
      </right>
      <top/>
      <bottom style="medium">
        <color auto="1"/>
      </bottom>
      <diagonal/>
    </border>
    <border>
      <left/>
      <right style="medium">
        <color auto="1"/>
      </right>
      <top style="thin">
        <color auto="1"/>
      </top>
      <bottom/>
      <diagonal/>
    </border>
    <border>
      <left style="medium">
        <color auto="1"/>
      </left>
      <right style="medium">
        <color auto="1"/>
      </right>
      <top/>
      <bottom/>
      <diagonal/>
    </border>
    <border>
      <left style="dotted">
        <color auto="1"/>
      </left>
      <right style="medium">
        <color auto="1"/>
      </right>
      <top style="dotted">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medium">
        <color auto="1"/>
      </right>
      <top/>
      <bottom style="dotted">
        <color auto="1"/>
      </bottom>
      <diagonal/>
    </border>
    <border>
      <left style="dashed">
        <color auto="1"/>
      </left>
      <right style="dashed">
        <color auto="1"/>
      </right>
      <top/>
      <bottom style="medium">
        <color auto="1"/>
      </bottom>
      <diagonal/>
    </border>
    <border>
      <left style="dashed">
        <color auto="1"/>
      </left>
      <right/>
      <top style="dashed">
        <color auto="1"/>
      </top>
      <bottom style="medium">
        <color auto="1"/>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auto="1"/>
      </top>
      <bottom style="medium">
        <color indexed="64"/>
      </bottom>
      <diagonal/>
    </border>
    <border>
      <left style="medium">
        <color indexed="64"/>
      </left>
      <right style="dotted">
        <color auto="1"/>
      </right>
      <top style="thin">
        <color auto="1"/>
      </top>
      <bottom/>
      <diagonal/>
    </border>
    <border>
      <left style="dotted">
        <color auto="1"/>
      </left>
      <right style="medium">
        <color indexed="64"/>
      </right>
      <top style="dotted">
        <color auto="1"/>
      </top>
      <bottom style="medium">
        <color indexed="64"/>
      </bottom>
      <diagonal/>
    </border>
    <border>
      <left style="medium">
        <color indexed="64"/>
      </left>
      <right style="thin">
        <color theme="1"/>
      </right>
      <top style="medium">
        <color auto="1"/>
      </top>
      <bottom style="thin">
        <color auto="1"/>
      </bottom>
      <diagonal/>
    </border>
    <border>
      <left style="medium">
        <color auto="1"/>
      </left>
      <right style="medium">
        <color auto="1"/>
      </right>
      <top style="dotted">
        <color indexed="64"/>
      </top>
      <bottom/>
      <diagonal/>
    </border>
    <border>
      <left style="thin">
        <color theme="1"/>
      </left>
      <right/>
      <top style="medium">
        <color auto="1"/>
      </top>
      <bottom style="thin">
        <color auto="1"/>
      </bottom>
      <diagonal/>
    </border>
    <border>
      <left style="medium">
        <color indexed="64"/>
      </left>
      <right style="medium">
        <color indexed="64"/>
      </right>
      <top style="dotted">
        <color auto="1"/>
      </top>
      <bottom style="thin">
        <color auto="1"/>
      </bottom>
      <diagonal/>
    </border>
    <border>
      <left style="medium">
        <color indexed="64"/>
      </left>
      <right style="dashed">
        <color theme="1"/>
      </right>
      <top style="dotted">
        <color indexed="64"/>
      </top>
      <bottom style="dashed">
        <color indexed="64"/>
      </bottom>
      <diagonal/>
    </border>
    <border>
      <left style="dotted">
        <color indexed="64"/>
      </left>
      <right style="dashed">
        <color theme="1"/>
      </right>
      <top style="dotted">
        <color indexed="64"/>
      </top>
      <bottom style="dotted">
        <color indexed="64"/>
      </bottom>
      <diagonal/>
    </border>
    <border>
      <left/>
      <right style="dashed">
        <color theme="1"/>
      </right>
      <top/>
      <bottom style="dotted">
        <color indexed="64"/>
      </bottom>
      <diagonal/>
    </border>
    <border>
      <left style="dashed">
        <color theme="1"/>
      </left>
      <right style="dashed">
        <color indexed="64"/>
      </right>
      <top style="dashed">
        <color indexed="64"/>
      </top>
      <bottom style="dashed">
        <color indexed="64"/>
      </bottom>
      <diagonal/>
    </border>
    <border>
      <left style="medium">
        <color auto="1"/>
      </left>
      <right style="dotted">
        <color auto="1"/>
      </right>
      <top style="dotted">
        <color auto="1"/>
      </top>
      <bottom/>
      <diagonal/>
    </border>
    <border>
      <left/>
      <right style="dotted">
        <color auto="1"/>
      </right>
      <top style="dotted">
        <color auto="1"/>
      </top>
      <bottom style="dotted">
        <color auto="1"/>
      </bottom>
      <diagonal/>
    </border>
    <border>
      <left style="dotted">
        <color auto="1"/>
      </left>
      <right style="dotted">
        <color auto="1"/>
      </right>
      <top style="dotted">
        <color auto="1"/>
      </top>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style="medium">
        <color indexed="64"/>
      </left>
      <right/>
      <top style="thin">
        <color indexed="64"/>
      </top>
      <bottom style="thin">
        <color indexed="64"/>
      </bottom>
      <diagonal/>
    </border>
  </borders>
  <cellStyleXfs count="4">
    <xf numFmtId="0" fontId="0" fillId="0" borderId="0"/>
    <xf numFmtId="44" fontId="16" fillId="0" borderId="0" applyFont="0" applyFill="0" applyBorder="0" applyAlignment="0" applyProtection="0"/>
    <xf numFmtId="9" fontId="16" fillId="0" borderId="0" applyFont="0" applyFill="0" applyBorder="0" applyAlignment="0" applyProtection="0"/>
    <xf numFmtId="0" fontId="17" fillId="0" borderId="0"/>
  </cellStyleXfs>
  <cellXfs count="238">
    <xf numFmtId="0" fontId="0" fillId="0" borderId="0" xfId="0"/>
    <xf numFmtId="0" fontId="4" fillId="0" borderId="0" xfId="0" applyFont="1"/>
    <xf numFmtId="0" fontId="0" fillId="2" borderId="0" xfId="0" applyFill="1"/>
    <xf numFmtId="0" fontId="0" fillId="0" borderId="0" xfId="0" applyAlignment="1">
      <alignment wrapText="1"/>
    </xf>
    <xf numFmtId="0" fontId="0" fillId="3" borderId="0" xfId="0" applyFill="1"/>
    <xf numFmtId="0" fontId="5" fillId="4" borderId="4" xfId="0" applyFont="1" applyFill="1" applyBorder="1" applyAlignment="1">
      <alignment vertical="center" wrapText="1"/>
    </xf>
    <xf numFmtId="0" fontId="5" fillId="4" borderId="5" xfId="0" applyFont="1" applyFill="1" applyBorder="1" applyAlignment="1">
      <alignment vertical="center" wrapText="1"/>
    </xf>
    <xf numFmtId="0" fontId="8" fillId="6" borderId="14"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8" fillId="7" borderId="16" xfId="0" applyFont="1" applyFill="1" applyBorder="1" applyAlignment="1">
      <alignment horizontal="justify" vertical="center" wrapText="1"/>
    </xf>
    <xf numFmtId="0" fontId="11" fillId="4" borderId="23"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23" xfId="0" applyFont="1" applyFill="1" applyBorder="1" applyAlignment="1">
      <alignment horizontal="justify" vertical="center" wrapText="1"/>
    </xf>
    <xf numFmtId="0" fontId="8" fillId="7" borderId="34" xfId="0" applyFont="1" applyFill="1" applyBorder="1" applyAlignment="1">
      <alignment horizontal="center" vertical="center" wrapText="1"/>
    </xf>
    <xf numFmtId="0" fontId="9" fillId="7" borderId="23" xfId="0" applyFont="1" applyFill="1" applyBorder="1" applyAlignment="1">
      <alignment horizontal="justify" vertical="center" wrapText="1"/>
    </xf>
    <xf numFmtId="0" fontId="13" fillId="7" borderId="23"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13" fillId="7" borderId="23" xfId="0" applyFont="1" applyFill="1" applyBorder="1" applyAlignment="1">
      <alignment horizontal="justify" vertical="center" wrapText="1"/>
    </xf>
    <xf numFmtId="0" fontId="9" fillId="7" borderId="37"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9" fillId="7" borderId="38"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5" fillId="4" borderId="45" xfId="0" applyFont="1" applyFill="1" applyBorder="1" applyAlignment="1">
      <alignment vertical="center" wrapText="1"/>
    </xf>
    <xf numFmtId="0" fontId="9" fillId="7" borderId="46" xfId="0" applyFont="1" applyFill="1" applyBorder="1" applyAlignment="1">
      <alignment horizontal="center" vertical="center" wrapText="1"/>
    </xf>
    <xf numFmtId="0" fontId="9" fillId="9" borderId="46"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9" fillId="9" borderId="48" xfId="0" applyFont="1" applyFill="1" applyBorder="1" applyAlignment="1">
      <alignment horizontal="center" vertical="center" wrapText="1"/>
    </xf>
    <xf numFmtId="10" fontId="0" fillId="10" borderId="49" xfId="0" applyNumberFormat="1" applyFill="1" applyBorder="1" applyAlignment="1">
      <alignment horizontal="center" vertical="center" wrapText="1"/>
    </xf>
    <xf numFmtId="0" fontId="13" fillId="7" borderId="50" xfId="0" applyFont="1" applyFill="1" applyBorder="1" applyAlignment="1">
      <alignment horizontal="center" vertical="center" wrapText="1"/>
    </xf>
    <xf numFmtId="0" fontId="9" fillId="6" borderId="51" xfId="0" applyFont="1" applyFill="1" applyBorder="1" applyAlignment="1">
      <alignment horizontal="center" vertical="center" wrapText="1"/>
    </xf>
    <xf numFmtId="0" fontId="9" fillId="6" borderId="52" xfId="0" applyFont="1" applyFill="1" applyBorder="1" applyAlignment="1">
      <alignment horizontal="justify" vertical="center" wrapText="1"/>
    </xf>
    <xf numFmtId="0" fontId="13" fillId="6" borderId="53"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9" fillId="7" borderId="25" xfId="0" applyFont="1" applyFill="1" applyBorder="1" applyAlignment="1">
      <alignment horizontal="justify" vertical="center" wrapText="1"/>
    </xf>
    <xf numFmtId="0" fontId="13" fillId="7" borderId="25"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9" fillId="7" borderId="56" xfId="0" applyFont="1" applyFill="1" applyBorder="1" applyAlignment="1">
      <alignment horizontal="justify" vertical="center" wrapText="1"/>
    </xf>
    <xf numFmtId="0" fontId="13" fillId="7" borderId="57" xfId="0" applyFont="1" applyFill="1" applyBorder="1" applyAlignment="1">
      <alignment horizontal="center" vertical="center" wrapText="1"/>
    </xf>
    <xf numFmtId="0" fontId="8" fillId="6" borderId="58" xfId="0" applyFont="1" applyFill="1" applyBorder="1" applyAlignment="1">
      <alignment horizontal="center" vertical="center" wrapText="1"/>
    </xf>
    <xf numFmtId="0" fontId="9" fillId="6" borderId="59" xfId="0" applyFont="1" applyFill="1" applyBorder="1" applyAlignment="1">
      <alignment horizontal="justify" vertical="center" wrapText="1"/>
    </xf>
    <xf numFmtId="0" fontId="13" fillId="6" borderId="59" xfId="0" applyFont="1" applyFill="1" applyBorder="1" applyAlignment="1">
      <alignment horizontal="justify" vertical="center" wrapText="1"/>
    </xf>
    <xf numFmtId="0" fontId="13" fillId="6" borderId="60"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9" fillId="7" borderId="21" xfId="0" applyFont="1" applyFill="1" applyBorder="1" applyAlignment="1">
      <alignment horizontal="justify" vertical="center" wrapText="1"/>
    </xf>
    <xf numFmtId="0" fontId="13" fillId="7" borderId="28"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9" fillId="7" borderId="62" xfId="0" applyFont="1" applyFill="1" applyBorder="1" applyAlignment="1">
      <alignment horizontal="justify" vertical="center" wrapText="1"/>
    </xf>
    <xf numFmtId="0" fontId="13" fillId="7" borderId="63"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6" borderId="67" xfId="0" applyFont="1" applyFill="1" applyBorder="1" applyAlignment="1">
      <alignment horizontal="center" vertical="center" wrapText="1"/>
    </xf>
    <xf numFmtId="0" fontId="8" fillId="7" borderId="70" xfId="0" applyFont="1" applyFill="1" applyBorder="1" applyAlignment="1">
      <alignment horizontal="center" vertical="center" wrapText="1"/>
    </xf>
    <xf numFmtId="0" fontId="8" fillId="7" borderId="74" xfId="0" applyFont="1" applyFill="1" applyBorder="1" applyAlignment="1">
      <alignment horizontal="center" vertical="center" wrapText="1"/>
    </xf>
    <xf numFmtId="0" fontId="8" fillId="7" borderId="75"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79" xfId="0" applyFont="1" applyFill="1" applyBorder="1" applyAlignment="1">
      <alignment horizontal="center" vertical="center" wrapText="1"/>
    </xf>
    <xf numFmtId="10" fontId="0" fillId="10" borderId="1" xfId="0" applyNumberFormat="1" applyFill="1" applyBorder="1" applyAlignment="1">
      <alignment horizontal="center" vertical="center" wrapText="1"/>
    </xf>
    <xf numFmtId="10" fontId="0" fillId="10" borderId="46" xfId="0" applyNumberFormat="1" applyFill="1" applyBorder="1" applyAlignment="1">
      <alignment horizontal="center" vertical="center" wrapText="1"/>
    </xf>
    <xf numFmtId="10" fontId="0" fillId="10" borderId="87" xfId="0" applyNumberFormat="1" applyFill="1" applyBorder="1" applyAlignment="1">
      <alignment horizontal="center" vertical="center" wrapText="1"/>
    </xf>
    <xf numFmtId="10" fontId="0" fillId="10" borderId="43" xfId="0" applyNumberFormat="1" applyFill="1" applyBorder="1" applyAlignment="1">
      <alignment horizontal="center" vertical="center" wrapText="1"/>
    </xf>
    <xf numFmtId="10" fontId="0" fillId="10" borderId="96" xfId="0" applyNumberFormat="1" applyFill="1" applyBorder="1" applyAlignment="1">
      <alignment horizontal="center" vertical="center" wrapText="1"/>
    </xf>
    <xf numFmtId="0" fontId="11" fillId="8" borderId="97" xfId="0" applyFont="1" applyFill="1" applyBorder="1" applyAlignment="1">
      <alignment horizontal="center" vertical="center" wrapText="1"/>
    </xf>
    <xf numFmtId="0" fontId="13" fillId="7" borderId="102" xfId="0" applyFont="1" applyFill="1" applyBorder="1" applyAlignment="1">
      <alignment horizontal="justify" vertical="center" wrapText="1"/>
    </xf>
    <xf numFmtId="0" fontId="9" fillId="7" borderId="107" xfId="0" applyFont="1" applyFill="1" applyBorder="1" applyAlignment="1">
      <alignment horizontal="center" vertical="center" wrapText="1"/>
    </xf>
    <xf numFmtId="0" fontId="9" fillId="7" borderId="109" xfId="0" applyFont="1" applyFill="1" applyBorder="1" applyAlignment="1">
      <alignment horizontal="center" vertical="center" wrapText="1"/>
    </xf>
    <xf numFmtId="0" fontId="15" fillId="0" borderId="0" xfId="0" applyFont="1" applyAlignment="1">
      <alignment horizontal="center" vertical="top"/>
    </xf>
    <xf numFmtId="0" fontId="3" fillId="0" borderId="0" xfId="0" applyFont="1"/>
    <xf numFmtId="0" fontId="11" fillId="4" borderId="34" xfId="0" applyFont="1" applyFill="1" applyBorder="1" applyAlignment="1">
      <alignment horizontal="center" vertical="center" wrapText="1"/>
    </xf>
    <xf numFmtId="0" fontId="11" fillId="4" borderId="23" xfId="0" applyFont="1" applyFill="1" applyBorder="1" applyAlignment="1">
      <alignment horizontal="justify" vertical="center" wrapText="1"/>
    </xf>
    <xf numFmtId="0" fontId="12" fillId="4" borderId="23" xfId="0" applyFont="1" applyFill="1" applyBorder="1" applyAlignment="1">
      <alignment horizontal="justify" vertical="center" wrapText="1"/>
    </xf>
    <xf numFmtId="0" fontId="13" fillId="6" borderId="23" xfId="0" applyFont="1" applyFill="1" applyBorder="1" applyAlignment="1">
      <alignment horizontal="justify" vertical="center" wrapText="1"/>
    </xf>
    <xf numFmtId="0" fontId="8" fillId="7" borderId="111"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13" fillId="7" borderId="25" xfId="0" applyFont="1" applyFill="1" applyBorder="1" applyAlignment="1">
      <alignment horizontal="justify" vertical="center" wrapText="1"/>
    </xf>
    <xf numFmtId="0" fontId="13" fillId="7" borderId="57" xfId="0" applyFont="1" applyFill="1" applyBorder="1" applyAlignment="1">
      <alignment horizontal="justify" vertical="center" wrapText="1"/>
    </xf>
    <xf numFmtId="0" fontId="13" fillId="7" borderId="21" xfId="0" applyFont="1" applyFill="1" applyBorder="1" applyAlignment="1">
      <alignment horizontal="justify" vertical="center" wrapText="1"/>
    </xf>
    <xf numFmtId="0" fontId="13" fillId="7" borderId="62" xfId="0" applyFont="1" applyFill="1" applyBorder="1" applyAlignment="1">
      <alignment horizontal="justify" vertical="center" wrapText="1"/>
    </xf>
    <xf numFmtId="0" fontId="13" fillId="7" borderId="23" xfId="0" applyFont="1" applyFill="1" applyBorder="1" applyAlignment="1">
      <alignment horizontal="left" vertical="center" wrapText="1"/>
    </xf>
    <xf numFmtId="0" fontId="13" fillId="7" borderId="112" xfId="0" applyFont="1" applyFill="1" applyBorder="1" applyAlignment="1">
      <alignment horizontal="justify" vertical="center" wrapText="1"/>
    </xf>
    <xf numFmtId="0" fontId="9" fillId="6" borderId="113" xfId="0" applyFont="1" applyFill="1" applyBorder="1" applyAlignment="1">
      <alignment horizontal="justify" vertical="center" wrapText="1"/>
    </xf>
    <xf numFmtId="0" fontId="13" fillId="7" borderId="114" xfId="0" applyFont="1" applyFill="1" applyBorder="1" applyAlignment="1">
      <alignment horizontal="justify" vertical="center" wrapText="1"/>
    </xf>
    <xf numFmtId="0" fontId="13" fillId="6" borderId="60" xfId="0" applyFont="1" applyFill="1" applyBorder="1" applyAlignment="1">
      <alignment horizontal="justify" vertical="center" wrapText="1"/>
    </xf>
    <xf numFmtId="0" fontId="13" fillId="7" borderId="28" xfId="0" applyFont="1" applyFill="1" applyBorder="1" applyAlignment="1">
      <alignment horizontal="justify" vertical="center" wrapText="1"/>
    </xf>
    <xf numFmtId="0" fontId="0" fillId="0" borderId="44" xfId="0" applyBorder="1"/>
    <xf numFmtId="0" fontId="0" fillId="0" borderId="2" xfId="0" applyBorder="1"/>
    <xf numFmtId="0" fontId="7" fillId="5" borderId="6" xfId="0" applyFont="1" applyFill="1" applyBorder="1" applyAlignment="1">
      <alignment horizontal="center" vertical="center" wrapText="1"/>
    </xf>
    <xf numFmtId="0" fontId="20" fillId="7" borderId="16" xfId="0" applyFont="1" applyFill="1" applyBorder="1" applyAlignment="1">
      <alignment horizontal="center" vertical="center" wrapText="1"/>
    </xf>
    <xf numFmtId="0" fontId="20" fillId="7" borderId="17" xfId="0" applyFont="1" applyFill="1" applyBorder="1" applyAlignment="1">
      <alignment horizontal="left" vertical="center" wrapText="1"/>
    </xf>
    <xf numFmtId="0" fontId="2" fillId="7" borderId="23" xfId="0" applyFont="1" applyFill="1" applyBorder="1" applyAlignment="1">
      <alignment horizontal="justify" vertical="center" wrapText="1"/>
    </xf>
    <xf numFmtId="0" fontId="2" fillId="7" borderId="23" xfId="0" applyFont="1" applyFill="1" applyBorder="1" applyAlignment="1">
      <alignment horizontal="center" vertical="center" wrapText="1"/>
    </xf>
    <xf numFmtId="0" fontId="2" fillId="7" borderId="25" xfId="0" applyFont="1" applyFill="1" applyBorder="1" applyAlignment="1">
      <alignment horizontal="justify" vertical="center" wrapText="1"/>
    </xf>
    <xf numFmtId="0" fontId="2" fillId="7" borderId="26" xfId="0" applyFont="1" applyFill="1" applyBorder="1" applyAlignment="1">
      <alignment horizontal="center" vertical="center" wrapText="1"/>
    </xf>
    <xf numFmtId="0" fontId="2" fillId="7" borderId="27" xfId="0" applyFont="1" applyFill="1" applyBorder="1" applyAlignment="1">
      <alignment horizontal="justify" vertical="center" wrapText="1"/>
    </xf>
    <xf numFmtId="0" fontId="2" fillId="7" borderId="28" xfId="0" applyFont="1" applyFill="1" applyBorder="1" applyAlignment="1">
      <alignment horizontal="justify" vertical="center" wrapText="1"/>
    </xf>
    <xf numFmtId="0" fontId="2" fillId="7" borderId="28" xfId="0" applyFont="1" applyFill="1" applyBorder="1" applyAlignment="1">
      <alignment horizontal="center" vertical="center" wrapText="1"/>
    </xf>
    <xf numFmtId="0" fontId="2" fillId="7" borderId="33" xfId="0" applyFont="1" applyFill="1" applyBorder="1" applyAlignment="1">
      <alignment horizontal="left" vertical="center" wrapText="1"/>
    </xf>
    <xf numFmtId="0" fontId="2" fillId="7" borderId="29" xfId="0" applyFont="1" applyFill="1" applyBorder="1" applyAlignment="1">
      <alignment horizontal="justify" vertical="center" wrapText="1"/>
    </xf>
    <xf numFmtId="0" fontId="2" fillId="7" borderId="30" xfId="0" applyFont="1" applyFill="1" applyBorder="1" applyAlignment="1">
      <alignment horizontal="justify" vertical="center" wrapText="1"/>
    </xf>
    <xf numFmtId="0" fontId="2" fillId="7" borderId="29" xfId="0" applyFont="1" applyFill="1" applyBorder="1" applyAlignment="1">
      <alignment horizontal="center" vertical="center" wrapText="1"/>
    </xf>
    <xf numFmtId="0" fontId="2" fillId="7" borderId="56" xfId="0" applyFont="1" applyFill="1" applyBorder="1" applyAlignment="1">
      <alignment horizontal="left" vertical="center" wrapText="1"/>
    </xf>
    <xf numFmtId="0" fontId="2" fillId="7" borderId="31" xfId="0" applyFont="1" applyFill="1" applyBorder="1" applyAlignment="1">
      <alignment horizontal="justify" vertical="center" wrapText="1"/>
    </xf>
    <xf numFmtId="0" fontId="2" fillId="7" borderId="32" xfId="0" applyFont="1" applyFill="1" applyBorder="1" applyAlignment="1">
      <alignment horizontal="justify" vertical="center" wrapText="1"/>
    </xf>
    <xf numFmtId="0" fontId="2" fillId="7" borderId="33" xfId="0" applyFont="1" applyFill="1" applyBorder="1" applyAlignment="1">
      <alignment horizontal="center" vertical="center" wrapText="1"/>
    </xf>
    <xf numFmtId="0" fontId="2" fillId="7" borderId="57" xfId="0" applyFont="1" applyFill="1" applyBorder="1" applyAlignment="1">
      <alignment horizontal="left" vertical="center" wrapText="1"/>
    </xf>
    <xf numFmtId="0" fontId="7" fillId="5" borderId="13" xfId="0" applyFont="1" applyFill="1" applyBorder="1" applyAlignment="1">
      <alignment horizontal="center" vertical="center" wrapText="1"/>
    </xf>
    <xf numFmtId="3" fontId="2" fillId="8" borderId="68" xfId="0" applyNumberFormat="1" applyFont="1" applyFill="1" applyBorder="1" applyAlignment="1">
      <alignment horizontal="center" vertical="center" wrapText="1"/>
    </xf>
    <xf numFmtId="3" fontId="2" fillId="8" borderId="69" xfId="0" applyNumberFormat="1" applyFont="1" applyFill="1" applyBorder="1" applyAlignment="1">
      <alignment horizontal="center" vertical="center" wrapText="1"/>
    </xf>
    <xf numFmtId="3" fontId="2" fillId="8" borderId="80" xfId="0" applyNumberFormat="1" applyFont="1" applyFill="1" applyBorder="1" applyAlignment="1">
      <alignment horizontal="center" vertical="center" wrapText="1"/>
    </xf>
    <xf numFmtId="3" fontId="2" fillId="8" borderId="81" xfId="0" applyNumberFormat="1" applyFont="1" applyFill="1" applyBorder="1" applyAlignment="1">
      <alignment horizontal="center" vertical="center" wrapText="1"/>
    </xf>
    <xf numFmtId="3" fontId="2" fillId="8" borderId="73" xfId="0" applyNumberFormat="1" applyFont="1" applyFill="1" applyBorder="1" applyAlignment="1">
      <alignment horizontal="center" vertical="center" wrapText="1"/>
    </xf>
    <xf numFmtId="3" fontId="2" fillId="8" borderId="82" xfId="0" applyNumberFormat="1" applyFont="1" applyFill="1" applyBorder="1" applyAlignment="1">
      <alignment horizontal="center" vertical="center" wrapText="1"/>
    </xf>
    <xf numFmtId="3" fontId="22" fillId="9" borderId="21" xfId="0" applyNumberFormat="1" applyFont="1" applyFill="1" applyBorder="1" applyAlignment="1">
      <alignment horizontal="center" vertical="center" wrapText="1"/>
    </xf>
    <xf numFmtId="3" fontId="22" fillId="9" borderId="98" xfId="0" applyNumberFormat="1" applyFont="1" applyFill="1" applyBorder="1" applyAlignment="1">
      <alignment horizontal="center" vertical="center" wrapText="1"/>
    </xf>
    <xf numFmtId="164" fontId="19" fillId="7" borderId="71" xfId="0" applyNumberFormat="1" applyFont="1" applyFill="1" applyBorder="1" applyAlignment="1">
      <alignment horizontal="center" vertical="center" wrapText="1"/>
    </xf>
    <xf numFmtId="4" fontId="22" fillId="8" borderId="72" xfId="0" applyNumberFormat="1" applyFont="1" applyFill="1" applyBorder="1" applyAlignment="1">
      <alignment horizontal="center" vertical="center" wrapText="1"/>
    </xf>
    <xf numFmtId="4" fontId="22" fillId="8" borderId="73" xfId="0" applyNumberFormat="1" applyFont="1" applyFill="1" applyBorder="1" applyAlignment="1">
      <alignment horizontal="center" vertical="center" wrapText="1"/>
    </xf>
    <xf numFmtId="4" fontId="22" fillId="8" borderId="83" xfId="0" applyNumberFormat="1" applyFont="1" applyFill="1" applyBorder="1" applyAlignment="1">
      <alignment horizontal="center" vertical="center" wrapText="1"/>
    </xf>
    <xf numFmtId="4" fontId="22" fillId="8" borderId="84" xfId="0" applyNumberFormat="1" applyFont="1" applyFill="1" applyBorder="1" applyAlignment="1">
      <alignment horizontal="center" vertical="center" wrapText="1"/>
    </xf>
    <xf numFmtId="44" fontId="22" fillId="9" borderId="85" xfId="1" applyFont="1" applyFill="1" applyBorder="1" applyAlignment="1">
      <alignment horizontal="center" vertical="center" wrapText="1"/>
    </xf>
    <xf numFmtId="44" fontId="22" fillId="9" borderId="86" xfId="1" applyFont="1" applyFill="1" applyBorder="1" applyAlignment="1">
      <alignment horizontal="center" vertical="center" wrapText="1"/>
    </xf>
    <xf numFmtId="10" fontId="23" fillId="10" borderId="87" xfId="0" applyNumberFormat="1" applyFont="1" applyFill="1" applyBorder="1" applyAlignment="1">
      <alignment horizontal="center" vertical="center" wrapText="1"/>
    </xf>
    <xf numFmtId="10" fontId="23" fillId="10" borderId="1" xfId="0" applyNumberFormat="1" applyFont="1" applyFill="1" applyBorder="1" applyAlignment="1">
      <alignment horizontal="center" vertical="center" wrapText="1"/>
    </xf>
    <xf numFmtId="3" fontId="22" fillId="9" borderId="16" xfId="0" applyNumberFormat="1" applyFont="1" applyFill="1" applyBorder="1" applyAlignment="1">
      <alignment horizontal="center" vertical="center" wrapText="1"/>
    </xf>
    <xf numFmtId="3" fontId="22" fillId="9" borderId="99" xfId="0" applyNumberFormat="1" applyFont="1" applyFill="1" applyBorder="1" applyAlignment="1">
      <alignment horizontal="center" vertical="center" wrapText="1"/>
    </xf>
    <xf numFmtId="0" fontId="22" fillId="0" borderId="71" xfId="0" applyFont="1" applyBorder="1" applyAlignment="1">
      <alignment horizontal="justify" vertical="center" wrapText="1"/>
    </xf>
    <xf numFmtId="4" fontId="22" fillId="8" borderId="81" xfId="0" applyNumberFormat="1" applyFont="1" applyFill="1" applyBorder="1" applyAlignment="1">
      <alignment horizontal="center" vertical="center" wrapText="1"/>
    </xf>
    <xf numFmtId="44" fontId="22" fillId="9" borderId="88" xfId="1" applyFont="1" applyFill="1" applyBorder="1" applyAlignment="1">
      <alignment horizontal="center" vertical="center" wrapText="1"/>
    </xf>
    <xf numFmtId="44" fontId="22" fillId="9" borderId="89" xfId="1" applyFont="1" applyFill="1" applyBorder="1" applyAlignment="1">
      <alignment horizontal="center" vertical="center" wrapText="1"/>
    </xf>
    <xf numFmtId="0" fontId="22" fillId="0" borderId="100" xfId="0" applyFont="1" applyBorder="1" applyAlignment="1">
      <alignment horizontal="justify" vertical="center" wrapText="1"/>
    </xf>
    <xf numFmtId="164" fontId="19" fillId="7" borderId="13" xfId="0" applyNumberFormat="1" applyFont="1" applyFill="1" applyBorder="1" applyAlignment="1">
      <alignment horizontal="center" vertical="center" wrapText="1"/>
    </xf>
    <xf numFmtId="4" fontId="22" fillId="8" borderId="76" xfId="0" applyNumberFormat="1" applyFont="1" applyFill="1" applyBorder="1" applyAlignment="1">
      <alignment horizontal="center" vertical="center" wrapText="1"/>
    </xf>
    <xf numFmtId="4" fontId="22" fillId="8" borderId="77" xfId="0" applyNumberFormat="1" applyFont="1" applyFill="1" applyBorder="1" applyAlignment="1">
      <alignment horizontal="center" vertical="center" wrapText="1"/>
    </xf>
    <xf numFmtId="4" fontId="22" fillId="8" borderId="90" xfId="0" applyNumberFormat="1" applyFont="1" applyFill="1" applyBorder="1" applyAlignment="1">
      <alignment horizontal="center" vertical="center" wrapText="1"/>
    </xf>
    <xf numFmtId="4" fontId="22" fillId="8" borderId="91" xfId="0" applyNumberFormat="1" applyFont="1" applyFill="1" applyBorder="1" applyAlignment="1">
      <alignment horizontal="center" vertical="center" wrapText="1"/>
    </xf>
    <xf numFmtId="44" fontId="22" fillId="9" borderId="92" xfId="1" applyFont="1" applyFill="1" applyBorder="1" applyAlignment="1">
      <alignment horizontal="center" vertical="center" wrapText="1"/>
    </xf>
    <xf numFmtId="44" fontId="22" fillId="9" borderId="93" xfId="1" applyFont="1" applyFill="1" applyBorder="1" applyAlignment="1">
      <alignment horizontal="center" vertical="center" wrapText="1"/>
    </xf>
    <xf numFmtId="10" fontId="23" fillId="10" borderId="94" xfId="0" applyNumberFormat="1" applyFont="1" applyFill="1" applyBorder="1" applyAlignment="1">
      <alignment horizontal="center" vertical="center" wrapText="1"/>
    </xf>
    <xf numFmtId="3" fontId="22" fillId="9" borderId="95" xfId="0" applyNumberFormat="1" applyFont="1" applyFill="1" applyBorder="1" applyAlignment="1">
      <alignment horizontal="center" vertical="center" wrapText="1"/>
    </xf>
    <xf numFmtId="3" fontId="22" fillId="9" borderId="45" xfId="0" applyNumberFormat="1" applyFont="1" applyFill="1" applyBorder="1" applyAlignment="1">
      <alignment horizontal="center" vertical="center" wrapText="1"/>
    </xf>
    <xf numFmtId="3" fontId="22" fillId="9" borderId="5" xfId="0" applyNumberFormat="1" applyFont="1" applyFill="1" applyBorder="1" applyAlignment="1">
      <alignment horizontal="center" vertical="center" wrapText="1"/>
    </xf>
    <xf numFmtId="3" fontId="22" fillId="9" borderId="101" xfId="0" applyNumberFormat="1" applyFont="1" applyFill="1" applyBorder="1" applyAlignment="1">
      <alignment horizontal="center" vertical="center" wrapText="1"/>
    </xf>
    <xf numFmtId="0" fontId="22" fillId="0" borderId="65" xfId="0" applyFont="1" applyBorder="1" applyAlignment="1">
      <alignment horizontal="justify" vertical="center" wrapText="1"/>
    </xf>
    <xf numFmtId="0" fontId="1" fillId="7" borderId="16" xfId="0" applyFont="1" applyFill="1" applyBorder="1" applyAlignment="1">
      <alignment horizontal="justify" vertical="center" wrapText="1"/>
    </xf>
    <xf numFmtId="0" fontId="25" fillId="12" borderId="100" xfId="0" applyFont="1" applyFill="1" applyBorder="1" applyAlignment="1">
      <alignment horizontal="justify" vertical="center" wrapText="1"/>
    </xf>
    <xf numFmtId="0" fontId="26" fillId="12" borderId="103" xfId="0" applyFont="1" applyFill="1" applyBorder="1" applyAlignment="1">
      <alignment horizontal="justify" vertical="center" wrapText="1"/>
    </xf>
    <xf numFmtId="0" fontId="25" fillId="12" borderId="103" xfId="0" applyFont="1" applyFill="1" applyBorder="1" applyAlignment="1">
      <alignment horizontal="justify" vertical="center" wrapText="1"/>
    </xf>
    <xf numFmtId="0" fontId="25" fillId="12" borderId="108" xfId="0" applyFont="1" applyFill="1" applyBorder="1" applyAlignment="1">
      <alignment horizontal="justify" vertical="center" wrapText="1"/>
    </xf>
    <xf numFmtId="0" fontId="25" fillId="12" borderId="97" xfId="0" applyFont="1" applyFill="1" applyBorder="1" applyAlignment="1">
      <alignment horizontal="justify" vertical="center" wrapText="1"/>
    </xf>
    <xf numFmtId="0" fontId="25" fillId="12" borderId="104" xfId="0" applyFont="1" applyFill="1" applyBorder="1" applyAlignment="1">
      <alignment horizontal="justify" vertical="center" wrapText="1"/>
    </xf>
    <xf numFmtId="10" fontId="28" fillId="6" borderId="18" xfId="2" applyNumberFormat="1" applyFont="1" applyFill="1" applyBorder="1" applyAlignment="1">
      <alignment horizontal="center" vertical="center" wrapText="1"/>
    </xf>
    <xf numFmtId="10" fontId="29" fillId="7" borderId="105" xfId="2" applyNumberFormat="1" applyFont="1" applyFill="1" applyBorder="1" applyAlignment="1">
      <alignment horizontal="center" vertical="center" wrapText="1"/>
    </xf>
    <xf numFmtId="10" fontId="28" fillId="6" borderId="41" xfId="2" applyNumberFormat="1" applyFont="1" applyFill="1" applyBorder="1" applyAlignment="1">
      <alignment horizontal="center" vertical="center" wrapText="1"/>
    </xf>
    <xf numFmtId="10" fontId="28" fillId="7" borderId="41" xfId="2" applyNumberFormat="1" applyFont="1" applyFill="1" applyBorder="1" applyAlignment="1">
      <alignment horizontal="center" vertical="center" wrapText="1"/>
    </xf>
    <xf numFmtId="10" fontId="28" fillId="6" borderId="42" xfId="2" applyNumberFormat="1" applyFont="1" applyFill="1" applyBorder="1" applyAlignment="1">
      <alignment horizontal="center" vertical="center" wrapText="1"/>
    </xf>
    <xf numFmtId="3" fontId="28" fillId="9" borderId="21" xfId="0" applyNumberFormat="1" applyFont="1" applyFill="1" applyBorder="1" applyAlignment="1">
      <alignment horizontal="center" vertical="center" wrapText="1"/>
    </xf>
    <xf numFmtId="10" fontId="28" fillId="12" borderId="21" xfId="0" applyNumberFormat="1" applyFont="1" applyFill="1" applyBorder="1" applyAlignment="1">
      <alignment horizontal="center" vertical="center" wrapText="1"/>
    </xf>
    <xf numFmtId="10" fontId="28" fillId="10" borderId="22" xfId="0" applyNumberFormat="1" applyFont="1" applyFill="1" applyBorder="1" applyAlignment="1">
      <alignment horizontal="center" vertical="center" wrapText="1"/>
    </xf>
    <xf numFmtId="10" fontId="28" fillId="10" borderId="21" xfId="0" applyNumberFormat="1" applyFont="1" applyFill="1" applyBorder="1" applyAlignment="1">
      <alignment horizontal="center" vertical="center" wrapText="1"/>
    </xf>
    <xf numFmtId="10" fontId="28" fillId="10" borderId="24" xfId="0" applyNumberFormat="1" applyFont="1" applyFill="1" applyBorder="1" applyAlignment="1">
      <alignment horizontal="center" vertical="center" wrapText="1"/>
    </xf>
    <xf numFmtId="0" fontId="30" fillId="8" borderId="103" xfId="0" applyFont="1" applyFill="1" applyBorder="1" applyAlignment="1">
      <alignment horizontal="center" vertical="center" wrapText="1"/>
    </xf>
    <xf numFmtId="3" fontId="28" fillId="8" borderId="22" xfId="0" applyNumberFormat="1" applyFont="1" applyFill="1" applyBorder="1" applyAlignment="1">
      <alignment horizontal="center" vertical="center" wrapText="1"/>
    </xf>
    <xf numFmtId="3" fontId="28" fillId="8" borderId="21" xfId="0" applyNumberFormat="1" applyFont="1" applyFill="1" applyBorder="1" applyAlignment="1">
      <alignment horizontal="center" vertical="center" wrapText="1"/>
    </xf>
    <xf numFmtId="3" fontId="28" fillId="8" borderId="98" xfId="0" applyNumberFormat="1" applyFont="1" applyFill="1" applyBorder="1" applyAlignment="1">
      <alignment horizontal="center" vertical="center" wrapText="1"/>
    </xf>
    <xf numFmtId="3" fontId="28" fillId="9" borderId="98" xfId="0" applyNumberFormat="1" applyFont="1" applyFill="1" applyBorder="1" applyAlignment="1">
      <alignment horizontal="center" vertical="center" wrapText="1"/>
    </xf>
    <xf numFmtId="10" fontId="28" fillId="10" borderId="74" xfId="0" applyNumberFormat="1" applyFont="1" applyFill="1" applyBorder="1" applyAlignment="1">
      <alignment horizontal="center" vertical="center" wrapText="1"/>
    </xf>
    <xf numFmtId="0" fontId="31" fillId="4" borderId="103" xfId="0" applyFont="1" applyFill="1" applyBorder="1" applyAlignment="1">
      <alignment horizontal="center" vertical="center" wrapText="1"/>
    </xf>
    <xf numFmtId="3" fontId="31" fillId="4" borderId="22" xfId="0" applyNumberFormat="1" applyFont="1" applyFill="1" applyBorder="1" applyAlignment="1">
      <alignment horizontal="center" vertical="center" wrapText="1"/>
    </xf>
    <xf numFmtId="3" fontId="31" fillId="4" borderId="21" xfId="0" applyNumberFormat="1" applyFont="1" applyFill="1" applyBorder="1" applyAlignment="1">
      <alignment horizontal="center" vertical="center" wrapText="1"/>
    </xf>
    <xf numFmtId="3" fontId="31" fillId="4" borderId="98" xfId="0" applyNumberFormat="1" applyFont="1" applyFill="1" applyBorder="1" applyAlignment="1">
      <alignment horizontal="center" vertical="center" wrapText="1"/>
    </xf>
    <xf numFmtId="0" fontId="29" fillId="6" borderId="103" xfId="0" applyFont="1" applyFill="1" applyBorder="1" applyAlignment="1">
      <alignment horizontal="center" vertical="center" wrapText="1"/>
    </xf>
    <xf numFmtId="3" fontId="28" fillId="6" borderId="22" xfId="0" applyNumberFormat="1" applyFont="1" applyFill="1" applyBorder="1" applyAlignment="1">
      <alignment horizontal="center" vertical="center" wrapText="1"/>
    </xf>
    <xf numFmtId="3" fontId="28" fillId="6" borderId="21" xfId="0" applyNumberFormat="1" applyFont="1" applyFill="1" applyBorder="1" applyAlignment="1">
      <alignment horizontal="center" vertical="center" wrapText="1"/>
    </xf>
    <xf numFmtId="3" fontId="28" fillId="6" borderId="98" xfId="0" applyNumberFormat="1" applyFont="1" applyFill="1" applyBorder="1" applyAlignment="1">
      <alignment horizontal="center" vertical="center" wrapText="1"/>
    </xf>
    <xf numFmtId="0" fontId="29" fillId="7" borderId="103" xfId="0" applyFont="1" applyFill="1" applyBorder="1" applyAlignment="1">
      <alignment horizontal="center" vertical="center" wrapText="1"/>
    </xf>
    <xf numFmtId="3" fontId="28" fillId="7" borderId="22" xfId="0" applyNumberFormat="1" applyFont="1" applyFill="1" applyBorder="1" applyAlignment="1">
      <alignment horizontal="center" vertical="center" wrapText="1"/>
    </xf>
    <xf numFmtId="3" fontId="28" fillId="7" borderId="21" xfId="0" applyNumberFormat="1" applyFont="1" applyFill="1" applyBorder="1" applyAlignment="1">
      <alignment horizontal="center" vertical="center" wrapText="1"/>
    </xf>
    <xf numFmtId="3" fontId="28" fillId="7" borderId="98" xfId="0" applyNumberFormat="1" applyFont="1" applyFill="1" applyBorder="1" applyAlignment="1">
      <alignment horizontal="center" vertical="center" wrapText="1"/>
    </xf>
    <xf numFmtId="10" fontId="28" fillId="10" borderId="118" xfId="0" applyNumberFormat="1" applyFont="1" applyFill="1" applyBorder="1" applyAlignment="1">
      <alignment horizontal="center" vertical="center" wrapText="1"/>
    </xf>
    <xf numFmtId="3" fontId="28" fillId="9" borderId="116" xfId="0" applyNumberFormat="1" applyFont="1" applyFill="1" applyBorder="1" applyAlignment="1">
      <alignment horizontal="center" vertical="center" wrapText="1"/>
    </xf>
    <xf numFmtId="0" fontId="29" fillId="7" borderId="108" xfId="0" applyFont="1" applyFill="1" applyBorder="1" applyAlignment="1">
      <alignment horizontal="center" vertical="center" wrapText="1"/>
    </xf>
    <xf numFmtId="3" fontId="28" fillId="7" borderId="115" xfId="0" applyNumberFormat="1" applyFont="1" applyFill="1" applyBorder="1" applyAlignment="1">
      <alignment horizontal="center" vertical="center" wrapText="1"/>
    </xf>
    <xf numFmtId="3" fontId="28" fillId="7" borderId="62" xfId="0" applyNumberFormat="1" applyFont="1" applyFill="1" applyBorder="1" applyAlignment="1">
      <alignment horizontal="center" vertical="center" wrapText="1"/>
    </xf>
    <xf numFmtId="3" fontId="28" fillId="7" borderId="106" xfId="0" applyNumberFormat="1" applyFont="1" applyFill="1" applyBorder="1" applyAlignment="1">
      <alignment horizontal="center" vertical="center" wrapText="1"/>
    </xf>
    <xf numFmtId="3" fontId="28" fillId="7" borderId="61" xfId="0" applyNumberFormat="1" applyFont="1" applyFill="1" applyBorder="1" applyAlignment="1">
      <alignment horizontal="center" vertical="center" wrapText="1"/>
    </xf>
    <xf numFmtId="3" fontId="28" fillId="9" borderId="62" xfId="0" applyNumberFormat="1" applyFont="1" applyFill="1" applyBorder="1" applyAlignment="1">
      <alignment horizontal="center" vertical="center" wrapText="1"/>
    </xf>
    <xf numFmtId="3" fontId="28" fillId="9" borderId="106" xfId="0" applyNumberFormat="1" applyFont="1" applyFill="1" applyBorder="1" applyAlignment="1">
      <alignment horizontal="center" vertical="center" wrapText="1"/>
    </xf>
    <xf numFmtId="10" fontId="28" fillId="10" borderId="61" xfId="0" applyNumberFormat="1" applyFont="1" applyFill="1" applyBorder="1" applyAlignment="1">
      <alignment horizontal="center" vertical="center" wrapText="1"/>
    </xf>
    <xf numFmtId="10" fontId="28" fillId="10" borderId="62" xfId="0" applyNumberFormat="1" applyFont="1" applyFill="1" applyBorder="1" applyAlignment="1">
      <alignment horizontal="center" vertical="center" wrapText="1"/>
    </xf>
    <xf numFmtId="10" fontId="28" fillId="10" borderId="106" xfId="0" applyNumberFormat="1" applyFont="1" applyFill="1" applyBorder="1" applyAlignment="1">
      <alignment horizontal="center" vertical="center" wrapText="1"/>
    </xf>
    <xf numFmtId="3" fontId="28" fillId="7" borderId="117" xfId="0" applyNumberFormat="1" applyFont="1" applyFill="1" applyBorder="1" applyAlignment="1">
      <alignment horizontal="center" vertical="center" wrapText="1"/>
    </xf>
    <xf numFmtId="0" fontId="28" fillId="0" borderId="2" xfId="0" applyFont="1" applyBorder="1"/>
    <xf numFmtId="0" fontId="28" fillId="0" borderId="0" xfId="0" applyFont="1"/>
    <xf numFmtId="10" fontId="32" fillId="11" borderId="36" xfId="0" applyNumberFormat="1" applyFont="1" applyFill="1" applyBorder="1" applyAlignment="1">
      <alignment horizontal="center" vertical="center"/>
    </xf>
    <xf numFmtId="10" fontId="28" fillId="12" borderId="119"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44" xfId="0" applyFont="1" applyFill="1" applyBorder="1" applyAlignment="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35" xfId="0" applyFont="1" applyFill="1" applyBorder="1" applyAlignment="1">
      <alignment horizontal="center" vertical="center"/>
    </xf>
    <xf numFmtId="0" fontId="9" fillId="8" borderId="1" xfId="0" applyFont="1" applyFill="1" applyBorder="1" applyAlignment="1">
      <alignment horizontal="center" vertical="center" wrapText="1"/>
    </xf>
    <xf numFmtId="0" fontId="9" fillId="8" borderId="43"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3" fontId="11" fillId="4" borderId="6" xfId="0" applyNumberFormat="1" applyFont="1" applyFill="1" applyBorder="1" applyAlignment="1">
      <alignment horizontal="center" vertical="center" wrapText="1"/>
    </xf>
    <xf numFmtId="3" fontId="11" fillId="4" borderId="7" xfId="0" applyNumberFormat="1" applyFont="1" applyFill="1" applyBorder="1" applyAlignment="1">
      <alignment horizontal="center" vertical="center" wrapText="1"/>
    </xf>
    <xf numFmtId="3" fontId="11" fillId="4" borderId="35" xfId="0" applyNumberFormat="1"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4" borderId="64" xfId="0" applyFont="1" applyFill="1" applyBorder="1" applyAlignment="1">
      <alignment horizontal="center" vertical="center" wrapText="1"/>
    </xf>
    <xf numFmtId="0" fontId="11" fillId="4" borderId="66" xfId="0" applyFont="1" applyFill="1" applyBorder="1" applyAlignment="1">
      <alignment horizontal="center" vertical="center" wrapText="1"/>
    </xf>
    <xf numFmtId="0" fontId="7" fillId="5" borderId="71" xfId="0" applyFont="1" applyFill="1" applyBorder="1" applyAlignment="1">
      <alignment horizontal="center" vertical="center" wrapText="1"/>
    </xf>
    <xf numFmtId="0" fontId="7" fillId="5" borderId="110"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35" xfId="0" applyFont="1" applyFill="1" applyBorder="1" applyAlignment="1">
      <alignment horizontal="center" vertical="center"/>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3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0" fillId="0" borderId="0" xfId="0" applyAlignment="1">
      <alignment horizontal="justify" vertical="center" wrapText="1"/>
    </xf>
  </cellXfs>
  <cellStyles count="4">
    <cellStyle name="Moneda" xfId="1" builtinId="4"/>
    <cellStyle name="Normal" xfId="0" builtinId="0"/>
    <cellStyle name="Normal 2" xfId="3" xr:uid="{00000000-0005-0000-0000-000002000000}"/>
    <cellStyle name="Porcentaje" xfId="2" builtinId="5"/>
  </cellStyles>
  <dxfs count="113">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9C5700"/>
      </font>
      <fill>
        <patternFill patternType="solid">
          <bgColor rgb="FFFFEB9C"/>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006100"/>
      </font>
      <fill>
        <patternFill patternType="solid">
          <bgColor rgb="FFC6EFCE"/>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006100"/>
      </font>
      <fill>
        <patternFill patternType="solid">
          <bgColor rgb="FFC6EFCE"/>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patternType="solid">
          <bgColor rgb="FFFFEB9C"/>
        </patternFill>
      </fill>
    </dxf>
    <dxf>
      <font>
        <color rgb="FF9C5700"/>
      </font>
      <fill>
        <patternFill patternType="solid">
          <bgColor rgb="FFFFEB9C"/>
        </patternFill>
      </fill>
    </dxf>
    <dxf>
      <font>
        <color rgb="FF9C5700"/>
      </font>
      <fill>
        <patternFill patternType="solid">
          <bgColor rgb="FFFFEB9C"/>
        </patternFill>
      </fill>
    </dxf>
    <dxf>
      <font>
        <color rgb="FF006100"/>
      </font>
      <fill>
        <patternFill patternType="solid">
          <bgColor rgb="FFC6EFCE"/>
        </patternFill>
      </fill>
    </dxf>
    <dxf>
      <fill>
        <patternFill>
          <bgColor theme="9" tint="0.59996337778862885"/>
        </patternFill>
      </fill>
    </dxf>
    <dxf>
      <fill>
        <patternFill>
          <bgColor rgb="FFFFFF00"/>
        </patternFill>
      </fill>
    </dxf>
    <dxf>
      <fill>
        <patternFill>
          <bgColor rgb="FFFF4C29"/>
        </patternFill>
      </fill>
    </dxf>
    <dxf>
      <fill>
        <patternFill patternType="none">
          <bgColor auto="1"/>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ill>
        <patternFill patternType="solid">
          <bgColor rgb="FF00B050"/>
        </patternFill>
      </fill>
    </dxf>
    <dxf>
      <fill>
        <patternFill patternType="solid">
          <bgColor rgb="FF00B050"/>
        </patternFill>
      </fill>
    </dxf>
    <dxf>
      <fill>
        <patternFill patternType="solid">
          <bgColor rgb="FFFFFF00"/>
        </patternFill>
      </fill>
    </dxf>
    <dxf>
      <fill>
        <patternFill patternType="solid">
          <bgColor rgb="FFFF0000"/>
        </patternFill>
      </fill>
    </dxf>
    <dxf>
      <fill>
        <patternFill patternType="solid">
          <bgColor rgb="FF00B050"/>
        </patternFill>
      </fill>
    </dxf>
    <dxf>
      <font>
        <color rgb="FF9C5700"/>
      </font>
      <fill>
        <patternFill patternType="solid">
          <bgColor rgb="FFFFEB9C"/>
        </patternFill>
      </fill>
    </dxf>
    <dxf>
      <font>
        <color rgb="FF9C5700"/>
      </font>
      <fill>
        <patternFill patternType="solid">
          <bgColor rgb="FFFFEB9C"/>
        </patternFill>
      </fill>
    </dxf>
    <dxf>
      <font>
        <color rgb="FF006100"/>
      </font>
      <fill>
        <patternFill patternType="solid">
          <bgColor rgb="FFC6EFCE"/>
        </patternFill>
      </fill>
    </dxf>
  </dxfs>
  <tableStyles count="0" defaultTableStyle="TableStyleMedium2" defaultPivotStyle="PivotStyleLight16"/>
  <colors>
    <mruColors>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401320</xdr:colOff>
      <xdr:row>1</xdr:row>
      <xdr:rowOff>66675</xdr:rowOff>
    </xdr:from>
    <xdr:to>
      <xdr:col>3</xdr:col>
      <xdr:colOff>726470</xdr:colOff>
      <xdr:row>6</xdr:row>
      <xdr:rowOff>132693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0320" y="257175"/>
          <a:ext cx="2547650" cy="2034518"/>
        </a:xfrm>
        <a:prstGeom prst="rect">
          <a:avLst/>
        </a:prstGeom>
      </xdr:spPr>
    </xdr:pic>
    <xdr:clientData/>
  </xdr:twoCellAnchor>
  <xdr:twoCellAnchor editAs="oneCell">
    <xdr:from>
      <xdr:col>3</xdr:col>
      <xdr:colOff>1533111</xdr:colOff>
      <xdr:row>1</xdr:row>
      <xdr:rowOff>93345</xdr:rowOff>
    </xdr:from>
    <xdr:to>
      <xdr:col>4</xdr:col>
      <xdr:colOff>366216</xdr:colOff>
      <xdr:row>6</xdr:row>
      <xdr:rowOff>125095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44611" y="283845"/>
          <a:ext cx="2103355" cy="2000250"/>
        </a:xfrm>
        <a:prstGeom prst="rect">
          <a:avLst/>
        </a:prstGeom>
      </xdr:spPr>
    </xdr:pic>
    <xdr:clientData/>
  </xdr:twoCellAnchor>
  <xdr:oneCellAnchor>
    <xdr:from>
      <xdr:col>2</xdr:col>
      <xdr:colOff>573745</xdr:colOff>
      <xdr:row>77</xdr:row>
      <xdr:rowOff>3225175</xdr:rowOff>
    </xdr:from>
    <xdr:ext cx="12121707" cy="3420892"/>
    <xdr:sp macro="" textlink="">
      <xdr:nvSpPr>
        <xdr:cNvPr id="26" name="CuadroTexto 25">
          <a:extLst>
            <a:ext uri="{FF2B5EF4-FFF2-40B4-BE49-F238E27FC236}">
              <a16:creationId xmlns:a16="http://schemas.microsoft.com/office/drawing/2014/main" id="{00000000-0008-0000-0000-00001A000000}"/>
            </a:ext>
          </a:extLst>
        </xdr:cNvPr>
        <xdr:cNvSpPr txBox="1"/>
      </xdr:nvSpPr>
      <xdr:spPr>
        <a:xfrm>
          <a:off x="1439654" y="108541368"/>
          <a:ext cx="12121707" cy="3420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0">
              <a:latin typeface="Arial" panose="020B0604020202020204" pitchFamily="34" charset="0"/>
              <a:cs typeface="Arial" panose="020B0604020202020204" pitchFamily="34" charset="0"/>
            </a:rPr>
            <a:t>__________________________________</a:t>
          </a:r>
        </a:p>
        <a:p>
          <a:pPr algn="ctr"/>
          <a:r>
            <a:rPr lang="es-MX" sz="3200" b="0">
              <a:latin typeface="Arial" panose="020B0604020202020204" pitchFamily="34" charset="0"/>
              <a:cs typeface="Arial" panose="020B0604020202020204" pitchFamily="34" charset="0"/>
            </a:rPr>
            <a:t>Seguimiento y Control</a:t>
          </a:r>
        </a:p>
        <a:p>
          <a:pPr algn="ctr"/>
          <a:r>
            <a:rPr lang="es-MX" sz="3200" b="0">
              <a:latin typeface="Arial" panose="020B0604020202020204" pitchFamily="34" charset="0"/>
              <a:cs typeface="Arial" panose="020B0604020202020204" pitchFamily="34" charset="0"/>
            </a:rPr>
            <a:t>Lic. Indira Gaxiola Félix</a:t>
          </a:r>
          <a:br>
            <a:rPr lang="es-MX" sz="3200" b="0">
              <a:latin typeface="Arial" panose="020B0604020202020204" pitchFamily="34" charset="0"/>
              <a:cs typeface="Arial" panose="020B0604020202020204" pitchFamily="34" charset="0"/>
            </a:rPr>
          </a:br>
          <a:r>
            <a:rPr lang="es-MX" sz="3200" b="1">
              <a:latin typeface="Arial" panose="020B0604020202020204" pitchFamily="34" charset="0"/>
              <a:cs typeface="Arial" panose="020B0604020202020204" pitchFamily="34" charset="0"/>
            </a:rPr>
            <a:t>Dirección de Vinculación y Seguimiento con Instancias.</a:t>
          </a:r>
          <a:endParaRPr lang="es-MX" sz="3200" b="1">
            <a:effectLst/>
            <a:latin typeface="Arial" panose="020B0604020202020204" pitchFamily="34" charset="0"/>
            <a:cs typeface="Arial" panose="020B0604020202020204" pitchFamily="34" charset="0"/>
          </a:endParaRPr>
        </a:p>
      </xdr:txBody>
    </xdr:sp>
    <xdr:clientData/>
  </xdr:oneCellAnchor>
  <xdr:oneCellAnchor>
    <xdr:from>
      <xdr:col>7</xdr:col>
      <xdr:colOff>588988</xdr:colOff>
      <xdr:row>77</xdr:row>
      <xdr:rowOff>3513536</xdr:rowOff>
    </xdr:from>
    <xdr:ext cx="10624326" cy="2897856"/>
    <xdr:sp macro="" textlink="">
      <xdr:nvSpPr>
        <xdr:cNvPr id="27" name="CuadroTexto 26">
          <a:extLst>
            <a:ext uri="{FF2B5EF4-FFF2-40B4-BE49-F238E27FC236}">
              <a16:creationId xmlns:a16="http://schemas.microsoft.com/office/drawing/2014/main" id="{00000000-0008-0000-0000-00001B000000}"/>
            </a:ext>
          </a:extLst>
        </xdr:cNvPr>
        <xdr:cNvSpPr txBox="1"/>
      </xdr:nvSpPr>
      <xdr:spPr>
        <a:xfrm>
          <a:off x="15006374" y="108829729"/>
          <a:ext cx="10624326" cy="28978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1">
              <a:latin typeface="Arial" panose="020B0604020202020204" pitchFamily="34" charset="0"/>
              <a:cs typeface="Arial" panose="020B0604020202020204" pitchFamily="34" charset="0"/>
            </a:rPr>
            <a:t>__________________________________</a:t>
          </a:r>
        </a:p>
        <a:p>
          <a:pPr algn="ctr"/>
          <a:r>
            <a:rPr lang="es-MX" sz="3200" b="0">
              <a:latin typeface="Arial" panose="020B0604020202020204" pitchFamily="34" charset="0"/>
              <a:cs typeface="Arial" panose="020B0604020202020204" pitchFamily="34" charset="0"/>
            </a:rPr>
            <a:t>Presupuestación y Control</a:t>
          </a:r>
        </a:p>
        <a:p>
          <a:pPr algn="ctr"/>
          <a:r>
            <a:rPr lang="es-MX" sz="3200" b="0">
              <a:solidFill>
                <a:schemeClr val="tx1"/>
              </a:solidFill>
              <a:effectLst/>
              <a:latin typeface="Arial" panose="020B0604020202020204" pitchFamily="34" charset="0"/>
              <a:ea typeface="+mn-ea"/>
              <a:cs typeface="Arial" panose="020B0604020202020204" pitchFamily="34" charset="0"/>
            </a:rPr>
            <a:t>Dr. Gonzalo Alonso Ramírez</a:t>
          </a:r>
          <a:r>
            <a:rPr lang="es-MX" sz="3200" b="0" baseline="0">
              <a:solidFill>
                <a:schemeClr val="tx1"/>
              </a:solidFill>
              <a:effectLst/>
              <a:latin typeface="Arial" panose="020B0604020202020204" pitchFamily="34" charset="0"/>
              <a:ea typeface="+mn-ea"/>
              <a:cs typeface="Arial" panose="020B0604020202020204" pitchFamily="34" charset="0"/>
            </a:rPr>
            <a:t> Duarte</a:t>
          </a:r>
        </a:p>
        <a:p>
          <a:pPr algn="ctr"/>
          <a:r>
            <a:rPr lang="es-MX" sz="3200" b="1" baseline="0">
              <a:solidFill>
                <a:schemeClr val="tx1"/>
              </a:solidFill>
              <a:effectLst/>
              <a:latin typeface="Arial" panose="020B0604020202020204" pitchFamily="34" charset="0"/>
              <a:ea typeface="+mn-ea"/>
              <a:cs typeface="Arial" panose="020B0604020202020204" pitchFamily="34" charset="0"/>
            </a:rPr>
            <a:t>Dirección Administrativa de la SMSCYT.</a:t>
          </a:r>
          <a:endParaRPr lang="es-MX" sz="3200" b="1">
            <a:effectLst/>
            <a:latin typeface="Arial" panose="020B0604020202020204" pitchFamily="34" charset="0"/>
            <a:cs typeface="Arial" panose="020B0604020202020204" pitchFamily="34" charset="0"/>
          </a:endParaRPr>
        </a:p>
      </xdr:txBody>
    </xdr:sp>
    <xdr:clientData/>
  </xdr:oneCellAnchor>
  <xdr:oneCellAnchor>
    <xdr:from>
      <xdr:col>14</xdr:col>
      <xdr:colOff>891073</xdr:colOff>
      <xdr:row>77</xdr:row>
      <xdr:rowOff>3551539</xdr:rowOff>
    </xdr:from>
    <xdr:ext cx="9719061" cy="2831085"/>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26370448" y="108867732"/>
          <a:ext cx="9719061" cy="2831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1">
              <a:latin typeface="Arial" panose="020B0604020202020204" pitchFamily="34" charset="0"/>
              <a:cs typeface="Arial" panose="020B0604020202020204" pitchFamily="34" charset="0"/>
            </a:rPr>
            <a:t>____________________________</a:t>
          </a:r>
        </a:p>
        <a:p>
          <a:pPr algn="ctr"/>
          <a:r>
            <a:rPr lang="es-MX" sz="3200" b="0">
              <a:latin typeface="Arial" panose="020B0604020202020204" pitchFamily="34" charset="0"/>
              <a:cs typeface="Arial" panose="020B0604020202020204" pitchFamily="34" charset="0"/>
            </a:rPr>
            <a:t>Revisó</a:t>
          </a:r>
        </a:p>
        <a:p>
          <a:pPr algn="ctr"/>
          <a:r>
            <a:rPr lang="es-MX" sz="3200" b="0">
              <a:latin typeface="Arial" panose="020B0604020202020204" pitchFamily="34" charset="0"/>
              <a:cs typeface="Arial" panose="020B0604020202020204" pitchFamily="34" charset="0"/>
            </a:rPr>
            <a:t>M.C. Enrique Eduardo Encalada Sánchez</a:t>
          </a:r>
        </a:p>
        <a:p>
          <a:pPr algn="ctr"/>
          <a:r>
            <a:rPr lang="es-MX" sz="3200" b="1">
              <a:latin typeface="Arial" panose="020B0604020202020204" pitchFamily="34" charset="0"/>
              <a:cs typeface="Arial" panose="020B0604020202020204" pitchFamily="34" charset="0"/>
            </a:rPr>
            <a:t>Dirección de</a:t>
          </a:r>
          <a:r>
            <a:rPr lang="es-MX" sz="3200" b="1" baseline="0">
              <a:latin typeface="Arial" panose="020B0604020202020204" pitchFamily="34" charset="0"/>
              <a:cs typeface="Arial" panose="020B0604020202020204" pitchFamily="34" charset="0"/>
            </a:rPr>
            <a:t> </a:t>
          </a:r>
          <a:r>
            <a:rPr lang="es-MX" sz="3200" b="1">
              <a:latin typeface="Arial" panose="020B0604020202020204" pitchFamily="34" charset="0"/>
              <a:cs typeface="Arial" panose="020B0604020202020204" pitchFamily="34" charset="0"/>
            </a:rPr>
            <a:t>Planeación de la DGPM</a:t>
          </a:r>
        </a:p>
      </xdr:txBody>
    </xdr:sp>
    <xdr:clientData/>
  </xdr:oneCellAnchor>
  <xdr:oneCellAnchor>
    <xdr:from>
      <xdr:col>21</xdr:col>
      <xdr:colOff>598076</xdr:colOff>
      <xdr:row>77</xdr:row>
      <xdr:rowOff>3282737</xdr:rowOff>
    </xdr:from>
    <xdr:ext cx="11386951" cy="3209302"/>
    <xdr:sp macro="" textlink="">
      <xdr:nvSpPr>
        <xdr:cNvPr id="29" name="CuadroTexto 28">
          <a:extLst>
            <a:ext uri="{FF2B5EF4-FFF2-40B4-BE49-F238E27FC236}">
              <a16:creationId xmlns:a16="http://schemas.microsoft.com/office/drawing/2014/main" id="{00000000-0008-0000-0000-00001D000000}"/>
            </a:ext>
          </a:extLst>
        </xdr:cNvPr>
        <xdr:cNvSpPr txBox="1"/>
      </xdr:nvSpPr>
      <xdr:spPr>
        <a:xfrm>
          <a:off x="37133255" y="108465951"/>
          <a:ext cx="11386951" cy="32093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3200" b="1">
              <a:solidFill>
                <a:schemeClr val="tx1"/>
              </a:solidFill>
              <a:latin typeface="Arial" panose="020B0604020202020204" pitchFamily="34" charset="0"/>
              <a:cs typeface="Arial" panose="020B0604020202020204" pitchFamily="34" charset="0"/>
            </a:rPr>
            <a:t>___________________________</a:t>
          </a:r>
        </a:p>
        <a:p>
          <a:pPr algn="ctr"/>
          <a:r>
            <a:rPr lang="es-MX" sz="3200" b="0">
              <a:solidFill>
                <a:schemeClr val="tx1"/>
              </a:solidFill>
              <a:latin typeface="Arial" panose="020B0604020202020204" pitchFamily="34" charset="0"/>
              <a:cs typeface="Arial" panose="020B0604020202020204" pitchFamily="34" charset="0"/>
            </a:rPr>
            <a:t>Autorizó</a:t>
          </a:r>
          <a:endParaRPr lang="es-MX" sz="3200" b="0">
            <a:solidFill>
              <a:schemeClr val="tx1"/>
            </a:solidFill>
            <a:effectLst/>
            <a:latin typeface="Arial" panose="020B0604020202020204" pitchFamily="34" charset="0"/>
            <a:cs typeface="Arial" panose="020B0604020202020204" pitchFamily="34" charset="0"/>
          </a:endParaRPr>
        </a:p>
        <a:p>
          <a:pPr algn="ctr"/>
          <a:r>
            <a:rPr lang="es-ES" sz="3200" b="0">
              <a:solidFill>
                <a:schemeClr val="tx1"/>
              </a:solidFill>
              <a:effectLst/>
              <a:latin typeface="Arial" panose="020B0604020202020204" pitchFamily="34" charset="0"/>
              <a:ea typeface="+mn-ea"/>
              <a:cs typeface="Arial" panose="020B0604020202020204" pitchFamily="34" charset="0"/>
            </a:rPr>
            <a:t>CAP. NAV. Carlos Ernesto D'amiano Sumuano.</a:t>
          </a:r>
          <a:endParaRPr lang="es-MX" sz="3200" b="0">
            <a:solidFill>
              <a:schemeClr val="tx1"/>
            </a:solidFill>
            <a:effectLst/>
            <a:latin typeface="Arial" panose="020B0604020202020204" pitchFamily="34" charset="0"/>
            <a:ea typeface="+mn-ea"/>
            <a:cs typeface="Arial" panose="020B0604020202020204" pitchFamily="34" charset="0"/>
          </a:endParaRPr>
        </a:p>
        <a:p>
          <a:pPr algn="ctr"/>
          <a:r>
            <a:rPr lang="es-MX" sz="3200" b="1">
              <a:solidFill>
                <a:schemeClr val="tx1"/>
              </a:solidFill>
              <a:effectLst/>
              <a:latin typeface="Arial" panose="020B0604020202020204" pitchFamily="34" charset="0"/>
              <a:ea typeface="+mn-ea"/>
              <a:cs typeface="Arial" panose="020B0604020202020204" pitchFamily="34" charset="0"/>
            </a:rPr>
            <a:t>Secretaria Municipal de Seguridad Ciudadana y Tránsito</a:t>
          </a:r>
          <a:endParaRPr lang="es-MX" sz="3200" b="1"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twoCellAnchor editAs="oneCell">
    <xdr:from>
      <xdr:col>20</xdr:col>
      <xdr:colOff>1286565</xdr:colOff>
      <xdr:row>0</xdr:row>
      <xdr:rowOff>51076</xdr:rowOff>
    </xdr:from>
    <xdr:to>
      <xdr:col>22</xdr:col>
      <xdr:colOff>1286564</xdr:colOff>
      <xdr:row>7</xdr:row>
      <xdr:rowOff>28990</xdr:rowOff>
    </xdr:to>
    <xdr:pic>
      <xdr:nvPicPr>
        <xdr:cNvPr id="30" name="Imagen 29">
          <a:extLst>
            <a:ext uri="{FF2B5EF4-FFF2-40B4-BE49-F238E27FC236}">
              <a16:creationId xmlns:a16="http://schemas.microsoft.com/office/drawing/2014/main" id="{00000000-0008-0000-0000-00001E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52" t="2078" r="70101" b="1437"/>
        <a:stretch/>
      </xdr:blipFill>
      <xdr:spPr>
        <a:xfrm>
          <a:off x="36560815" y="51076"/>
          <a:ext cx="2603499" cy="23274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X94"/>
  <sheetViews>
    <sheetView tabSelected="1" topLeftCell="E1" zoomScale="55" zoomScaleNormal="55" zoomScaleSheetLayoutView="71" workbookViewId="0">
      <selection activeCell="R15" sqref="R15"/>
    </sheetView>
  </sheetViews>
  <sheetFormatPr baseColWidth="10" defaultColWidth="11.42578125" defaultRowHeight="15"/>
  <cols>
    <col min="2" max="2" width="1.7109375" customWidth="1"/>
    <col min="3" max="3" width="33.28515625" customWidth="1"/>
    <col min="4" max="4" width="49" customWidth="1"/>
    <col min="5" max="5" width="55.28515625" customWidth="1"/>
    <col min="6" max="6" width="28.85546875" customWidth="1"/>
    <col min="7" max="7" width="36.7109375" customWidth="1"/>
    <col min="8" max="8" width="24.85546875" customWidth="1"/>
    <col min="9" max="12" width="23" customWidth="1"/>
    <col min="13" max="13" width="23.85546875" customWidth="1"/>
    <col min="14" max="16" width="24.85546875" customWidth="1"/>
    <col min="17" max="17" width="23.7109375" customWidth="1"/>
    <col min="18" max="20" width="24.85546875" customWidth="1"/>
    <col min="21" max="23" width="19.7109375" customWidth="1"/>
    <col min="24" max="24" width="146.28515625" customWidth="1"/>
    <col min="25" max="25" width="1.7109375" customWidth="1"/>
  </cols>
  <sheetData>
    <row r="2" spans="3:24" ht="35.25" customHeight="1">
      <c r="F2" s="196" t="s">
        <v>231</v>
      </c>
      <c r="G2" s="197"/>
      <c r="H2" s="197"/>
      <c r="I2" s="197"/>
      <c r="J2" s="197"/>
      <c r="K2" s="197"/>
      <c r="L2" s="197"/>
      <c r="M2" s="197"/>
      <c r="N2" s="197"/>
      <c r="O2" s="197"/>
      <c r="P2" s="197"/>
      <c r="Q2" s="197"/>
      <c r="R2" s="197"/>
      <c r="S2" s="197"/>
      <c r="T2" s="198"/>
    </row>
    <row r="3" spans="3:24" ht="35.25" customHeight="1">
      <c r="F3" s="199" t="s">
        <v>81</v>
      </c>
      <c r="G3" s="200"/>
      <c r="H3" s="200"/>
      <c r="I3" s="200"/>
      <c r="J3" s="200"/>
      <c r="K3" s="200"/>
      <c r="L3" s="200"/>
      <c r="M3" s="200"/>
      <c r="N3" s="200"/>
      <c r="O3" s="200"/>
      <c r="P3" s="200"/>
      <c r="Q3" s="200"/>
      <c r="R3" s="200"/>
      <c r="S3" s="200"/>
      <c r="T3" s="201"/>
    </row>
    <row r="4" spans="3:24" ht="35.25" customHeight="1">
      <c r="F4" s="199" t="s">
        <v>239</v>
      </c>
      <c r="G4" s="200"/>
      <c r="H4" s="200"/>
      <c r="I4" s="200"/>
      <c r="J4" s="200"/>
      <c r="K4" s="200"/>
      <c r="L4" s="200"/>
      <c r="M4" s="200"/>
      <c r="N4" s="200"/>
      <c r="O4" s="200"/>
      <c r="P4" s="200"/>
      <c r="Q4" s="200"/>
      <c r="R4" s="200"/>
      <c r="S4" s="200"/>
      <c r="T4" s="201"/>
    </row>
    <row r="5" spans="3:24" ht="35.25" customHeight="1">
      <c r="F5" s="199" t="s">
        <v>232</v>
      </c>
      <c r="G5" s="200"/>
      <c r="H5" s="200"/>
      <c r="I5" s="200"/>
      <c r="J5" s="200"/>
      <c r="K5" s="200"/>
      <c r="L5" s="200"/>
      <c r="M5" s="200"/>
      <c r="N5" s="200"/>
      <c r="O5" s="200"/>
      <c r="P5" s="200"/>
      <c r="Q5" s="200"/>
      <c r="R5" s="200"/>
      <c r="S5" s="200"/>
      <c r="T5" s="201"/>
    </row>
    <row r="6" spans="3:24" ht="15.75" customHeight="1">
      <c r="F6" s="5"/>
      <c r="G6" s="6"/>
      <c r="H6" s="6"/>
      <c r="I6" s="6"/>
      <c r="J6" s="6"/>
      <c r="K6" s="6"/>
      <c r="L6" s="6"/>
      <c r="M6" s="6"/>
      <c r="N6" s="6"/>
      <c r="O6" s="6"/>
      <c r="P6" s="6"/>
      <c r="Q6" s="6"/>
      <c r="R6" s="6"/>
      <c r="S6" s="6"/>
      <c r="T6" s="24"/>
    </row>
    <row r="10" spans="3:24" ht="41.25" customHeight="1" thickBot="1">
      <c r="H10" s="202" t="s">
        <v>235</v>
      </c>
      <c r="I10" s="203"/>
      <c r="J10" s="203"/>
      <c r="K10" s="203"/>
      <c r="L10" s="203"/>
      <c r="M10" s="203"/>
      <c r="N10" s="203"/>
      <c r="O10" s="203"/>
      <c r="P10" s="203"/>
      <c r="Q10" s="203"/>
      <c r="R10" s="203"/>
      <c r="S10" s="203"/>
      <c r="T10" s="203"/>
      <c r="U10" s="203"/>
      <c r="V10" s="203"/>
      <c r="W10" s="204"/>
    </row>
    <row r="11" spans="3:24" ht="42" customHeight="1" thickBot="1">
      <c r="C11" s="214" t="s">
        <v>0</v>
      </c>
      <c r="D11" s="214" t="s">
        <v>1</v>
      </c>
      <c r="E11" s="225" t="s">
        <v>2</v>
      </c>
      <c r="F11" s="226"/>
      <c r="G11" s="227"/>
      <c r="H11" s="228" t="s">
        <v>233</v>
      </c>
      <c r="I11" s="229"/>
      <c r="J11" s="229"/>
      <c r="K11" s="229"/>
      <c r="L11" s="230"/>
      <c r="M11" s="231" t="s">
        <v>234</v>
      </c>
      <c r="N11" s="232"/>
      <c r="O11" s="232"/>
      <c r="P11" s="233"/>
      <c r="Q11" s="234" t="s">
        <v>236</v>
      </c>
      <c r="R11" s="234"/>
      <c r="S11" s="234"/>
      <c r="T11" s="235"/>
      <c r="U11" s="236" t="s">
        <v>237</v>
      </c>
      <c r="V11" s="234"/>
      <c r="W11" s="234"/>
      <c r="X11" s="220" t="s">
        <v>238</v>
      </c>
    </row>
    <row r="12" spans="3:24" ht="172.5" customHeight="1" thickBot="1">
      <c r="C12" s="215"/>
      <c r="D12" s="215"/>
      <c r="E12" s="106" t="s">
        <v>3</v>
      </c>
      <c r="F12" s="106" t="s">
        <v>4</v>
      </c>
      <c r="G12" s="87" t="s">
        <v>5</v>
      </c>
      <c r="H12" s="7" t="s">
        <v>6</v>
      </c>
      <c r="I12" s="19" t="s">
        <v>7</v>
      </c>
      <c r="J12" s="20" t="s">
        <v>8</v>
      </c>
      <c r="K12" s="21" t="s">
        <v>9</v>
      </c>
      <c r="L12" s="22" t="s">
        <v>10</v>
      </c>
      <c r="M12" s="19" t="s">
        <v>7</v>
      </c>
      <c r="N12" s="20" t="s">
        <v>8</v>
      </c>
      <c r="O12" s="21" t="s">
        <v>9</v>
      </c>
      <c r="P12" s="22" t="s">
        <v>10</v>
      </c>
      <c r="Q12" s="23" t="s">
        <v>7</v>
      </c>
      <c r="R12" s="25" t="s">
        <v>8</v>
      </c>
      <c r="S12" s="26" t="s">
        <v>9</v>
      </c>
      <c r="T12" s="27" t="s">
        <v>10</v>
      </c>
      <c r="U12" s="65" t="s">
        <v>8</v>
      </c>
      <c r="V12" s="28" t="s">
        <v>9</v>
      </c>
      <c r="W12" s="66" t="s">
        <v>10</v>
      </c>
      <c r="X12" s="221"/>
    </row>
    <row r="13" spans="3:24" ht="330" customHeight="1">
      <c r="C13" s="8" t="s">
        <v>11</v>
      </c>
      <c r="D13" s="9" t="s">
        <v>12</v>
      </c>
      <c r="E13" s="144" t="s">
        <v>310</v>
      </c>
      <c r="F13" s="88" t="s">
        <v>13</v>
      </c>
      <c r="G13" s="89" t="s">
        <v>309</v>
      </c>
      <c r="H13" s="151">
        <v>0.7</v>
      </c>
      <c r="I13" s="152">
        <v>0.7</v>
      </c>
      <c r="J13" s="153">
        <v>0.7</v>
      </c>
      <c r="K13" s="154">
        <v>0.7</v>
      </c>
      <c r="L13" s="155">
        <v>0.7</v>
      </c>
      <c r="M13" s="152">
        <v>0.78</v>
      </c>
      <c r="N13" s="154">
        <v>0.78</v>
      </c>
      <c r="O13" s="156"/>
      <c r="P13" s="156"/>
      <c r="Q13" s="195">
        <f>IFERROR(((M13/I13)-1),"NO DISPONIBLE")</f>
        <v>0.11428571428571432</v>
      </c>
      <c r="R13" s="157">
        <v>0.1143</v>
      </c>
      <c r="S13" s="156"/>
      <c r="T13" s="156"/>
      <c r="U13" s="157">
        <v>0.1143</v>
      </c>
      <c r="V13" s="159"/>
      <c r="W13" s="160"/>
      <c r="X13" s="145" t="s">
        <v>311</v>
      </c>
    </row>
    <row r="14" spans="3:24" ht="20.25" hidden="1" customHeight="1">
      <c r="C14" s="207" t="s">
        <v>14</v>
      </c>
      <c r="D14" s="208"/>
      <c r="E14" s="208"/>
      <c r="F14" s="208"/>
      <c r="G14" s="208"/>
      <c r="H14" s="161"/>
      <c r="I14" s="162"/>
      <c r="J14" s="163"/>
      <c r="K14" s="163"/>
      <c r="L14" s="164"/>
      <c r="M14" s="162"/>
      <c r="N14" s="156"/>
      <c r="O14" s="156"/>
      <c r="P14" s="165"/>
      <c r="Q14" s="166" t="str">
        <f>IFERROR((M14/I14),"100%")</f>
        <v>100%</v>
      </c>
      <c r="R14" s="159" t="str">
        <f>IFERROR((N14/J14),"100%")</f>
        <v>100%</v>
      </c>
      <c r="S14" s="156"/>
      <c r="T14" s="165"/>
      <c r="U14" s="158" t="str">
        <f t="shared" ref="U14:U75" si="0">IFERROR(((M14+N14)/(I14+J14)),"100%")</f>
        <v>100%</v>
      </c>
      <c r="V14" s="159"/>
      <c r="W14" s="160"/>
      <c r="X14" s="146"/>
    </row>
    <row r="15" spans="3:24" ht="249.75" customHeight="1">
      <c r="C15" s="69" t="s">
        <v>82</v>
      </c>
      <c r="D15" s="70" t="s">
        <v>83</v>
      </c>
      <c r="E15" s="71" t="s">
        <v>84</v>
      </c>
      <c r="F15" s="10" t="s">
        <v>15</v>
      </c>
      <c r="G15" s="71" t="s">
        <v>203</v>
      </c>
      <c r="H15" s="167">
        <v>9208</v>
      </c>
      <c r="I15" s="168">
        <v>2128</v>
      </c>
      <c r="J15" s="169">
        <v>2265</v>
      </c>
      <c r="K15" s="169">
        <v>2509</v>
      </c>
      <c r="L15" s="170">
        <v>2306</v>
      </c>
      <c r="M15" s="168">
        <v>2114</v>
      </c>
      <c r="N15" s="169">
        <v>2150</v>
      </c>
      <c r="O15" s="156"/>
      <c r="P15" s="165"/>
      <c r="Q15" s="158">
        <f>IFERROR((M15-I15)/I15,"ND")</f>
        <v>-6.5789473684210523E-3</v>
      </c>
      <c r="R15" s="159">
        <f>IFERROR((N15-J15)/J15,"ND")</f>
        <v>-5.0772626931567331E-2</v>
      </c>
      <c r="S15" s="156"/>
      <c r="T15" s="165"/>
      <c r="U15" s="158">
        <f>IFERROR(((M15+N15)/(I15+J15)),"100%")</f>
        <v>0.97063510129751873</v>
      </c>
      <c r="V15" s="159"/>
      <c r="W15" s="160"/>
      <c r="X15" s="147" t="s">
        <v>312</v>
      </c>
    </row>
    <row r="16" spans="3:24" ht="140.1" customHeight="1">
      <c r="C16" s="12" t="s">
        <v>16</v>
      </c>
      <c r="D16" s="72" t="s">
        <v>85</v>
      </c>
      <c r="E16" s="72" t="s">
        <v>86</v>
      </c>
      <c r="F16" s="11" t="s">
        <v>15</v>
      </c>
      <c r="G16" s="72" t="s">
        <v>17</v>
      </c>
      <c r="H16" s="171">
        <v>2487</v>
      </c>
      <c r="I16" s="172">
        <v>598</v>
      </c>
      <c r="J16" s="173">
        <v>653</v>
      </c>
      <c r="K16" s="173">
        <v>648</v>
      </c>
      <c r="L16" s="174">
        <v>588</v>
      </c>
      <c r="M16" s="172">
        <v>765</v>
      </c>
      <c r="N16" s="173">
        <v>1347</v>
      </c>
      <c r="O16" s="156"/>
      <c r="P16" s="165"/>
      <c r="Q16" s="158">
        <f>IFERROR((M16/I16),"100%")</f>
        <v>1.2792642140468227</v>
      </c>
      <c r="R16" s="159">
        <f>IFERROR((N16/J16),"100%")</f>
        <v>2.0627871362940278</v>
      </c>
      <c r="S16" s="156"/>
      <c r="T16" s="165"/>
      <c r="U16" s="158">
        <f t="shared" si="0"/>
        <v>1.6882494004796162</v>
      </c>
      <c r="V16" s="159"/>
      <c r="W16" s="160"/>
      <c r="X16" s="147" t="s">
        <v>245</v>
      </c>
    </row>
    <row r="17" spans="3:24" ht="140.1" customHeight="1">
      <c r="C17" s="14" t="s">
        <v>18</v>
      </c>
      <c r="D17" s="90" t="s">
        <v>87</v>
      </c>
      <c r="E17" s="90" t="s">
        <v>88</v>
      </c>
      <c r="F17" s="91" t="s">
        <v>15</v>
      </c>
      <c r="G17" s="90" t="s">
        <v>19</v>
      </c>
      <c r="H17" s="175">
        <v>609</v>
      </c>
      <c r="I17" s="176">
        <v>131</v>
      </c>
      <c r="J17" s="177">
        <v>181</v>
      </c>
      <c r="K17" s="177">
        <v>176</v>
      </c>
      <c r="L17" s="178">
        <v>121</v>
      </c>
      <c r="M17" s="176">
        <v>160</v>
      </c>
      <c r="N17" s="177">
        <v>327</v>
      </c>
      <c r="O17" s="156"/>
      <c r="P17" s="165"/>
      <c r="Q17" s="158">
        <f t="shared" ref="Q17:R75" si="1">IFERROR((M17/I17),"100%")</f>
        <v>1.2213740458015268</v>
      </c>
      <c r="R17" s="159">
        <f t="shared" ref="R17:R38" si="2">IFERROR((N17/J17),"100%")</f>
        <v>1.8066298342541436</v>
      </c>
      <c r="S17" s="156"/>
      <c r="T17" s="165"/>
      <c r="U17" s="158">
        <f t="shared" si="0"/>
        <v>1.5608974358974359</v>
      </c>
      <c r="V17" s="159"/>
      <c r="W17" s="160"/>
      <c r="X17" s="147" t="s">
        <v>246</v>
      </c>
    </row>
    <row r="18" spans="3:24" ht="140.1" customHeight="1">
      <c r="C18" s="14" t="s">
        <v>18</v>
      </c>
      <c r="D18" s="90" t="s">
        <v>89</v>
      </c>
      <c r="E18" s="92" t="s">
        <v>90</v>
      </c>
      <c r="F18" s="93" t="s">
        <v>15</v>
      </c>
      <c r="G18" s="90" t="s">
        <v>20</v>
      </c>
      <c r="H18" s="175">
        <v>529</v>
      </c>
      <c r="I18" s="176">
        <v>131</v>
      </c>
      <c r="J18" s="177">
        <v>133</v>
      </c>
      <c r="K18" s="177">
        <v>133</v>
      </c>
      <c r="L18" s="178">
        <v>132</v>
      </c>
      <c r="M18" s="176">
        <v>159</v>
      </c>
      <c r="N18" s="177">
        <v>218</v>
      </c>
      <c r="O18" s="156"/>
      <c r="P18" s="165"/>
      <c r="Q18" s="158">
        <f t="shared" si="1"/>
        <v>1.2137404580152671</v>
      </c>
      <c r="R18" s="159">
        <f t="shared" si="2"/>
        <v>1.6390977443609023</v>
      </c>
      <c r="S18" s="156"/>
      <c r="T18" s="165"/>
      <c r="U18" s="158">
        <f t="shared" si="0"/>
        <v>1.428030303030303</v>
      </c>
      <c r="V18" s="159"/>
      <c r="W18" s="160"/>
      <c r="X18" s="147" t="s">
        <v>247</v>
      </c>
    </row>
    <row r="19" spans="3:24" ht="140.1" customHeight="1">
      <c r="C19" s="73" t="s">
        <v>18</v>
      </c>
      <c r="D19" s="94" t="s">
        <v>91</v>
      </c>
      <c r="E19" s="95" t="s">
        <v>92</v>
      </c>
      <c r="F19" s="96" t="s">
        <v>15</v>
      </c>
      <c r="G19" s="97" t="s">
        <v>21</v>
      </c>
      <c r="H19" s="175">
        <v>849</v>
      </c>
      <c r="I19" s="176">
        <v>213</v>
      </c>
      <c r="J19" s="177">
        <v>212</v>
      </c>
      <c r="K19" s="177">
        <v>212</v>
      </c>
      <c r="L19" s="177">
        <v>212</v>
      </c>
      <c r="M19" s="176">
        <v>232</v>
      </c>
      <c r="N19" s="177">
        <v>363</v>
      </c>
      <c r="O19" s="156"/>
      <c r="P19" s="165"/>
      <c r="Q19" s="158">
        <f t="shared" si="1"/>
        <v>1.0892018779342723</v>
      </c>
      <c r="R19" s="159">
        <f t="shared" si="2"/>
        <v>1.7122641509433962</v>
      </c>
      <c r="S19" s="156"/>
      <c r="T19" s="165"/>
      <c r="U19" s="158">
        <f t="shared" si="0"/>
        <v>1.4</v>
      </c>
      <c r="V19" s="159"/>
      <c r="W19" s="160"/>
      <c r="X19" s="147" t="s">
        <v>248</v>
      </c>
    </row>
    <row r="20" spans="3:24" ht="140.1" customHeight="1">
      <c r="C20" s="74" t="s">
        <v>18</v>
      </c>
      <c r="D20" s="98" t="s">
        <v>93</v>
      </c>
      <c r="E20" s="99" t="s">
        <v>94</v>
      </c>
      <c r="F20" s="100" t="s">
        <v>15</v>
      </c>
      <c r="G20" s="101" t="s">
        <v>22</v>
      </c>
      <c r="H20" s="175">
        <v>230</v>
      </c>
      <c r="I20" s="176">
        <v>56</v>
      </c>
      <c r="J20" s="177">
        <v>58</v>
      </c>
      <c r="K20" s="177">
        <v>58</v>
      </c>
      <c r="L20" s="178">
        <v>58</v>
      </c>
      <c r="M20" s="176">
        <v>123</v>
      </c>
      <c r="N20" s="177">
        <v>66</v>
      </c>
      <c r="O20" s="156"/>
      <c r="P20" s="165"/>
      <c r="Q20" s="158">
        <f t="shared" si="1"/>
        <v>2.1964285714285716</v>
      </c>
      <c r="R20" s="159">
        <f t="shared" si="2"/>
        <v>1.1379310344827587</v>
      </c>
      <c r="S20" s="156"/>
      <c r="T20" s="165"/>
      <c r="U20" s="158">
        <f>IFERROR(((M20+N20)/(I20+J20)),"100%")</f>
        <v>1.6578947368421053</v>
      </c>
      <c r="V20" s="159"/>
      <c r="W20" s="160"/>
      <c r="X20" s="147" t="s">
        <v>249</v>
      </c>
    </row>
    <row r="21" spans="3:24" ht="140.1" customHeight="1">
      <c r="C21" s="34" t="s">
        <v>18</v>
      </c>
      <c r="D21" s="102" t="s">
        <v>95</v>
      </c>
      <c r="E21" s="103" t="s">
        <v>96</v>
      </c>
      <c r="F21" s="104" t="s">
        <v>15</v>
      </c>
      <c r="G21" s="105" t="s">
        <v>23</v>
      </c>
      <c r="H21" s="175">
        <v>230</v>
      </c>
      <c r="I21" s="176">
        <v>57</v>
      </c>
      <c r="J21" s="177">
        <v>58</v>
      </c>
      <c r="K21" s="177">
        <v>58</v>
      </c>
      <c r="L21" s="178">
        <v>57</v>
      </c>
      <c r="M21" s="176">
        <v>77</v>
      </c>
      <c r="N21" s="177">
        <v>365</v>
      </c>
      <c r="O21" s="156"/>
      <c r="P21" s="165"/>
      <c r="Q21" s="158">
        <f t="shared" si="1"/>
        <v>1.3508771929824561</v>
      </c>
      <c r="R21" s="159">
        <f t="shared" si="2"/>
        <v>6.2931034482758621</v>
      </c>
      <c r="S21" s="156"/>
      <c r="T21" s="165"/>
      <c r="U21" s="158">
        <f>IFERROR(((M21+N21)/(I21+J21)),"100%")</f>
        <v>3.8434782608695652</v>
      </c>
      <c r="V21" s="159"/>
      <c r="W21" s="160"/>
      <c r="X21" s="147" t="s">
        <v>250</v>
      </c>
    </row>
    <row r="22" spans="3:24" ht="140.1" customHeight="1">
      <c r="C22" s="73" t="s">
        <v>18</v>
      </c>
      <c r="D22" s="94" t="s">
        <v>97</v>
      </c>
      <c r="E22" s="95" t="s">
        <v>98</v>
      </c>
      <c r="F22" s="96" t="s">
        <v>15</v>
      </c>
      <c r="G22" s="97" t="s">
        <v>24</v>
      </c>
      <c r="H22" s="175">
        <v>40</v>
      </c>
      <c r="I22" s="176">
        <v>10</v>
      </c>
      <c r="J22" s="177">
        <v>11</v>
      </c>
      <c r="K22" s="177">
        <v>11</v>
      </c>
      <c r="L22" s="178">
        <v>8</v>
      </c>
      <c r="M22" s="176">
        <v>14</v>
      </c>
      <c r="N22" s="177">
        <v>8</v>
      </c>
      <c r="O22" s="156"/>
      <c r="P22" s="165"/>
      <c r="Q22" s="158">
        <f t="shared" si="1"/>
        <v>1.4</v>
      </c>
      <c r="R22" s="159">
        <f t="shared" si="2"/>
        <v>0.72727272727272729</v>
      </c>
      <c r="S22" s="156"/>
      <c r="T22" s="165"/>
      <c r="U22" s="158">
        <f t="shared" si="0"/>
        <v>1.0476190476190477</v>
      </c>
      <c r="V22" s="159"/>
      <c r="W22" s="160"/>
      <c r="X22" s="147" t="s">
        <v>251</v>
      </c>
    </row>
    <row r="23" spans="3:24" ht="126" customHeight="1">
      <c r="C23" s="12" t="s">
        <v>25</v>
      </c>
      <c r="D23" s="13" t="s">
        <v>252</v>
      </c>
      <c r="E23" s="13" t="s">
        <v>99</v>
      </c>
      <c r="F23" s="11" t="s">
        <v>15</v>
      </c>
      <c r="G23" s="13" t="s">
        <v>204</v>
      </c>
      <c r="H23" s="171">
        <v>69</v>
      </c>
      <c r="I23" s="172">
        <v>24</v>
      </c>
      <c r="J23" s="173">
        <v>21</v>
      </c>
      <c r="K23" s="173">
        <v>18</v>
      </c>
      <c r="L23" s="174">
        <v>6</v>
      </c>
      <c r="M23" s="172">
        <v>27</v>
      </c>
      <c r="N23" s="173">
        <v>33</v>
      </c>
      <c r="O23" s="156"/>
      <c r="P23" s="165"/>
      <c r="Q23" s="158">
        <f t="shared" si="1"/>
        <v>1.125</v>
      </c>
      <c r="R23" s="159">
        <f t="shared" si="2"/>
        <v>1.5714285714285714</v>
      </c>
      <c r="S23" s="156"/>
      <c r="T23" s="165"/>
      <c r="U23" s="158">
        <f t="shared" si="0"/>
        <v>1.3333333333333333</v>
      </c>
      <c r="V23" s="159"/>
      <c r="W23" s="160"/>
      <c r="X23" s="147" t="s">
        <v>253</v>
      </c>
    </row>
    <row r="24" spans="3:24" ht="153.75" customHeight="1">
      <c r="C24" s="14" t="s">
        <v>26</v>
      </c>
      <c r="D24" s="15" t="s">
        <v>100</v>
      </c>
      <c r="E24" s="18" t="s">
        <v>101</v>
      </c>
      <c r="F24" s="16" t="s">
        <v>15</v>
      </c>
      <c r="G24" s="79" t="s">
        <v>27</v>
      </c>
      <c r="H24" s="175">
        <v>69</v>
      </c>
      <c r="I24" s="176">
        <v>24</v>
      </c>
      <c r="J24" s="177">
        <v>21</v>
      </c>
      <c r="K24" s="177">
        <v>18</v>
      </c>
      <c r="L24" s="178">
        <v>6</v>
      </c>
      <c r="M24" s="176">
        <v>27</v>
      </c>
      <c r="N24" s="177">
        <v>33</v>
      </c>
      <c r="O24" s="156"/>
      <c r="P24" s="165"/>
      <c r="Q24" s="158">
        <f t="shared" si="1"/>
        <v>1.125</v>
      </c>
      <c r="R24" s="159">
        <f t="shared" si="2"/>
        <v>1.5714285714285714</v>
      </c>
      <c r="S24" s="156"/>
      <c r="T24" s="165"/>
      <c r="U24" s="158">
        <f t="shared" si="0"/>
        <v>1.3333333333333333</v>
      </c>
      <c r="V24" s="159"/>
      <c r="W24" s="160"/>
      <c r="X24" s="148" t="s">
        <v>254</v>
      </c>
    </row>
    <row r="25" spans="3:24" ht="120.75" customHeight="1">
      <c r="C25" s="12" t="s">
        <v>102</v>
      </c>
      <c r="D25" s="13" t="s">
        <v>103</v>
      </c>
      <c r="E25" s="13" t="s">
        <v>104</v>
      </c>
      <c r="F25" s="17" t="s">
        <v>15</v>
      </c>
      <c r="G25" s="13" t="s">
        <v>205</v>
      </c>
      <c r="H25" s="171">
        <v>622</v>
      </c>
      <c r="I25" s="172">
        <v>169</v>
      </c>
      <c r="J25" s="173">
        <v>153</v>
      </c>
      <c r="K25" s="173">
        <v>151</v>
      </c>
      <c r="L25" s="174">
        <v>149</v>
      </c>
      <c r="M25" s="172">
        <v>264</v>
      </c>
      <c r="N25" s="173">
        <v>247</v>
      </c>
      <c r="O25" s="156"/>
      <c r="P25" s="165"/>
      <c r="Q25" s="158">
        <f t="shared" si="1"/>
        <v>1.5621301775147929</v>
      </c>
      <c r="R25" s="159">
        <f t="shared" si="2"/>
        <v>1.6143790849673203</v>
      </c>
      <c r="S25" s="156"/>
      <c r="T25" s="165"/>
      <c r="U25" s="158">
        <f t="shared" si="0"/>
        <v>1.5869565217391304</v>
      </c>
      <c r="V25" s="159"/>
      <c r="W25" s="160"/>
      <c r="X25" s="147" t="s">
        <v>255</v>
      </c>
    </row>
    <row r="26" spans="3:24" ht="140.1" customHeight="1">
      <c r="C26" s="14" t="s">
        <v>18</v>
      </c>
      <c r="D26" s="15" t="s">
        <v>105</v>
      </c>
      <c r="E26" s="18" t="s">
        <v>106</v>
      </c>
      <c r="F26" s="16" t="s">
        <v>15</v>
      </c>
      <c r="G26" s="79" t="s">
        <v>28</v>
      </c>
      <c r="H26" s="175">
        <v>425</v>
      </c>
      <c r="I26" s="176">
        <v>121</v>
      </c>
      <c r="J26" s="177">
        <v>102</v>
      </c>
      <c r="K26" s="177">
        <v>101</v>
      </c>
      <c r="L26" s="178">
        <v>101</v>
      </c>
      <c r="M26" s="176">
        <v>216</v>
      </c>
      <c r="N26" s="177">
        <v>198</v>
      </c>
      <c r="O26" s="156"/>
      <c r="P26" s="165"/>
      <c r="Q26" s="158">
        <f t="shared" si="1"/>
        <v>1.7851239669421488</v>
      </c>
      <c r="R26" s="159">
        <f t="shared" si="2"/>
        <v>1.9411764705882353</v>
      </c>
      <c r="S26" s="156"/>
      <c r="T26" s="165"/>
      <c r="U26" s="158">
        <f t="shared" si="0"/>
        <v>1.8565022421524664</v>
      </c>
      <c r="V26" s="159"/>
      <c r="W26" s="160"/>
      <c r="X26" s="147" t="s">
        <v>256</v>
      </c>
    </row>
    <row r="27" spans="3:24" ht="108.75" customHeight="1">
      <c r="C27" s="14" t="s">
        <v>18</v>
      </c>
      <c r="D27" s="15" t="s">
        <v>107</v>
      </c>
      <c r="E27" s="18" t="s">
        <v>108</v>
      </c>
      <c r="F27" s="16" t="s">
        <v>15</v>
      </c>
      <c r="G27" s="79" t="s">
        <v>206</v>
      </c>
      <c r="H27" s="175">
        <v>3</v>
      </c>
      <c r="I27" s="176">
        <v>0</v>
      </c>
      <c r="J27" s="177">
        <v>2</v>
      </c>
      <c r="K27" s="177">
        <v>1</v>
      </c>
      <c r="L27" s="178">
        <v>0</v>
      </c>
      <c r="M27" s="156"/>
      <c r="N27" s="156"/>
      <c r="O27" s="156"/>
      <c r="P27" s="165"/>
      <c r="Q27" s="158" t="str">
        <f t="shared" si="1"/>
        <v>100%</v>
      </c>
      <c r="R27" s="159">
        <f t="shared" si="2"/>
        <v>0</v>
      </c>
      <c r="S27" s="156"/>
      <c r="T27" s="165"/>
      <c r="U27" s="158">
        <f t="shared" si="0"/>
        <v>0</v>
      </c>
      <c r="V27" s="159"/>
      <c r="W27" s="160"/>
      <c r="X27" s="147" t="s">
        <v>257</v>
      </c>
    </row>
    <row r="28" spans="3:24" ht="114" customHeight="1">
      <c r="C28" s="14" t="s">
        <v>18</v>
      </c>
      <c r="D28" s="15" t="s">
        <v>109</v>
      </c>
      <c r="E28" s="18" t="s">
        <v>110</v>
      </c>
      <c r="F28" s="16" t="s">
        <v>15</v>
      </c>
      <c r="G28" s="79" t="s">
        <v>207</v>
      </c>
      <c r="H28" s="175">
        <v>194</v>
      </c>
      <c r="I28" s="176">
        <v>48</v>
      </c>
      <c r="J28" s="177">
        <v>49</v>
      </c>
      <c r="K28" s="177">
        <v>49</v>
      </c>
      <c r="L28" s="178">
        <v>48</v>
      </c>
      <c r="M28" s="176">
        <v>48</v>
      </c>
      <c r="N28" s="177">
        <v>49</v>
      </c>
      <c r="O28" s="156"/>
      <c r="P28" s="165"/>
      <c r="Q28" s="158">
        <f t="shared" si="1"/>
        <v>1</v>
      </c>
      <c r="R28" s="159">
        <f t="shared" si="2"/>
        <v>1</v>
      </c>
      <c r="S28" s="156"/>
      <c r="T28" s="165"/>
      <c r="U28" s="158">
        <f t="shared" si="0"/>
        <v>1</v>
      </c>
      <c r="V28" s="159"/>
      <c r="W28" s="160"/>
      <c r="X28" s="149" t="s">
        <v>258</v>
      </c>
    </row>
    <row r="29" spans="3:24" ht="130.5" customHeight="1">
      <c r="C29" s="12" t="s">
        <v>29</v>
      </c>
      <c r="D29" s="13" t="s">
        <v>111</v>
      </c>
      <c r="E29" s="13" t="s">
        <v>112</v>
      </c>
      <c r="F29" s="11" t="s">
        <v>15</v>
      </c>
      <c r="G29" s="13" t="s">
        <v>208</v>
      </c>
      <c r="H29" s="171">
        <v>1117</v>
      </c>
      <c r="I29" s="172">
        <v>279</v>
      </c>
      <c r="J29" s="173">
        <v>280</v>
      </c>
      <c r="K29" s="173">
        <v>279</v>
      </c>
      <c r="L29" s="174">
        <v>279</v>
      </c>
      <c r="M29" s="172">
        <v>125</v>
      </c>
      <c r="N29" s="173">
        <v>181</v>
      </c>
      <c r="O29" s="156"/>
      <c r="P29" s="165"/>
      <c r="Q29" s="158">
        <f t="shared" si="1"/>
        <v>0.44802867383512546</v>
      </c>
      <c r="R29" s="159">
        <f t="shared" si="2"/>
        <v>0.64642857142857146</v>
      </c>
      <c r="S29" s="156"/>
      <c r="T29" s="165"/>
      <c r="U29" s="158">
        <f t="shared" si="0"/>
        <v>0.54740608228980325</v>
      </c>
      <c r="V29" s="159"/>
      <c r="W29" s="160"/>
      <c r="X29" s="148" t="s">
        <v>259</v>
      </c>
    </row>
    <row r="30" spans="3:24" ht="116.25" customHeight="1">
      <c r="C30" s="14" t="s">
        <v>18</v>
      </c>
      <c r="D30" s="15" t="s">
        <v>113</v>
      </c>
      <c r="E30" s="18" t="s">
        <v>114</v>
      </c>
      <c r="F30" s="16" t="s">
        <v>15</v>
      </c>
      <c r="G30" s="18" t="s">
        <v>209</v>
      </c>
      <c r="H30" s="175">
        <v>1</v>
      </c>
      <c r="I30" s="176">
        <v>0</v>
      </c>
      <c r="J30" s="177">
        <v>1</v>
      </c>
      <c r="K30" s="177">
        <v>0</v>
      </c>
      <c r="L30" s="178">
        <v>0</v>
      </c>
      <c r="M30" s="156"/>
      <c r="N30" s="156"/>
      <c r="O30" s="156"/>
      <c r="P30" s="165"/>
      <c r="Q30" s="158" t="str">
        <f t="shared" si="1"/>
        <v>100%</v>
      </c>
      <c r="R30" s="159">
        <f t="shared" si="2"/>
        <v>0</v>
      </c>
      <c r="S30" s="156"/>
      <c r="T30" s="165"/>
      <c r="U30" s="158">
        <f t="shared" si="0"/>
        <v>0</v>
      </c>
      <c r="V30" s="159"/>
      <c r="W30" s="160"/>
      <c r="X30" s="148" t="s">
        <v>260</v>
      </c>
    </row>
    <row r="31" spans="3:24" ht="128.25" customHeight="1">
      <c r="C31" s="14" t="s">
        <v>18</v>
      </c>
      <c r="D31" s="15" t="s">
        <v>115</v>
      </c>
      <c r="E31" s="18" t="s">
        <v>116</v>
      </c>
      <c r="F31" s="16" t="s">
        <v>15</v>
      </c>
      <c r="G31" s="18" t="s">
        <v>210</v>
      </c>
      <c r="H31" s="175">
        <v>1092</v>
      </c>
      <c r="I31" s="176">
        <v>273</v>
      </c>
      <c r="J31" s="177">
        <v>273</v>
      </c>
      <c r="K31" s="177">
        <v>273</v>
      </c>
      <c r="L31" s="178">
        <v>273</v>
      </c>
      <c r="M31" s="176">
        <v>120</v>
      </c>
      <c r="N31" s="177">
        <v>177</v>
      </c>
      <c r="O31" s="156"/>
      <c r="P31" s="165"/>
      <c r="Q31" s="158">
        <f t="shared" si="1"/>
        <v>0.43956043956043955</v>
      </c>
      <c r="R31" s="159">
        <f t="shared" si="2"/>
        <v>0.64835164835164838</v>
      </c>
      <c r="S31" s="156"/>
      <c r="T31" s="165"/>
      <c r="U31" s="158">
        <f t="shared" si="0"/>
        <v>0.54395604395604391</v>
      </c>
      <c r="V31" s="159"/>
      <c r="W31" s="160"/>
      <c r="X31" s="148" t="s">
        <v>261</v>
      </c>
    </row>
    <row r="32" spans="3:24" ht="140.1" customHeight="1">
      <c r="C32" s="14" t="s">
        <v>18</v>
      </c>
      <c r="D32" s="15" t="s">
        <v>117</v>
      </c>
      <c r="E32" s="18" t="s">
        <v>118</v>
      </c>
      <c r="F32" s="16" t="s">
        <v>15</v>
      </c>
      <c r="G32" s="18" t="s">
        <v>211</v>
      </c>
      <c r="H32" s="175">
        <v>24</v>
      </c>
      <c r="I32" s="176">
        <v>6</v>
      </c>
      <c r="J32" s="177">
        <v>6</v>
      </c>
      <c r="K32" s="177">
        <v>6</v>
      </c>
      <c r="L32" s="178">
        <v>6</v>
      </c>
      <c r="M32" s="176">
        <v>5</v>
      </c>
      <c r="N32" s="177">
        <v>4</v>
      </c>
      <c r="O32" s="156"/>
      <c r="P32" s="165"/>
      <c r="Q32" s="158">
        <f t="shared" si="1"/>
        <v>0.83333333333333337</v>
      </c>
      <c r="R32" s="159">
        <f t="shared" si="2"/>
        <v>0.66666666666666663</v>
      </c>
      <c r="S32" s="156"/>
      <c r="T32" s="165"/>
      <c r="U32" s="158">
        <f t="shared" si="0"/>
        <v>0.75</v>
      </c>
      <c r="V32" s="159"/>
      <c r="W32" s="160"/>
      <c r="X32" s="148" t="s">
        <v>262</v>
      </c>
    </row>
    <row r="33" spans="3:24" ht="104.25" customHeight="1">
      <c r="C33" s="12" t="s">
        <v>30</v>
      </c>
      <c r="D33" s="13" t="s">
        <v>119</v>
      </c>
      <c r="E33" s="13" t="s">
        <v>120</v>
      </c>
      <c r="F33" s="11" t="s">
        <v>15</v>
      </c>
      <c r="G33" s="13" t="s">
        <v>212</v>
      </c>
      <c r="H33" s="171">
        <v>4520</v>
      </c>
      <c r="I33" s="172">
        <v>1206</v>
      </c>
      <c r="J33" s="173">
        <v>1206</v>
      </c>
      <c r="K33" s="173">
        <v>1204</v>
      </c>
      <c r="L33" s="174">
        <v>904</v>
      </c>
      <c r="M33" s="172">
        <v>1268</v>
      </c>
      <c r="N33" s="173">
        <v>1201</v>
      </c>
      <c r="O33" s="156"/>
      <c r="P33" s="165"/>
      <c r="Q33" s="158">
        <f t="shared" si="1"/>
        <v>1.0514096185737978</v>
      </c>
      <c r="R33" s="159">
        <f t="shared" si="2"/>
        <v>0.99585406301824209</v>
      </c>
      <c r="S33" s="156"/>
      <c r="T33" s="165"/>
      <c r="U33" s="158">
        <f t="shared" si="0"/>
        <v>1.0236318407960199</v>
      </c>
      <c r="V33" s="159"/>
      <c r="W33" s="160"/>
      <c r="X33" s="148" t="s">
        <v>263</v>
      </c>
    </row>
    <row r="34" spans="3:24" ht="140.1" customHeight="1">
      <c r="C34" s="14" t="s">
        <v>18</v>
      </c>
      <c r="D34" s="15" t="s">
        <v>121</v>
      </c>
      <c r="E34" s="18" t="s">
        <v>122</v>
      </c>
      <c r="F34" s="16" t="s">
        <v>15</v>
      </c>
      <c r="G34" s="18" t="s">
        <v>31</v>
      </c>
      <c r="H34" s="175">
        <v>3357</v>
      </c>
      <c r="I34" s="176">
        <v>914</v>
      </c>
      <c r="J34" s="177">
        <v>915</v>
      </c>
      <c r="K34" s="177">
        <v>914</v>
      </c>
      <c r="L34" s="178">
        <v>614</v>
      </c>
      <c r="M34" s="176">
        <v>945</v>
      </c>
      <c r="N34" s="177">
        <v>930</v>
      </c>
      <c r="O34" s="156"/>
      <c r="P34" s="165"/>
      <c r="Q34" s="158">
        <f t="shared" si="1"/>
        <v>1.0339168490153172</v>
      </c>
      <c r="R34" s="159">
        <f t="shared" si="2"/>
        <v>1.0163934426229508</v>
      </c>
      <c r="S34" s="156"/>
      <c r="T34" s="165"/>
      <c r="U34" s="158">
        <f t="shared" si="0"/>
        <v>1.0251503553854566</v>
      </c>
      <c r="V34" s="159"/>
      <c r="W34" s="160"/>
      <c r="X34" s="148" t="s">
        <v>264</v>
      </c>
    </row>
    <row r="35" spans="3:24" ht="123.75" customHeight="1">
      <c r="C35" s="14" t="s">
        <v>18</v>
      </c>
      <c r="D35" s="15" t="s">
        <v>123</v>
      </c>
      <c r="E35" s="18" t="s">
        <v>124</v>
      </c>
      <c r="F35" s="16" t="s">
        <v>15</v>
      </c>
      <c r="G35" s="18" t="s">
        <v>213</v>
      </c>
      <c r="H35" s="175">
        <v>1163</v>
      </c>
      <c r="I35" s="176">
        <v>291</v>
      </c>
      <c r="J35" s="177">
        <v>292</v>
      </c>
      <c r="K35" s="177">
        <v>290</v>
      </c>
      <c r="L35" s="178">
        <v>290</v>
      </c>
      <c r="M35" s="176">
        <v>323</v>
      </c>
      <c r="N35" s="177">
        <v>271</v>
      </c>
      <c r="O35" s="156"/>
      <c r="P35" s="165"/>
      <c r="Q35" s="158">
        <f t="shared" si="1"/>
        <v>1.1099656357388317</v>
      </c>
      <c r="R35" s="159">
        <f t="shared" si="2"/>
        <v>0.92808219178082196</v>
      </c>
      <c r="S35" s="156"/>
      <c r="T35" s="165"/>
      <c r="U35" s="158">
        <f>IFERROR(((M35+N35)/(I35+J35)),"100%")</f>
        <v>1.0188679245283019</v>
      </c>
      <c r="V35" s="159"/>
      <c r="W35" s="160"/>
      <c r="X35" s="148" t="s">
        <v>265</v>
      </c>
    </row>
    <row r="36" spans="3:24" ht="123" customHeight="1">
      <c r="C36" s="12" t="s">
        <v>32</v>
      </c>
      <c r="D36" s="13" t="s">
        <v>125</v>
      </c>
      <c r="E36" s="13" t="s">
        <v>126</v>
      </c>
      <c r="F36" s="17" t="s">
        <v>15</v>
      </c>
      <c r="G36" s="13" t="s">
        <v>214</v>
      </c>
      <c r="H36" s="171">
        <v>1483</v>
      </c>
      <c r="I36" s="172">
        <v>371</v>
      </c>
      <c r="J36" s="173">
        <v>374</v>
      </c>
      <c r="K36" s="173">
        <v>369</v>
      </c>
      <c r="L36" s="174">
        <v>369</v>
      </c>
      <c r="M36" s="172">
        <v>375</v>
      </c>
      <c r="N36" s="156"/>
      <c r="O36" s="156"/>
      <c r="P36" s="165"/>
      <c r="Q36" s="158">
        <f t="shared" si="1"/>
        <v>1.0107816711590296</v>
      </c>
      <c r="R36" s="159">
        <f t="shared" si="2"/>
        <v>0</v>
      </c>
      <c r="S36" s="156"/>
      <c r="T36" s="165"/>
      <c r="U36" s="158">
        <f t="shared" si="0"/>
        <v>0.50335570469798663</v>
      </c>
      <c r="V36" s="159"/>
      <c r="W36" s="160"/>
      <c r="X36" s="148" t="s">
        <v>266</v>
      </c>
    </row>
    <row r="37" spans="3:24" ht="111.75" customHeight="1">
      <c r="C37" s="14" t="s">
        <v>18</v>
      </c>
      <c r="D37" s="15" t="s">
        <v>127</v>
      </c>
      <c r="E37" s="18" t="s">
        <v>128</v>
      </c>
      <c r="F37" s="16" t="s">
        <v>15</v>
      </c>
      <c r="G37" s="18" t="s">
        <v>215</v>
      </c>
      <c r="H37" s="175">
        <v>144</v>
      </c>
      <c r="I37" s="176">
        <v>36</v>
      </c>
      <c r="J37" s="177">
        <v>36</v>
      </c>
      <c r="K37" s="177">
        <v>36</v>
      </c>
      <c r="L37" s="178">
        <v>36</v>
      </c>
      <c r="M37" s="176">
        <v>36</v>
      </c>
      <c r="N37" s="156"/>
      <c r="O37" s="156"/>
      <c r="P37" s="165"/>
      <c r="Q37" s="158">
        <f t="shared" si="1"/>
        <v>1</v>
      </c>
      <c r="R37" s="159">
        <f t="shared" si="2"/>
        <v>0</v>
      </c>
      <c r="S37" s="156"/>
      <c r="T37" s="165"/>
      <c r="U37" s="158">
        <f t="shared" si="0"/>
        <v>0.5</v>
      </c>
      <c r="V37" s="159"/>
      <c r="W37" s="160"/>
      <c r="X37" s="148" t="s">
        <v>267</v>
      </c>
    </row>
    <row r="38" spans="3:24" ht="140.1" customHeight="1">
      <c r="C38" s="14" t="s">
        <v>18</v>
      </c>
      <c r="D38" s="15" t="s">
        <v>129</v>
      </c>
      <c r="E38" s="18" t="s">
        <v>130</v>
      </c>
      <c r="F38" s="16" t="s">
        <v>15</v>
      </c>
      <c r="G38" s="18" t="s">
        <v>33</v>
      </c>
      <c r="H38" s="175">
        <v>1339</v>
      </c>
      <c r="I38" s="176">
        <v>335</v>
      </c>
      <c r="J38" s="177">
        <v>338</v>
      </c>
      <c r="K38" s="177">
        <v>333</v>
      </c>
      <c r="L38" s="178">
        <v>333</v>
      </c>
      <c r="M38" s="176">
        <v>339</v>
      </c>
      <c r="N38" s="156"/>
      <c r="O38" s="156"/>
      <c r="P38" s="165"/>
      <c r="Q38" s="158">
        <f>IFERROR((M38/I38),"100%")</f>
        <v>1.0119402985074626</v>
      </c>
      <c r="R38" s="159">
        <f t="shared" si="2"/>
        <v>0</v>
      </c>
      <c r="S38" s="156"/>
      <c r="T38" s="165"/>
      <c r="U38" s="158">
        <f t="shared" si="0"/>
        <v>0.50371471025260028</v>
      </c>
      <c r="V38" s="159"/>
      <c r="W38" s="160"/>
      <c r="X38" s="148" t="s">
        <v>268</v>
      </c>
    </row>
    <row r="39" spans="3:24" ht="140.1" customHeight="1">
      <c r="C39" s="12" t="s">
        <v>131</v>
      </c>
      <c r="D39" s="13" t="s">
        <v>132</v>
      </c>
      <c r="E39" s="13" t="s">
        <v>133</v>
      </c>
      <c r="F39" s="11" t="s">
        <v>15</v>
      </c>
      <c r="G39" s="13" t="s">
        <v>216</v>
      </c>
      <c r="H39" s="171">
        <v>27145</v>
      </c>
      <c r="I39" s="172">
        <v>6745</v>
      </c>
      <c r="J39" s="173">
        <v>6745</v>
      </c>
      <c r="K39" s="173">
        <v>6810</v>
      </c>
      <c r="L39" s="174">
        <v>6845</v>
      </c>
      <c r="M39" s="172">
        <v>6178</v>
      </c>
      <c r="N39" s="173">
        <v>6270</v>
      </c>
      <c r="O39" s="156"/>
      <c r="P39" s="165"/>
      <c r="Q39" s="158">
        <f t="shared" si="1"/>
        <v>0.91593773165307635</v>
      </c>
      <c r="R39" s="179">
        <f t="shared" si="1"/>
        <v>0.92957746478873238</v>
      </c>
      <c r="S39" s="156"/>
      <c r="T39" s="165"/>
      <c r="U39" s="158">
        <f t="shared" si="0"/>
        <v>0.92275759822090442</v>
      </c>
      <c r="V39" s="159"/>
      <c r="W39" s="160"/>
      <c r="X39" s="148" t="s">
        <v>269</v>
      </c>
    </row>
    <row r="40" spans="3:24" ht="140.1" customHeight="1">
      <c r="C40" s="14" t="s">
        <v>18</v>
      </c>
      <c r="D40" s="15" t="s">
        <v>134</v>
      </c>
      <c r="E40" s="18" t="s">
        <v>135</v>
      </c>
      <c r="F40" s="16" t="s">
        <v>15</v>
      </c>
      <c r="G40" s="18" t="s">
        <v>34</v>
      </c>
      <c r="H40" s="175">
        <v>20725</v>
      </c>
      <c r="I40" s="176">
        <v>5170</v>
      </c>
      <c r="J40" s="177">
        <v>5170</v>
      </c>
      <c r="K40" s="177">
        <v>5175</v>
      </c>
      <c r="L40" s="178">
        <v>5210</v>
      </c>
      <c r="M40" s="176">
        <v>4825</v>
      </c>
      <c r="N40" s="177">
        <v>4838</v>
      </c>
      <c r="O40" s="156"/>
      <c r="P40" s="165"/>
      <c r="Q40" s="158">
        <f t="shared" si="1"/>
        <v>0.9332688588007737</v>
      </c>
      <c r="R40" s="179">
        <f t="shared" si="1"/>
        <v>0.9357833655705996</v>
      </c>
      <c r="S40" s="156"/>
      <c r="T40" s="165"/>
      <c r="U40" s="158">
        <f t="shared" si="0"/>
        <v>0.93452611218568671</v>
      </c>
      <c r="V40" s="159"/>
      <c r="W40" s="160"/>
      <c r="X40" s="148" t="s">
        <v>270</v>
      </c>
    </row>
    <row r="41" spans="3:24" ht="140.1" customHeight="1">
      <c r="C41" s="14" t="s">
        <v>18</v>
      </c>
      <c r="D41" s="15" t="s">
        <v>136</v>
      </c>
      <c r="E41" s="18" t="s">
        <v>137</v>
      </c>
      <c r="F41" s="16" t="s">
        <v>15</v>
      </c>
      <c r="G41" s="18" t="s">
        <v>35</v>
      </c>
      <c r="H41" s="175">
        <v>6420</v>
      </c>
      <c r="I41" s="176">
        <v>1575</v>
      </c>
      <c r="J41" s="177">
        <v>1575</v>
      </c>
      <c r="K41" s="177">
        <v>1635</v>
      </c>
      <c r="L41" s="178">
        <v>1635</v>
      </c>
      <c r="M41" s="176">
        <v>1353</v>
      </c>
      <c r="N41" s="177">
        <v>1432</v>
      </c>
      <c r="O41" s="156"/>
      <c r="P41" s="165"/>
      <c r="Q41" s="158">
        <f t="shared" si="1"/>
        <v>0.85904761904761906</v>
      </c>
      <c r="R41" s="179">
        <f t="shared" si="1"/>
        <v>0.90920634920634924</v>
      </c>
      <c r="S41" s="156"/>
      <c r="T41" s="165"/>
      <c r="U41" s="158">
        <f t="shared" si="0"/>
        <v>0.88412698412698409</v>
      </c>
      <c r="V41" s="159"/>
      <c r="W41" s="160"/>
      <c r="X41" s="148" t="s">
        <v>271</v>
      </c>
    </row>
    <row r="42" spans="3:24" ht="121.5" customHeight="1">
      <c r="C42" s="12" t="s">
        <v>138</v>
      </c>
      <c r="D42" s="13" t="s">
        <v>139</v>
      </c>
      <c r="E42" s="13" t="s">
        <v>140</v>
      </c>
      <c r="F42" s="11" t="s">
        <v>15</v>
      </c>
      <c r="G42" s="13" t="s">
        <v>217</v>
      </c>
      <c r="H42" s="171">
        <v>55</v>
      </c>
      <c r="I42" s="172">
        <v>15</v>
      </c>
      <c r="J42" s="173">
        <v>16</v>
      </c>
      <c r="K42" s="173">
        <v>17</v>
      </c>
      <c r="L42" s="174">
        <v>7</v>
      </c>
      <c r="M42" s="172">
        <v>15</v>
      </c>
      <c r="N42" s="173">
        <v>14</v>
      </c>
      <c r="O42" s="156"/>
      <c r="P42" s="165"/>
      <c r="Q42" s="166">
        <f t="shared" si="1"/>
        <v>1</v>
      </c>
      <c r="R42" s="179">
        <f t="shared" si="1"/>
        <v>0.875</v>
      </c>
      <c r="S42" s="180"/>
      <c r="T42" s="165"/>
      <c r="U42" s="158">
        <f t="shared" si="0"/>
        <v>0.93548387096774188</v>
      </c>
      <c r="V42" s="159"/>
      <c r="W42" s="160"/>
      <c r="X42" s="148" t="s">
        <v>272</v>
      </c>
    </row>
    <row r="43" spans="3:24" ht="85.5" customHeight="1">
      <c r="C43" s="14" t="s">
        <v>18</v>
      </c>
      <c r="D43" s="15" t="s">
        <v>141</v>
      </c>
      <c r="E43" s="18" t="s">
        <v>142</v>
      </c>
      <c r="F43" s="16" t="s">
        <v>15</v>
      </c>
      <c r="G43" s="18" t="s">
        <v>218</v>
      </c>
      <c r="H43" s="175">
        <v>0</v>
      </c>
      <c r="I43" s="176">
        <v>0</v>
      </c>
      <c r="J43" s="177">
        <v>0</v>
      </c>
      <c r="K43" s="177">
        <v>0</v>
      </c>
      <c r="L43" s="178">
        <v>0</v>
      </c>
      <c r="M43" s="156"/>
      <c r="N43" s="156"/>
      <c r="O43" s="156"/>
      <c r="P43" s="165"/>
      <c r="Q43" s="158" t="str">
        <f t="shared" si="1"/>
        <v>100%</v>
      </c>
      <c r="R43" s="179" t="str">
        <f t="shared" si="1"/>
        <v>100%</v>
      </c>
      <c r="S43" s="156"/>
      <c r="T43" s="165"/>
      <c r="U43" s="158" t="str">
        <f t="shared" si="0"/>
        <v>100%</v>
      </c>
      <c r="V43" s="159"/>
      <c r="W43" s="160"/>
      <c r="X43" s="148" t="s">
        <v>273</v>
      </c>
    </row>
    <row r="44" spans="3:24" ht="102" customHeight="1">
      <c r="C44" s="14" t="s">
        <v>18</v>
      </c>
      <c r="D44" s="15" t="s">
        <v>143</v>
      </c>
      <c r="E44" s="18" t="s">
        <v>144</v>
      </c>
      <c r="F44" s="16" t="s">
        <v>15</v>
      </c>
      <c r="G44" s="18" t="s">
        <v>219</v>
      </c>
      <c r="H44" s="175">
        <v>24</v>
      </c>
      <c r="I44" s="176">
        <v>7</v>
      </c>
      <c r="J44" s="177">
        <v>6</v>
      </c>
      <c r="K44" s="177">
        <v>6</v>
      </c>
      <c r="L44" s="178">
        <v>5</v>
      </c>
      <c r="M44" s="176">
        <v>7</v>
      </c>
      <c r="N44" s="177">
        <v>6</v>
      </c>
      <c r="O44" s="156"/>
      <c r="P44" s="165"/>
      <c r="Q44" s="158">
        <f t="shared" si="1"/>
        <v>1</v>
      </c>
      <c r="R44" s="179">
        <f t="shared" si="1"/>
        <v>1</v>
      </c>
      <c r="S44" s="156"/>
      <c r="T44" s="165"/>
      <c r="U44" s="158">
        <f t="shared" si="0"/>
        <v>1</v>
      </c>
      <c r="V44" s="159"/>
      <c r="W44" s="160"/>
      <c r="X44" s="148" t="s">
        <v>274</v>
      </c>
    </row>
    <row r="45" spans="3:24" ht="140.1" customHeight="1">
      <c r="C45" s="14" t="s">
        <v>18</v>
      </c>
      <c r="D45" s="15" t="s">
        <v>145</v>
      </c>
      <c r="E45" s="18" t="s">
        <v>146</v>
      </c>
      <c r="F45" s="16" t="s">
        <v>15</v>
      </c>
      <c r="G45" s="18" t="s">
        <v>36</v>
      </c>
      <c r="H45" s="175">
        <v>23</v>
      </c>
      <c r="I45" s="176">
        <v>6</v>
      </c>
      <c r="J45" s="177">
        <v>6</v>
      </c>
      <c r="K45" s="177">
        <v>9</v>
      </c>
      <c r="L45" s="178">
        <v>2</v>
      </c>
      <c r="M45" s="176">
        <v>6</v>
      </c>
      <c r="N45" s="177">
        <v>4</v>
      </c>
      <c r="O45" s="156"/>
      <c r="P45" s="165"/>
      <c r="Q45" s="158">
        <f t="shared" si="1"/>
        <v>1</v>
      </c>
      <c r="R45" s="179">
        <f t="shared" si="1"/>
        <v>0.66666666666666663</v>
      </c>
      <c r="S45" s="156"/>
      <c r="T45" s="165"/>
      <c r="U45" s="158">
        <f t="shared" si="0"/>
        <v>0.83333333333333337</v>
      </c>
      <c r="V45" s="159"/>
      <c r="W45" s="160"/>
      <c r="X45" s="148" t="s">
        <v>275</v>
      </c>
    </row>
    <row r="46" spans="3:24" ht="96" customHeight="1">
      <c r="C46" s="14" t="s">
        <v>18</v>
      </c>
      <c r="D46" s="15" t="s">
        <v>147</v>
      </c>
      <c r="E46" s="18" t="s">
        <v>148</v>
      </c>
      <c r="F46" s="16" t="s">
        <v>15</v>
      </c>
      <c r="G46" s="18" t="s">
        <v>37</v>
      </c>
      <c r="H46" s="175">
        <v>1</v>
      </c>
      <c r="I46" s="176">
        <v>1</v>
      </c>
      <c r="J46" s="177">
        <v>0</v>
      </c>
      <c r="K46" s="177">
        <v>0</v>
      </c>
      <c r="L46" s="178">
        <v>0</v>
      </c>
      <c r="M46" s="176">
        <v>1</v>
      </c>
      <c r="N46" s="156"/>
      <c r="O46" s="156"/>
      <c r="P46" s="165"/>
      <c r="Q46" s="158">
        <f t="shared" si="1"/>
        <v>1</v>
      </c>
      <c r="R46" s="179" t="str">
        <f t="shared" si="1"/>
        <v>100%</v>
      </c>
      <c r="S46" s="156"/>
      <c r="T46" s="165"/>
      <c r="U46" s="158">
        <f t="shared" si="0"/>
        <v>1</v>
      </c>
      <c r="V46" s="159"/>
      <c r="W46" s="160"/>
      <c r="X46" s="148" t="s">
        <v>276</v>
      </c>
    </row>
    <row r="47" spans="3:24" ht="98.25" customHeight="1">
      <c r="C47" s="14" t="s">
        <v>18</v>
      </c>
      <c r="D47" s="15" t="s">
        <v>149</v>
      </c>
      <c r="E47" s="18" t="s">
        <v>150</v>
      </c>
      <c r="F47" s="16" t="s">
        <v>15</v>
      </c>
      <c r="G47" s="18" t="s">
        <v>38</v>
      </c>
      <c r="H47" s="175">
        <v>1</v>
      </c>
      <c r="I47" s="176">
        <v>0</v>
      </c>
      <c r="J47" s="177">
        <v>0</v>
      </c>
      <c r="K47" s="177">
        <v>1</v>
      </c>
      <c r="L47" s="178">
        <v>0</v>
      </c>
      <c r="M47" s="156"/>
      <c r="N47" s="156"/>
      <c r="O47" s="156"/>
      <c r="P47" s="165"/>
      <c r="Q47" s="158" t="str">
        <f t="shared" si="1"/>
        <v>100%</v>
      </c>
      <c r="R47" s="179" t="str">
        <f t="shared" si="1"/>
        <v>100%</v>
      </c>
      <c r="S47" s="156"/>
      <c r="T47" s="165"/>
      <c r="U47" s="158" t="str">
        <f t="shared" si="0"/>
        <v>100%</v>
      </c>
      <c r="V47" s="159"/>
      <c r="W47" s="160"/>
      <c r="X47" s="148" t="s">
        <v>277</v>
      </c>
    </row>
    <row r="48" spans="3:24" ht="102.75" customHeight="1">
      <c r="C48" s="14" t="s">
        <v>18</v>
      </c>
      <c r="D48" s="15" t="s">
        <v>151</v>
      </c>
      <c r="E48" s="18" t="s">
        <v>152</v>
      </c>
      <c r="F48" s="16" t="s">
        <v>15</v>
      </c>
      <c r="G48" s="18" t="s">
        <v>39</v>
      </c>
      <c r="H48" s="175">
        <v>5</v>
      </c>
      <c r="I48" s="176">
        <v>0</v>
      </c>
      <c r="J48" s="177">
        <v>4</v>
      </c>
      <c r="K48" s="177">
        <v>1</v>
      </c>
      <c r="L48" s="178">
        <v>0</v>
      </c>
      <c r="M48" s="156"/>
      <c r="N48" s="177">
        <v>4</v>
      </c>
      <c r="O48" s="156"/>
      <c r="P48" s="165"/>
      <c r="Q48" s="158" t="str">
        <f t="shared" si="1"/>
        <v>100%</v>
      </c>
      <c r="R48" s="179">
        <f t="shared" si="1"/>
        <v>1</v>
      </c>
      <c r="S48" s="156"/>
      <c r="T48" s="165"/>
      <c r="U48" s="158">
        <f t="shared" si="0"/>
        <v>1</v>
      </c>
      <c r="V48" s="159"/>
      <c r="W48" s="160"/>
      <c r="X48" s="148" t="s">
        <v>278</v>
      </c>
    </row>
    <row r="49" spans="3:24" ht="110.25" customHeight="1">
      <c r="C49" s="14" t="s">
        <v>18</v>
      </c>
      <c r="D49" s="15" t="s">
        <v>153</v>
      </c>
      <c r="E49" s="18" t="s">
        <v>154</v>
      </c>
      <c r="F49" s="16" t="s">
        <v>15</v>
      </c>
      <c r="G49" s="18" t="s">
        <v>220</v>
      </c>
      <c r="H49" s="175">
        <v>1</v>
      </c>
      <c r="I49" s="176">
        <v>1</v>
      </c>
      <c r="J49" s="177">
        <v>0</v>
      </c>
      <c r="K49" s="177">
        <v>0</v>
      </c>
      <c r="L49" s="178">
        <v>0</v>
      </c>
      <c r="M49" s="176">
        <v>1</v>
      </c>
      <c r="N49" s="156"/>
      <c r="O49" s="156"/>
      <c r="P49" s="165"/>
      <c r="Q49" s="158">
        <f t="shared" si="1"/>
        <v>1</v>
      </c>
      <c r="R49" s="179" t="str">
        <f t="shared" si="1"/>
        <v>100%</v>
      </c>
      <c r="S49" s="156"/>
      <c r="T49" s="165"/>
      <c r="U49" s="158">
        <f t="shared" si="0"/>
        <v>1</v>
      </c>
      <c r="V49" s="159"/>
      <c r="W49" s="160"/>
      <c r="X49" s="148" t="s">
        <v>279</v>
      </c>
    </row>
    <row r="50" spans="3:24" ht="103.5" customHeight="1">
      <c r="C50" s="12" t="s">
        <v>40</v>
      </c>
      <c r="D50" s="13" t="s">
        <v>155</v>
      </c>
      <c r="E50" s="13" t="s">
        <v>156</v>
      </c>
      <c r="F50" s="11" t="s">
        <v>15</v>
      </c>
      <c r="G50" s="13" t="s">
        <v>221</v>
      </c>
      <c r="H50" s="171">
        <v>229400</v>
      </c>
      <c r="I50" s="172">
        <v>57350</v>
      </c>
      <c r="J50" s="173">
        <v>57349</v>
      </c>
      <c r="K50" s="173">
        <v>57351</v>
      </c>
      <c r="L50" s="174">
        <v>57350</v>
      </c>
      <c r="M50" s="173">
        <v>57752</v>
      </c>
      <c r="N50" s="173">
        <v>57348</v>
      </c>
      <c r="O50" s="156"/>
      <c r="P50" s="165"/>
      <c r="Q50" s="166">
        <f t="shared" si="1"/>
        <v>1.0070095902353966</v>
      </c>
      <c r="R50" s="179">
        <f t="shared" si="1"/>
        <v>0.99998256290432264</v>
      </c>
      <c r="S50" s="180"/>
      <c r="T50" s="165"/>
      <c r="U50" s="158">
        <f t="shared" si="0"/>
        <v>1.0034961072023296</v>
      </c>
      <c r="V50" s="159"/>
      <c r="W50" s="160"/>
      <c r="X50" s="148" t="s">
        <v>280</v>
      </c>
    </row>
    <row r="51" spans="3:24" ht="140.1" customHeight="1">
      <c r="C51" s="14" t="s">
        <v>18</v>
      </c>
      <c r="D51" s="15" t="s">
        <v>157</v>
      </c>
      <c r="E51" s="18" t="s">
        <v>158</v>
      </c>
      <c r="F51" s="16" t="s">
        <v>15</v>
      </c>
      <c r="G51" s="18" t="s">
        <v>41</v>
      </c>
      <c r="H51" s="175">
        <v>6</v>
      </c>
      <c r="I51" s="176">
        <v>2</v>
      </c>
      <c r="J51" s="177">
        <v>1</v>
      </c>
      <c r="K51" s="177">
        <v>2</v>
      </c>
      <c r="L51" s="178">
        <v>1</v>
      </c>
      <c r="M51" s="176">
        <v>1</v>
      </c>
      <c r="N51" s="177">
        <v>2</v>
      </c>
      <c r="O51" s="156"/>
      <c r="P51" s="165"/>
      <c r="Q51" s="166">
        <f t="shared" si="1"/>
        <v>0.5</v>
      </c>
      <c r="R51" s="179">
        <f t="shared" si="1"/>
        <v>2</v>
      </c>
      <c r="S51" s="180"/>
      <c r="T51" s="165"/>
      <c r="U51" s="158">
        <f t="shared" si="0"/>
        <v>1</v>
      </c>
      <c r="V51" s="159"/>
      <c r="W51" s="160"/>
      <c r="X51" s="148" t="s">
        <v>281</v>
      </c>
    </row>
    <row r="52" spans="3:24" ht="111.75" customHeight="1">
      <c r="C52" s="14" t="s">
        <v>18</v>
      </c>
      <c r="D52" s="15" t="s">
        <v>159</v>
      </c>
      <c r="E52" s="18" t="s">
        <v>160</v>
      </c>
      <c r="F52" s="16" t="s">
        <v>15</v>
      </c>
      <c r="G52" s="18" t="s">
        <v>42</v>
      </c>
      <c r="H52" s="175">
        <v>103928</v>
      </c>
      <c r="I52" s="176">
        <v>25981</v>
      </c>
      <c r="J52" s="177">
        <v>25982</v>
      </c>
      <c r="K52" s="177">
        <v>25981</v>
      </c>
      <c r="L52" s="178">
        <v>25984</v>
      </c>
      <c r="M52" s="176">
        <v>25982</v>
      </c>
      <c r="N52" s="177">
        <v>25980</v>
      </c>
      <c r="O52" s="156"/>
      <c r="P52" s="165"/>
      <c r="Q52" s="158">
        <f t="shared" si="1"/>
        <v>1.0000384896655248</v>
      </c>
      <c r="R52" s="179">
        <f t="shared" si="1"/>
        <v>0.99992302363174501</v>
      </c>
      <c r="S52" s="156"/>
      <c r="T52" s="165"/>
      <c r="U52" s="158">
        <f t="shared" si="0"/>
        <v>0.99998075553759402</v>
      </c>
      <c r="V52" s="159"/>
      <c r="W52" s="160"/>
      <c r="X52" s="148" t="s">
        <v>282</v>
      </c>
    </row>
    <row r="53" spans="3:24" ht="93" customHeight="1">
      <c r="C53" s="14" t="s">
        <v>18</v>
      </c>
      <c r="D53" s="15" t="s">
        <v>161</v>
      </c>
      <c r="E53" s="15" t="s">
        <v>162</v>
      </c>
      <c r="F53" s="16" t="s">
        <v>15</v>
      </c>
      <c r="G53" s="18" t="s">
        <v>43</v>
      </c>
      <c r="H53" s="175">
        <v>124740</v>
      </c>
      <c r="I53" s="176">
        <v>31185</v>
      </c>
      <c r="J53" s="177">
        <v>31185</v>
      </c>
      <c r="K53" s="177">
        <v>31185</v>
      </c>
      <c r="L53" s="178">
        <v>31185</v>
      </c>
      <c r="M53" s="176">
        <v>31589</v>
      </c>
      <c r="N53" s="177">
        <v>31185</v>
      </c>
      <c r="O53" s="156"/>
      <c r="P53" s="165"/>
      <c r="Q53" s="158">
        <f t="shared" si="1"/>
        <v>1.0129549462882796</v>
      </c>
      <c r="R53" s="179">
        <f t="shared" si="1"/>
        <v>1</v>
      </c>
      <c r="S53" s="156"/>
      <c r="T53" s="165"/>
      <c r="U53" s="158">
        <f t="shared" si="0"/>
        <v>1.0064774731441397</v>
      </c>
      <c r="V53" s="159"/>
      <c r="W53" s="160"/>
      <c r="X53" s="148" t="s">
        <v>283</v>
      </c>
    </row>
    <row r="54" spans="3:24" ht="98.25" customHeight="1">
      <c r="C54" s="14" t="s">
        <v>18</v>
      </c>
      <c r="D54" s="15" t="s">
        <v>163</v>
      </c>
      <c r="E54" s="18" t="s">
        <v>164</v>
      </c>
      <c r="F54" s="16" t="s">
        <v>15</v>
      </c>
      <c r="G54" s="18" t="s">
        <v>44</v>
      </c>
      <c r="H54" s="175">
        <v>720</v>
      </c>
      <c r="I54" s="176">
        <v>180</v>
      </c>
      <c r="J54" s="177">
        <v>180</v>
      </c>
      <c r="K54" s="177">
        <v>180</v>
      </c>
      <c r="L54" s="178">
        <v>180</v>
      </c>
      <c r="M54" s="176">
        <v>180</v>
      </c>
      <c r="N54" s="177">
        <v>180</v>
      </c>
      <c r="O54" s="156"/>
      <c r="P54" s="165"/>
      <c r="Q54" s="158">
        <f t="shared" si="1"/>
        <v>1</v>
      </c>
      <c r="R54" s="179">
        <f t="shared" si="1"/>
        <v>1</v>
      </c>
      <c r="S54" s="156"/>
      <c r="T54" s="165"/>
      <c r="U54" s="158">
        <f t="shared" si="0"/>
        <v>1</v>
      </c>
      <c r="V54" s="159"/>
      <c r="W54" s="160"/>
      <c r="X54" s="148" t="s">
        <v>284</v>
      </c>
    </row>
    <row r="55" spans="3:24" ht="164.25" customHeight="1">
      <c r="C55" s="14" t="s">
        <v>18</v>
      </c>
      <c r="D55" s="15" t="s">
        <v>165</v>
      </c>
      <c r="E55" s="18" t="s">
        <v>166</v>
      </c>
      <c r="F55" s="16" t="s">
        <v>15</v>
      </c>
      <c r="G55" s="18" t="s">
        <v>45</v>
      </c>
      <c r="H55" s="175">
        <v>6</v>
      </c>
      <c r="I55" s="176">
        <v>2</v>
      </c>
      <c r="J55" s="177">
        <v>1</v>
      </c>
      <c r="K55" s="177">
        <v>3</v>
      </c>
      <c r="L55" s="178">
        <v>0</v>
      </c>
      <c r="M55" s="176">
        <v>0</v>
      </c>
      <c r="N55" s="177">
        <v>1</v>
      </c>
      <c r="O55" s="156"/>
      <c r="P55" s="165"/>
      <c r="Q55" s="158">
        <f t="shared" si="1"/>
        <v>0</v>
      </c>
      <c r="R55" s="179">
        <f t="shared" si="1"/>
        <v>1</v>
      </c>
      <c r="S55" s="156"/>
      <c r="T55" s="165"/>
      <c r="U55" s="158">
        <f t="shared" si="0"/>
        <v>0.33333333333333331</v>
      </c>
      <c r="V55" s="159"/>
      <c r="W55" s="160"/>
      <c r="X55" s="148" t="s">
        <v>285</v>
      </c>
    </row>
    <row r="56" spans="3:24" ht="98.25" customHeight="1">
      <c r="C56" s="12" t="s">
        <v>46</v>
      </c>
      <c r="D56" s="13" t="s">
        <v>167</v>
      </c>
      <c r="E56" s="13" t="s">
        <v>168</v>
      </c>
      <c r="F56" s="17" t="s">
        <v>15</v>
      </c>
      <c r="G56" s="13" t="s">
        <v>222</v>
      </c>
      <c r="H56" s="171">
        <v>1887</v>
      </c>
      <c r="I56" s="172">
        <v>156</v>
      </c>
      <c r="J56" s="173">
        <v>939</v>
      </c>
      <c r="K56" s="173">
        <v>542</v>
      </c>
      <c r="L56" s="174">
        <v>250</v>
      </c>
      <c r="M56" s="173">
        <v>0</v>
      </c>
      <c r="N56" s="173">
        <v>247</v>
      </c>
      <c r="O56" s="156"/>
      <c r="P56" s="165"/>
      <c r="Q56" s="158">
        <f t="shared" si="1"/>
        <v>0</v>
      </c>
      <c r="R56" s="179">
        <f t="shared" si="1"/>
        <v>0.26304579339723111</v>
      </c>
      <c r="S56" s="156"/>
      <c r="T56" s="165"/>
      <c r="U56" s="158">
        <f t="shared" si="0"/>
        <v>0.22557077625570776</v>
      </c>
      <c r="V56" s="159"/>
      <c r="W56" s="160"/>
      <c r="X56" s="148" t="s">
        <v>286</v>
      </c>
    </row>
    <row r="57" spans="3:24" ht="98.25" customHeight="1">
      <c r="C57" s="14" t="s">
        <v>18</v>
      </c>
      <c r="D57" s="15" t="s">
        <v>169</v>
      </c>
      <c r="E57" s="18" t="s">
        <v>47</v>
      </c>
      <c r="F57" s="16" t="s">
        <v>15</v>
      </c>
      <c r="G57" s="18" t="s">
        <v>48</v>
      </c>
      <c r="H57" s="175">
        <v>1562</v>
      </c>
      <c r="I57" s="176">
        <v>156</v>
      </c>
      <c r="J57" s="177">
        <v>864</v>
      </c>
      <c r="K57" s="177">
        <v>342</v>
      </c>
      <c r="L57" s="178">
        <v>200</v>
      </c>
      <c r="M57" s="177">
        <v>0</v>
      </c>
      <c r="N57" s="177">
        <v>200</v>
      </c>
      <c r="O57" s="156"/>
      <c r="P57" s="165"/>
      <c r="Q57" s="158">
        <f t="shared" si="1"/>
        <v>0</v>
      </c>
      <c r="R57" s="179">
        <f t="shared" si="1"/>
        <v>0.23148148148148148</v>
      </c>
      <c r="S57" s="156"/>
      <c r="T57" s="165"/>
      <c r="U57" s="158">
        <f t="shared" si="0"/>
        <v>0.19607843137254902</v>
      </c>
      <c r="V57" s="159"/>
      <c r="W57" s="160"/>
      <c r="X57" s="148" t="s">
        <v>287</v>
      </c>
    </row>
    <row r="58" spans="3:24" ht="98.25" customHeight="1">
      <c r="C58" s="14" t="s">
        <v>18</v>
      </c>
      <c r="D58" s="15" t="s">
        <v>170</v>
      </c>
      <c r="E58" s="18" t="s">
        <v>49</v>
      </c>
      <c r="F58" s="16" t="s">
        <v>15</v>
      </c>
      <c r="G58" s="18" t="s">
        <v>50</v>
      </c>
      <c r="H58" s="175">
        <v>200</v>
      </c>
      <c r="I58" s="176">
        <v>0</v>
      </c>
      <c r="J58" s="177">
        <v>75</v>
      </c>
      <c r="K58" s="177">
        <v>75</v>
      </c>
      <c r="L58" s="178">
        <v>50</v>
      </c>
      <c r="M58" s="156"/>
      <c r="N58" s="177">
        <v>47</v>
      </c>
      <c r="O58" s="156"/>
      <c r="P58" s="165"/>
      <c r="Q58" s="158" t="str">
        <f t="shared" si="1"/>
        <v>100%</v>
      </c>
      <c r="R58" s="179">
        <f t="shared" si="1"/>
        <v>0.62666666666666671</v>
      </c>
      <c r="S58" s="156"/>
      <c r="T58" s="165"/>
      <c r="U58" s="158">
        <f t="shared" si="0"/>
        <v>0.62666666666666671</v>
      </c>
      <c r="V58" s="159"/>
      <c r="W58" s="160"/>
      <c r="X58" s="148" t="s">
        <v>288</v>
      </c>
    </row>
    <row r="59" spans="3:24" ht="98.25" customHeight="1">
      <c r="C59" s="14" t="s">
        <v>18</v>
      </c>
      <c r="D59" s="15" t="s">
        <v>171</v>
      </c>
      <c r="E59" s="18" t="s">
        <v>51</v>
      </c>
      <c r="F59" s="16" t="s">
        <v>15</v>
      </c>
      <c r="G59" s="18" t="s">
        <v>50</v>
      </c>
      <c r="H59" s="175">
        <v>125</v>
      </c>
      <c r="I59" s="176">
        <v>0</v>
      </c>
      <c r="J59" s="177">
        <v>0</v>
      </c>
      <c r="K59" s="177">
        <v>125</v>
      </c>
      <c r="L59" s="178">
        <v>0</v>
      </c>
      <c r="M59" s="156"/>
      <c r="N59" s="156"/>
      <c r="O59" s="156"/>
      <c r="P59" s="165"/>
      <c r="Q59" s="158" t="str">
        <f t="shared" si="1"/>
        <v>100%</v>
      </c>
      <c r="R59" s="179" t="str">
        <f t="shared" si="1"/>
        <v>100%</v>
      </c>
      <c r="S59" s="156"/>
      <c r="T59" s="165"/>
      <c r="U59" s="158" t="str">
        <f t="shared" si="0"/>
        <v>100%</v>
      </c>
      <c r="V59" s="159"/>
      <c r="W59" s="160"/>
      <c r="X59" s="148" t="s">
        <v>289</v>
      </c>
    </row>
    <row r="60" spans="3:24" ht="92.25" customHeight="1">
      <c r="C60" s="12" t="s">
        <v>172</v>
      </c>
      <c r="D60" s="13" t="s">
        <v>173</v>
      </c>
      <c r="E60" s="13" t="s">
        <v>174</v>
      </c>
      <c r="F60" s="11" t="s">
        <v>15</v>
      </c>
      <c r="G60" s="13" t="s">
        <v>223</v>
      </c>
      <c r="H60" s="171">
        <v>723</v>
      </c>
      <c r="I60" s="172">
        <v>187</v>
      </c>
      <c r="J60" s="173">
        <v>182</v>
      </c>
      <c r="K60" s="173">
        <v>181</v>
      </c>
      <c r="L60" s="174">
        <v>173</v>
      </c>
      <c r="M60" s="173">
        <v>108</v>
      </c>
      <c r="N60" s="173">
        <v>33</v>
      </c>
      <c r="O60" s="156"/>
      <c r="P60" s="165"/>
      <c r="Q60" s="158">
        <f t="shared" si="1"/>
        <v>0.57754010695187163</v>
      </c>
      <c r="R60" s="179">
        <f t="shared" si="1"/>
        <v>0.18131868131868131</v>
      </c>
      <c r="S60" s="156"/>
      <c r="T60" s="165"/>
      <c r="U60" s="158">
        <f t="shared" si="0"/>
        <v>0.38211382113821141</v>
      </c>
      <c r="V60" s="159"/>
      <c r="W60" s="160"/>
      <c r="X60" s="148" t="s">
        <v>290</v>
      </c>
    </row>
    <row r="61" spans="3:24" ht="95.25" customHeight="1">
      <c r="C61" s="14" t="s">
        <v>18</v>
      </c>
      <c r="D61" s="15" t="s">
        <v>175</v>
      </c>
      <c r="E61" s="18" t="s">
        <v>176</v>
      </c>
      <c r="F61" s="16" t="s">
        <v>15</v>
      </c>
      <c r="G61" s="18" t="s">
        <v>224</v>
      </c>
      <c r="H61" s="175">
        <v>35</v>
      </c>
      <c r="I61" s="176">
        <v>9</v>
      </c>
      <c r="J61" s="177">
        <v>10</v>
      </c>
      <c r="K61" s="177">
        <v>8</v>
      </c>
      <c r="L61" s="178">
        <v>8</v>
      </c>
      <c r="M61" s="176">
        <v>5</v>
      </c>
      <c r="N61" s="177">
        <v>17</v>
      </c>
      <c r="O61" s="156"/>
      <c r="P61" s="165"/>
      <c r="Q61" s="158">
        <f t="shared" si="1"/>
        <v>0.55555555555555558</v>
      </c>
      <c r="R61" s="179">
        <f t="shared" si="1"/>
        <v>1.7</v>
      </c>
      <c r="S61" s="156"/>
      <c r="T61" s="165"/>
      <c r="U61" s="158">
        <f t="shared" si="0"/>
        <v>1.1578947368421053</v>
      </c>
      <c r="V61" s="159"/>
      <c r="W61" s="160"/>
      <c r="X61" s="148" t="s">
        <v>291</v>
      </c>
    </row>
    <row r="62" spans="3:24" ht="93" customHeight="1">
      <c r="C62" s="14" t="s">
        <v>18</v>
      </c>
      <c r="D62" s="15" t="s">
        <v>177</v>
      </c>
      <c r="E62" s="18" t="s">
        <v>178</v>
      </c>
      <c r="F62" s="16" t="s">
        <v>52</v>
      </c>
      <c r="G62" s="18" t="s">
        <v>53</v>
      </c>
      <c r="H62" s="175">
        <v>19</v>
      </c>
      <c r="I62" s="176">
        <v>7</v>
      </c>
      <c r="J62" s="177">
        <v>4</v>
      </c>
      <c r="K62" s="177">
        <v>7</v>
      </c>
      <c r="L62" s="178">
        <v>1</v>
      </c>
      <c r="M62" s="176">
        <v>5</v>
      </c>
      <c r="N62" s="177">
        <v>3</v>
      </c>
      <c r="O62" s="156"/>
      <c r="P62" s="165"/>
      <c r="Q62" s="158">
        <f t="shared" si="1"/>
        <v>0.7142857142857143</v>
      </c>
      <c r="R62" s="179">
        <f t="shared" si="1"/>
        <v>0.75</v>
      </c>
      <c r="S62" s="156"/>
      <c r="T62" s="165"/>
      <c r="U62" s="158">
        <f t="shared" si="0"/>
        <v>0.72727272727272729</v>
      </c>
      <c r="V62" s="159"/>
      <c r="W62" s="160"/>
      <c r="X62" s="148" t="s">
        <v>292</v>
      </c>
    </row>
    <row r="63" spans="3:24" ht="129.75" customHeight="1">
      <c r="C63" s="14" t="s">
        <v>18</v>
      </c>
      <c r="D63" s="15" t="s">
        <v>179</v>
      </c>
      <c r="E63" s="18" t="s">
        <v>180</v>
      </c>
      <c r="F63" s="16" t="s">
        <v>15</v>
      </c>
      <c r="G63" s="18" t="s">
        <v>54</v>
      </c>
      <c r="H63" s="175">
        <v>22</v>
      </c>
      <c r="I63" s="176">
        <v>8</v>
      </c>
      <c r="J63" s="177">
        <v>5</v>
      </c>
      <c r="K63" s="177">
        <v>5</v>
      </c>
      <c r="L63" s="178">
        <v>4</v>
      </c>
      <c r="M63" s="176">
        <v>8</v>
      </c>
      <c r="N63" s="177">
        <v>4</v>
      </c>
      <c r="O63" s="156"/>
      <c r="P63" s="165"/>
      <c r="Q63" s="158">
        <f t="shared" si="1"/>
        <v>1</v>
      </c>
      <c r="R63" s="179">
        <f t="shared" si="1"/>
        <v>0.8</v>
      </c>
      <c r="S63" s="156"/>
      <c r="T63" s="165"/>
      <c r="U63" s="158">
        <f t="shared" si="0"/>
        <v>0.92307692307692313</v>
      </c>
      <c r="V63" s="159"/>
      <c r="W63" s="160"/>
      <c r="X63" s="148" t="s">
        <v>293</v>
      </c>
    </row>
    <row r="64" spans="3:24" ht="102" customHeight="1">
      <c r="C64" s="14" t="s">
        <v>18</v>
      </c>
      <c r="D64" s="15" t="s">
        <v>181</v>
      </c>
      <c r="E64" s="15" t="s">
        <v>80</v>
      </c>
      <c r="F64" s="16" t="s">
        <v>15</v>
      </c>
      <c r="G64" s="18" t="s">
        <v>225</v>
      </c>
      <c r="H64" s="175">
        <v>577</v>
      </c>
      <c r="I64" s="176">
        <v>143</v>
      </c>
      <c r="J64" s="177">
        <v>144</v>
      </c>
      <c r="K64" s="177">
        <v>145</v>
      </c>
      <c r="L64" s="178">
        <v>145</v>
      </c>
      <c r="M64" s="176">
        <v>68</v>
      </c>
      <c r="N64" s="156"/>
      <c r="O64" s="156"/>
      <c r="P64" s="165"/>
      <c r="Q64" s="158">
        <f t="shared" si="1"/>
        <v>0.47552447552447552</v>
      </c>
      <c r="R64" s="179">
        <f t="shared" si="1"/>
        <v>0</v>
      </c>
      <c r="S64" s="156"/>
      <c r="T64" s="165"/>
      <c r="U64" s="158">
        <f t="shared" si="0"/>
        <v>0.23693379790940766</v>
      </c>
      <c r="V64" s="159"/>
      <c r="W64" s="160"/>
      <c r="X64" s="148" t="s">
        <v>294</v>
      </c>
    </row>
    <row r="65" spans="2:24" ht="102" customHeight="1">
      <c r="C65" s="14" t="s">
        <v>18</v>
      </c>
      <c r="D65" s="15" t="s">
        <v>182</v>
      </c>
      <c r="E65" s="18" t="s">
        <v>183</v>
      </c>
      <c r="F65" s="16" t="s">
        <v>15</v>
      </c>
      <c r="G65" s="18" t="s">
        <v>226</v>
      </c>
      <c r="H65" s="175">
        <v>70</v>
      </c>
      <c r="I65" s="176">
        <v>20</v>
      </c>
      <c r="J65" s="177">
        <v>19</v>
      </c>
      <c r="K65" s="177">
        <v>16</v>
      </c>
      <c r="L65" s="178">
        <v>15</v>
      </c>
      <c r="M65" s="176">
        <v>22</v>
      </c>
      <c r="N65" s="177">
        <v>9</v>
      </c>
      <c r="O65" s="156"/>
      <c r="P65" s="165"/>
      <c r="Q65" s="158">
        <f t="shared" si="1"/>
        <v>1.1000000000000001</v>
      </c>
      <c r="R65" s="179">
        <f t="shared" si="1"/>
        <v>0.47368421052631576</v>
      </c>
      <c r="S65" s="156"/>
      <c r="T65" s="165"/>
      <c r="U65" s="158">
        <f t="shared" si="0"/>
        <v>0.79487179487179482</v>
      </c>
      <c r="V65" s="159"/>
      <c r="W65" s="160"/>
      <c r="X65" s="148" t="s">
        <v>295</v>
      </c>
    </row>
    <row r="66" spans="2:24" ht="120.75" customHeight="1">
      <c r="C66" s="12" t="s">
        <v>184</v>
      </c>
      <c r="D66" s="13" t="s">
        <v>230</v>
      </c>
      <c r="E66" s="13" t="s">
        <v>55</v>
      </c>
      <c r="F66" s="17" t="s">
        <v>15</v>
      </c>
      <c r="G66" s="13" t="s">
        <v>227</v>
      </c>
      <c r="H66" s="171">
        <v>29</v>
      </c>
      <c r="I66" s="172">
        <v>11</v>
      </c>
      <c r="J66" s="173">
        <v>9</v>
      </c>
      <c r="K66" s="173">
        <v>9</v>
      </c>
      <c r="L66" s="174">
        <v>0</v>
      </c>
      <c r="M66" s="173">
        <v>11</v>
      </c>
      <c r="N66" s="173">
        <v>9</v>
      </c>
      <c r="O66" s="156"/>
      <c r="P66" s="165"/>
      <c r="Q66" s="158">
        <f t="shared" si="1"/>
        <v>1</v>
      </c>
      <c r="R66" s="179">
        <f t="shared" si="1"/>
        <v>1</v>
      </c>
      <c r="S66" s="156"/>
      <c r="T66" s="165"/>
      <c r="U66" s="158">
        <f t="shared" si="0"/>
        <v>1</v>
      </c>
      <c r="V66" s="159"/>
      <c r="W66" s="160"/>
      <c r="X66" s="148" t="s">
        <v>296</v>
      </c>
    </row>
    <row r="67" spans="2:24" ht="101.25" customHeight="1">
      <c r="C67" s="14" t="s">
        <v>18</v>
      </c>
      <c r="D67" s="15" t="s">
        <v>185</v>
      </c>
      <c r="E67" s="18" t="s">
        <v>186</v>
      </c>
      <c r="F67" s="16" t="s">
        <v>15</v>
      </c>
      <c r="G67" s="18" t="s">
        <v>56</v>
      </c>
      <c r="H67" s="175">
        <v>3</v>
      </c>
      <c r="I67" s="176">
        <v>1</v>
      </c>
      <c r="J67" s="177">
        <v>1</v>
      </c>
      <c r="K67" s="177">
        <v>1</v>
      </c>
      <c r="L67" s="178">
        <v>0</v>
      </c>
      <c r="M67" s="176">
        <v>1</v>
      </c>
      <c r="N67" s="177">
        <v>1</v>
      </c>
      <c r="O67" s="156"/>
      <c r="P67" s="165"/>
      <c r="Q67" s="158">
        <f t="shared" si="1"/>
        <v>1</v>
      </c>
      <c r="R67" s="179">
        <f t="shared" si="1"/>
        <v>1</v>
      </c>
      <c r="S67" s="156"/>
      <c r="T67" s="165"/>
      <c r="U67" s="158">
        <f t="shared" si="0"/>
        <v>1</v>
      </c>
      <c r="V67" s="159"/>
      <c r="W67" s="160"/>
      <c r="X67" s="148" t="s">
        <v>297</v>
      </c>
    </row>
    <row r="68" spans="2:24" ht="105.75" customHeight="1">
      <c r="C68" s="14" t="s">
        <v>18</v>
      </c>
      <c r="D68" s="15" t="s">
        <v>187</v>
      </c>
      <c r="E68" s="18" t="s">
        <v>188</v>
      </c>
      <c r="F68" s="30" t="s">
        <v>15</v>
      </c>
      <c r="G68" s="80" t="s">
        <v>228</v>
      </c>
      <c r="H68" s="175">
        <v>26</v>
      </c>
      <c r="I68" s="176">
        <v>10</v>
      </c>
      <c r="J68" s="177">
        <v>8</v>
      </c>
      <c r="K68" s="177">
        <v>8</v>
      </c>
      <c r="L68" s="178">
        <v>0</v>
      </c>
      <c r="M68" s="176">
        <v>10</v>
      </c>
      <c r="N68" s="177">
        <v>8</v>
      </c>
      <c r="O68" s="156"/>
      <c r="P68" s="165"/>
      <c r="Q68" s="158">
        <f t="shared" si="1"/>
        <v>1</v>
      </c>
      <c r="R68" s="179">
        <f t="shared" si="1"/>
        <v>1</v>
      </c>
      <c r="S68" s="156"/>
      <c r="T68" s="165"/>
      <c r="U68" s="158">
        <f t="shared" si="0"/>
        <v>1</v>
      </c>
      <c r="V68" s="159"/>
      <c r="W68" s="160"/>
      <c r="X68" s="148" t="s">
        <v>298</v>
      </c>
    </row>
    <row r="69" spans="2:24" ht="100.5" customHeight="1">
      <c r="C69" s="31" t="s">
        <v>57</v>
      </c>
      <c r="D69" s="32" t="s">
        <v>189</v>
      </c>
      <c r="E69" s="32" t="s">
        <v>190</v>
      </c>
      <c r="F69" s="33" t="s">
        <v>15</v>
      </c>
      <c r="G69" s="81" t="s">
        <v>229</v>
      </c>
      <c r="H69" s="171">
        <v>7</v>
      </c>
      <c r="I69" s="172">
        <v>2</v>
      </c>
      <c r="J69" s="173">
        <v>2</v>
      </c>
      <c r="K69" s="173">
        <v>2</v>
      </c>
      <c r="L69" s="174">
        <v>1</v>
      </c>
      <c r="M69" s="173">
        <v>2</v>
      </c>
      <c r="N69" s="173">
        <v>2</v>
      </c>
      <c r="O69" s="156"/>
      <c r="P69" s="165"/>
      <c r="Q69" s="166">
        <f t="shared" si="1"/>
        <v>1</v>
      </c>
      <c r="R69" s="179">
        <f t="shared" si="1"/>
        <v>1</v>
      </c>
      <c r="S69" s="180"/>
      <c r="T69" s="165"/>
      <c r="U69" s="158">
        <f t="shared" si="0"/>
        <v>1</v>
      </c>
      <c r="V69" s="159"/>
      <c r="W69" s="160"/>
      <c r="X69" s="148" t="s">
        <v>299</v>
      </c>
    </row>
    <row r="70" spans="2:24" ht="126.75" customHeight="1">
      <c r="C70" s="34" t="s">
        <v>18</v>
      </c>
      <c r="D70" s="15" t="s">
        <v>191</v>
      </c>
      <c r="E70" s="18" t="s">
        <v>192</v>
      </c>
      <c r="F70" s="16" t="s">
        <v>15</v>
      </c>
      <c r="G70" s="18" t="s">
        <v>307</v>
      </c>
      <c r="H70" s="175">
        <v>2</v>
      </c>
      <c r="I70" s="176">
        <v>1</v>
      </c>
      <c r="J70" s="177">
        <v>1</v>
      </c>
      <c r="K70" s="177">
        <v>0</v>
      </c>
      <c r="L70" s="178">
        <v>0</v>
      </c>
      <c r="M70" s="176">
        <v>1</v>
      </c>
      <c r="N70" s="177">
        <v>1</v>
      </c>
      <c r="O70" s="156"/>
      <c r="P70" s="165"/>
      <c r="Q70" s="158">
        <f t="shared" si="1"/>
        <v>1</v>
      </c>
      <c r="R70" s="179">
        <f t="shared" si="1"/>
        <v>1</v>
      </c>
      <c r="S70" s="156"/>
      <c r="T70" s="165"/>
      <c r="U70" s="158">
        <f t="shared" si="0"/>
        <v>1</v>
      </c>
      <c r="V70" s="159"/>
      <c r="W70" s="160"/>
      <c r="X70" s="148" t="s">
        <v>300</v>
      </c>
    </row>
    <row r="71" spans="2:24" ht="140.1" customHeight="1">
      <c r="C71" s="14" t="s">
        <v>18</v>
      </c>
      <c r="D71" s="35" t="s">
        <v>193</v>
      </c>
      <c r="E71" s="75" t="s">
        <v>194</v>
      </c>
      <c r="F71" s="36" t="s">
        <v>15</v>
      </c>
      <c r="G71" s="75" t="s">
        <v>306</v>
      </c>
      <c r="H71" s="175">
        <v>1</v>
      </c>
      <c r="I71" s="176">
        <v>0</v>
      </c>
      <c r="J71" s="177">
        <v>0</v>
      </c>
      <c r="K71" s="177">
        <v>1</v>
      </c>
      <c r="L71" s="178">
        <v>0</v>
      </c>
      <c r="M71" s="176"/>
      <c r="N71" s="156"/>
      <c r="O71" s="156"/>
      <c r="P71" s="165"/>
      <c r="Q71" s="158" t="str">
        <f t="shared" si="1"/>
        <v>100%</v>
      </c>
      <c r="R71" s="179" t="str">
        <f t="shared" si="1"/>
        <v>100%</v>
      </c>
      <c r="S71" s="156"/>
      <c r="T71" s="165"/>
      <c r="U71" s="158" t="str">
        <f t="shared" si="0"/>
        <v>100%</v>
      </c>
      <c r="V71" s="159"/>
      <c r="W71" s="160"/>
      <c r="X71" s="148" t="s">
        <v>301</v>
      </c>
    </row>
    <row r="72" spans="2:24" ht="109.5" customHeight="1">
      <c r="C72" s="37" t="s">
        <v>18</v>
      </c>
      <c r="D72" s="38" t="s">
        <v>195</v>
      </c>
      <c r="E72" s="76" t="s">
        <v>196</v>
      </c>
      <c r="F72" s="39" t="s">
        <v>15</v>
      </c>
      <c r="G72" s="82" t="s">
        <v>308</v>
      </c>
      <c r="H72" s="175">
        <v>4</v>
      </c>
      <c r="I72" s="176">
        <v>1</v>
      </c>
      <c r="J72" s="177">
        <v>1</v>
      </c>
      <c r="K72" s="177">
        <v>1</v>
      </c>
      <c r="L72" s="178">
        <v>1</v>
      </c>
      <c r="M72" s="177">
        <v>1</v>
      </c>
      <c r="N72" s="177">
        <v>1</v>
      </c>
      <c r="O72" s="156"/>
      <c r="P72" s="165"/>
      <c r="Q72" s="158">
        <f t="shared" si="1"/>
        <v>1</v>
      </c>
      <c r="R72" s="179">
        <f t="shared" si="1"/>
        <v>1</v>
      </c>
      <c r="S72" s="156"/>
      <c r="T72" s="165"/>
      <c r="U72" s="158">
        <f t="shared" si="0"/>
        <v>1</v>
      </c>
      <c r="V72" s="159"/>
      <c r="W72" s="160"/>
      <c r="X72" s="148" t="s">
        <v>302</v>
      </c>
    </row>
    <row r="73" spans="2:24" ht="109.5" customHeight="1">
      <c r="C73" s="40" t="s">
        <v>197</v>
      </c>
      <c r="D73" s="41" t="s">
        <v>198</v>
      </c>
      <c r="E73" s="42" t="s">
        <v>58</v>
      </c>
      <c r="F73" s="43" t="s">
        <v>15</v>
      </c>
      <c r="G73" s="83" t="s">
        <v>59</v>
      </c>
      <c r="H73" s="171">
        <v>387</v>
      </c>
      <c r="I73" s="172">
        <v>99</v>
      </c>
      <c r="J73" s="173">
        <v>96</v>
      </c>
      <c r="K73" s="173">
        <v>96</v>
      </c>
      <c r="L73" s="174">
        <v>96</v>
      </c>
      <c r="M73" s="173">
        <v>94</v>
      </c>
      <c r="N73" s="173">
        <v>98</v>
      </c>
      <c r="O73" s="156"/>
      <c r="P73" s="165"/>
      <c r="Q73" s="158">
        <f t="shared" si="1"/>
        <v>0.9494949494949495</v>
      </c>
      <c r="R73" s="179">
        <f t="shared" si="1"/>
        <v>1.0208333333333333</v>
      </c>
      <c r="S73" s="156"/>
      <c r="T73" s="165"/>
      <c r="U73" s="158">
        <f t="shared" si="0"/>
        <v>0.98461538461538467</v>
      </c>
      <c r="V73" s="159"/>
      <c r="W73" s="160"/>
      <c r="X73" s="148" t="s">
        <v>303</v>
      </c>
    </row>
    <row r="74" spans="2:24" ht="109.5" customHeight="1">
      <c r="C74" s="44" t="s">
        <v>18</v>
      </c>
      <c r="D74" s="45" t="s">
        <v>199</v>
      </c>
      <c r="E74" s="77" t="s">
        <v>200</v>
      </c>
      <c r="F74" s="46" t="s">
        <v>15</v>
      </c>
      <c r="G74" s="84" t="s">
        <v>60</v>
      </c>
      <c r="H74" s="175">
        <v>384</v>
      </c>
      <c r="I74" s="176">
        <v>96</v>
      </c>
      <c r="J74" s="177">
        <v>96</v>
      </c>
      <c r="K74" s="177">
        <v>96</v>
      </c>
      <c r="L74" s="178">
        <v>96</v>
      </c>
      <c r="M74" s="176">
        <v>94</v>
      </c>
      <c r="N74" s="177">
        <v>98</v>
      </c>
      <c r="O74" s="156"/>
      <c r="P74" s="165"/>
      <c r="Q74" s="158">
        <f t="shared" si="1"/>
        <v>0.97916666666666663</v>
      </c>
      <c r="R74" s="179">
        <f t="shared" si="1"/>
        <v>1.0208333333333333</v>
      </c>
      <c r="S74" s="156"/>
      <c r="T74" s="165"/>
      <c r="U74" s="158">
        <f t="shared" si="0"/>
        <v>1</v>
      </c>
      <c r="V74" s="159"/>
      <c r="W74" s="160"/>
      <c r="X74" s="148" t="s">
        <v>304</v>
      </c>
    </row>
    <row r="75" spans="2:24" ht="118.5" customHeight="1" thickBot="1">
      <c r="B75" s="85"/>
      <c r="C75" s="47" t="s">
        <v>18</v>
      </c>
      <c r="D75" s="48" t="s">
        <v>201</v>
      </c>
      <c r="E75" s="78" t="s">
        <v>202</v>
      </c>
      <c r="F75" s="49" t="s">
        <v>15</v>
      </c>
      <c r="G75" s="64" t="s">
        <v>61</v>
      </c>
      <c r="H75" s="181">
        <v>3</v>
      </c>
      <c r="I75" s="182">
        <v>3</v>
      </c>
      <c r="J75" s="183">
        <v>0</v>
      </c>
      <c r="K75" s="183">
        <v>0</v>
      </c>
      <c r="L75" s="184">
        <v>0</v>
      </c>
      <c r="M75" s="185">
        <v>0</v>
      </c>
      <c r="N75" s="191">
        <v>0</v>
      </c>
      <c r="O75" s="186"/>
      <c r="P75" s="187"/>
      <c r="Q75" s="188">
        <f t="shared" si="1"/>
        <v>0</v>
      </c>
      <c r="R75" s="179" t="str">
        <f t="shared" si="1"/>
        <v>100%</v>
      </c>
      <c r="S75" s="186"/>
      <c r="T75" s="187"/>
      <c r="U75" s="158">
        <f t="shared" si="0"/>
        <v>0</v>
      </c>
      <c r="V75" s="189"/>
      <c r="W75" s="190"/>
      <c r="X75" s="150" t="s">
        <v>305</v>
      </c>
    </row>
    <row r="76" spans="2:24" ht="28.5" customHeight="1">
      <c r="C76" s="86"/>
      <c r="H76" s="192"/>
      <c r="I76" s="192"/>
      <c r="J76" s="193"/>
      <c r="K76" s="193"/>
      <c r="L76" s="193"/>
      <c r="M76" s="193"/>
      <c r="N76" s="192"/>
      <c r="O76" s="193"/>
      <c r="P76" s="193"/>
      <c r="Q76" s="194">
        <f>AVERAGE(Q17:Q22,Q24,Q26:Q28,Q30:Q32,Q34:Q35,Q37:Q38,Q40:Q41,Q43:Q49,Q51:Q55,Q61:Q65,Q67:Q68,Q70:Q72,Q57:Q59,Q74:Q75)</f>
        <v>0.94579749987090078</v>
      </c>
      <c r="R76" s="194">
        <f t="shared" ref="R76:W76" si="3">AVERAGE(R17:R22,R24,R26:R28,R30:R32,R34:R35,R37:R38,R40:R41,R43:R49,R51:R55,R61:R65,R67:R68,R70:R72,R57:R59,R74:R75)</f>
        <v>1.0564780263618421</v>
      </c>
      <c r="S76" s="194" t="e">
        <f t="shared" si="3"/>
        <v>#DIV/0!</v>
      </c>
      <c r="T76" s="194" t="e">
        <f t="shared" si="3"/>
        <v>#DIV/0!</v>
      </c>
      <c r="U76" s="194">
        <f t="shared" si="3"/>
        <v>0.95533374913190239</v>
      </c>
      <c r="V76" s="194" t="e">
        <f t="shared" si="3"/>
        <v>#DIV/0!</v>
      </c>
      <c r="W76" s="194" t="e">
        <f t="shared" si="3"/>
        <v>#DIV/0!</v>
      </c>
    </row>
    <row r="77" spans="2:24" ht="68.25" customHeight="1"/>
    <row r="78" spans="2:24" ht="406.5" customHeight="1"/>
    <row r="80" spans="2:24" s="68" customFormat="1" ht="80.25" customHeight="1">
      <c r="D80" s="209"/>
      <c r="E80" s="210"/>
      <c r="F80" s="210"/>
      <c r="G80" s="210"/>
      <c r="H80" s="67"/>
      <c r="M80" s="209"/>
      <c r="N80" s="210"/>
      <c r="O80" s="210"/>
      <c r="P80" s="210"/>
      <c r="Q80" s="210"/>
      <c r="R80" s="210"/>
      <c r="V80" s="209"/>
      <c r="W80" s="210"/>
      <c r="X80" s="210"/>
    </row>
    <row r="83" spans="6:24" ht="15.75" thickBot="1"/>
    <row r="84" spans="6:24" ht="29.25" customHeight="1" thickBot="1">
      <c r="F84" s="211" t="s">
        <v>62</v>
      </c>
      <c r="G84" s="212"/>
      <c r="H84" s="212"/>
      <c r="I84" s="212"/>
      <c r="J84" s="212"/>
      <c r="K84" s="212"/>
      <c r="L84" s="212"/>
      <c r="M84" s="212"/>
      <c r="N84" s="212"/>
      <c r="O84" s="212"/>
      <c r="P84" s="212"/>
      <c r="Q84" s="212"/>
      <c r="R84" s="212"/>
      <c r="S84" s="212"/>
      <c r="T84" s="212"/>
      <c r="U84" s="212"/>
      <c r="V84" s="212"/>
      <c r="W84" s="212"/>
      <c r="X84" s="213"/>
    </row>
    <row r="85" spans="6:24" ht="32.25" customHeight="1" thickBot="1">
      <c r="F85" s="216" t="s">
        <v>63</v>
      </c>
      <c r="G85" s="218" t="s">
        <v>64</v>
      </c>
      <c r="H85" s="222" t="s">
        <v>65</v>
      </c>
      <c r="I85" s="223"/>
      <c r="J85" s="223"/>
      <c r="K85" s="224"/>
      <c r="L85" s="222" t="s">
        <v>66</v>
      </c>
      <c r="M85" s="223"/>
      <c r="N85" s="223"/>
      <c r="O85" s="223"/>
      <c r="P85" s="222" t="s">
        <v>67</v>
      </c>
      <c r="Q85" s="223"/>
      <c r="R85" s="223"/>
      <c r="S85" s="224"/>
      <c r="T85" s="222" t="s">
        <v>68</v>
      </c>
      <c r="U85" s="223"/>
      <c r="V85" s="223"/>
      <c r="W85" s="224"/>
      <c r="X85" s="216" t="s">
        <v>238</v>
      </c>
    </row>
    <row r="86" spans="6:24" ht="37.5" customHeight="1" thickBot="1">
      <c r="F86" s="217"/>
      <c r="G86" s="219"/>
      <c r="H86" s="50" t="s">
        <v>240</v>
      </c>
      <c r="I86" s="51" t="s">
        <v>241</v>
      </c>
      <c r="J86" s="55" t="s">
        <v>242</v>
      </c>
      <c r="K86" s="56" t="s">
        <v>243</v>
      </c>
      <c r="L86" s="50" t="s">
        <v>240</v>
      </c>
      <c r="M86" s="51" t="s">
        <v>241</v>
      </c>
      <c r="N86" s="55" t="s">
        <v>242</v>
      </c>
      <c r="O86" s="57" t="s">
        <v>243</v>
      </c>
      <c r="P86" s="50" t="s">
        <v>7</v>
      </c>
      <c r="Q86" s="51" t="s">
        <v>8</v>
      </c>
      <c r="R86" s="55" t="s">
        <v>9</v>
      </c>
      <c r="S86" s="56" t="s">
        <v>10</v>
      </c>
      <c r="T86" s="50" t="s">
        <v>7</v>
      </c>
      <c r="U86" s="51" t="s">
        <v>8</v>
      </c>
      <c r="V86" s="55" t="s">
        <v>9</v>
      </c>
      <c r="W86" s="56" t="s">
        <v>10</v>
      </c>
      <c r="X86" s="217"/>
    </row>
    <row r="87" spans="6:24" ht="15" hidden="1" customHeight="1" thickBot="1">
      <c r="F87" s="205" t="s">
        <v>14</v>
      </c>
      <c r="G87" s="206"/>
      <c r="H87" s="107"/>
      <c r="I87" s="108"/>
      <c r="J87" s="108"/>
      <c r="K87" s="109"/>
      <c r="L87" s="110"/>
      <c r="M87" s="111"/>
      <c r="N87" s="111"/>
      <c r="O87" s="112"/>
      <c r="P87" s="58" t="str">
        <f t="shared" ref="P87:S92" si="4">IFERROR((L87/H87),"100%")</f>
        <v>100%</v>
      </c>
      <c r="Q87" s="59" t="str">
        <f t="shared" si="4"/>
        <v>100%</v>
      </c>
      <c r="R87" s="59" t="str">
        <f t="shared" si="4"/>
        <v>100%</v>
      </c>
      <c r="S87" s="61" t="str">
        <f t="shared" si="4"/>
        <v>100%</v>
      </c>
      <c r="T87" s="60" t="str">
        <f t="shared" ref="T87:T92" si="5">IFERROR(((L87)/(H87)),"100%")</f>
        <v>100%</v>
      </c>
      <c r="U87" s="60" t="str">
        <f>IFERROR(((M87+N87)/(I87+J87)),"100%")</f>
        <v>100%</v>
      </c>
      <c r="V87" s="29" t="str">
        <f>IFERROR(((M87+N87+O87)/(I87+J87+K87)),"100%")</f>
        <v>100%</v>
      </c>
      <c r="W87" s="62" t="str">
        <f>IFERROR(((M87+N87+O87+P87)/(I87+J87+K87+L87)),"100%")</f>
        <v>100%</v>
      </c>
      <c r="X87" s="63"/>
    </row>
    <row r="88" spans="6:24" ht="61.5" customHeight="1" thickBot="1">
      <c r="F88" s="52" t="s">
        <v>69</v>
      </c>
      <c r="G88" s="115">
        <v>1000000</v>
      </c>
      <c r="H88" s="116">
        <v>100000</v>
      </c>
      <c r="I88" s="117">
        <v>300000</v>
      </c>
      <c r="J88" s="117">
        <v>300000</v>
      </c>
      <c r="K88" s="118">
        <v>300000</v>
      </c>
      <c r="L88" s="119"/>
      <c r="M88" s="120"/>
      <c r="N88" s="120"/>
      <c r="O88" s="121"/>
      <c r="P88" s="122">
        <f t="shared" si="4"/>
        <v>0</v>
      </c>
      <c r="Q88" s="113"/>
      <c r="R88" s="113"/>
      <c r="S88" s="114"/>
      <c r="T88" s="123">
        <f t="shared" si="5"/>
        <v>0</v>
      </c>
      <c r="U88" s="124"/>
      <c r="V88" s="124"/>
      <c r="W88" s="125"/>
      <c r="X88" s="126" t="s">
        <v>77</v>
      </c>
    </row>
    <row r="89" spans="6:24" ht="61.5" customHeight="1" thickBot="1">
      <c r="F89" s="53" t="s">
        <v>244</v>
      </c>
      <c r="G89" s="115">
        <v>300592515</v>
      </c>
      <c r="H89" s="116">
        <v>30030536</v>
      </c>
      <c r="I89" s="117">
        <v>165828712</v>
      </c>
      <c r="J89" s="117">
        <v>71631657</v>
      </c>
      <c r="K89" s="118">
        <v>33101610</v>
      </c>
      <c r="L89" s="127"/>
      <c r="M89" s="128"/>
      <c r="N89" s="128"/>
      <c r="O89" s="129"/>
      <c r="P89" s="122">
        <f t="shared" si="4"/>
        <v>0</v>
      </c>
      <c r="Q89" s="113"/>
      <c r="R89" s="113"/>
      <c r="S89" s="114"/>
      <c r="T89" s="122">
        <f t="shared" si="5"/>
        <v>0</v>
      </c>
      <c r="U89" s="113"/>
      <c r="V89" s="113"/>
      <c r="W89" s="114"/>
      <c r="X89" s="130" t="s">
        <v>78</v>
      </c>
    </row>
    <row r="90" spans="6:24" ht="61.5" customHeight="1" thickBot="1">
      <c r="F90" s="53" t="s">
        <v>70</v>
      </c>
      <c r="G90" s="115">
        <f>9000000+4500000</f>
        <v>13500000</v>
      </c>
      <c r="H90" s="116">
        <v>2199975</v>
      </c>
      <c r="I90" s="117">
        <v>4151725</v>
      </c>
      <c r="J90" s="117">
        <v>3563650</v>
      </c>
      <c r="K90" s="118">
        <v>3584650</v>
      </c>
      <c r="L90" s="127"/>
      <c r="M90" s="128"/>
      <c r="N90" s="128"/>
      <c r="O90" s="129"/>
      <c r="P90" s="122">
        <f t="shared" si="4"/>
        <v>0</v>
      </c>
      <c r="Q90" s="113"/>
      <c r="R90" s="113"/>
      <c r="S90" s="114"/>
      <c r="T90" s="122">
        <f t="shared" si="5"/>
        <v>0</v>
      </c>
      <c r="U90" s="113"/>
      <c r="V90" s="113"/>
      <c r="W90" s="114"/>
      <c r="X90" s="130" t="s">
        <v>79</v>
      </c>
    </row>
    <row r="91" spans="6:24" ht="61.5" customHeight="1" thickBot="1">
      <c r="F91" s="53" t="s">
        <v>71</v>
      </c>
      <c r="G91" s="115">
        <v>18000000</v>
      </c>
      <c r="H91" s="116">
        <v>7125000</v>
      </c>
      <c r="I91" s="117">
        <v>4775000</v>
      </c>
      <c r="J91" s="117">
        <v>4195000</v>
      </c>
      <c r="K91" s="118">
        <v>1185000</v>
      </c>
      <c r="L91" s="127"/>
      <c r="M91" s="128"/>
      <c r="N91" s="128"/>
      <c r="O91" s="129"/>
      <c r="P91" s="122">
        <f t="shared" si="4"/>
        <v>0</v>
      </c>
      <c r="Q91" s="113"/>
      <c r="R91" s="113"/>
      <c r="S91" s="114"/>
      <c r="T91" s="122">
        <f t="shared" si="5"/>
        <v>0</v>
      </c>
      <c r="U91" s="113"/>
      <c r="V91" s="113"/>
      <c r="W91" s="114"/>
      <c r="X91" s="130" t="s">
        <v>77</v>
      </c>
    </row>
    <row r="92" spans="6:24" ht="61.5" customHeight="1" thickBot="1">
      <c r="F92" s="54" t="s">
        <v>76</v>
      </c>
      <c r="G92" s="131">
        <v>500000</v>
      </c>
      <c r="H92" s="132">
        <v>50000</v>
      </c>
      <c r="I92" s="133">
        <v>150000</v>
      </c>
      <c r="J92" s="133">
        <v>150000</v>
      </c>
      <c r="K92" s="134">
        <v>150000</v>
      </c>
      <c r="L92" s="135"/>
      <c r="M92" s="136"/>
      <c r="N92" s="136"/>
      <c r="O92" s="137"/>
      <c r="P92" s="138">
        <f t="shared" si="4"/>
        <v>0</v>
      </c>
      <c r="Q92" s="139"/>
      <c r="R92" s="139"/>
      <c r="S92" s="140"/>
      <c r="T92" s="138">
        <f t="shared" si="5"/>
        <v>0</v>
      </c>
      <c r="U92" s="141"/>
      <c r="V92" s="142"/>
      <c r="W92" s="140"/>
      <c r="X92" s="143" t="s">
        <v>77</v>
      </c>
    </row>
    <row r="93" spans="6:24" ht="30" customHeight="1"/>
    <row r="94" spans="6:24" ht="30" customHeight="1"/>
  </sheetData>
  <mergeCells count="26">
    <mergeCell ref="C11:C12"/>
    <mergeCell ref="D11:D12"/>
    <mergeCell ref="F85:F86"/>
    <mergeCell ref="G85:G86"/>
    <mergeCell ref="X11:X12"/>
    <mergeCell ref="X85:X86"/>
    <mergeCell ref="H85:K85"/>
    <mergeCell ref="L85:O85"/>
    <mergeCell ref="P85:S85"/>
    <mergeCell ref="T85:W85"/>
    <mergeCell ref="E11:G11"/>
    <mergeCell ref="H11:L11"/>
    <mergeCell ref="M11:P11"/>
    <mergeCell ref="Q11:T11"/>
    <mergeCell ref="U11:W11"/>
    <mergeCell ref="F87:G87"/>
    <mergeCell ref="C14:G14"/>
    <mergeCell ref="D80:G80"/>
    <mergeCell ref="M80:R80"/>
    <mergeCell ref="V80:X80"/>
    <mergeCell ref="F84:X84"/>
    <mergeCell ref="F2:T2"/>
    <mergeCell ref="F3:T3"/>
    <mergeCell ref="F4:T4"/>
    <mergeCell ref="F5:T5"/>
    <mergeCell ref="H10:W10"/>
  </mergeCells>
  <conditionalFormatting sqref="I14:L14">
    <cfRule type="containsBlanks" dxfId="112" priority="214">
      <formula>LEN(TRIM(I14))=0</formula>
    </cfRule>
  </conditionalFormatting>
  <conditionalFormatting sqref="M14">
    <cfRule type="containsBlanks" dxfId="111" priority="215">
      <formula>LEN(TRIM(M14))=0</formula>
    </cfRule>
  </conditionalFormatting>
  <conditionalFormatting sqref="N14:P14 O13:P13">
    <cfRule type="containsBlanks" dxfId="110" priority="161">
      <formula>LEN(TRIM(N13))=0</formula>
    </cfRule>
  </conditionalFormatting>
  <conditionalFormatting sqref="Q14:R14 R15:R38">
    <cfRule type="cellIs" dxfId="109" priority="216" stopIfTrue="1" operator="equal">
      <formula>"100%"</formula>
    </cfRule>
    <cfRule type="cellIs" dxfId="108" priority="217" stopIfTrue="1" operator="lessThan">
      <formula>0.5</formula>
    </cfRule>
    <cfRule type="cellIs" dxfId="107" priority="218" stopIfTrue="1" operator="between">
      <formula>0.5</formula>
      <formula>0.7</formula>
    </cfRule>
    <cfRule type="cellIs" dxfId="106" priority="219" stopIfTrue="1" operator="between">
      <formula>0.7</formula>
      <formula>1.2</formula>
    </cfRule>
    <cfRule type="cellIs" dxfId="105" priority="220" stopIfTrue="1" operator="greaterThanOrEqual">
      <formula>1.2</formula>
    </cfRule>
    <cfRule type="containsBlanks" dxfId="104" priority="221" stopIfTrue="1">
      <formula>LEN(TRIM(Q14))=0</formula>
    </cfRule>
  </conditionalFormatting>
  <conditionalFormatting sqref="R13:T13 S14:T14 V13:W14">
    <cfRule type="containsBlanks" dxfId="103" priority="152">
      <formula>LEN(TRIM(R13))=0</formula>
    </cfRule>
  </conditionalFormatting>
  <conditionalFormatting sqref="V13:W14">
    <cfRule type="cellIs" dxfId="102" priority="208" stopIfTrue="1" operator="equal">
      <formula>"100%"</formula>
    </cfRule>
    <cfRule type="cellIs" dxfId="101" priority="209" stopIfTrue="1" operator="lessThan">
      <formula>0.5</formula>
    </cfRule>
    <cfRule type="cellIs" dxfId="100" priority="210" stopIfTrue="1" operator="between">
      <formula>0.5</formula>
      <formula>0.7</formula>
    </cfRule>
    <cfRule type="cellIs" dxfId="99" priority="211" stopIfTrue="1" operator="between">
      <formula>0.7</formula>
      <formula>1.2</formula>
    </cfRule>
    <cfRule type="cellIs" dxfId="98" priority="212" stopIfTrue="1" operator="greaterThanOrEqual">
      <formula>1.2</formula>
    </cfRule>
    <cfRule type="containsBlanks" dxfId="97" priority="213" stopIfTrue="1">
      <formula>LEN(TRIM(V13))=0</formula>
    </cfRule>
  </conditionalFormatting>
  <conditionalFormatting sqref="Q13">
    <cfRule type="cellIs" dxfId="96" priority="117" stopIfTrue="1" operator="equal">
      <formula>"NO DISPONIBLE"</formula>
    </cfRule>
    <cfRule type="cellIs" dxfId="95" priority="118" operator="greaterThan">
      <formula>0.15</formula>
    </cfRule>
    <cfRule type="cellIs" dxfId="94" priority="119" operator="between">
      <formula>0</formula>
      <formula>0.15</formula>
    </cfRule>
    <cfRule type="cellIs" dxfId="93" priority="120" operator="lessThanOrEqual">
      <formula>0</formula>
    </cfRule>
  </conditionalFormatting>
  <conditionalFormatting sqref="I15:L75">
    <cfRule type="containsBlanks" dxfId="92" priority="99">
      <formula>LEN(TRIM(I15))=0</formula>
    </cfRule>
  </conditionalFormatting>
  <conditionalFormatting sqref="M74:M75">
    <cfRule type="containsBlanks" dxfId="91" priority="80">
      <formula>LEN(TRIM(M74))=0</formula>
    </cfRule>
  </conditionalFormatting>
  <conditionalFormatting sqref="M15:M26 M28:M29 M31:M42 M44:M46 M49 M61:M65 M51:M55 M67:M68 M70:M71">
    <cfRule type="containsBlanks" dxfId="90" priority="100">
      <formula>LEN(TRIM(M15))=0</formula>
    </cfRule>
  </conditionalFormatting>
  <conditionalFormatting sqref="M47:M48 M57:M59 M72 M27:P27 N59:P59 O50:P58 M43:P43 N47:P47 O44:P46 N49:P49 O48:P48 N71:P71 O39:P42 N64:P64 M30:P30 N36:P38 O60:P63 O65:P70 O72:P75 O31:P35 O15:P26 O28:P29">
    <cfRule type="containsBlanks" dxfId="89" priority="92">
      <formula>LEN(TRIM(M15))=0</formula>
    </cfRule>
  </conditionalFormatting>
  <conditionalFormatting sqref="Q15">
    <cfRule type="cellIs" dxfId="88" priority="81" operator="equal">
      <formula>"NO APLICA"</formula>
    </cfRule>
    <cfRule type="cellIs" dxfId="87" priority="82" operator="lessThanOrEqual">
      <formula>0</formula>
    </cfRule>
    <cfRule type="cellIs" dxfId="86" priority="83" operator="between">
      <formula>0</formula>
      <formula>0.1</formula>
    </cfRule>
    <cfRule type="cellIs" dxfId="85" priority="84" operator="greaterThanOrEqual">
      <formula>0.1</formula>
    </cfRule>
  </conditionalFormatting>
  <conditionalFormatting sqref="Q16:Q75 R39:R75">
    <cfRule type="cellIs" dxfId="84" priority="101" stopIfTrue="1" operator="equal">
      <formula>"100%"</formula>
    </cfRule>
    <cfRule type="cellIs" dxfId="83" priority="102" stopIfTrue="1" operator="lessThan">
      <formula>0.5</formula>
    </cfRule>
    <cfRule type="cellIs" dxfId="82" priority="103" stopIfTrue="1" operator="between">
      <formula>0.5</formula>
      <formula>0.7</formula>
    </cfRule>
    <cfRule type="cellIs" dxfId="81" priority="104" stopIfTrue="1" operator="between">
      <formula>0.7</formula>
      <formula>1.2</formula>
    </cfRule>
    <cfRule type="cellIs" dxfId="80" priority="105" stopIfTrue="1" operator="greaterThanOrEqual">
      <formula>1.2</formula>
    </cfRule>
    <cfRule type="containsBlanks" dxfId="79" priority="106" stopIfTrue="1">
      <formula>LEN(TRIM(Q16))=0</formula>
    </cfRule>
  </conditionalFormatting>
  <conditionalFormatting sqref="V15:W75 S15:T75">
    <cfRule type="containsBlanks" dxfId="78" priority="85">
      <formula>LEN(TRIM(S15))=0</formula>
    </cfRule>
  </conditionalFormatting>
  <conditionalFormatting sqref="V15:W18">
    <cfRule type="cellIs" dxfId="77" priority="93" stopIfTrue="1" operator="equal">
      <formula>"100%"</formula>
    </cfRule>
    <cfRule type="cellIs" dxfId="76" priority="94" stopIfTrue="1" operator="lessThan">
      <formula>0.5</formula>
    </cfRule>
    <cfRule type="cellIs" dxfId="75" priority="95" stopIfTrue="1" operator="between">
      <formula>0.5</formula>
      <formula>0.7</formula>
    </cfRule>
    <cfRule type="cellIs" dxfId="74" priority="96" stopIfTrue="1" operator="between">
      <formula>0.7</formula>
      <formula>1.2</formula>
    </cfRule>
    <cfRule type="cellIs" dxfId="73" priority="97" stopIfTrue="1" operator="greaterThanOrEqual">
      <formula>1.2</formula>
    </cfRule>
    <cfRule type="containsBlanks" dxfId="72" priority="98" stopIfTrue="1">
      <formula>LEN(TRIM(V15))=0</formula>
    </cfRule>
  </conditionalFormatting>
  <conditionalFormatting sqref="V19:W75">
    <cfRule type="cellIs" dxfId="71" priority="86" stopIfTrue="1" operator="equal">
      <formula>"100%"</formula>
    </cfRule>
    <cfRule type="cellIs" dxfId="70" priority="87" stopIfTrue="1" operator="lessThan">
      <formula>0.5</formula>
    </cfRule>
    <cfRule type="cellIs" dxfId="69" priority="88" stopIfTrue="1" operator="between">
      <formula>0.5</formula>
      <formula>0.7</formula>
    </cfRule>
    <cfRule type="cellIs" dxfId="68" priority="89" stopIfTrue="1" operator="between">
      <formula>0.7</formula>
      <formula>1.2</formula>
    </cfRule>
    <cfRule type="cellIs" dxfId="67" priority="90" stopIfTrue="1" operator="greaterThanOrEqual">
      <formula>1.2</formula>
    </cfRule>
    <cfRule type="containsBlanks" dxfId="66" priority="91" stopIfTrue="1">
      <formula>LEN(TRIM(V19))=0</formula>
    </cfRule>
  </conditionalFormatting>
  <conditionalFormatting sqref="H87:K87">
    <cfRule type="containsBlanks" dxfId="65" priority="79">
      <formula>LEN(TRIM(H87))=0</formula>
    </cfRule>
  </conditionalFormatting>
  <conditionalFormatting sqref="L87:O87">
    <cfRule type="containsBlanks" dxfId="64" priority="78">
      <formula>LEN(TRIM(L87))=0</formula>
    </cfRule>
  </conditionalFormatting>
  <conditionalFormatting sqref="P87:W87">
    <cfRule type="cellIs" dxfId="63" priority="66" stopIfTrue="1" operator="equal">
      <formula>"100%"</formula>
    </cfRule>
    <cfRule type="cellIs" dxfId="62" priority="67" stopIfTrue="1" operator="lessThan">
      <formula>0.5</formula>
    </cfRule>
    <cfRule type="cellIs" dxfId="61" priority="68" stopIfTrue="1" operator="between">
      <formula>0.5</formula>
      <formula>0.7</formula>
    </cfRule>
    <cfRule type="cellIs" dxfId="60" priority="69" stopIfTrue="1" operator="between">
      <formula>0.7</formula>
      <formula>1.2</formula>
    </cfRule>
    <cfRule type="cellIs" dxfId="59" priority="70" stopIfTrue="1" operator="greaterThanOrEqual">
      <formula>1.2</formula>
    </cfRule>
    <cfRule type="containsBlanks" dxfId="58" priority="71" stopIfTrue="1">
      <formula>LEN(TRIM(P87))=0</formula>
    </cfRule>
  </conditionalFormatting>
  <conditionalFormatting sqref="T87:W87">
    <cfRule type="containsBlanks" dxfId="57" priority="65">
      <formula>LEN(TRIM(T87))=0</formula>
    </cfRule>
  </conditionalFormatting>
  <conditionalFormatting sqref="L88:O92">
    <cfRule type="containsBlanks" dxfId="56" priority="63">
      <formula>LEN(TRIM(L88))=0</formula>
    </cfRule>
  </conditionalFormatting>
  <conditionalFormatting sqref="P88:P92">
    <cfRule type="cellIs" dxfId="55" priority="57" stopIfTrue="1" operator="equal">
      <formula>"100%"</formula>
    </cfRule>
    <cfRule type="cellIs" dxfId="54" priority="58" stopIfTrue="1" operator="lessThan">
      <formula>0.5</formula>
    </cfRule>
    <cfRule type="cellIs" dxfId="53" priority="59" stopIfTrue="1" operator="between">
      <formula>0.5</formula>
      <formula>0.7</formula>
    </cfRule>
    <cfRule type="cellIs" dxfId="52" priority="60" stopIfTrue="1" operator="between">
      <formula>0.7</formula>
      <formula>1.2</formula>
    </cfRule>
    <cfRule type="cellIs" dxfId="51" priority="61" stopIfTrue="1" operator="greaterThanOrEqual">
      <formula>1.2</formula>
    </cfRule>
    <cfRule type="containsBlanks" dxfId="50" priority="62" stopIfTrue="1">
      <formula>LEN(TRIM(P88))=0</formula>
    </cfRule>
  </conditionalFormatting>
  <conditionalFormatting sqref="T88:T92">
    <cfRule type="cellIs" dxfId="49" priority="51" stopIfTrue="1" operator="equal">
      <formula>"100%"</formula>
    </cfRule>
    <cfRule type="cellIs" dxfId="48" priority="52" stopIfTrue="1" operator="lessThan">
      <formula>0.5</formula>
    </cfRule>
    <cfRule type="cellIs" dxfId="47" priority="53" stopIfTrue="1" operator="between">
      <formula>0.5</formula>
      <formula>0.7</formula>
    </cfRule>
    <cfRule type="cellIs" dxfId="46" priority="54" stopIfTrue="1" operator="between">
      <formula>0.7</formula>
      <formula>1.2</formula>
    </cfRule>
    <cfRule type="cellIs" dxfId="45" priority="55" stopIfTrue="1" operator="greaterThanOrEqual">
      <formula>1.2</formula>
    </cfRule>
    <cfRule type="containsBlanks" dxfId="44" priority="56" stopIfTrue="1">
      <formula>LEN(TRIM(T88))=0</formula>
    </cfRule>
  </conditionalFormatting>
  <conditionalFormatting sqref="Q88:W92">
    <cfRule type="containsBlanks" dxfId="43" priority="50">
      <formula>LEN(TRIM(Q88))=0</formula>
    </cfRule>
  </conditionalFormatting>
  <conditionalFormatting sqref="H88:K92">
    <cfRule type="containsBlanks" dxfId="42" priority="49">
      <formula>LEN(TRIM(H88))=0</formula>
    </cfRule>
  </conditionalFormatting>
  <conditionalFormatting sqref="N17">
    <cfRule type="containsBlanks" dxfId="41" priority="48">
      <formula>LEN(TRIM(N17))=0</formula>
    </cfRule>
  </conditionalFormatting>
  <conditionalFormatting sqref="N16">
    <cfRule type="containsBlanks" dxfId="40" priority="47">
      <formula>LEN(TRIM(N16))=0</formula>
    </cfRule>
  </conditionalFormatting>
  <conditionalFormatting sqref="N18">
    <cfRule type="containsBlanks" dxfId="39" priority="46">
      <formula>LEN(TRIM(N18))=0</formula>
    </cfRule>
  </conditionalFormatting>
  <conditionalFormatting sqref="N19:N22">
    <cfRule type="containsBlanks" dxfId="38" priority="45">
      <formula>LEN(TRIM(N19))=0</formula>
    </cfRule>
  </conditionalFormatting>
  <conditionalFormatting sqref="N51">
    <cfRule type="containsBlanks" dxfId="37" priority="43">
      <formula>LEN(TRIM(N51))=0</formula>
    </cfRule>
  </conditionalFormatting>
  <conditionalFormatting sqref="N52:N55 N57:N58">
    <cfRule type="containsBlanks" dxfId="36" priority="41">
      <formula>LEN(TRIM(N52))=0</formula>
    </cfRule>
  </conditionalFormatting>
  <conditionalFormatting sqref="N42">
    <cfRule type="containsBlanks" dxfId="35" priority="40">
      <formula>LEN(TRIM(N42))=0</formula>
    </cfRule>
  </conditionalFormatting>
  <conditionalFormatting sqref="N44:N45">
    <cfRule type="containsBlanks" dxfId="34" priority="39">
      <formula>LEN(TRIM(N44))=0</formula>
    </cfRule>
  </conditionalFormatting>
  <conditionalFormatting sqref="N46">
    <cfRule type="containsBlanks" dxfId="33" priority="38">
      <formula>LEN(TRIM(N46))=0</formula>
    </cfRule>
  </conditionalFormatting>
  <conditionalFormatting sqref="N48">
    <cfRule type="containsBlanks" dxfId="32" priority="37">
      <formula>LEN(TRIM(N48))=0</formula>
    </cfRule>
  </conditionalFormatting>
  <conditionalFormatting sqref="N70">
    <cfRule type="containsBlanks" dxfId="31" priority="36">
      <formula>LEN(TRIM(N70))=0</formula>
    </cfRule>
  </conditionalFormatting>
  <conditionalFormatting sqref="N72">
    <cfRule type="containsBlanks" dxfId="30" priority="35">
      <formula>LEN(TRIM(N72))=0</formula>
    </cfRule>
  </conditionalFormatting>
  <conditionalFormatting sqref="N67:N68">
    <cfRule type="containsBlanks" dxfId="29" priority="34">
      <formula>LEN(TRIM(N67))=0</formula>
    </cfRule>
  </conditionalFormatting>
  <conditionalFormatting sqref="N40:N41">
    <cfRule type="containsBlanks" dxfId="28" priority="33">
      <formula>LEN(TRIM(N40))=0</formula>
    </cfRule>
  </conditionalFormatting>
  <conditionalFormatting sqref="N39">
    <cfRule type="containsBlanks" dxfId="27" priority="32">
      <formula>LEN(TRIM(N39))=0</formula>
    </cfRule>
  </conditionalFormatting>
  <conditionalFormatting sqref="M50:N50">
    <cfRule type="containsBlanks" dxfId="26" priority="31">
      <formula>LEN(TRIM(M50))=0</formula>
    </cfRule>
  </conditionalFormatting>
  <conditionalFormatting sqref="M56:N56">
    <cfRule type="containsBlanks" dxfId="25" priority="30">
      <formula>LEN(TRIM(M56))=0</formula>
    </cfRule>
  </conditionalFormatting>
  <conditionalFormatting sqref="M60:N60">
    <cfRule type="containsBlanks" dxfId="24" priority="29">
      <formula>LEN(TRIM(M60))=0</formula>
    </cfRule>
  </conditionalFormatting>
  <conditionalFormatting sqref="M66:N66">
    <cfRule type="containsBlanks" dxfId="23" priority="28">
      <formula>LEN(TRIM(M66))=0</formula>
    </cfRule>
  </conditionalFormatting>
  <conditionalFormatting sqref="M69:N69">
    <cfRule type="containsBlanks" dxfId="22" priority="27">
      <formula>LEN(TRIM(M69))=0</formula>
    </cfRule>
  </conditionalFormatting>
  <conditionalFormatting sqref="N15">
    <cfRule type="containsBlanks" dxfId="21" priority="26">
      <formula>LEN(TRIM(N15))=0</formula>
    </cfRule>
  </conditionalFormatting>
  <conditionalFormatting sqref="N29">
    <cfRule type="containsBlanks" dxfId="20" priority="25">
      <formula>LEN(TRIM(N29))=0</formula>
    </cfRule>
  </conditionalFormatting>
  <conditionalFormatting sqref="N31:N32">
    <cfRule type="containsBlanks" dxfId="19" priority="24">
      <formula>LEN(TRIM(N31))=0</formula>
    </cfRule>
  </conditionalFormatting>
  <conditionalFormatting sqref="N61:N63">
    <cfRule type="containsBlanks" dxfId="18" priority="23">
      <formula>LEN(TRIM(N61))=0</formula>
    </cfRule>
  </conditionalFormatting>
  <conditionalFormatting sqref="N65">
    <cfRule type="containsBlanks" dxfId="17" priority="22">
      <formula>LEN(TRIM(N65))=0</formula>
    </cfRule>
  </conditionalFormatting>
  <conditionalFormatting sqref="M73:N73">
    <cfRule type="containsBlanks" dxfId="16" priority="21">
      <formula>LEN(TRIM(M73))=0</formula>
    </cfRule>
  </conditionalFormatting>
  <conditionalFormatting sqref="N74:N75">
    <cfRule type="containsBlanks" dxfId="15" priority="20">
      <formula>LEN(TRIM(N74))=0</formula>
    </cfRule>
  </conditionalFormatting>
  <conditionalFormatting sqref="N33">
    <cfRule type="containsBlanks" dxfId="14" priority="19">
      <formula>LEN(TRIM(N33))=0</formula>
    </cfRule>
  </conditionalFormatting>
  <conditionalFormatting sqref="N34:N35">
    <cfRule type="containsBlanks" dxfId="13" priority="18">
      <formula>LEN(TRIM(N34))=0</formula>
    </cfRule>
  </conditionalFormatting>
  <conditionalFormatting sqref="U14:U75">
    <cfRule type="containsBlanks" dxfId="12" priority="11">
      <formula>LEN(TRIM(U14))=0</formula>
    </cfRule>
  </conditionalFormatting>
  <conditionalFormatting sqref="U14:U75">
    <cfRule type="cellIs" dxfId="11" priority="12" stopIfTrue="1" operator="equal">
      <formula>"100%"</formula>
    </cfRule>
    <cfRule type="cellIs" dxfId="10" priority="13" stopIfTrue="1" operator="lessThan">
      <formula>0.5</formula>
    </cfRule>
    <cfRule type="cellIs" dxfId="9" priority="14" stopIfTrue="1" operator="between">
      <formula>0.5</formula>
      <formula>0.7</formula>
    </cfRule>
    <cfRule type="cellIs" dxfId="8" priority="15" stopIfTrue="1" operator="between">
      <formula>0.7</formula>
      <formula>1.2</formula>
    </cfRule>
    <cfRule type="cellIs" dxfId="7" priority="16" stopIfTrue="1" operator="greaterThanOrEqual">
      <formula>1.2</formula>
    </cfRule>
    <cfRule type="containsBlanks" dxfId="6" priority="17" stopIfTrue="1">
      <formula>LEN(TRIM(U14))=0</formula>
    </cfRule>
  </conditionalFormatting>
  <conditionalFormatting sqref="N23">
    <cfRule type="containsBlanks" dxfId="5" priority="10">
      <formula>LEN(TRIM(N23))=0</formula>
    </cfRule>
  </conditionalFormatting>
  <conditionalFormatting sqref="N24">
    <cfRule type="containsBlanks" dxfId="4" priority="9">
      <formula>LEN(TRIM(N24))=0</formula>
    </cfRule>
  </conditionalFormatting>
  <conditionalFormatting sqref="N25">
    <cfRule type="containsBlanks" dxfId="3" priority="8">
      <formula>LEN(TRIM(N25))=0</formula>
    </cfRule>
  </conditionalFormatting>
  <conditionalFormatting sqref="N26">
    <cfRule type="containsBlanks" dxfId="2" priority="7">
      <formula>LEN(TRIM(N26))=0</formula>
    </cfRule>
  </conditionalFormatting>
  <conditionalFormatting sqref="N28">
    <cfRule type="containsBlanks" dxfId="1" priority="6">
      <formula>LEN(TRIM(N28))=0</formula>
    </cfRule>
  </conditionalFormatting>
  <conditionalFormatting sqref="U13">
    <cfRule type="containsBlanks" dxfId="0" priority="1">
      <formula>LEN(TRIM(U13))=0</formula>
    </cfRule>
  </conditionalFormatting>
  <printOptions horizontalCentered="1" verticalCentered="1"/>
  <pageMargins left="0.23622047244094491" right="0.23622047244094491" top="0.35433070866141736" bottom="0.35433070866141736" header="0.31496062992125984" footer="0.31496062992125984"/>
  <pageSetup paperSize="5" scale="23" fitToHeight="0" orientation="landscape" r:id="rId1"/>
  <rowBreaks count="4" manualBreakCount="4">
    <brk id="22" min="2" max="24" man="1"/>
    <brk id="24" min="2" max="24" man="1"/>
    <brk id="41" min="2" max="24" man="1"/>
    <brk id="61" min="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C5" sqref="C5"/>
    </sheetView>
  </sheetViews>
  <sheetFormatPr baseColWidth="10" defaultColWidth="11" defaultRowHeight="15"/>
  <cols>
    <col min="1" max="1" width="20.28515625" customWidth="1"/>
    <col min="2" max="2" width="34.7109375" customWidth="1"/>
  </cols>
  <sheetData>
    <row r="1" spans="1:2">
      <c r="A1" s="1" t="s">
        <v>72</v>
      </c>
    </row>
    <row r="3" spans="1:2" ht="120" customHeight="1">
      <c r="A3" s="237" t="s">
        <v>73</v>
      </c>
      <c r="B3" s="237"/>
    </row>
    <row r="5" spans="1:2" ht="45">
      <c r="A5" s="2"/>
      <c r="B5" s="3" t="s">
        <v>74</v>
      </c>
    </row>
    <row r="6" spans="1:2" ht="60">
      <c r="A6" s="4"/>
      <c r="B6" s="3" t="s">
        <v>75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E4 2024</vt:lpstr>
      <vt:lpstr>Instrucciones</vt:lpstr>
      <vt:lpstr>'SEGUIMIENTO E4 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Planeación Municipal</cp:lastModifiedBy>
  <cp:lastPrinted>2024-04-09T19:07:17Z</cp:lastPrinted>
  <dcterms:created xsi:type="dcterms:W3CDTF">2021-03-11T02:28:00Z</dcterms:created>
  <dcterms:modified xsi:type="dcterms:W3CDTF">2024-07-10T16:25:43Z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1033-11.2.0.11219</vt:lpwstr>
  </property>
  <property fmtid="{D5CDD505-2E9C-101B-9397-08002B2CF9AE}" pid="3" name="ICV">
    <vt:lpwstr>0AFB0A9403054C0D88834C5C27C87E4B</vt:lpwstr>
  </property>
</Properties>
</file>