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19\3ER TRIMESTRE\"/>
    </mc:Choice>
  </mc:AlternateContent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EstadoAnaliticoDetallado!$A$1:$I$94</definedName>
    <definedName name="_xlnm.Print_Titles" localSheetId="0">EstadoAnaliticoDetallado!$1:$9</definedName>
  </definedNames>
  <calcPr calcId="162913"/>
</workbook>
</file>

<file path=xl/calcChain.xml><?xml version="1.0" encoding="utf-8"?>
<calcChain xmlns="http://schemas.openxmlformats.org/spreadsheetml/2006/main">
  <c r="G32" i="1" l="1"/>
  <c r="I76" i="1" l="1"/>
  <c r="I67" i="1"/>
  <c r="I66" i="1"/>
  <c r="I43" i="1"/>
  <c r="I40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3" i="1"/>
  <c r="I12" i="1"/>
  <c r="G41" i="1" l="1"/>
  <c r="F41" i="1"/>
  <c r="E41" i="1"/>
  <c r="D41" i="1"/>
  <c r="D39" i="1"/>
  <c r="I41" i="1"/>
  <c r="H41" i="1"/>
  <c r="I39" i="1" l="1"/>
  <c r="F40" i="1"/>
  <c r="F39" i="1" s="1"/>
  <c r="F38" i="1"/>
  <c r="E39" i="1"/>
  <c r="H39" i="1"/>
  <c r="G39" i="1"/>
  <c r="H32" i="1"/>
  <c r="E32" i="1"/>
  <c r="H19" i="1"/>
  <c r="G19" i="1"/>
  <c r="E19" i="1"/>
  <c r="D32" i="1"/>
  <c r="D19" i="1"/>
  <c r="F37" i="1"/>
  <c r="F36" i="1"/>
  <c r="F76" i="1"/>
  <c r="F67" i="1"/>
  <c r="F66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12" i="1"/>
  <c r="D45" i="1" l="1"/>
  <c r="E45" i="1"/>
  <c r="G45" i="1"/>
  <c r="F19" i="1"/>
  <c r="F32" i="1"/>
  <c r="H45" i="1"/>
  <c r="F45" i="1" l="1"/>
  <c r="I32" i="1"/>
  <c r="I19" i="1"/>
  <c r="E77" i="1"/>
  <c r="D77" i="1"/>
  <c r="F77" i="1" s="1"/>
  <c r="D72" i="1"/>
  <c r="I45" i="1" l="1"/>
  <c r="D63" i="1"/>
  <c r="D83" i="1" s="1"/>
  <c r="F72" i="1" l="1"/>
  <c r="F63" i="1"/>
  <c r="F83" i="1" l="1"/>
  <c r="F88" i="1" s="1"/>
  <c r="H72" i="1"/>
  <c r="I77" i="1" l="1"/>
  <c r="H77" i="1"/>
  <c r="G77" i="1"/>
  <c r="I72" i="1"/>
  <c r="G72" i="1"/>
  <c r="E72" i="1"/>
  <c r="I63" i="1"/>
  <c r="H63" i="1"/>
  <c r="G63" i="1"/>
  <c r="E63" i="1"/>
  <c r="G83" i="1" l="1"/>
  <c r="G88" i="1" s="1"/>
  <c r="D88" i="1"/>
  <c r="E83" i="1"/>
  <c r="E88" i="1" s="1"/>
  <c r="I83" i="1"/>
  <c r="H83" i="1"/>
  <c r="I88" i="1" l="1"/>
  <c r="H88" i="1"/>
</calcChain>
</file>

<file path=xl/comments1.xml><?xml version="1.0" encoding="utf-8"?>
<comments xmlns="http://schemas.openxmlformats.org/spreadsheetml/2006/main">
  <authors>
    <author>usuario1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usuario1: aquí es donde solo me falta cuadrar…sume todo lo de convenios habitat, fortalece, fortaseg e incentivo zofemat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usuario1: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<sst xmlns="http://schemas.openxmlformats.org/spreadsheetml/2006/main" count="77" uniqueCount="77">
  <si>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</si>
  <si>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</si>
  <si>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</si>
  <si>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</si>
  <si>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</si>
  <si>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</si>
  <si>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</si>
  <si>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</si>
  <si>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</si>
  <si>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</si>
  <si>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</si>
  <si>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</si>
  <si>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</si>
  <si>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</si>
  <si>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</si>
  <si>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</si>
  <si>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</si>
  <si>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</si>
  <si>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</si>
  <si>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</si>
  <si>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</si>
  <si>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</si>
  <si>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</si>
  <si>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</si>
  <si>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</si>
  <si>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</si>
  <si>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</si>
  <si>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</si>
  <si>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</si>
  <si>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</si>
  <si>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</si>
  <si>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</si>
  <si>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</si>
  <si>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</si>
  <si>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</si>
  <si>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</si>
  <si>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</si>
  <si>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</si>
  <si>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</si>
  <si>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</si>
  <si>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</si>
  <si>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</si>
  <si>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</si>
  <si>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</si>
  <si>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</si>
  <si>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</si>
  <si>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</si>
  <si>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</si>
  <si>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</si>
  <si>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</si>
  <si>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</si>
  <si>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</si>
  <si>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</si>
  <si>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</si>
  <si>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</si>
  <si>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</si>
  <si>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</si>
  <si>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</si>
  <si>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</si>
  <si>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</si>
  <si>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</si>
  <si>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</si>
  <si>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</si>
  <si>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</si>
  <si>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</si>
  <si>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</si>
  <si>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</si>
  <si>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</si>
  <si>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</si>
  <si>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</si>
  <si>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</si>
  <si>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i5) Otros Incentivos Económicos (Zofemat, Recurso fiscal)</t>
  </si>
  <si>
    <t>PALACIO MUNICIPAL, AV. TULUM NO. 5 SM. 5</t>
  </si>
  <si>
    <t>Diferencia ( e )</t>
  </si>
  <si>
    <t>Concepto ( C )</t>
  </si>
  <si>
    <t>Estimado (d)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</si>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</sst>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Font="1"/>
    <xf numFmtId="43" fontId="3" fillId="3" borderId="7" xfId="1" applyFont="1" applyFill="1" applyBorder="1" applyAlignment="1">
      <alignment horizontal="center" vertical="center"/>
    </xf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6" fillId="0" borderId="0" xfId="0" applyFont="1"/>
    <xf numFmtId="43" fontId="7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8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4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2</xdr:col>
      <xdr:colOff>130969</xdr:colOff>
      <xdr:row>5</xdr:row>
      <xdr:rowOff>130970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1083470" cy="1083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97"/>
  <sheetViews>
    <sheetView tabSelected="1" zoomScale="80" zoomScaleNormal="80" workbookViewId="0">
      <selection activeCell="G76" sqref="G76:H76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20.28515625" style="1" customWidth="1"/>
    <col min="6" max="8" width="20" style="1" bestFit="1" customWidth="1"/>
    <col min="9" max="9" width="20" style="11" bestFit="1" customWidth="1"/>
    <col min="10" max="10" width="16.85546875" style="1" bestFit="1" customWidth="1"/>
    <col min="11" max="12" width="14.140625" style="1" bestFit="1" customWidth="1"/>
    <col min="13" max="16384" width="11.42578125" style="1"/>
  </cols>
  <sheetData>
    <row r="2" spans="1:11" x14ac:dyDescent="0.25">
      <c r="A2" s="36" t="s">
        <v>69</v>
      </c>
      <c r="B2" s="36"/>
      <c r="C2" s="36"/>
      <c r="D2" s="36"/>
      <c r="E2" s="36"/>
      <c r="F2" s="36"/>
      <c r="G2" s="36"/>
      <c r="H2" s="36"/>
      <c r="I2" s="36"/>
    </row>
    <row r="3" spans="1:11" x14ac:dyDescent="0.25">
      <c r="A3" s="36" t="s">
        <v>72</v>
      </c>
      <c r="B3" s="36"/>
      <c r="C3" s="36"/>
      <c r="D3" s="36"/>
      <c r="E3" s="36"/>
      <c r="F3" s="36"/>
      <c r="G3" s="36"/>
      <c r="H3" s="36"/>
      <c r="I3" s="36"/>
    </row>
    <row r="4" spans="1:1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</row>
    <row r="5" spans="1:11" x14ac:dyDescent="0.25">
      <c r="A5" s="36" t="s">
        <v>76</v>
      </c>
      <c r="B5" s="36"/>
      <c r="C5" s="36"/>
      <c r="D5" s="36"/>
      <c r="E5" s="36"/>
      <c r="F5" s="36"/>
      <c r="G5" s="36"/>
      <c r="H5" s="36"/>
      <c r="I5" s="36"/>
    </row>
    <row r="6" spans="1:11" ht="15.75" thickBot="1" x14ac:dyDescent="0.3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11" ht="20.100000000000001" customHeight="1" thickBot="1" x14ac:dyDescent="0.3">
      <c r="A7" s="39"/>
      <c r="B7" s="40"/>
      <c r="C7" s="41"/>
      <c r="D7" s="42" t="s">
        <v>2</v>
      </c>
      <c r="E7" s="43"/>
      <c r="F7" s="43"/>
      <c r="G7" s="43"/>
      <c r="H7" s="44"/>
      <c r="I7" s="45" t="s">
        <v>73</v>
      </c>
    </row>
    <row r="8" spans="1:11" ht="20.100000000000001" customHeight="1" x14ac:dyDescent="0.25">
      <c r="A8" s="48" t="s">
        <v>74</v>
      </c>
      <c r="B8" s="49"/>
      <c r="C8" s="50"/>
      <c r="D8" s="54" t="s">
        <v>75</v>
      </c>
      <c r="E8" s="58" t="s">
        <v>3</v>
      </c>
      <c r="F8" s="54" t="s">
        <v>4</v>
      </c>
      <c r="G8" s="54" t="s">
        <v>5</v>
      </c>
      <c r="H8" s="54" t="s">
        <v>6</v>
      </c>
      <c r="I8" s="46"/>
    </row>
    <row r="9" spans="1:11" ht="20.100000000000001" customHeight="1" thickBot="1" x14ac:dyDescent="0.3">
      <c r="A9" s="51"/>
      <c r="B9" s="52"/>
      <c r="C9" s="53"/>
      <c r="D9" s="55"/>
      <c r="E9" s="59"/>
      <c r="F9" s="55"/>
      <c r="G9" s="55"/>
      <c r="H9" s="55"/>
      <c r="I9" s="47"/>
    </row>
    <row r="10" spans="1:11" x14ac:dyDescent="0.25">
      <c r="A10" s="60"/>
      <c r="B10" s="61"/>
      <c r="C10" s="62"/>
      <c r="D10" s="30"/>
      <c r="E10" s="30"/>
      <c r="F10" s="30"/>
      <c r="G10" s="30"/>
      <c r="H10" s="30"/>
      <c r="I10" s="31"/>
    </row>
    <row r="11" spans="1:11" x14ac:dyDescent="0.25">
      <c r="A11" s="63" t="s">
        <v>7</v>
      </c>
      <c r="B11" s="64"/>
      <c r="C11" s="65"/>
      <c r="D11" s="6"/>
      <c r="E11" s="2"/>
      <c r="F11" s="2"/>
      <c r="G11" s="2"/>
      <c r="H11" s="2"/>
      <c r="I11" s="6"/>
    </row>
    <row r="12" spans="1:11" x14ac:dyDescent="0.25">
      <c r="A12" s="3"/>
      <c r="B12" s="56" t="s">
        <v>8</v>
      </c>
      <c r="C12" s="57"/>
      <c r="D12" s="19">
        <v>1388082020</v>
      </c>
      <c r="E12" s="2"/>
      <c r="F12" s="6">
        <f>D12+E12</f>
        <v>1388082020</v>
      </c>
      <c r="G12" s="6">
        <v>1318164409.78</v>
      </c>
      <c r="H12" s="6">
        <v>1318164409.78</v>
      </c>
      <c r="I12" s="6">
        <f>H12-D12</f>
        <v>-69917610.220000029</v>
      </c>
    </row>
    <row r="13" spans="1:11" x14ac:dyDescent="0.25">
      <c r="A13" s="3"/>
      <c r="B13" s="56" t="s">
        <v>9</v>
      </c>
      <c r="C13" s="57"/>
      <c r="D13" s="6"/>
      <c r="E13" s="7"/>
      <c r="F13" s="6">
        <f t="shared" ref="F13:F17" si="0">D13+E13</f>
        <v>0</v>
      </c>
      <c r="G13" s="6">
        <v>0</v>
      </c>
      <c r="H13" s="6">
        <v>0</v>
      </c>
      <c r="I13" s="6">
        <f t="shared" ref="I13:I18" si="1">H13-D13</f>
        <v>0</v>
      </c>
      <c r="J13" s="9"/>
    </row>
    <row r="14" spans="1:11" x14ac:dyDescent="0.25">
      <c r="A14" s="3"/>
      <c r="B14" s="56" t="s">
        <v>10</v>
      </c>
      <c r="C14" s="57"/>
      <c r="D14" s="6"/>
      <c r="E14" s="2"/>
      <c r="F14" s="6">
        <f t="shared" si="0"/>
        <v>0</v>
      </c>
      <c r="G14" s="6">
        <v>0</v>
      </c>
      <c r="H14" s="6">
        <v>0</v>
      </c>
      <c r="I14" s="6">
        <f t="shared" si="1"/>
        <v>0</v>
      </c>
    </row>
    <row r="15" spans="1:11" x14ac:dyDescent="0.25">
      <c r="A15" s="3"/>
      <c r="B15" s="56" t="s">
        <v>11</v>
      </c>
      <c r="C15" s="57"/>
      <c r="D15" s="19">
        <v>907883230</v>
      </c>
      <c r="E15" s="2"/>
      <c r="F15" s="6">
        <f t="shared" si="0"/>
        <v>907883230</v>
      </c>
      <c r="G15" s="6">
        <v>766721335.89999998</v>
      </c>
      <c r="H15" s="6">
        <v>766721335.89999998</v>
      </c>
      <c r="I15" s="6">
        <f t="shared" si="1"/>
        <v>-141161894.10000002</v>
      </c>
      <c r="K15" s="9"/>
    </row>
    <row r="16" spans="1:11" x14ac:dyDescent="0.25">
      <c r="A16" s="3"/>
      <c r="B16" s="56" t="s">
        <v>12</v>
      </c>
      <c r="C16" s="57"/>
      <c r="D16" s="19">
        <v>11844969</v>
      </c>
      <c r="E16" s="7"/>
      <c r="F16" s="6">
        <f t="shared" si="0"/>
        <v>11844969</v>
      </c>
      <c r="G16" s="6">
        <v>28780687.129999999</v>
      </c>
      <c r="H16" s="6">
        <v>28780687.129999999</v>
      </c>
      <c r="I16" s="6">
        <f t="shared" si="1"/>
        <v>16935718.129999999</v>
      </c>
    </row>
    <row r="17" spans="1:11" x14ac:dyDescent="0.25">
      <c r="A17" s="3"/>
      <c r="B17" s="56" t="s">
        <v>70</v>
      </c>
      <c r="C17" s="57"/>
      <c r="D17" s="19">
        <v>125446225.99999999</v>
      </c>
      <c r="E17" s="7">
        <v>0</v>
      </c>
      <c r="F17" s="6">
        <f t="shared" si="0"/>
        <v>125446225.99999999</v>
      </c>
      <c r="G17" s="6">
        <v>99850627</v>
      </c>
      <c r="H17" s="6">
        <v>99850627</v>
      </c>
      <c r="I17" s="6">
        <f t="shared" si="1"/>
        <v>-25595598.999999985</v>
      </c>
      <c r="K17" s="9"/>
    </row>
    <row r="18" spans="1:11" x14ac:dyDescent="0.25">
      <c r="A18" s="3"/>
      <c r="B18" s="56" t="s">
        <v>13</v>
      </c>
      <c r="C18" s="57"/>
      <c r="D18" s="6"/>
      <c r="E18" s="2"/>
      <c r="F18" s="6"/>
      <c r="G18" s="6">
        <v>0</v>
      </c>
      <c r="H18" s="6">
        <v>0</v>
      </c>
      <c r="I18" s="6">
        <f t="shared" si="1"/>
        <v>0</v>
      </c>
    </row>
    <row r="19" spans="1:11" s="18" customFormat="1" x14ac:dyDescent="0.25">
      <c r="A19" s="70"/>
      <c r="B19" s="68" t="s">
        <v>14</v>
      </c>
      <c r="C19" s="69"/>
      <c r="D19" s="37">
        <f>SUM(D21:D31)</f>
        <v>729209631</v>
      </c>
      <c r="E19" s="37">
        <f t="shared" ref="E19:I19" si="2">SUM(E21:E31)</f>
        <v>0</v>
      </c>
      <c r="F19" s="37">
        <f t="shared" si="2"/>
        <v>729209631</v>
      </c>
      <c r="G19" s="37">
        <f t="shared" si="2"/>
        <v>567173894.6500001</v>
      </c>
      <c r="H19" s="37">
        <f t="shared" si="2"/>
        <v>567173894.6500001</v>
      </c>
      <c r="I19" s="37">
        <f t="shared" si="2"/>
        <v>-162035736.35000002</v>
      </c>
    </row>
    <row r="20" spans="1:11" s="18" customFormat="1" x14ac:dyDescent="0.25">
      <c r="A20" s="70"/>
      <c r="B20" s="68" t="s">
        <v>15</v>
      </c>
      <c r="C20" s="69"/>
      <c r="D20" s="37"/>
      <c r="E20" s="37"/>
      <c r="F20" s="37"/>
      <c r="G20" s="37"/>
      <c r="H20" s="37"/>
      <c r="I20" s="37"/>
    </row>
    <row r="21" spans="1:11" x14ac:dyDescent="0.25">
      <c r="A21" s="3"/>
      <c r="B21" s="32"/>
      <c r="C21" s="26" t="s">
        <v>16</v>
      </c>
      <c r="D21" s="6">
        <v>461910506</v>
      </c>
      <c r="E21" s="2"/>
      <c r="F21" s="6">
        <f t="shared" ref="F21:F30" si="3">D21+E21</f>
        <v>461910506</v>
      </c>
      <c r="G21" s="6">
        <v>351634348.92000002</v>
      </c>
      <c r="H21" s="6">
        <v>351634348.92000002</v>
      </c>
      <c r="I21" s="6">
        <f t="shared" ref="I21:I37" si="4">H21-D21</f>
        <v>-110276157.07999998</v>
      </c>
    </row>
    <row r="22" spans="1:11" x14ac:dyDescent="0.25">
      <c r="A22" s="3"/>
      <c r="B22" s="32"/>
      <c r="C22" s="26" t="s">
        <v>17</v>
      </c>
      <c r="D22" s="6">
        <v>124903394.00000003</v>
      </c>
      <c r="E22" s="2"/>
      <c r="F22" s="6">
        <f t="shared" si="3"/>
        <v>124903394.00000003</v>
      </c>
      <c r="G22" s="20">
        <v>94925498</v>
      </c>
      <c r="H22" s="20">
        <v>94925498</v>
      </c>
      <c r="I22" s="6">
        <f t="shared" si="4"/>
        <v>-29977896.00000003</v>
      </c>
    </row>
    <row r="23" spans="1:11" x14ac:dyDescent="0.25">
      <c r="A23" s="3"/>
      <c r="B23" s="32"/>
      <c r="C23" s="26" t="s">
        <v>18</v>
      </c>
      <c r="D23" s="6">
        <v>30333222.999999996</v>
      </c>
      <c r="E23" s="2"/>
      <c r="F23" s="6">
        <f t="shared" si="3"/>
        <v>30333222.999999996</v>
      </c>
      <c r="G23" s="6">
        <v>28388725.100000001</v>
      </c>
      <c r="H23" s="6">
        <v>28388725.100000001</v>
      </c>
      <c r="I23" s="6">
        <f t="shared" si="4"/>
        <v>-1944497.8999999948</v>
      </c>
    </row>
    <row r="24" spans="1:11" x14ac:dyDescent="0.25">
      <c r="A24" s="3"/>
      <c r="B24" s="32"/>
      <c r="C24" s="26" t="s">
        <v>19</v>
      </c>
      <c r="D24" s="6"/>
      <c r="E24" s="2"/>
      <c r="F24" s="6">
        <f t="shared" si="3"/>
        <v>0</v>
      </c>
      <c r="G24" s="6">
        <v>0</v>
      </c>
      <c r="H24" s="6">
        <v>0</v>
      </c>
      <c r="I24" s="6">
        <f t="shared" si="4"/>
        <v>0</v>
      </c>
    </row>
    <row r="25" spans="1:11" x14ac:dyDescent="0.25">
      <c r="A25" s="3"/>
      <c r="B25" s="32"/>
      <c r="C25" s="26" t="s">
        <v>20</v>
      </c>
      <c r="D25" s="6"/>
      <c r="E25" s="2"/>
      <c r="F25" s="6">
        <f t="shared" si="3"/>
        <v>0</v>
      </c>
      <c r="G25" s="6">
        <v>0</v>
      </c>
      <c r="H25" s="6">
        <v>0</v>
      </c>
      <c r="I25" s="6">
        <f t="shared" si="4"/>
        <v>0</v>
      </c>
    </row>
    <row r="26" spans="1:11" x14ac:dyDescent="0.25">
      <c r="A26" s="3"/>
      <c r="B26" s="32"/>
      <c r="C26" s="26" t="s">
        <v>21</v>
      </c>
      <c r="D26" s="6">
        <v>19761269</v>
      </c>
      <c r="E26" s="2"/>
      <c r="F26" s="6">
        <f t="shared" si="3"/>
        <v>19761269</v>
      </c>
      <c r="G26" s="6">
        <v>15006430</v>
      </c>
      <c r="H26" s="6">
        <v>15006430</v>
      </c>
      <c r="I26" s="6">
        <f t="shared" si="4"/>
        <v>-4754839</v>
      </c>
    </row>
    <row r="27" spans="1:11" x14ac:dyDescent="0.25">
      <c r="A27" s="3"/>
      <c r="B27" s="32"/>
      <c r="C27" s="26" t="s">
        <v>22</v>
      </c>
      <c r="D27" s="6">
        <v>5590003</v>
      </c>
      <c r="E27" s="2"/>
      <c r="F27" s="6">
        <f t="shared" si="3"/>
        <v>5590003</v>
      </c>
      <c r="G27" s="6">
        <v>5552206</v>
      </c>
      <c r="H27" s="6">
        <v>5552206</v>
      </c>
      <c r="I27" s="6">
        <f t="shared" si="4"/>
        <v>-37797</v>
      </c>
    </row>
    <row r="28" spans="1:11" x14ac:dyDescent="0.25">
      <c r="A28" s="3"/>
      <c r="B28" s="32"/>
      <c r="C28" s="26" t="s">
        <v>23</v>
      </c>
      <c r="D28" s="6"/>
      <c r="E28" s="2"/>
      <c r="F28" s="6">
        <f t="shared" si="3"/>
        <v>0</v>
      </c>
      <c r="G28" s="6">
        <v>0</v>
      </c>
      <c r="H28" s="6">
        <v>0</v>
      </c>
      <c r="I28" s="6">
        <f t="shared" si="4"/>
        <v>0</v>
      </c>
    </row>
    <row r="29" spans="1:11" x14ac:dyDescent="0.25">
      <c r="A29" s="3"/>
      <c r="B29" s="32"/>
      <c r="C29" s="26" t="s">
        <v>24</v>
      </c>
      <c r="D29" s="6">
        <v>27441040.999999996</v>
      </c>
      <c r="E29" s="7"/>
      <c r="F29" s="6">
        <f t="shared" si="3"/>
        <v>27441040.999999996</v>
      </c>
      <c r="G29" s="6">
        <v>18830153</v>
      </c>
      <c r="H29" s="6">
        <v>18830153</v>
      </c>
      <c r="I29" s="6">
        <f t="shared" si="4"/>
        <v>-8610887.9999999963</v>
      </c>
    </row>
    <row r="30" spans="1:11" x14ac:dyDescent="0.25">
      <c r="A30" s="3"/>
      <c r="B30" s="32"/>
      <c r="C30" s="26" t="s">
        <v>25</v>
      </c>
      <c r="D30" s="6">
        <v>59270194.999999993</v>
      </c>
      <c r="E30" s="2"/>
      <c r="F30" s="6">
        <f t="shared" si="3"/>
        <v>59270194.999999993</v>
      </c>
      <c r="G30" s="6">
        <v>52836533.630000003</v>
      </c>
      <c r="H30" s="6">
        <v>52836533.630000003</v>
      </c>
      <c r="I30" s="6">
        <f t="shared" si="4"/>
        <v>-6433661.3699999899</v>
      </c>
    </row>
    <row r="31" spans="1:11" x14ac:dyDescent="0.25">
      <c r="A31" s="3"/>
      <c r="B31" s="32"/>
      <c r="C31" s="26" t="s">
        <v>26</v>
      </c>
      <c r="D31" s="6"/>
      <c r="E31" s="2"/>
      <c r="F31" s="6"/>
      <c r="G31" s="6">
        <v>0</v>
      </c>
      <c r="H31" s="6">
        <v>0</v>
      </c>
      <c r="I31" s="6">
        <f t="shared" si="4"/>
        <v>0</v>
      </c>
    </row>
    <row r="32" spans="1:11" s="18" customFormat="1" x14ac:dyDescent="0.25">
      <c r="A32" s="27"/>
      <c r="B32" s="68" t="s">
        <v>27</v>
      </c>
      <c r="C32" s="69"/>
      <c r="D32" s="12">
        <f>SUM(D33:D37)</f>
        <v>153407360</v>
      </c>
      <c r="E32" s="12">
        <f t="shared" ref="E32:I32" si="5">SUM(E33:E37)</f>
        <v>0</v>
      </c>
      <c r="F32" s="12">
        <f>SUM(F33:F37)</f>
        <v>153407360</v>
      </c>
      <c r="G32" s="12">
        <f>SUM(G33:G37)</f>
        <v>115991674.28</v>
      </c>
      <c r="H32" s="12">
        <f t="shared" si="5"/>
        <v>115991674.28</v>
      </c>
      <c r="I32" s="12">
        <f t="shared" si="5"/>
        <v>-37415685.719999999</v>
      </c>
    </row>
    <row r="33" spans="1:9" x14ac:dyDescent="0.25">
      <c r="A33" s="3"/>
      <c r="B33" s="32"/>
      <c r="C33" s="26" t="s">
        <v>28</v>
      </c>
      <c r="D33" s="6">
        <v>24509.000000000004</v>
      </c>
      <c r="E33" s="2"/>
      <c r="F33" s="6">
        <f t="shared" ref="F33:F40" si="6">D33+E33</f>
        <v>24509.000000000004</v>
      </c>
      <c r="G33" s="6">
        <v>38205</v>
      </c>
      <c r="H33" s="6">
        <v>38205</v>
      </c>
      <c r="I33" s="6">
        <f t="shared" si="4"/>
        <v>13695.999999999996</v>
      </c>
    </row>
    <row r="34" spans="1:9" x14ac:dyDescent="0.25">
      <c r="A34" s="3"/>
      <c r="B34" s="32"/>
      <c r="C34" s="26" t="s">
        <v>29</v>
      </c>
      <c r="D34" s="6">
        <v>2964850</v>
      </c>
      <c r="E34" s="2"/>
      <c r="F34" s="6">
        <f t="shared" si="6"/>
        <v>2964850</v>
      </c>
      <c r="G34" s="6">
        <v>2221491</v>
      </c>
      <c r="H34" s="6">
        <v>2221491</v>
      </c>
      <c r="I34" s="6">
        <f t="shared" si="4"/>
        <v>-743359</v>
      </c>
    </row>
    <row r="35" spans="1:9" x14ac:dyDescent="0.25">
      <c r="A35" s="3"/>
      <c r="B35" s="32"/>
      <c r="C35" s="26" t="s">
        <v>30</v>
      </c>
      <c r="D35" s="6">
        <v>13063487</v>
      </c>
      <c r="E35" s="2"/>
      <c r="F35" s="6">
        <f t="shared" si="6"/>
        <v>13063487</v>
      </c>
      <c r="G35" s="6">
        <v>9056257</v>
      </c>
      <c r="H35" s="6">
        <v>9056257</v>
      </c>
      <c r="I35" s="6">
        <f t="shared" si="4"/>
        <v>-4007230</v>
      </c>
    </row>
    <row r="36" spans="1:9" x14ac:dyDescent="0.25">
      <c r="A36" s="3"/>
      <c r="B36" s="32"/>
      <c r="C36" s="26" t="s">
        <v>31</v>
      </c>
      <c r="D36" s="6"/>
      <c r="E36" s="2"/>
      <c r="F36" s="6">
        <f t="shared" si="6"/>
        <v>0</v>
      </c>
      <c r="G36" s="6">
        <v>0</v>
      </c>
      <c r="H36" s="6">
        <v>0</v>
      </c>
      <c r="I36" s="6">
        <f t="shared" si="4"/>
        <v>0</v>
      </c>
    </row>
    <row r="37" spans="1:9" x14ac:dyDescent="0.25">
      <c r="A37" s="3"/>
      <c r="B37" s="32"/>
      <c r="C37" s="26" t="s">
        <v>71</v>
      </c>
      <c r="D37" s="6">
        <v>137354514</v>
      </c>
      <c r="E37" s="6">
        <v>0</v>
      </c>
      <c r="F37" s="6">
        <f t="shared" si="6"/>
        <v>137354514</v>
      </c>
      <c r="G37" s="6">
        <v>104675721.28</v>
      </c>
      <c r="H37" s="6">
        <v>104675721.28</v>
      </c>
      <c r="I37" s="6">
        <f t="shared" si="4"/>
        <v>-32678792.719999999</v>
      </c>
    </row>
    <row r="38" spans="1:9" s="18" customFormat="1" x14ac:dyDescent="0.25">
      <c r="A38" s="27"/>
      <c r="B38" s="66" t="s">
        <v>32</v>
      </c>
      <c r="C38" s="67"/>
      <c r="D38" s="23">
        <v>11205379</v>
      </c>
      <c r="E38" s="23">
        <v>0</v>
      </c>
      <c r="F38" s="12">
        <f t="shared" si="6"/>
        <v>11205379</v>
      </c>
      <c r="G38" s="23">
        <v>0</v>
      </c>
      <c r="H38" s="23">
        <v>0</v>
      </c>
      <c r="I38" s="12">
        <f>H38-D38</f>
        <v>-11205379</v>
      </c>
    </row>
    <row r="39" spans="1:9" s="18" customFormat="1" x14ac:dyDescent="0.25">
      <c r="A39" s="27"/>
      <c r="B39" s="68" t="s">
        <v>33</v>
      </c>
      <c r="C39" s="69"/>
      <c r="D39" s="8">
        <f>D40</f>
        <v>140870</v>
      </c>
      <c r="E39" s="8">
        <f>E40</f>
        <v>0</v>
      </c>
      <c r="F39" s="8">
        <f t="shared" ref="F39:I39" si="7">F40</f>
        <v>140870</v>
      </c>
      <c r="G39" s="8">
        <f t="shared" si="7"/>
        <v>98876.75</v>
      </c>
      <c r="H39" s="8">
        <f t="shared" si="7"/>
        <v>98876.75</v>
      </c>
      <c r="I39" s="8">
        <f t="shared" si="7"/>
        <v>-41993.25</v>
      </c>
    </row>
    <row r="40" spans="1:9" x14ac:dyDescent="0.25">
      <c r="A40" s="3"/>
      <c r="B40" s="32"/>
      <c r="C40" s="26" t="s">
        <v>34</v>
      </c>
      <c r="D40" s="20">
        <v>140870</v>
      </c>
      <c r="E40" s="21"/>
      <c r="F40" s="6">
        <f t="shared" si="6"/>
        <v>140870</v>
      </c>
      <c r="G40" s="6">
        <v>98876.75</v>
      </c>
      <c r="H40" s="6">
        <v>98876.75</v>
      </c>
      <c r="I40" s="6">
        <f>H40-D40</f>
        <v>-41993.25</v>
      </c>
    </row>
    <row r="41" spans="1:9" s="18" customFormat="1" x14ac:dyDescent="0.25">
      <c r="A41" s="27"/>
      <c r="B41" s="68" t="s">
        <v>35</v>
      </c>
      <c r="C41" s="69"/>
      <c r="D41" s="12">
        <f>D42+D43</f>
        <v>0</v>
      </c>
      <c r="E41" s="12">
        <f>E42+E43</f>
        <v>0</v>
      </c>
      <c r="F41" s="12">
        <f>F42+F43</f>
        <v>0</v>
      </c>
      <c r="G41" s="8">
        <f>G42+G43</f>
        <v>0</v>
      </c>
      <c r="H41" s="8">
        <f t="shared" ref="H41:I41" si="8">H42+H43</f>
        <v>0</v>
      </c>
      <c r="I41" s="8">
        <f t="shared" si="8"/>
        <v>0</v>
      </c>
    </row>
    <row r="42" spans="1:9" x14ac:dyDescent="0.25">
      <c r="A42" s="3"/>
      <c r="B42" s="32"/>
      <c r="C42" s="26" t="s">
        <v>36</v>
      </c>
      <c r="D42" s="6"/>
      <c r="E42" s="6"/>
      <c r="F42" s="6"/>
      <c r="G42" s="6"/>
      <c r="H42" s="6"/>
      <c r="I42" s="6"/>
    </row>
    <row r="43" spans="1:9" x14ac:dyDescent="0.25">
      <c r="A43" s="3"/>
      <c r="B43" s="32"/>
      <c r="C43" s="26" t="s">
        <v>37</v>
      </c>
      <c r="D43" s="6">
        <v>0</v>
      </c>
      <c r="E43" s="6"/>
      <c r="F43" s="6">
        <v>0</v>
      </c>
      <c r="G43" s="6">
        <v>0</v>
      </c>
      <c r="H43" s="6">
        <v>0</v>
      </c>
      <c r="I43" s="6">
        <f>H43-D43</f>
        <v>0</v>
      </c>
    </row>
    <row r="44" spans="1:9" x14ac:dyDescent="0.25">
      <c r="A44" s="3"/>
      <c r="B44" s="32"/>
      <c r="C44" s="26"/>
      <c r="D44" s="6"/>
      <c r="E44" s="6"/>
      <c r="F44" s="6"/>
      <c r="G44" s="6"/>
      <c r="H44" s="6"/>
      <c r="I44" s="6"/>
    </row>
    <row r="45" spans="1:9" x14ac:dyDescent="0.25">
      <c r="A45" s="70" t="s">
        <v>38</v>
      </c>
      <c r="B45" s="68"/>
      <c r="C45" s="69"/>
      <c r="D45" s="71">
        <f t="shared" ref="D45:I45" si="9">+D12+D13+D14+D15+D16+D17+D18+D19+D32+D38+D39+D41</f>
        <v>3327219685</v>
      </c>
      <c r="E45" s="71">
        <f t="shared" si="9"/>
        <v>0</v>
      </c>
      <c r="F45" s="71">
        <f t="shared" si="9"/>
        <v>3327219685</v>
      </c>
      <c r="G45" s="71">
        <f t="shared" si="9"/>
        <v>2896781505.4900002</v>
      </c>
      <c r="H45" s="71">
        <f t="shared" si="9"/>
        <v>2896781505.4900002</v>
      </c>
      <c r="I45" s="71">
        <f t="shared" si="9"/>
        <v>-430438179.51000011</v>
      </c>
    </row>
    <row r="46" spans="1:9" x14ac:dyDescent="0.25">
      <c r="A46" s="70" t="s">
        <v>39</v>
      </c>
      <c r="B46" s="68"/>
      <c r="C46" s="69"/>
      <c r="D46" s="72"/>
      <c r="E46" s="72"/>
      <c r="F46" s="72"/>
      <c r="G46" s="72"/>
      <c r="H46" s="72"/>
      <c r="I46" s="72"/>
    </row>
    <row r="47" spans="1:9" x14ac:dyDescent="0.25">
      <c r="A47" s="70" t="s">
        <v>40</v>
      </c>
      <c r="B47" s="68"/>
      <c r="C47" s="69"/>
      <c r="D47" s="16"/>
      <c r="E47" s="16"/>
      <c r="F47" s="16"/>
      <c r="G47" s="10"/>
      <c r="H47" s="10"/>
      <c r="I47" s="6"/>
    </row>
    <row r="48" spans="1:9" x14ac:dyDescent="0.25">
      <c r="A48" s="3"/>
      <c r="B48" s="32"/>
      <c r="C48" s="26"/>
      <c r="D48" s="2"/>
      <c r="E48" s="2"/>
      <c r="F48" s="2"/>
      <c r="G48" s="6"/>
      <c r="H48" s="6"/>
      <c r="I48" s="6"/>
    </row>
    <row r="49" spans="1:9" x14ac:dyDescent="0.25">
      <c r="A49" s="3"/>
      <c r="B49" s="32"/>
      <c r="C49" s="26"/>
      <c r="D49" s="2"/>
      <c r="E49" s="2"/>
      <c r="F49" s="2"/>
      <c r="G49" s="6"/>
      <c r="H49" s="6"/>
      <c r="I49" s="6"/>
    </row>
    <row r="50" spans="1:9" x14ac:dyDescent="0.25">
      <c r="A50" s="3"/>
      <c r="B50" s="32"/>
      <c r="C50" s="26"/>
      <c r="D50" s="2"/>
      <c r="E50" s="2"/>
      <c r="F50" s="2"/>
      <c r="G50" s="6"/>
      <c r="H50" s="6"/>
      <c r="I50" s="6"/>
    </row>
    <row r="51" spans="1:9" x14ac:dyDescent="0.25">
      <c r="A51" s="3"/>
      <c r="B51" s="32"/>
      <c r="C51" s="26"/>
      <c r="D51" s="2"/>
      <c r="E51" s="2"/>
      <c r="F51" s="2"/>
      <c r="G51" s="6"/>
      <c r="H51" s="6"/>
      <c r="I51" s="6"/>
    </row>
    <row r="52" spans="1:9" x14ac:dyDescent="0.25">
      <c r="A52" s="3"/>
      <c r="B52" s="32"/>
      <c r="C52" s="26"/>
      <c r="D52" s="2"/>
      <c r="E52" s="2"/>
      <c r="F52" s="2"/>
      <c r="G52" s="6"/>
      <c r="H52" s="6"/>
      <c r="I52" s="6"/>
    </row>
    <row r="53" spans="1:9" x14ac:dyDescent="0.25">
      <c r="A53" s="3"/>
      <c r="B53" s="32"/>
      <c r="C53" s="26"/>
      <c r="D53" s="2"/>
      <c r="E53" s="2"/>
      <c r="F53" s="2"/>
      <c r="G53" s="6"/>
      <c r="H53" s="6"/>
      <c r="I53" s="6"/>
    </row>
    <row r="54" spans="1:9" x14ac:dyDescent="0.25">
      <c r="A54" s="3"/>
      <c r="B54" s="33"/>
      <c r="C54" s="34"/>
      <c r="D54" s="2"/>
      <c r="E54" s="2"/>
      <c r="F54" s="2"/>
      <c r="G54" s="6"/>
      <c r="H54" s="6"/>
      <c r="I54" s="6"/>
    </row>
    <row r="55" spans="1:9" x14ac:dyDescent="0.25">
      <c r="A55" s="3"/>
      <c r="B55" s="33"/>
      <c r="C55" s="34"/>
      <c r="D55" s="2"/>
      <c r="E55" s="2"/>
      <c r="F55" s="2"/>
      <c r="G55" s="6"/>
      <c r="H55" s="6"/>
      <c r="I55" s="6"/>
    </row>
    <row r="56" spans="1:9" x14ac:dyDescent="0.25">
      <c r="A56" s="3"/>
      <c r="B56" s="33"/>
      <c r="C56" s="34"/>
      <c r="D56" s="2"/>
      <c r="E56" s="2"/>
      <c r="F56" s="2"/>
      <c r="G56" s="6"/>
      <c r="H56" s="6"/>
      <c r="I56" s="6"/>
    </row>
    <row r="57" spans="1:9" x14ac:dyDescent="0.25">
      <c r="A57" s="3"/>
      <c r="B57" s="32"/>
      <c r="C57" s="26"/>
      <c r="D57" s="2"/>
      <c r="E57" s="2"/>
      <c r="F57" s="2"/>
      <c r="G57" s="6"/>
      <c r="H57" s="6"/>
      <c r="I57" s="6"/>
    </row>
    <row r="58" spans="1:9" ht="15.75" thickBot="1" x14ac:dyDescent="0.3">
      <c r="A58" s="4"/>
      <c r="B58" s="28"/>
      <c r="C58" s="29"/>
      <c r="D58" s="5"/>
      <c r="E58" s="5"/>
      <c r="F58" s="5"/>
      <c r="G58" s="13"/>
      <c r="H58" s="13"/>
      <c r="I58" s="13"/>
    </row>
    <row r="59" spans="1:9" x14ac:dyDescent="0.25">
      <c r="A59" s="3"/>
      <c r="B59" s="25"/>
      <c r="C59" s="26"/>
      <c r="D59" s="2"/>
      <c r="E59" s="2"/>
      <c r="F59" s="2"/>
      <c r="G59" s="6"/>
      <c r="H59" s="6"/>
      <c r="I59" s="6"/>
    </row>
    <row r="60" spans="1:9" x14ac:dyDescent="0.25">
      <c r="A60" s="3"/>
      <c r="B60" s="35"/>
      <c r="C60" s="34"/>
      <c r="D60" s="2"/>
      <c r="E60" s="2"/>
      <c r="F60" s="2"/>
      <c r="G60" s="6"/>
      <c r="H60" s="6"/>
      <c r="I60" s="6"/>
    </row>
    <row r="61" spans="1:9" x14ac:dyDescent="0.25">
      <c r="A61" s="3"/>
      <c r="B61" s="25"/>
      <c r="C61" s="26"/>
      <c r="D61" s="2"/>
      <c r="E61" s="2"/>
      <c r="F61" s="2"/>
      <c r="G61" s="6"/>
      <c r="H61" s="6"/>
      <c r="I61" s="6"/>
    </row>
    <row r="62" spans="1:9" x14ac:dyDescent="0.25">
      <c r="A62" s="70" t="s">
        <v>41</v>
      </c>
      <c r="B62" s="68"/>
      <c r="C62" s="69"/>
      <c r="D62" s="2"/>
      <c r="E62" s="2"/>
      <c r="F62" s="2"/>
      <c r="G62" s="2"/>
      <c r="H62" s="2"/>
      <c r="I62" s="6"/>
    </row>
    <row r="63" spans="1:9" s="18" customFormat="1" x14ac:dyDescent="0.25">
      <c r="A63" s="17"/>
      <c r="B63" s="74" t="s">
        <v>42</v>
      </c>
      <c r="C63" s="69"/>
      <c r="D63" s="8">
        <f>+D64+D65+D66+D67+D68+D69+D70+D71</f>
        <v>649400218</v>
      </c>
      <c r="E63" s="8">
        <f t="shared" ref="E63:I63" si="10">+E64+E65+E66+E67+E68+E69+E70+E71</f>
        <v>0</v>
      </c>
      <c r="F63" s="8">
        <f>+F64+F65+F66+F67+F68+F69+F70+F71</f>
        <v>649400218</v>
      </c>
      <c r="G63" s="8">
        <f t="shared" si="10"/>
        <v>512631423</v>
      </c>
      <c r="H63" s="8">
        <f t="shared" si="10"/>
        <v>512631423</v>
      </c>
      <c r="I63" s="12">
        <f t="shared" si="10"/>
        <v>-136768795</v>
      </c>
    </row>
    <row r="64" spans="1:9" x14ac:dyDescent="0.25">
      <c r="A64" s="3"/>
      <c r="B64" s="14"/>
      <c r="C64" s="15" t="s">
        <v>43</v>
      </c>
      <c r="D64" s="2"/>
      <c r="E64" s="2"/>
      <c r="F64" s="2"/>
      <c r="G64" s="2"/>
      <c r="H64" s="2"/>
      <c r="I64" s="6"/>
    </row>
    <row r="65" spans="1:11" x14ac:dyDescent="0.25">
      <c r="A65" s="3"/>
      <c r="B65" s="14"/>
      <c r="C65" s="15" t="s">
        <v>44</v>
      </c>
      <c r="D65" s="2"/>
      <c r="E65" s="2"/>
      <c r="F65" s="2"/>
      <c r="G65" s="2"/>
      <c r="H65" s="2"/>
      <c r="I65" s="6"/>
    </row>
    <row r="66" spans="1:11" x14ac:dyDescent="0.25">
      <c r="A66" s="3"/>
      <c r="B66" s="14"/>
      <c r="C66" s="15" t="s">
        <v>45</v>
      </c>
      <c r="D66" s="19">
        <v>100917442</v>
      </c>
      <c r="E66" s="6"/>
      <c r="F66" s="6">
        <f t="shared" ref="F66:F67" si="11">D66+E66</f>
        <v>100917442</v>
      </c>
      <c r="G66" s="6">
        <v>98274987</v>
      </c>
      <c r="H66" s="6">
        <v>98274987</v>
      </c>
      <c r="I66" s="6">
        <f t="shared" ref="I66:I67" si="12">H66-D66</f>
        <v>-2642455</v>
      </c>
      <c r="J66" s="9"/>
    </row>
    <row r="67" spans="1:11" ht="28.5" x14ac:dyDescent="0.25">
      <c r="A67" s="3"/>
      <c r="B67" s="14"/>
      <c r="C67" s="15" t="s">
        <v>46</v>
      </c>
      <c r="D67" s="19">
        <v>548482776</v>
      </c>
      <c r="E67" s="2"/>
      <c r="F67" s="6">
        <f t="shared" si="11"/>
        <v>548482776</v>
      </c>
      <c r="G67" s="6">
        <v>414356436</v>
      </c>
      <c r="H67" s="6">
        <v>414356436</v>
      </c>
      <c r="I67" s="6">
        <f t="shared" si="12"/>
        <v>-134126340</v>
      </c>
      <c r="J67" s="9"/>
      <c r="K67" s="9"/>
    </row>
    <row r="68" spans="1:11" x14ac:dyDescent="0.25">
      <c r="A68" s="3"/>
      <c r="B68" s="14"/>
      <c r="C68" s="15" t="s">
        <v>47</v>
      </c>
      <c r="D68" s="2"/>
      <c r="E68" s="2"/>
      <c r="F68" s="2"/>
      <c r="G68" s="2"/>
      <c r="H68" s="2"/>
      <c r="I68" s="6"/>
    </row>
    <row r="69" spans="1:11" x14ac:dyDescent="0.25">
      <c r="A69" s="3"/>
      <c r="B69" s="14"/>
      <c r="C69" s="15" t="s">
        <v>48</v>
      </c>
      <c r="D69" s="2"/>
      <c r="E69" s="2"/>
      <c r="F69" s="2"/>
      <c r="G69" s="2"/>
      <c r="H69" s="2"/>
      <c r="I69" s="6"/>
    </row>
    <row r="70" spans="1:11" ht="30" x14ac:dyDescent="0.25">
      <c r="A70" s="3"/>
      <c r="B70" s="14"/>
      <c r="C70" s="22" t="s">
        <v>49</v>
      </c>
      <c r="D70" s="2"/>
      <c r="E70" s="2"/>
      <c r="F70" s="2"/>
      <c r="G70" s="2"/>
      <c r="H70" s="2"/>
      <c r="I70" s="6"/>
    </row>
    <row r="71" spans="1:11" ht="30" x14ac:dyDescent="0.25">
      <c r="A71" s="3"/>
      <c r="B71" s="14"/>
      <c r="C71" s="24" t="s">
        <v>50</v>
      </c>
      <c r="D71" s="6"/>
      <c r="E71" s="6"/>
      <c r="F71" s="6"/>
      <c r="G71" s="6"/>
      <c r="H71" s="6"/>
      <c r="I71" s="6"/>
    </row>
    <row r="72" spans="1:11" s="18" customFormat="1" x14ac:dyDescent="0.25">
      <c r="A72" s="17"/>
      <c r="B72" s="74" t="s">
        <v>51</v>
      </c>
      <c r="C72" s="69"/>
      <c r="D72" s="12">
        <f>+D73+D74+D75+D76</f>
        <v>30922470</v>
      </c>
      <c r="E72" s="12">
        <f t="shared" ref="E72:I72" si="13">+E73+E74+E75+E76</f>
        <v>0</v>
      </c>
      <c r="F72" s="12">
        <f>+F73+F74+F75+F76</f>
        <v>30922470</v>
      </c>
      <c r="G72" s="12">
        <f t="shared" si="13"/>
        <v>39264995</v>
      </c>
      <c r="H72" s="12">
        <f t="shared" si="13"/>
        <v>39264995</v>
      </c>
      <c r="I72" s="12">
        <f t="shared" si="13"/>
        <v>8342525</v>
      </c>
    </row>
    <row r="73" spans="1:11" x14ac:dyDescent="0.25">
      <c r="A73" s="3"/>
      <c r="B73" s="14"/>
      <c r="C73" s="15" t="s">
        <v>52</v>
      </c>
      <c r="D73" s="6"/>
      <c r="E73" s="6"/>
      <c r="F73" s="20"/>
      <c r="G73" s="20"/>
      <c r="H73" s="20"/>
      <c r="I73" s="20"/>
    </row>
    <row r="74" spans="1:11" x14ac:dyDescent="0.25">
      <c r="A74" s="3"/>
      <c r="B74" s="14"/>
      <c r="C74" s="15" t="s">
        <v>53</v>
      </c>
      <c r="D74" s="6"/>
      <c r="E74" s="6"/>
      <c r="F74" s="20"/>
      <c r="G74" s="20"/>
      <c r="H74" s="20"/>
      <c r="I74" s="20"/>
    </row>
    <row r="75" spans="1:11" x14ac:dyDescent="0.25">
      <c r="A75" s="3"/>
      <c r="B75" s="14"/>
      <c r="C75" s="15" t="s">
        <v>54</v>
      </c>
      <c r="D75" s="6"/>
      <c r="E75" s="6"/>
      <c r="F75" s="20"/>
      <c r="G75" s="20"/>
      <c r="H75" s="20"/>
      <c r="I75" s="20"/>
    </row>
    <row r="76" spans="1:11" x14ac:dyDescent="0.25">
      <c r="A76" s="3"/>
      <c r="B76" s="14"/>
      <c r="C76" s="15" t="s">
        <v>55</v>
      </c>
      <c r="D76" s="19">
        <v>30922470</v>
      </c>
      <c r="E76" s="6">
        <v>0</v>
      </c>
      <c r="F76" s="6">
        <f t="shared" ref="F76:F77" si="14">D76+E76</f>
        <v>30922470</v>
      </c>
      <c r="G76" s="20">
        <v>39264995</v>
      </c>
      <c r="H76" s="20">
        <v>39264995</v>
      </c>
      <c r="I76" s="6">
        <f t="shared" ref="I76" si="15">H76-D76</f>
        <v>8342525</v>
      </c>
    </row>
    <row r="77" spans="1:11" x14ac:dyDescent="0.25">
      <c r="A77" s="3"/>
      <c r="B77" s="73" t="s">
        <v>56</v>
      </c>
      <c r="C77" s="57"/>
      <c r="D77" s="6">
        <f>+D78+D79</f>
        <v>0</v>
      </c>
      <c r="E77" s="6">
        <f>+E78+E79</f>
        <v>0</v>
      </c>
      <c r="F77" s="6">
        <f t="shared" si="14"/>
        <v>0</v>
      </c>
      <c r="G77" s="20">
        <f t="shared" ref="G77:I77" si="16">+G78+G79</f>
        <v>0</v>
      </c>
      <c r="H77" s="20">
        <f t="shared" si="16"/>
        <v>0</v>
      </c>
      <c r="I77" s="20">
        <f t="shared" si="16"/>
        <v>0</v>
      </c>
    </row>
    <row r="78" spans="1:11" ht="28.5" x14ac:dyDescent="0.25">
      <c r="A78" s="3"/>
      <c r="B78" s="14"/>
      <c r="C78" s="15" t="s">
        <v>57</v>
      </c>
      <c r="D78" s="6"/>
      <c r="E78" s="6"/>
      <c r="F78" s="20"/>
      <c r="G78" s="20"/>
      <c r="H78" s="20"/>
      <c r="I78" s="20"/>
    </row>
    <row r="79" spans="1:11" x14ac:dyDescent="0.25">
      <c r="A79" s="3"/>
      <c r="B79" s="14"/>
      <c r="C79" s="15" t="s">
        <v>58</v>
      </c>
      <c r="D79" s="6"/>
      <c r="E79" s="6"/>
      <c r="F79" s="20"/>
      <c r="G79" s="20"/>
      <c r="H79" s="20"/>
      <c r="I79" s="20"/>
    </row>
    <row r="80" spans="1:11" x14ac:dyDescent="0.25">
      <c r="A80" s="3"/>
      <c r="B80" s="73" t="s">
        <v>59</v>
      </c>
      <c r="C80" s="57"/>
      <c r="D80" s="19">
        <v>0</v>
      </c>
      <c r="E80" s="6"/>
      <c r="F80" s="20"/>
      <c r="G80" s="20"/>
      <c r="H80" s="20"/>
      <c r="I80" s="20"/>
    </row>
    <row r="81" spans="1:12" x14ac:dyDescent="0.25">
      <c r="A81" s="3"/>
      <c r="B81" s="73" t="s">
        <v>60</v>
      </c>
      <c r="C81" s="57"/>
      <c r="D81" s="6"/>
      <c r="E81" s="6"/>
      <c r="F81" s="20"/>
      <c r="G81" s="20"/>
      <c r="H81" s="20"/>
      <c r="I81" s="20"/>
    </row>
    <row r="82" spans="1:12" x14ac:dyDescent="0.25">
      <c r="A82" s="3"/>
      <c r="B82" s="73"/>
      <c r="C82" s="57"/>
      <c r="D82" s="2"/>
      <c r="E82" s="6">
        <v>0</v>
      </c>
      <c r="F82" s="2"/>
      <c r="G82" s="6"/>
      <c r="H82" s="6"/>
      <c r="I82" s="6"/>
    </row>
    <row r="83" spans="1:12" x14ac:dyDescent="0.25">
      <c r="A83" s="70" t="s">
        <v>61</v>
      </c>
      <c r="B83" s="68"/>
      <c r="C83" s="69"/>
      <c r="D83" s="8">
        <f>+D63+D72+D77+D80+D81</f>
        <v>680322688</v>
      </c>
      <c r="E83" s="8">
        <f t="shared" ref="E83:I83" si="17">+E63+E72+E77+E80+E81</f>
        <v>0</v>
      </c>
      <c r="F83" s="8">
        <f>+F63+F72+F77+F80+F81</f>
        <v>680322688</v>
      </c>
      <c r="G83" s="8">
        <f>+G63+G72+G77+G80+G81</f>
        <v>551896418</v>
      </c>
      <c r="H83" s="8">
        <f t="shared" si="17"/>
        <v>551896418</v>
      </c>
      <c r="I83" s="12">
        <f t="shared" si="17"/>
        <v>-128426270</v>
      </c>
    </row>
    <row r="84" spans="1:12" x14ac:dyDescent="0.25">
      <c r="A84" s="3"/>
      <c r="B84" s="73"/>
      <c r="C84" s="57"/>
      <c r="D84" s="2"/>
      <c r="E84" s="2"/>
      <c r="F84" s="2"/>
      <c r="G84" s="2"/>
      <c r="H84" s="2"/>
      <c r="I84" s="6"/>
    </row>
    <row r="85" spans="1:12" x14ac:dyDescent="0.25">
      <c r="A85" s="70" t="s">
        <v>62</v>
      </c>
      <c r="B85" s="68"/>
      <c r="C85" s="69"/>
      <c r="D85" s="2"/>
      <c r="E85" s="2"/>
      <c r="F85" s="2"/>
      <c r="G85" s="2"/>
      <c r="H85" s="2"/>
      <c r="I85" s="6"/>
    </row>
    <row r="86" spans="1:12" x14ac:dyDescent="0.25">
      <c r="A86" s="3"/>
      <c r="B86" s="73" t="s">
        <v>63</v>
      </c>
      <c r="C86" s="57"/>
      <c r="D86" s="2"/>
      <c r="E86" s="2"/>
      <c r="F86" s="2"/>
      <c r="G86" s="2"/>
      <c r="H86" s="2"/>
      <c r="I86" s="6"/>
    </row>
    <row r="87" spans="1:12" x14ac:dyDescent="0.25">
      <c r="A87" s="3"/>
      <c r="B87" s="73"/>
      <c r="C87" s="57"/>
      <c r="D87" s="2"/>
      <c r="E87" s="2"/>
      <c r="F87" s="2"/>
      <c r="G87" s="2"/>
      <c r="H87" s="2"/>
      <c r="I87" s="6"/>
    </row>
    <row r="88" spans="1:12" x14ac:dyDescent="0.25">
      <c r="A88" s="70" t="s">
        <v>64</v>
      </c>
      <c r="B88" s="68"/>
      <c r="C88" s="69"/>
      <c r="D88" s="8">
        <f t="shared" ref="D88:I88" si="18">+D45+D83+D85</f>
        <v>4007542373</v>
      </c>
      <c r="E88" s="8">
        <f t="shared" si="18"/>
        <v>0</v>
      </c>
      <c r="F88" s="8">
        <f t="shared" si="18"/>
        <v>4007542373</v>
      </c>
      <c r="G88" s="8">
        <f t="shared" si="18"/>
        <v>3448677923.4900002</v>
      </c>
      <c r="H88" s="8">
        <f t="shared" si="18"/>
        <v>3448677923.4900002</v>
      </c>
      <c r="I88" s="8">
        <f t="shared" si="18"/>
        <v>-558864449.51000011</v>
      </c>
    </row>
    <row r="89" spans="1:12" x14ac:dyDescent="0.25">
      <c r="A89" s="3"/>
      <c r="B89" s="73"/>
      <c r="C89" s="57"/>
      <c r="D89" s="7"/>
      <c r="E89" s="2"/>
      <c r="F89" s="7"/>
      <c r="G89" s="2"/>
      <c r="H89" s="7"/>
      <c r="I89" s="6"/>
      <c r="J89" s="9"/>
    </row>
    <row r="90" spans="1:12" x14ac:dyDescent="0.25">
      <c r="A90" s="3"/>
      <c r="B90" s="74" t="s">
        <v>65</v>
      </c>
      <c r="C90" s="69"/>
      <c r="D90" s="2"/>
      <c r="E90" s="2"/>
      <c r="F90" s="2"/>
      <c r="G90" s="7"/>
      <c r="H90" s="7"/>
      <c r="I90" s="6"/>
    </row>
    <row r="91" spans="1:12" x14ac:dyDescent="0.25">
      <c r="A91" s="3"/>
      <c r="B91" s="73" t="s">
        <v>66</v>
      </c>
      <c r="C91" s="57"/>
      <c r="D91" s="2"/>
      <c r="E91" s="2"/>
      <c r="F91" s="2"/>
      <c r="G91" s="2"/>
      <c r="H91" s="2"/>
      <c r="I91" s="6"/>
      <c r="K91" s="9"/>
    </row>
    <row r="92" spans="1:12" x14ac:dyDescent="0.25">
      <c r="A92" s="3"/>
      <c r="B92" s="73" t="s">
        <v>67</v>
      </c>
      <c r="C92" s="57"/>
      <c r="D92" s="2"/>
      <c r="E92" s="2"/>
      <c r="F92" s="2"/>
      <c r="G92" s="2"/>
      <c r="H92" s="2"/>
      <c r="I92" s="6"/>
      <c r="K92" s="9"/>
      <c r="L92" s="9"/>
    </row>
    <row r="93" spans="1:12" x14ac:dyDescent="0.25">
      <c r="A93" s="3"/>
      <c r="B93" s="74" t="s">
        <v>68</v>
      </c>
      <c r="C93" s="69"/>
      <c r="D93" s="2"/>
      <c r="E93" s="2"/>
      <c r="F93" s="2"/>
      <c r="G93" s="7"/>
      <c r="H93" s="7"/>
      <c r="I93" s="6"/>
      <c r="K93" s="9"/>
      <c r="L93" s="9"/>
    </row>
    <row r="94" spans="1:12" ht="15.75" thickBot="1" x14ac:dyDescent="0.3">
      <c r="A94" s="4"/>
      <c r="B94" s="75"/>
      <c r="C94" s="76"/>
      <c r="D94" s="5"/>
      <c r="E94" s="5"/>
      <c r="F94" s="5"/>
      <c r="G94" s="5"/>
      <c r="H94" s="5"/>
      <c r="I94" s="13"/>
    </row>
    <row r="96" spans="1:12" x14ac:dyDescent="0.25">
      <c r="F96" s="11"/>
      <c r="G96" s="11"/>
      <c r="H96" s="11"/>
    </row>
    <row r="97" spans="4:9" x14ac:dyDescent="0.25">
      <c r="D97" s="9"/>
      <c r="F97" s="9"/>
      <c r="G97" s="9"/>
      <c r="H97" s="9"/>
      <c r="I97" s="9"/>
    </row>
  </sheetData>
  <mergeCells count="65">
    <mergeCell ref="I45:I46"/>
    <mergeCell ref="A47:C47"/>
    <mergeCell ref="D45:D46"/>
    <mergeCell ref="E45:E46"/>
    <mergeCell ref="B82:C82"/>
    <mergeCell ref="B63:C63"/>
    <mergeCell ref="B72:C72"/>
    <mergeCell ref="B77:C77"/>
    <mergeCell ref="B80:C80"/>
    <mergeCell ref="B81:C81"/>
    <mergeCell ref="B92:C92"/>
    <mergeCell ref="B93:C93"/>
    <mergeCell ref="B94:C94"/>
    <mergeCell ref="A83:C83"/>
    <mergeCell ref="B84:C84"/>
    <mergeCell ref="A85:C85"/>
    <mergeCell ref="B86:C86"/>
    <mergeCell ref="B87:C87"/>
    <mergeCell ref="A88:C88"/>
    <mergeCell ref="B89:C89"/>
    <mergeCell ref="B90:C90"/>
    <mergeCell ref="B91:C91"/>
    <mergeCell ref="H19:H20"/>
    <mergeCell ref="B32:C32"/>
    <mergeCell ref="D19:D20"/>
    <mergeCell ref="E19:E20"/>
    <mergeCell ref="A62:C62"/>
    <mergeCell ref="B39:C39"/>
    <mergeCell ref="B41:C41"/>
    <mergeCell ref="A45:C45"/>
    <mergeCell ref="A46:C46"/>
    <mergeCell ref="F45:F46"/>
    <mergeCell ref="G45:G46"/>
    <mergeCell ref="H45:H46"/>
    <mergeCell ref="A19:A20"/>
    <mergeCell ref="B19:C19"/>
    <mergeCell ref="B20:C20"/>
    <mergeCell ref="F19:F20"/>
    <mergeCell ref="G19:G20"/>
    <mergeCell ref="B14:C14"/>
    <mergeCell ref="B15:C15"/>
    <mergeCell ref="B16:C16"/>
    <mergeCell ref="B38:C38"/>
    <mergeCell ref="B18:C18"/>
    <mergeCell ref="H8:H9"/>
    <mergeCell ref="A10:C10"/>
    <mergeCell ref="A11:C11"/>
    <mergeCell ref="B12:C12"/>
    <mergeCell ref="B13:C13"/>
    <mergeCell ref="A3:I3"/>
    <mergeCell ref="I19:I20"/>
    <mergeCell ref="A2:I2"/>
    <mergeCell ref="A4:I4"/>
    <mergeCell ref="A5:I5"/>
    <mergeCell ref="A6:I6"/>
    <mergeCell ref="A7:C7"/>
    <mergeCell ref="D7:H7"/>
    <mergeCell ref="I7:I9"/>
    <mergeCell ref="A8:C8"/>
    <mergeCell ref="A9:C9"/>
    <mergeCell ref="D8:D9"/>
    <mergeCell ref="B17:C17"/>
    <mergeCell ref="E8:E9"/>
    <mergeCell ref="F8:F9"/>
    <mergeCell ref="G8:G9"/>
  </mergeCells>
  <pageMargins left="0.19685039370078741" right="0.15748031496062992" top="0.23622047244094491" bottom="0.62992125984251968" header="0.31496062992125984" footer="0.31496062992125984"/>
  <pageSetup scale="63" fitToHeight="2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2020-02-14T22:27:15Z</cp:lastPrinted>
  <dcterms:created xsi:type="dcterms:W3CDTF">2017-08-08T16:22:01Z</dcterms:created>
  <dcterms:modified xsi:type="dcterms:W3CDTF">2020-02-26T20:40:37Z</dcterms:modified>
</cp:coreProperties>
</file>