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CULACÓN\Desktop\Dir.Fin. Vinculación\AVANCES DE GESTION FINANCIERA\2023\1er Trim-2023\5.2\a.EAI\"/>
    </mc:Choice>
  </mc:AlternateContent>
  <bookViews>
    <workbookView xWindow="240" yWindow="30" windowWidth="20115" windowHeight="7755"/>
  </bookViews>
  <sheets>
    <sheet name="MAR" sheetId="8" r:id="rId1"/>
  </sheets>
  <calcPr calcId="152511"/>
</workbook>
</file>

<file path=xl/calcChain.xml><?xml version="1.0" encoding="utf-8"?>
<calcChain xmlns="http://schemas.openxmlformats.org/spreadsheetml/2006/main">
  <c r="G37" i="8" l="1"/>
  <c r="J37" i="8" s="1"/>
  <c r="J36" i="8" s="1"/>
  <c r="I36" i="8"/>
  <c r="H36" i="8"/>
  <c r="G36" i="8"/>
  <c r="F36" i="8"/>
  <c r="E36" i="8"/>
  <c r="J35" i="8"/>
  <c r="G35" i="8"/>
  <c r="H34" i="8"/>
  <c r="I34" i="8" s="1"/>
  <c r="G34" i="8"/>
  <c r="J33" i="8"/>
  <c r="G33" i="8"/>
  <c r="G32" i="8"/>
  <c r="J32" i="8" s="1"/>
  <c r="F31" i="8"/>
  <c r="E31" i="8"/>
  <c r="H30" i="8"/>
  <c r="E30" i="8"/>
  <c r="G30" i="8" s="1"/>
  <c r="H29" i="8"/>
  <c r="E29" i="8"/>
  <c r="G29" i="8" s="1"/>
  <c r="H28" i="8"/>
  <c r="F28" i="8"/>
  <c r="E28" i="8"/>
  <c r="G28" i="8" s="1"/>
  <c r="H27" i="8"/>
  <c r="F27" i="8"/>
  <c r="E27" i="8"/>
  <c r="G27" i="8" s="1"/>
  <c r="H26" i="8"/>
  <c r="F26" i="8"/>
  <c r="E26" i="8"/>
  <c r="H25" i="8"/>
  <c r="F25" i="8"/>
  <c r="G25" i="8" s="1"/>
  <c r="H24" i="8"/>
  <c r="F24" i="8"/>
  <c r="H23" i="8"/>
  <c r="F23" i="8"/>
  <c r="E23" i="8"/>
  <c r="G23" i="8" s="1"/>
  <c r="H18" i="8"/>
  <c r="F18" i="8"/>
  <c r="E18" i="8"/>
  <c r="J17" i="8"/>
  <c r="G17" i="8"/>
  <c r="I16" i="8"/>
  <c r="I30" i="8" s="1"/>
  <c r="G16" i="8"/>
  <c r="I15" i="8"/>
  <c r="J15" i="8" s="1"/>
  <c r="G15" i="8"/>
  <c r="I14" i="8"/>
  <c r="G14" i="8"/>
  <c r="I13" i="8"/>
  <c r="G13" i="8"/>
  <c r="I12" i="8"/>
  <c r="I27" i="8" s="1"/>
  <c r="G12" i="8"/>
  <c r="I11" i="8"/>
  <c r="I26" i="8" s="1"/>
  <c r="G11" i="8"/>
  <c r="I10" i="8"/>
  <c r="G10" i="8"/>
  <c r="I9" i="8"/>
  <c r="G9" i="8"/>
  <c r="I8" i="8"/>
  <c r="I23" i="8" s="1"/>
  <c r="G8" i="8"/>
  <c r="H31" i="8" l="1"/>
  <c r="J9" i="8"/>
  <c r="J13" i="8"/>
  <c r="F22" i="8"/>
  <c r="F38" i="8" s="1"/>
  <c r="J10" i="8"/>
  <c r="J26" i="8"/>
  <c r="G18" i="8"/>
  <c r="G31" i="8"/>
  <c r="G26" i="8"/>
  <c r="J14" i="8"/>
  <c r="J12" i="8"/>
  <c r="H22" i="8"/>
  <c r="I31" i="8"/>
  <c r="J34" i="8"/>
  <c r="J31" i="8" s="1"/>
  <c r="J23" i="8"/>
  <c r="J27" i="8"/>
  <c r="J30" i="8"/>
  <c r="I25" i="8"/>
  <c r="J25" i="8" s="1"/>
  <c r="G24" i="8"/>
  <c r="G22" i="8" s="1"/>
  <c r="G38" i="8" s="1"/>
  <c r="I28" i="8"/>
  <c r="J28" i="8" s="1"/>
  <c r="J8" i="8"/>
  <c r="J16" i="8"/>
  <c r="I24" i="8"/>
  <c r="J11" i="8"/>
  <c r="E22" i="8"/>
  <c r="E38" i="8" s="1"/>
  <c r="I18" i="8"/>
  <c r="I29" i="8"/>
  <c r="J29" i="8" s="1"/>
  <c r="H38" i="8" l="1"/>
  <c r="J24" i="8"/>
  <c r="J18" i="8"/>
  <c r="I22" i="8"/>
  <c r="I38" i="8" s="1"/>
  <c r="J22" i="8"/>
  <c r="J38" i="8" s="1"/>
</calcChain>
</file>

<file path=xl/sharedStrings.xml><?xml version="1.0" encoding="utf-8"?>
<sst xmlns="http://schemas.openxmlformats.org/spreadsheetml/2006/main" count="62" uniqueCount="41">
  <si>
    <t>MUNICIPIO DE BENITO JUÁREZ</t>
  </si>
  <si>
    <t>ESTADO ANALÍTICO DE INGRESOS</t>
  </si>
  <si>
    <t>(EN PESOS)</t>
  </si>
  <si>
    <t>Rubro de Ingresos</t>
  </si>
  <si>
    <t>Estimado</t>
  </si>
  <si>
    <t>Ampliaciones y Reducciones</t>
  </si>
  <si>
    <t>Ingreso 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</si>
  <si>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</si>
  <si>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</si>
  <si>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</si>
  <si>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</si>
  <si>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</si>
  <si>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</si>
  <si>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</si>
  <si>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</si>
  <si>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</si>
  <si>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</si>
  <si>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</si>
  <si>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Analitico de Ingresos por Fuente de Financiamiento</t>
  </si>
  <si>
    <t>Ingresos derivados de financiamiento</t>
  </si>
  <si>
    <t>TESORERO MUNICIPAL</t>
  </si>
  <si>
    <t>DIRECTOR DE CONTABILIDAD</t>
  </si>
  <si>
    <t>________________________________________</t>
  </si>
  <si>
    <t>L.A.E. MARCELO JOSE GUZMAN</t>
  </si>
  <si>
    <t>DIRECTORA FINANCIERA</t>
  </si>
  <si>
    <t>DIRECTOR DE INGRESOS</t>
  </si>
  <si>
    <t>C. PERLA EVANELY AGUILAR MARFIL</t>
  </si>
  <si>
    <t>C.P.C. YURI SALAZAR CEBALLOS</t>
  </si>
  <si>
    <t>Ingresos Excedentes</t>
  </si>
  <si>
    <t>Ingreso     Modificado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</si>
  <si>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</si>
  <si>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</si>
  <si>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</si>
  <si>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</t>
  </si>
  <si>
    <t>Ingresos del Poder Ejecutivo Federal o Estatal y de los Municipios</t>
  </si>
  <si>
    <t>Productos¹</t>
  </si>
  <si>
    <t>Aprovechamientos²</t>
  </si>
  <si>
    <t>Ingresos de los Entes Públicos de los Poderes Legislativos y Judicial, de los Órganos Autónomos y del Sector Paraestatal o Paramunicipal, así como de las Empresas Productivas del Estado</t>
  </si>
  <si>
    <t>PALACIO MUNICIPAL, AV. TULUM NO. 5 SM. 5</t>
  </si>
  <si>
    <t>DEL 01 DE ENERO AL 31 DE MARZO DEL 2023</t>
  </si>
  <si>
    <t>L.C. JESÚS ANTONIO POOT TAMAY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</si>
</sst>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#,##0.00000000_ ;[Red]\-#,##0.00000000\ "/>
    <numFmt numFmtId="166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 wrapText="1"/>
    </xf>
    <xf numFmtId="14" fontId="19" fillId="0" borderId="0" xfId="0" applyNumberFormat="1" applyFont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wrapText="1"/>
    </xf>
    <xf numFmtId="164" fontId="19" fillId="0" borderId="18" xfId="1" applyNumberFormat="1" applyFont="1" applyBorder="1" applyAlignment="1">
      <alignment horizontal="right" wrapText="1"/>
    </xf>
    <xf numFmtId="164" fontId="19" fillId="0" borderId="19" xfId="1" applyNumberFormat="1" applyFont="1" applyBorder="1" applyAlignment="1">
      <alignment horizontal="right" wrapText="1"/>
    </xf>
    <xf numFmtId="164" fontId="18" fillId="0" borderId="10" xfId="1" applyNumberFormat="1" applyFont="1" applyBorder="1" applyAlignment="1">
      <alignment horizontal="right" wrapText="1"/>
    </xf>
    <xf numFmtId="164" fontId="18" fillId="0" borderId="14" xfId="1" applyNumberFormat="1" applyFont="1" applyBorder="1" applyAlignment="1">
      <alignment horizontal="right" wrapText="1"/>
    </xf>
    <xf numFmtId="164" fontId="19" fillId="0" borderId="21" xfId="1" applyNumberFormat="1" applyFont="1" applyBorder="1" applyAlignment="1">
      <alignment horizontal="right" wrapText="1"/>
    </xf>
    <xf numFmtId="164" fontId="18" fillId="0" borderId="21" xfId="1" applyNumberFormat="1" applyFont="1" applyFill="1" applyBorder="1" applyAlignment="1">
      <alignment vertical="center" wrapText="1"/>
    </xf>
    <xf numFmtId="164" fontId="19" fillId="0" borderId="0" xfId="0" applyNumberFormat="1" applyFont="1"/>
    <xf numFmtId="164" fontId="19" fillId="0" borderId="19" xfId="1" applyNumberFormat="1" applyFont="1" applyBorder="1" applyAlignment="1">
      <alignment horizontal="right" vertical="center" wrapText="1"/>
    </xf>
    <xf numFmtId="164" fontId="18" fillId="0" borderId="21" xfId="1" applyNumberFormat="1" applyFont="1" applyBorder="1" applyAlignment="1">
      <alignment vertical="center" wrapText="1"/>
    </xf>
    <xf numFmtId="164" fontId="18" fillId="0" borderId="19" xfId="1" applyNumberFormat="1" applyFont="1" applyBorder="1" applyAlignment="1">
      <alignment horizontal="right" vertical="center" wrapText="1"/>
    </xf>
    <xf numFmtId="164" fontId="18" fillId="0" borderId="18" xfId="1" applyNumberFormat="1" applyFont="1" applyBorder="1" applyAlignment="1">
      <alignment horizontal="right" vertical="center" wrapText="1"/>
    </xf>
    <xf numFmtId="43" fontId="19" fillId="0" borderId="0" xfId="1" applyFont="1"/>
    <xf numFmtId="165" fontId="19" fillId="0" borderId="0" xfId="0" applyNumberFormat="1" applyFont="1"/>
    <xf numFmtId="0" fontId="16" fillId="0" borderId="0" xfId="0" applyFont="1" applyAlignment="1">
      <alignment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6" fontId="19" fillId="0" borderId="18" xfId="1" applyNumberFormat="1" applyFont="1" applyBorder="1" applyAlignment="1">
      <alignment horizontal="right" wrapText="1"/>
    </xf>
    <xf numFmtId="166" fontId="19" fillId="0" borderId="19" xfId="1" applyNumberFormat="1" applyFont="1" applyBorder="1" applyAlignment="1">
      <alignment horizontal="right" wrapText="1"/>
    </xf>
    <xf numFmtId="166" fontId="19" fillId="0" borderId="19" xfId="1" applyNumberFormat="1" applyFont="1" applyBorder="1" applyAlignment="1">
      <alignment horizontal="right" vertical="center" wrapText="1"/>
    </xf>
    <xf numFmtId="166" fontId="18" fillId="0" borderId="10" xfId="1" applyNumberFormat="1" applyFont="1" applyBorder="1" applyAlignment="1">
      <alignment vertical="center" wrapText="1"/>
    </xf>
    <xf numFmtId="166" fontId="18" fillId="0" borderId="18" xfId="1" applyNumberFormat="1" applyFont="1" applyBorder="1" applyAlignment="1">
      <alignment horizontal="right" vertical="center" wrapText="1"/>
    </xf>
    <xf numFmtId="166" fontId="19" fillId="0" borderId="14" xfId="1" applyNumberFormat="1" applyFont="1" applyBorder="1" applyAlignment="1">
      <alignment horizontal="right" wrapText="1"/>
    </xf>
    <xf numFmtId="166" fontId="19" fillId="0" borderId="14" xfId="1" applyNumberFormat="1" applyFont="1" applyBorder="1" applyAlignment="1">
      <alignment horizontal="right" vertical="center" wrapText="1"/>
    </xf>
    <xf numFmtId="166" fontId="18" fillId="0" borderId="19" xfId="1" applyNumberFormat="1" applyFont="1" applyBorder="1" applyAlignment="1">
      <alignment horizontal="right" vertical="center" wrapText="1"/>
    </xf>
    <xf numFmtId="166" fontId="18" fillId="0" borderId="14" xfId="1" applyNumberFormat="1" applyFont="1" applyBorder="1" applyAlignment="1">
      <alignment horizontal="right" wrapText="1"/>
    </xf>
    <xf numFmtId="166" fontId="19" fillId="0" borderId="16" xfId="1" applyNumberFormat="1" applyFont="1" applyBorder="1"/>
    <xf numFmtId="166" fontId="18" fillId="0" borderId="10" xfId="1" applyNumberFormat="1" applyFont="1" applyBorder="1" applyAlignment="1">
      <alignment horizontal="right" wrapText="1"/>
    </xf>
    <xf numFmtId="4" fontId="18" fillId="0" borderId="20" xfId="0" applyNumberFormat="1" applyFont="1" applyFill="1" applyBorder="1" applyAlignment="1">
      <alignment horizontal="center" vertical="center" wrapText="1"/>
    </xf>
    <xf numFmtId="4" fontId="18" fillId="0" borderId="17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8" fillId="0" borderId="13" xfId="0" applyFont="1" applyBorder="1" applyAlignment="1">
      <alignment wrapText="1"/>
    </xf>
    <xf numFmtId="0" fontId="18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18" fillId="0" borderId="20" xfId="0" applyFont="1" applyBorder="1" applyAlignment="1">
      <alignment horizontal="center" wrapText="1"/>
    </xf>
    <xf numFmtId="0" fontId="18" fillId="0" borderId="17" xfId="0" applyFont="1" applyBorder="1" applyAlignment="1">
      <alignment horizontal="center" wrapText="1"/>
    </xf>
    <xf numFmtId="0" fontId="19" fillId="0" borderId="13" xfId="0" applyFont="1" applyBorder="1" applyAlignment="1">
      <alignment horizontal="justify" vertical="justify" wrapText="1"/>
    </xf>
    <xf numFmtId="0" fontId="19" fillId="0" borderId="14" xfId="0" applyFont="1" applyBorder="1" applyAlignment="1">
      <alignment horizontal="justify" vertical="justify" wrapText="1"/>
    </xf>
    <xf numFmtId="0" fontId="18" fillId="0" borderId="13" xfId="0" applyFont="1" applyBorder="1" applyAlignment="1">
      <alignment horizontal="justify" vertical="justify" wrapText="1"/>
    </xf>
    <xf numFmtId="0" fontId="18" fillId="0" borderId="14" xfId="0" applyFont="1" applyBorder="1" applyAlignment="1">
      <alignment horizontal="justify" vertical="justify" wrapText="1"/>
    </xf>
    <xf numFmtId="0" fontId="19" fillId="0" borderId="11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28575</xdr:rowOff>
    </xdr:from>
    <xdr:to>
      <xdr:col>3</xdr:col>
      <xdr:colOff>885826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"/>
          <a:ext cx="1085851" cy="1066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showGridLines="0" tabSelected="1" topLeftCell="B13" workbookViewId="0">
      <selection activeCell="G14" sqref="G14"/>
    </sheetView>
  </sheetViews>
  <sheetFormatPr baseColWidth="10" defaultRowHeight="12" x14ac:dyDescent="0.2"/>
  <cols>
    <col min="1" max="1" width="0" style="1" hidden="1" customWidth="1"/>
    <col min="2" max="2" width="3.85546875" style="1" customWidth="1"/>
    <col min="3" max="3" width="3.7109375" style="1" customWidth="1"/>
    <col min="4" max="4" width="42.42578125" style="1" customWidth="1"/>
    <col min="5" max="10" width="13.85546875" style="1" customWidth="1"/>
    <col min="11" max="11" width="11.42578125" style="1"/>
    <col min="12" max="12" width="12.7109375" style="1" customWidth="1"/>
    <col min="13" max="13" width="10.42578125" style="1" customWidth="1"/>
    <col min="14" max="16384" width="11.42578125" style="1"/>
  </cols>
  <sheetData>
    <row r="1" spans="1:21" ht="25.5" customHeight="1" x14ac:dyDescent="0.2">
      <c r="A1" s="21"/>
      <c r="B1" s="21"/>
      <c r="C1" s="66" t="s">
        <v>0</v>
      </c>
      <c r="D1" s="66"/>
      <c r="E1" s="66"/>
      <c r="F1" s="66"/>
      <c r="G1" s="66"/>
      <c r="H1" s="66"/>
      <c r="I1" s="66"/>
      <c r="J1" s="66"/>
      <c r="K1" s="23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15" customHeight="1" x14ac:dyDescent="0.2">
      <c r="A2" s="23"/>
      <c r="B2" s="23"/>
      <c r="C2" s="45" t="s">
        <v>38</v>
      </c>
      <c r="D2" s="45"/>
      <c r="E2" s="45"/>
      <c r="F2" s="45"/>
      <c r="G2" s="45"/>
      <c r="H2" s="45"/>
      <c r="I2" s="45"/>
      <c r="J2" s="45"/>
      <c r="K2" s="3"/>
      <c r="L2" s="23"/>
      <c r="M2" s="23"/>
      <c r="N2" s="23"/>
      <c r="O2" s="23"/>
      <c r="P2" s="23"/>
      <c r="Q2" s="23"/>
      <c r="R2" s="23"/>
      <c r="S2" s="23"/>
      <c r="T2" s="23"/>
      <c r="U2" s="2"/>
    </row>
    <row r="3" spans="1:21" ht="15" customHeight="1" x14ac:dyDescent="0.2">
      <c r="A3" s="23"/>
      <c r="B3" s="23"/>
      <c r="C3" s="45" t="s">
        <v>1</v>
      </c>
      <c r="D3" s="45"/>
      <c r="E3" s="45"/>
      <c r="F3" s="45"/>
      <c r="G3" s="45"/>
      <c r="H3" s="45"/>
      <c r="I3" s="45"/>
      <c r="J3" s="45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16.5" customHeight="1" x14ac:dyDescent="0.2">
      <c r="A4" s="23"/>
      <c r="B4" s="23"/>
      <c r="C4" s="67" t="s">
        <v>2</v>
      </c>
      <c r="D4" s="67"/>
      <c r="E4" s="67"/>
      <c r="F4" s="67"/>
      <c r="G4" s="67"/>
      <c r="H4" s="67"/>
      <c r="I4" s="67"/>
      <c r="J4" s="67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4.75" customHeight="1" x14ac:dyDescent="0.2">
      <c r="A5" s="23"/>
      <c r="B5" s="23"/>
      <c r="C5" s="68" t="s">
        <v>39</v>
      </c>
      <c r="D5" s="68"/>
      <c r="E5" s="68"/>
      <c r="F5" s="68"/>
      <c r="G5" s="68"/>
      <c r="H5" s="68"/>
      <c r="I5" s="68"/>
      <c r="J5" s="68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15" customHeight="1" x14ac:dyDescent="0.2">
      <c r="A6" s="22"/>
      <c r="B6" s="22"/>
      <c r="C6" s="39" t="s">
        <v>3</v>
      </c>
      <c r="D6" s="39"/>
      <c r="E6" s="61" t="s">
        <v>33</v>
      </c>
      <c r="F6" s="62"/>
      <c r="G6" s="62"/>
      <c r="H6" s="62"/>
      <c r="I6" s="63"/>
      <c r="J6" s="64" t="s">
        <v>9</v>
      </c>
      <c r="K6" s="23"/>
    </row>
    <row r="7" spans="1:21" s="5" customFormat="1" ht="30" customHeight="1" x14ac:dyDescent="0.25">
      <c r="A7" s="4"/>
      <c r="B7" s="4"/>
      <c r="C7" s="39"/>
      <c r="D7" s="39"/>
      <c r="E7" s="24" t="s">
        <v>4</v>
      </c>
      <c r="F7" s="24" t="s">
        <v>5</v>
      </c>
      <c r="G7" s="24" t="s">
        <v>29</v>
      </c>
      <c r="H7" s="24" t="s">
        <v>7</v>
      </c>
      <c r="I7" s="24" t="s">
        <v>8</v>
      </c>
      <c r="J7" s="65"/>
    </row>
    <row r="8" spans="1:21" ht="12" customHeight="1" x14ac:dyDescent="0.2">
      <c r="A8" s="6"/>
      <c r="B8" s="6"/>
      <c r="C8" s="59" t="s">
        <v>10</v>
      </c>
      <c r="D8" s="60"/>
      <c r="E8" s="8">
        <v>1542925672</v>
      </c>
      <c r="F8" s="8">
        <v>0</v>
      </c>
      <c r="G8" s="8">
        <f>E8+F8</f>
        <v>1542925672</v>
      </c>
      <c r="H8" s="8">
        <v>1035962345.33</v>
      </c>
      <c r="I8" s="8">
        <f>H8</f>
        <v>1035962345.33</v>
      </c>
      <c r="J8" s="26">
        <f>I8-G8</f>
        <v>-506963326.66999996</v>
      </c>
    </row>
    <row r="9" spans="1:21" ht="12" customHeight="1" x14ac:dyDescent="0.2">
      <c r="A9" s="6"/>
      <c r="B9" s="6"/>
      <c r="C9" s="42" t="s">
        <v>11</v>
      </c>
      <c r="D9" s="43"/>
      <c r="E9" s="9">
        <v>0</v>
      </c>
      <c r="F9" s="9">
        <v>0</v>
      </c>
      <c r="G9" s="9">
        <f>+E9+F9</f>
        <v>0</v>
      </c>
      <c r="H9" s="9">
        <v>0</v>
      </c>
      <c r="I9" s="9">
        <f>H9</f>
        <v>0</v>
      </c>
      <c r="J9" s="27">
        <f t="shared" ref="J9:J16" si="0">I9-G9</f>
        <v>0</v>
      </c>
    </row>
    <row r="10" spans="1:21" ht="12" customHeight="1" x14ac:dyDescent="0.2">
      <c r="A10" s="6"/>
      <c r="B10" s="6"/>
      <c r="C10" s="42" t="s">
        <v>12</v>
      </c>
      <c r="D10" s="43"/>
      <c r="E10" s="9">
        <v>0</v>
      </c>
      <c r="F10" s="9">
        <v>0</v>
      </c>
      <c r="G10" s="9">
        <f t="shared" ref="G10:G16" si="1">+E10+F10</f>
        <v>0</v>
      </c>
      <c r="H10" s="9">
        <v>0</v>
      </c>
      <c r="I10" s="9">
        <f t="shared" ref="I10:I16" si="2">H10</f>
        <v>0</v>
      </c>
      <c r="J10" s="27">
        <f t="shared" si="0"/>
        <v>0</v>
      </c>
    </row>
    <row r="11" spans="1:21" ht="12" customHeight="1" x14ac:dyDescent="0.2">
      <c r="A11" s="6"/>
      <c r="B11" s="6"/>
      <c r="C11" s="47" t="s">
        <v>13</v>
      </c>
      <c r="D11" s="48"/>
      <c r="E11" s="9">
        <v>1623499793</v>
      </c>
      <c r="F11" s="9">
        <v>0</v>
      </c>
      <c r="G11" s="9">
        <f t="shared" si="1"/>
        <v>1623499793</v>
      </c>
      <c r="H11" s="9">
        <v>629785213.00999999</v>
      </c>
      <c r="I11" s="9">
        <f t="shared" si="2"/>
        <v>629785213.00999999</v>
      </c>
      <c r="J11" s="27">
        <f t="shared" si="0"/>
        <v>-993714579.99000001</v>
      </c>
    </row>
    <row r="12" spans="1:21" ht="12" customHeight="1" x14ac:dyDescent="0.2">
      <c r="A12" s="6"/>
      <c r="B12" s="6"/>
      <c r="C12" s="47" t="s">
        <v>14</v>
      </c>
      <c r="D12" s="48"/>
      <c r="E12" s="9">
        <v>23157121</v>
      </c>
      <c r="F12" s="9">
        <v>0</v>
      </c>
      <c r="G12" s="9">
        <f t="shared" si="1"/>
        <v>23157121</v>
      </c>
      <c r="H12" s="9">
        <v>15040068.619999999</v>
      </c>
      <c r="I12" s="9">
        <f t="shared" si="2"/>
        <v>15040068.619999999</v>
      </c>
      <c r="J12" s="27">
        <f t="shared" si="0"/>
        <v>-8117052.3800000008</v>
      </c>
      <c r="L12" s="19"/>
    </row>
    <row r="13" spans="1:21" ht="12" customHeight="1" x14ac:dyDescent="0.2">
      <c r="A13" s="6"/>
      <c r="B13" s="6"/>
      <c r="C13" s="47" t="s">
        <v>15</v>
      </c>
      <c r="D13" s="48"/>
      <c r="E13" s="9">
        <v>121864393</v>
      </c>
      <c r="F13" s="9">
        <v>0</v>
      </c>
      <c r="G13" s="9">
        <f t="shared" si="1"/>
        <v>121864393</v>
      </c>
      <c r="H13" s="9">
        <v>16147179.220000001</v>
      </c>
      <c r="I13" s="9">
        <f t="shared" si="2"/>
        <v>16147179.220000001</v>
      </c>
      <c r="J13" s="27">
        <f t="shared" si="0"/>
        <v>-105717213.78</v>
      </c>
      <c r="L13" s="20"/>
    </row>
    <row r="14" spans="1:21" ht="23.25" customHeight="1" x14ac:dyDescent="0.2">
      <c r="A14" s="6"/>
      <c r="B14" s="6"/>
      <c r="C14" s="55" t="s">
        <v>30</v>
      </c>
      <c r="D14" s="56"/>
      <c r="E14" s="15">
        <v>0</v>
      </c>
      <c r="F14" s="15">
        <v>0</v>
      </c>
      <c r="G14" s="15">
        <f t="shared" si="1"/>
        <v>0</v>
      </c>
      <c r="H14" s="15">
        <v>133976.49</v>
      </c>
      <c r="I14" s="15">
        <f t="shared" si="2"/>
        <v>133976.49</v>
      </c>
      <c r="J14" s="28">
        <f t="shared" si="0"/>
        <v>133976.49</v>
      </c>
    </row>
    <row r="15" spans="1:21" ht="34.5" customHeight="1" x14ac:dyDescent="0.2">
      <c r="A15" s="6"/>
      <c r="B15" s="6"/>
      <c r="C15" s="55" t="s">
        <v>31</v>
      </c>
      <c r="D15" s="56"/>
      <c r="E15" s="15">
        <v>2320569117</v>
      </c>
      <c r="F15" s="15">
        <v>0</v>
      </c>
      <c r="G15" s="15">
        <f t="shared" si="1"/>
        <v>2320569117</v>
      </c>
      <c r="H15" s="15">
        <v>654241512.73000002</v>
      </c>
      <c r="I15" s="15">
        <f t="shared" si="2"/>
        <v>654241512.73000002</v>
      </c>
      <c r="J15" s="28">
        <f t="shared" si="0"/>
        <v>-1666327604.27</v>
      </c>
    </row>
    <row r="16" spans="1:21" ht="22.5" customHeight="1" x14ac:dyDescent="0.2">
      <c r="A16" s="6"/>
      <c r="B16" s="6"/>
      <c r="C16" s="47" t="s">
        <v>32</v>
      </c>
      <c r="D16" s="48"/>
      <c r="E16" s="15">
        <v>0</v>
      </c>
      <c r="F16" s="15">
        <v>0</v>
      </c>
      <c r="G16" s="15">
        <f t="shared" si="1"/>
        <v>0</v>
      </c>
      <c r="H16" s="15">
        <v>0</v>
      </c>
      <c r="I16" s="15">
        <f t="shared" si="2"/>
        <v>0</v>
      </c>
      <c r="J16" s="28">
        <f t="shared" si="0"/>
        <v>0</v>
      </c>
    </row>
    <row r="17" spans="1:12" ht="12" customHeight="1" x14ac:dyDescent="0.2">
      <c r="A17" s="6"/>
      <c r="B17" s="6"/>
      <c r="C17" s="51" t="s">
        <v>16</v>
      </c>
      <c r="D17" s="52"/>
      <c r="E17" s="9">
        <v>0</v>
      </c>
      <c r="F17" s="9">
        <v>0</v>
      </c>
      <c r="G17" s="9">
        <f>+E17+F17</f>
        <v>0</v>
      </c>
      <c r="H17" s="9">
        <v>0</v>
      </c>
      <c r="I17" s="9">
        <v>0</v>
      </c>
      <c r="J17" s="27">
        <f>I17-G17</f>
        <v>0</v>
      </c>
    </row>
    <row r="18" spans="1:12" ht="12" customHeight="1" x14ac:dyDescent="0.2">
      <c r="A18" s="6"/>
      <c r="B18" s="6"/>
      <c r="C18" s="53" t="s">
        <v>17</v>
      </c>
      <c r="D18" s="54"/>
      <c r="E18" s="10">
        <f>SUM(E8:E17)</f>
        <v>5632016096</v>
      </c>
      <c r="F18" s="10">
        <f t="shared" ref="F18:G18" si="3">SUM(F8:F17)</f>
        <v>0</v>
      </c>
      <c r="G18" s="10">
        <f t="shared" si="3"/>
        <v>5632016096</v>
      </c>
      <c r="H18" s="10">
        <f>SUM(H8:H17)</f>
        <v>2351310295.4000001</v>
      </c>
      <c r="I18" s="10">
        <f>SUM(I8:I17)</f>
        <v>2351310295.4000001</v>
      </c>
      <c r="J18" s="29">
        <f>SUM(J8,J9,J10,J11,J12,J13,J14,J15,J16,J17)</f>
        <v>-3280705800.5999999</v>
      </c>
      <c r="L18" s="14"/>
    </row>
    <row r="19" spans="1:12" ht="12" customHeight="1" x14ac:dyDescent="0.2">
      <c r="A19" s="6"/>
      <c r="B19" s="6"/>
      <c r="C19" s="44"/>
      <c r="D19" s="44"/>
      <c r="E19" s="7"/>
      <c r="F19" s="7"/>
      <c r="G19" s="7"/>
      <c r="H19" s="37" t="s">
        <v>28</v>
      </c>
      <c r="I19" s="38"/>
      <c r="J19" s="16"/>
    </row>
    <row r="20" spans="1:12" x14ac:dyDescent="0.2">
      <c r="A20" s="6"/>
    </row>
    <row r="21" spans="1:12" ht="30" customHeight="1" x14ac:dyDescent="0.2">
      <c r="A21" s="6"/>
      <c r="B21" s="6"/>
      <c r="C21" s="39" t="s">
        <v>18</v>
      </c>
      <c r="D21" s="39"/>
      <c r="E21" s="24" t="s">
        <v>4</v>
      </c>
      <c r="F21" s="24" t="s">
        <v>5</v>
      </c>
      <c r="G21" s="24" t="s">
        <v>6</v>
      </c>
      <c r="H21" s="24" t="s">
        <v>7</v>
      </c>
      <c r="I21" s="24" t="s">
        <v>8</v>
      </c>
      <c r="J21" s="24" t="s">
        <v>9</v>
      </c>
    </row>
    <row r="22" spans="1:12" ht="24.75" customHeight="1" x14ac:dyDescent="0.2">
      <c r="A22" s="6"/>
      <c r="B22" s="6"/>
      <c r="C22" s="40" t="s">
        <v>34</v>
      </c>
      <c r="D22" s="41"/>
      <c r="E22" s="18">
        <f>SUM(E23,E24,E25,E26,E27,E28,E29,E30)</f>
        <v>5632016096</v>
      </c>
      <c r="F22" s="18">
        <f>SUM(F23,F24,F25,F26,F27,F28,F29,F30)</f>
        <v>0</v>
      </c>
      <c r="G22" s="18">
        <f t="shared" ref="G22:J22" si="4">SUM(G23,G24,G25,G26,G27,G28,G29,G30)</f>
        <v>5632016096</v>
      </c>
      <c r="H22" s="18">
        <f t="shared" si="4"/>
        <v>2351176318.9099998</v>
      </c>
      <c r="I22" s="18">
        <f t="shared" si="4"/>
        <v>2351176318.9099998</v>
      </c>
      <c r="J22" s="30">
        <f t="shared" si="4"/>
        <v>-3280839777.0900002</v>
      </c>
    </row>
    <row r="23" spans="1:12" x14ac:dyDescent="0.2">
      <c r="A23" s="6"/>
      <c r="B23" s="6"/>
      <c r="C23" s="42" t="s">
        <v>10</v>
      </c>
      <c r="D23" s="43"/>
      <c r="E23" s="9">
        <f>E8</f>
        <v>1542925672</v>
      </c>
      <c r="F23" s="9">
        <f>F8</f>
        <v>0</v>
      </c>
      <c r="G23" s="9">
        <f>E23+F23</f>
        <v>1542925672</v>
      </c>
      <c r="H23" s="9">
        <f>H8</f>
        <v>1035962345.33</v>
      </c>
      <c r="I23" s="9">
        <f>I8</f>
        <v>1035962345.33</v>
      </c>
      <c r="J23" s="31">
        <f t="shared" ref="J23:J30" si="5">I23-G23</f>
        <v>-506963326.66999996</v>
      </c>
    </row>
    <row r="24" spans="1:12" x14ac:dyDescent="0.2">
      <c r="A24" s="6"/>
      <c r="B24" s="6"/>
      <c r="C24" s="42" t="s">
        <v>11</v>
      </c>
      <c r="D24" s="43"/>
      <c r="E24" s="9">
        <v>0</v>
      </c>
      <c r="F24" s="9">
        <f t="shared" ref="F24:F28" si="6">F9</f>
        <v>0</v>
      </c>
      <c r="G24" s="9">
        <f>E24+F24</f>
        <v>0</v>
      </c>
      <c r="H24" s="9">
        <f t="shared" ref="H24:I25" si="7">H9</f>
        <v>0</v>
      </c>
      <c r="I24" s="9">
        <f t="shared" si="7"/>
        <v>0</v>
      </c>
      <c r="J24" s="31">
        <f t="shared" si="5"/>
        <v>0</v>
      </c>
    </row>
    <row r="25" spans="1:12" x14ac:dyDescent="0.2">
      <c r="A25" s="6"/>
      <c r="B25" s="6"/>
      <c r="C25" s="42" t="s">
        <v>12</v>
      </c>
      <c r="D25" s="43"/>
      <c r="E25" s="9">
        <v>0</v>
      </c>
      <c r="F25" s="9">
        <f t="shared" si="6"/>
        <v>0</v>
      </c>
      <c r="G25" s="9">
        <f t="shared" ref="G25:G30" si="8">E25+F25</f>
        <v>0</v>
      </c>
      <c r="H25" s="9">
        <f t="shared" si="7"/>
        <v>0</v>
      </c>
      <c r="I25" s="9">
        <f t="shared" si="7"/>
        <v>0</v>
      </c>
      <c r="J25" s="31">
        <f t="shared" si="5"/>
        <v>0</v>
      </c>
    </row>
    <row r="26" spans="1:12" x14ac:dyDescent="0.2">
      <c r="A26" s="6"/>
      <c r="B26" s="6"/>
      <c r="C26" s="47" t="s">
        <v>13</v>
      </c>
      <c r="D26" s="48"/>
      <c r="E26" s="9">
        <f>E11</f>
        <v>1623499793</v>
      </c>
      <c r="F26" s="9">
        <f t="shared" si="6"/>
        <v>0</v>
      </c>
      <c r="G26" s="9">
        <f t="shared" si="8"/>
        <v>1623499793</v>
      </c>
      <c r="H26" s="9">
        <f>H11</f>
        <v>629785213.00999999</v>
      </c>
      <c r="I26" s="9">
        <f>I11</f>
        <v>629785213.00999999</v>
      </c>
      <c r="J26" s="31">
        <f t="shared" si="5"/>
        <v>-993714579.99000001</v>
      </c>
    </row>
    <row r="27" spans="1:12" x14ac:dyDescent="0.2">
      <c r="A27" s="6"/>
      <c r="B27" s="6"/>
      <c r="C27" s="47" t="s">
        <v>35</v>
      </c>
      <c r="D27" s="48"/>
      <c r="E27" s="9">
        <f t="shared" ref="E27:E28" si="9">E12</f>
        <v>23157121</v>
      </c>
      <c r="F27" s="9">
        <f t="shared" si="6"/>
        <v>0</v>
      </c>
      <c r="G27" s="9">
        <f t="shared" si="8"/>
        <v>23157121</v>
      </c>
      <c r="H27" s="9">
        <f t="shared" ref="H27:I28" si="10">H12</f>
        <v>15040068.619999999</v>
      </c>
      <c r="I27" s="9">
        <f t="shared" si="10"/>
        <v>15040068.619999999</v>
      </c>
      <c r="J27" s="31">
        <f t="shared" si="5"/>
        <v>-8117052.3800000008</v>
      </c>
    </row>
    <row r="28" spans="1:12" x14ac:dyDescent="0.2">
      <c r="A28" s="6"/>
      <c r="B28" s="6"/>
      <c r="C28" s="47" t="s">
        <v>36</v>
      </c>
      <c r="D28" s="48"/>
      <c r="E28" s="9">
        <f t="shared" si="9"/>
        <v>121864393</v>
      </c>
      <c r="F28" s="9">
        <f t="shared" si="6"/>
        <v>0</v>
      </c>
      <c r="G28" s="9">
        <f t="shared" si="8"/>
        <v>121864393</v>
      </c>
      <c r="H28" s="9">
        <f t="shared" si="10"/>
        <v>16147179.220000001</v>
      </c>
      <c r="I28" s="9">
        <f t="shared" si="10"/>
        <v>16147179.220000001</v>
      </c>
      <c r="J28" s="31">
        <f t="shared" si="5"/>
        <v>-105717213.78</v>
      </c>
    </row>
    <row r="29" spans="1:12" ht="34.5" customHeight="1" x14ac:dyDescent="0.2">
      <c r="A29" s="6"/>
      <c r="B29" s="6"/>
      <c r="C29" s="55" t="s">
        <v>31</v>
      </c>
      <c r="D29" s="56"/>
      <c r="E29" s="15">
        <f>E15</f>
        <v>2320569117</v>
      </c>
      <c r="F29" s="15">
        <v>0</v>
      </c>
      <c r="G29" s="15">
        <f t="shared" si="8"/>
        <v>2320569117</v>
      </c>
      <c r="H29" s="15">
        <f>H15</f>
        <v>654241512.73000002</v>
      </c>
      <c r="I29" s="15">
        <f>I15</f>
        <v>654241512.73000002</v>
      </c>
      <c r="J29" s="32">
        <f t="shared" si="5"/>
        <v>-1666327604.27</v>
      </c>
    </row>
    <row r="30" spans="1:12" ht="24.75" customHeight="1" x14ac:dyDescent="0.2">
      <c r="A30" s="6"/>
      <c r="B30" s="6"/>
      <c r="C30" s="47" t="s">
        <v>32</v>
      </c>
      <c r="D30" s="48"/>
      <c r="E30" s="15">
        <f>E16</f>
        <v>0</v>
      </c>
      <c r="F30" s="15">
        <v>0</v>
      </c>
      <c r="G30" s="15">
        <f t="shared" si="8"/>
        <v>0</v>
      </c>
      <c r="H30" s="15">
        <f>H16</f>
        <v>0</v>
      </c>
      <c r="I30" s="15">
        <f>I16</f>
        <v>0</v>
      </c>
      <c r="J30" s="32">
        <f t="shared" si="5"/>
        <v>0</v>
      </c>
    </row>
    <row r="31" spans="1:12" ht="38.25" customHeight="1" x14ac:dyDescent="0.2">
      <c r="A31" s="6"/>
      <c r="B31" s="6"/>
      <c r="C31" s="57" t="s">
        <v>37</v>
      </c>
      <c r="D31" s="58"/>
      <c r="E31" s="17">
        <f>SUM(E32:E35)</f>
        <v>0</v>
      </c>
      <c r="F31" s="17">
        <f t="shared" ref="F31:J31" si="11">SUM(F32:F35)</f>
        <v>0</v>
      </c>
      <c r="G31" s="17">
        <f t="shared" si="11"/>
        <v>0</v>
      </c>
      <c r="H31" s="17">
        <f t="shared" si="11"/>
        <v>133976.49</v>
      </c>
      <c r="I31" s="17">
        <f t="shared" si="11"/>
        <v>133976.49</v>
      </c>
      <c r="J31" s="33">
        <f t="shared" si="11"/>
        <v>133976.49</v>
      </c>
    </row>
    <row r="32" spans="1:12" x14ac:dyDescent="0.2">
      <c r="A32" s="6"/>
      <c r="B32" s="6"/>
      <c r="C32" s="47" t="s">
        <v>11</v>
      </c>
      <c r="D32" s="48"/>
      <c r="E32" s="9">
        <v>0</v>
      </c>
      <c r="F32" s="9">
        <v>0</v>
      </c>
      <c r="G32" s="9">
        <f>E32+F32</f>
        <v>0</v>
      </c>
      <c r="H32" s="9">
        <v>0</v>
      </c>
      <c r="I32" s="9">
        <v>0</v>
      </c>
      <c r="J32" s="31">
        <f>I32-G32</f>
        <v>0</v>
      </c>
    </row>
    <row r="33" spans="1:12" x14ac:dyDescent="0.2">
      <c r="A33" s="6"/>
      <c r="B33" s="6"/>
      <c r="C33" s="47" t="s">
        <v>35</v>
      </c>
      <c r="D33" s="48"/>
      <c r="E33" s="9">
        <v>0</v>
      </c>
      <c r="F33" s="9">
        <v>0</v>
      </c>
      <c r="G33" s="9">
        <f t="shared" ref="G33:G35" si="12">E33+F33</f>
        <v>0</v>
      </c>
      <c r="H33" s="9">
        <v>0</v>
      </c>
      <c r="I33" s="9">
        <v>0</v>
      </c>
      <c r="J33" s="31">
        <f>+I33-G33</f>
        <v>0</v>
      </c>
    </row>
    <row r="34" spans="1:12" ht="24" customHeight="1" x14ac:dyDescent="0.2">
      <c r="A34" s="6"/>
      <c r="B34" s="6"/>
      <c r="C34" s="55" t="s">
        <v>30</v>
      </c>
      <c r="D34" s="56"/>
      <c r="E34" s="15">
        <v>0</v>
      </c>
      <c r="F34" s="15">
        <v>0</v>
      </c>
      <c r="G34" s="15">
        <f t="shared" si="12"/>
        <v>0</v>
      </c>
      <c r="H34" s="15">
        <f>H14</f>
        <v>133976.49</v>
      </c>
      <c r="I34" s="15">
        <f>H34</f>
        <v>133976.49</v>
      </c>
      <c r="J34" s="32">
        <f>+I34-G34</f>
        <v>133976.49</v>
      </c>
    </row>
    <row r="35" spans="1:12" ht="24.75" customHeight="1" x14ac:dyDescent="0.2">
      <c r="A35" s="6"/>
      <c r="B35" s="6"/>
      <c r="C35" s="47" t="s">
        <v>32</v>
      </c>
      <c r="D35" s="48"/>
      <c r="E35" s="15">
        <v>0</v>
      </c>
      <c r="F35" s="15">
        <v>0</v>
      </c>
      <c r="G35" s="15">
        <f t="shared" si="12"/>
        <v>0</v>
      </c>
      <c r="H35" s="15">
        <v>0</v>
      </c>
      <c r="I35" s="15">
        <v>0</v>
      </c>
      <c r="J35" s="32">
        <f>+I35-G35</f>
        <v>0</v>
      </c>
    </row>
    <row r="36" spans="1:12" x14ac:dyDescent="0.2">
      <c r="A36" s="6"/>
      <c r="B36" s="6"/>
      <c r="C36" s="49" t="s">
        <v>19</v>
      </c>
      <c r="D36" s="50"/>
      <c r="E36" s="11">
        <f t="shared" ref="E36:I36" si="13">+E37</f>
        <v>0</v>
      </c>
      <c r="F36" s="11">
        <f t="shared" si="13"/>
        <v>0</v>
      </c>
      <c r="G36" s="11">
        <f t="shared" si="13"/>
        <v>0</v>
      </c>
      <c r="H36" s="11">
        <f t="shared" si="13"/>
        <v>0</v>
      </c>
      <c r="I36" s="11">
        <f t="shared" si="13"/>
        <v>0</v>
      </c>
      <c r="J36" s="34">
        <f>+J37</f>
        <v>0</v>
      </c>
    </row>
    <row r="37" spans="1:12" x14ac:dyDescent="0.2">
      <c r="A37" s="6"/>
      <c r="B37" s="6"/>
      <c r="C37" s="51" t="s">
        <v>19</v>
      </c>
      <c r="D37" s="52"/>
      <c r="E37" s="12">
        <v>0</v>
      </c>
      <c r="F37" s="12">
        <v>0</v>
      </c>
      <c r="G37" s="12">
        <f>+E37+F37</f>
        <v>0</v>
      </c>
      <c r="H37" s="12">
        <v>0</v>
      </c>
      <c r="I37" s="12">
        <v>0</v>
      </c>
      <c r="J37" s="35">
        <f>+I37-G37</f>
        <v>0</v>
      </c>
    </row>
    <row r="38" spans="1:12" ht="12" customHeight="1" x14ac:dyDescent="0.2">
      <c r="A38" s="6"/>
      <c r="B38" s="6"/>
      <c r="C38" s="53" t="s">
        <v>17</v>
      </c>
      <c r="D38" s="54"/>
      <c r="E38" s="10">
        <f>SUM(E22+E31+E36)</f>
        <v>5632016096</v>
      </c>
      <c r="F38" s="10">
        <f t="shared" ref="F38:J38" si="14">SUM(F22+F31+F36)</f>
        <v>0</v>
      </c>
      <c r="G38" s="10">
        <f t="shared" si="14"/>
        <v>5632016096</v>
      </c>
      <c r="H38" s="10">
        <f t="shared" si="14"/>
        <v>2351310295.3999996</v>
      </c>
      <c r="I38" s="10">
        <f t="shared" si="14"/>
        <v>2351310295.3999996</v>
      </c>
      <c r="J38" s="36">
        <f t="shared" si="14"/>
        <v>-3280705800.6000004</v>
      </c>
      <c r="K38" s="14"/>
    </row>
    <row r="39" spans="1:12" ht="12" customHeight="1" x14ac:dyDescent="0.2">
      <c r="A39" s="6"/>
      <c r="B39" s="6"/>
      <c r="C39" s="44"/>
      <c r="D39" s="44"/>
      <c r="E39" s="7"/>
      <c r="F39" s="7"/>
      <c r="G39" s="7"/>
      <c r="H39" s="37" t="s">
        <v>28</v>
      </c>
      <c r="I39" s="38"/>
      <c r="J39" s="13"/>
      <c r="L39" s="14"/>
    </row>
    <row r="40" spans="1:12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</row>
    <row r="41" spans="1:12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</row>
    <row r="42" spans="1:12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</row>
    <row r="43" spans="1:12" x14ac:dyDescent="0.2">
      <c r="A43" s="45" t="s">
        <v>20</v>
      </c>
      <c r="B43" s="45"/>
      <c r="C43" s="45"/>
      <c r="D43" s="45"/>
      <c r="E43" s="45"/>
      <c r="F43" s="45" t="s">
        <v>21</v>
      </c>
      <c r="G43" s="45"/>
      <c r="H43" s="45"/>
      <c r="I43" s="45"/>
      <c r="J43" s="45"/>
      <c r="K43" s="45"/>
    </row>
    <row r="44" spans="1:12" ht="39.950000000000003" customHeight="1" x14ac:dyDescent="0.2">
      <c r="A44" s="45" t="s">
        <v>22</v>
      </c>
      <c r="B44" s="45"/>
      <c r="C44" s="45"/>
      <c r="D44" s="45"/>
      <c r="E44" s="45"/>
      <c r="F44" s="45" t="s">
        <v>22</v>
      </c>
      <c r="G44" s="45"/>
      <c r="H44" s="45"/>
      <c r="I44" s="45"/>
      <c r="J44" s="45"/>
      <c r="K44" s="45"/>
    </row>
    <row r="45" spans="1:12" ht="12" customHeight="1" x14ac:dyDescent="0.2">
      <c r="A45" s="45" t="s">
        <v>23</v>
      </c>
      <c r="B45" s="45"/>
      <c r="C45" s="45"/>
      <c r="D45" s="45"/>
      <c r="E45" s="45"/>
      <c r="F45" s="45" t="s">
        <v>40</v>
      </c>
      <c r="G45" s="45"/>
      <c r="H45" s="45"/>
      <c r="I45" s="45"/>
      <c r="J45" s="45"/>
      <c r="K45" s="45"/>
    </row>
    <row r="46" spans="1:12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2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1:12" x14ac:dyDescent="0.2">
      <c r="A48" s="45" t="s">
        <v>24</v>
      </c>
      <c r="B48" s="45"/>
      <c r="C48" s="45"/>
      <c r="D48" s="45"/>
      <c r="E48" s="45"/>
      <c r="F48" s="45" t="s">
        <v>25</v>
      </c>
      <c r="G48" s="45"/>
      <c r="H48" s="45"/>
      <c r="I48" s="45"/>
      <c r="J48" s="45"/>
      <c r="K48" s="45"/>
    </row>
    <row r="49" spans="1:11" ht="39.950000000000003" customHeight="1" x14ac:dyDescent="0.2">
      <c r="A49" s="45" t="s">
        <v>22</v>
      </c>
      <c r="B49" s="45"/>
      <c r="C49" s="45"/>
      <c r="D49" s="45"/>
      <c r="E49" s="45"/>
      <c r="F49" s="45" t="s">
        <v>22</v>
      </c>
      <c r="G49" s="45"/>
      <c r="H49" s="45"/>
      <c r="I49" s="45"/>
      <c r="J49" s="45"/>
      <c r="K49" s="45"/>
    </row>
    <row r="50" spans="1:11" x14ac:dyDescent="0.2">
      <c r="A50" s="45" t="s">
        <v>26</v>
      </c>
      <c r="B50" s="45"/>
      <c r="C50" s="45"/>
      <c r="D50" s="45"/>
      <c r="E50" s="45"/>
      <c r="F50" s="45" t="s">
        <v>27</v>
      </c>
      <c r="G50" s="45"/>
      <c r="H50" s="45"/>
      <c r="I50" s="45"/>
      <c r="J50" s="45"/>
      <c r="K50" s="45"/>
    </row>
    <row r="51" spans="1:11" x14ac:dyDescent="0.2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</sheetData>
  <mergeCells count="59">
    <mergeCell ref="C13:D13"/>
    <mergeCell ref="C1:J1"/>
    <mergeCell ref="C2:J2"/>
    <mergeCell ref="C3:J3"/>
    <mergeCell ref="C4:J4"/>
    <mergeCell ref="C5:J5"/>
    <mergeCell ref="C6:D7"/>
    <mergeCell ref="E6:I6"/>
    <mergeCell ref="J6:J7"/>
    <mergeCell ref="C8:D8"/>
    <mergeCell ref="C9:D9"/>
    <mergeCell ref="C10:D10"/>
    <mergeCell ref="C11:D11"/>
    <mergeCell ref="C12:D12"/>
    <mergeCell ref="C25:D25"/>
    <mergeCell ref="C14:D14"/>
    <mergeCell ref="C15:D15"/>
    <mergeCell ref="C16:D16"/>
    <mergeCell ref="C17:D17"/>
    <mergeCell ref="C18:D18"/>
    <mergeCell ref="C19:D19"/>
    <mergeCell ref="H19:I19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H39:I39"/>
    <mergeCell ref="A40:K40"/>
    <mergeCell ref="A43:E43"/>
    <mergeCell ref="F43:K43"/>
    <mergeCell ref="A44:E44"/>
    <mergeCell ref="F44:K44"/>
    <mergeCell ref="A45:E45"/>
    <mergeCell ref="F45:K45"/>
    <mergeCell ref="A46:E46"/>
    <mergeCell ref="F46:K46"/>
    <mergeCell ref="A51:E51"/>
    <mergeCell ref="F51:K51"/>
    <mergeCell ref="A47:K47"/>
    <mergeCell ref="A48:E48"/>
    <mergeCell ref="F48:K48"/>
    <mergeCell ref="A49:E49"/>
    <mergeCell ref="F49:K49"/>
    <mergeCell ref="A50:E50"/>
    <mergeCell ref="F50:K50"/>
  </mergeCells>
  <printOptions horizontalCentered="1"/>
  <pageMargins left="0.7" right="0.7" top="0.75" bottom="0.75" header="0.3" footer="0.3"/>
  <pageSetup scale="62" orientation="portrait" r:id="rId1"/>
  <ignoredErrors>
    <ignoredError sqref="G23:G31 J31 J3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2023-06-03T21:10:06Z</cp:lastPrinted>
  <dcterms:created xsi:type="dcterms:W3CDTF">2019-05-07T19:06:47Z</dcterms:created>
  <dcterms:modified xsi:type="dcterms:W3CDTF">2023-06-03T21:19:49Z</dcterms:modified>
</cp:coreProperties>
</file>