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4\INFORMES 2024\NORMAS CONAC 2024\"/>
    </mc:Choice>
  </mc:AlternateContent>
  <bookViews>
    <workbookView xWindow="-120" yWindow="-120" windowWidth="20730" windowHeight="11760" activeTab="3"/>
  </bookViews>
  <sheets>
    <sheet name="OPGFF SEP-2024" sheetId="9" r:id="rId1"/>
    <sheet name="Saldo deuda SEP-2024" sheetId="6" r:id="rId2"/>
    <sheet name="Deuda_PIB SEP-2024" sheetId="7" r:id="rId3"/>
    <sheet name="Deuda-Ingresos SEP-2024" sheetId="8" r:id="rId4"/>
  </sheets>
  <definedNames>
    <definedName name="_xlnm.Print_Area" localSheetId="2">'Deuda_PIB SEP-2024'!$A$1:$C$15</definedName>
    <definedName name="_xlnm.Print_Area" localSheetId="3">'Deuda-Ingresos SEP-2024'!$A$1:$C$15</definedName>
    <definedName name="_xlnm.Print_Area" localSheetId="0">'OPGFF SEP-2024'!$A$1:$J$13</definedName>
    <definedName name="_xlnm.Print_Area" localSheetId="1">'Saldo deuda SEP-2024'!$A$1:$B$36</definedName>
    <definedName name="Print_Area" localSheetId="2">'Deuda_PIB SEP-2024'!$A$1:$C$18</definedName>
    <definedName name="Print_Area" localSheetId="3">'Deuda-Ingresos SEP-2024'!$A$1:$C$14</definedName>
    <definedName name="Print_Area" localSheetId="0">'OPGFF SEP-2024'!$A$1:$J$13</definedName>
    <definedName name="Print_Area" localSheetId="1">'Saldo deuda SEP-2024'!$A$1:$B$36</definedName>
  </definedNames>
  <calcPr calcId="152511" calcMode="manual"/>
</workbook>
</file>

<file path=xl/calcChain.xml><?xml version="1.0" encoding="utf-8"?>
<calcChain xmlns="http://schemas.openxmlformats.org/spreadsheetml/2006/main">
  <c r="B35" i="6" l="1"/>
  <c r="B21" i="6" l="1"/>
  <c r="B22" i="6" s="1"/>
  <c r="B24" i="6" s="1"/>
  <c r="B26" i="6" s="1"/>
  <c r="B25" i="6"/>
  <c r="B10" i="6" l="1"/>
  <c r="B12" i="6" s="1"/>
  <c r="B14" i="6" s="1"/>
  <c r="B16" i="6" s="1"/>
  <c r="B18" i="6" s="1"/>
  <c r="B20" i="6" s="1"/>
  <c r="B17" i="6"/>
  <c r="B15" i="6"/>
  <c r="B11" i="6" l="1"/>
  <c r="B9" i="6"/>
  <c r="C9" i="8" l="1"/>
  <c r="C9" i="7"/>
  <c r="B9" i="8" l="1"/>
  <c r="B9" i="7" l="1"/>
  <c r="J8" i="9"/>
  <c r="J9" i="9"/>
  <c r="F87" i="8" l="1"/>
</calcChain>
</file>

<file path=xl/sharedStrings.xml><?xml version="1.0" encoding="utf-8"?>
<sst xmlns="http://schemas.openxmlformats.org/spreadsheetml/2006/main" count="69" uniqueCount="57">
  <si>
    <t>Importe</t>
  </si>
  <si>
    <t>Al 31 de dic. Del año anterior</t>
  </si>
  <si>
    <t>Saldo de la deuda pública</t>
  </si>
  <si>
    <t>Porcentaje</t>
  </si>
  <si>
    <t>Producto interior bruto estatal *</t>
  </si>
  <si>
    <t>(-) Amortización 1</t>
  </si>
  <si>
    <t>Deuda Pública Bruta Total descontando la amortización 1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</si>
  <si>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</si>
  <si>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</si>
  <si>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</si>
  <si>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</si>
  <si>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 xml:space="preserve">  </t>
  </si>
  <si>
    <t>Relación deuda pública bruta total a producto interno bruto del Estado</t>
  </si>
  <si>
    <t>Relación deuda pública bruta total a ingresos propios del Municipio al 31 de diciembre del ejercicio fiscal anterior y la fecha de la amortización.</t>
  </si>
  <si>
    <t>Municipio de Benito Juárez, Quintana Roo</t>
  </si>
  <si>
    <t>Formato de información de obligaciones pagadas o garantizadas con fondos federales</t>
  </si>
  <si>
    <t>Tipo de Obligación</t>
  </si>
  <si>
    <t xml:space="preserve">Plazo 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</si>
  <si>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</si>
  <si>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</si>
  <si>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</si>
  <si>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</si>
  <si>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</si>
  <si>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</si>
  <si>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</si>
  <si>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</si>
  <si>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</si>
  <si>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Concepto</t>
  </si>
  <si>
    <t>Crédito Simple</t>
  </si>
  <si>
    <t>FORTAMUN</t>
  </si>
  <si>
    <t>* Fuente: Portal de información financiera de la Secretaría de Finanzas y Planeación del Gobierno del Estado de Quintana Roo.</t>
  </si>
  <si>
    <t xml:space="preserve"> </t>
  </si>
  <si>
    <t>15 Años</t>
  </si>
  <si>
    <t xml:space="preserve">Ingresos Propios </t>
  </si>
  <si>
    <t>TIIE28+0.50</t>
  </si>
  <si>
    <t>Pago parcial para la liquidación de Crédito 9353 con Banobras, pago de gastos y costos asociados al financiamiento, y la constitución del Fondo de Reserva.</t>
  </si>
  <si>
    <t>BBVA Bancomer, S. A.</t>
  </si>
  <si>
    <t>TIIE28+0.65</t>
  </si>
  <si>
    <t>Liquidación de los Crédito 9347,9353 y 9354 con Banobras, pago de gastos y costos asociados al financiamiento, y la constitución del Fondo de Reserva.</t>
  </si>
  <si>
    <t>Banco Azteca, S. A.</t>
  </si>
  <si>
    <t>Deuda Pública Bruta Total al 31 de diciembre de 2023</t>
  </si>
  <si>
    <t>(-) Amortización 4</t>
  </si>
  <si>
    <t>Deuda Pública Bruta Total descontando la amortización 4</t>
  </si>
  <si>
    <t>(-) Amortización 5</t>
  </si>
  <si>
    <t>Deuda Pública Bruta Total descontando la amortización 5</t>
  </si>
  <si>
    <t>(-) Amortización 6</t>
  </si>
  <si>
    <t>Deuda Pública Bruta Total descontando la amortización 6</t>
  </si>
  <si>
    <t>3er. Trimestre de 2024</t>
  </si>
  <si>
    <t>Al 30 de septiembre de 2024</t>
  </si>
  <si>
    <t>Deuda Pública Bruta Total al 30 de septiembre de 2024</t>
  </si>
  <si>
    <t>(-) Amortización 7</t>
  </si>
  <si>
    <t>Deuda Pública Bruta Total descontando la amortización 7</t>
  </si>
  <si>
    <t>(-) Amortización 8</t>
  </si>
  <si>
    <t>Deuda Pública Bruta Total descontando la amortización 8</t>
  </si>
  <si>
    <t>(-) Amortización 9</t>
  </si>
  <si>
    <t>Deuda Pública Bruta Total descontando la amortización 9</t>
  </si>
  <si>
    <t>Reducción del saldo de la deuda pública bruta total con motivo de cada una de las amortizaciones a que se refiere el Artículo 78 de la Ley General de Contabilidad Gubernamental, con relación al registrado al 31 de diciembre del ejercicio fiscal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</si>
</sst>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>
    <font>
      <sz val="11"/>
      <color theme="1"/>
      <name val="Calibri"/>
      <family val="2"/>
      <scheme val="minor"/>
    </font>
    <font>
      <sz val="9"/>
      <color theme="1"/>
      <name val="Futura Lt BT"/>
      <family val="2"/>
    </font>
    <font>
      <sz val="13"/>
      <color theme="1"/>
      <name val="Calibri"/>
      <family val="2"/>
      <scheme val="minor"/>
    </font>
    <font>
      <sz val="12"/>
      <color theme="1"/>
      <name val="Futura Lt BT"/>
      <family val="2"/>
    </font>
    <font>
      <sz val="13"/>
      <color theme="1"/>
      <name val="Futura Lt BT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Futura Lt BT"/>
      <family val="2"/>
    </font>
    <font>
      <sz val="13"/>
      <name val="Futura Lt BT"/>
      <family val="2"/>
    </font>
    <font>
      <b/>
      <sz val="13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Futura Lt BT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3"/>
      <name val="Futura Lt BT"/>
    </font>
    <font>
      <b/>
      <sz val="12"/>
      <name val="Futura Lt BT"/>
    </font>
    <font>
      <b/>
      <sz val="8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Fill="1" applyBorder="1"/>
    <xf numFmtId="0" fontId="4" fillId="0" borderId="1" xfId="0" applyFont="1" applyBorder="1"/>
    <xf numFmtId="10" fontId="4" fillId="0" borderId="1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3" fillId="0" borderId="1" xfId="0" applyFont="1" applyBorder="1" applyAlignment="1">
      <alignment horizontal="center"/>
    </xf>
    <xf numFmtId="43" fontId="0" fillId="0" borderId="0" xfId="1" applyFont="1"/>
    <xf numFmtId="43" fontId="0" fillId="2" borderId="0" xfId="1" applyFont="1" applyFill="1"/>
    <xf numFmtId="43" fontId="0" fillId="2" borderId="2" xfId="1" applyFont="1" applyFill="1" applyBorder="1"/>
    <xf numFmtId="43" fontId="0" fillId="3" borderId="0" xfId="1" applyFont="1" applyFill="1"/>
    <xf numFmtId="43" fontId="0" fillId="3" borderId="2" xfId="1" applyFont="1" applyFill="1" applyBorder="1"/>
    <xf numFmtId="0" fontId="0" fillId="0" borderId="0" xfId="0" applyBorder="1"/>
    <xf numFmtId="0" fontId="6" fillId="0" borderId="0" xfId="0" applyFont="1" applyBorder="1"/>
    <xf numFmtId="0" fontId="3" fillId="0" borderId="1" xfId="0" applyFont="1" applyBorder="1"/>
    <xf numFmtId="10" fontId="3" fillId="0" borderId="1" xfId="0" applyNumberFormat="1" applyFont="1" applyBorder="1"/>
    <xf numFmtId="0" fontId="8" fillId="4" borderId="1" xfId="0" applyFont="1" applyFill="1" applyBorder="1"/>
    <xf numFmtId="0" fontId="9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0" fillId="4" borderId="1" xfId="0" applyFont="1" applyFill="1" applyBorder="1"/>
    <xf numFmtId="0" fontId="1" fillId="0" borderId="0" xfId="0" applyFont="1"/>
    <xf numFmtId="3" fontId="1" fillId="0" borderId="0" xfId="0" applyNumberFormat="1" applyFont="1"/>
    <xf numFmtId="10" fontId="1" fillId="0" borderId="0" xfId="0" applyNumberFormat="1" applyFont="1"/>
    <xf numFmtId="3" fontId="0" fillId="0" borderId="0" xfId="0" applyNumberFormat="1"/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" fontId="4" fillId="0" borderId="1" xfId="0" applyNumberFormat="1" applyFont="1" applyBorder="1"/>
    <xf numFmtId="4" fontId="1" fillId="0" borderId="1" xfId="0" applyNumberFormat="1" applyFont="1" applyBorder="1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0" fontId="1" fillId="0" borderId="1" xfId="2" applyNumberFormat="1" applyFont="1" applyBorder="1" applyAlignment="1">
      <alignment horizontal="center"/>
    </xf>
    <xf numFmtId="43" fontId="1" fillId="0" borderId="0" xfId="1" applyFont="1"/>
    <xf numFmtId="43" fontId="0" fillId="0" borderId="0" xfId="1" applyFont="1" applyBorder="1"/>
    <xf numFmtId="0" fontId="12" fillId="0" borderId="1" xfId="0" applyFont="1" applyBorder="1" applyAlignment="1">
      <alignment horizontal="center"/>
    </xf>
    <xf numFmtId="43" fontId="12" fillId="0" borderId="1" xfId="1" applyFont="1" applyBorder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4" fontId="13" fillId="0" borderId="0" xfId="0" applyNumberFormat="1" applyFont="1"/>
    <xf numFmtId="0" fontId="14" fillId="0" borderId="0" xfId="0" applyFont="1" applyBorder="1"/>
    <xf numFmtId="2" fontId="15" fillId="4" borderId="1" xfId="0" applyNumberFormat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wrapText="1"/>
    </xf>
    <xf numFmtId="2" fontId="16" fillId="4" borderId="1" xfId="0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43" fontId="0" fillId="0" borderId="0" xfId="0" applyNumberFormat="1"/>
    <xf numFmtId="4" fontId="4" fillId="0" borderId="1" xfId="0" applyNumberFormat="1" applyFont="1" applyFill="1" applyBorder="1"/>
    <xf numFmtId="0" fontId="17" fillId="0" borderId="0" xfId="0" applyFont="1"/>
    <xf numFmtId="0" fontId="18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10" fontId="1" fillId="0" borderId="1" xfId="2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1109075</xdr:colOff>
      <xdr:row>0</xdr:row>
      <xdr:rowOff>0</xdr:rowOff>
    </xdr:from>
    <xdr:to>
      <xdr:col>2</xdr:col>
      <xdr:colOff>548014</xdr:colOff>
      <xdr:row>4</xdr:row>
      <xdr:rowOff>247911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1109075" y="0"/>
          <a:ext cx="1604898" cy="14744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1238250</xdr:colOff>
      <xdr:row>3</xdr:row>
      <xdr:rowOff>257175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190500" y="0"/>
          <a:ext cx="1047750" cy="1000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4</xdr:row>
      <xdr:rowOff>123825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0" y="0"/>
          <a:ext cx="1619250" cy="1504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483577</xdr:colOff>
      <xdr:row>0</xdr:row>
      <xdr:rowOff>1</xdr:rowOff>
    </xdr:from>
    <xdr:to>
      <xdr:col>0</xdr:col>
      <xdr:colOff>1399442</xdr:colOff>
      <xdr:row>3</xdr:row>
      <xdr:rowOff>168521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483577" y="1"/>
          <a:ext cx="915865" cy="9012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M64"/>
  <sheetViews>
    <sheetView tabSelected="1" zoomScale="73" zoomScaleNormal="73" workbookViewId="0">
      <selection activeCell="B22" sqref="B22"/>
    </sheetView>
  </sheetViews>
  <sheetFormatPr baseColWidth="10" defaultRowHeight="15"/>
  <cols>
    <col min="1" max="1" width="19.85546875" customWidth="1"/>
    <col min="2" max="2" width="12.7109375" customWidth="1"/>
    <col min="3" max="3" width="15.140625" customWidth="1"/>
    <col min="4" max="4" width="29.85546875" customWidth="1"/>
    <col min="5" max="5" width="25.28515625" customWidth="1"/>
    <col min="6" max="6" width="14.5703125" customWidth="1"/>
    <col min="7" max="7" width="30.85546875" customWidth="1"/>
    <col min="8" max="8" width="13.28515625" bestFit="1" customWidth="1"/>
    <col min="9" max="9" width="14.42578125" customWidth="1"/>
    <col min="10" max="10" width="15.140625" customWidth="1"/>
    <col min="11" max="11" width="13.42578125" customWidth="1"/>
    <col min="12" max="12" width="15.140625" customWidth="1"/>
    <col min="13" max="13" width="14.85546875" bestFit="1" customWidth="1"/>
  </cols>
  <sheetData>
    <row r="3" spans="1:13" ht="33" customHeight="1">
      <c r="A3" s="55" t="s">
        <v>14</v>
      </c>
      <c r="B3" s="56"/>
      <c r="C3" s="56"/>
      <c r="D3" s="56"/>
      <c r="E3" s="56"/>
      <c r="F3" s="56"/>
      <c r="G3" s="56"/>
      <c r="H3" s="56"/>
      <c r="I3" s="56"/>
      <c r="J3" s="56"/>
    </row>
    <row r="4" spans="1:13" ht="33" customHeight="1">
      <c r="A4" s="57" t="s">
        <v>15</v>
      </c>
      <c r="B4" s="58"/>
      <c r="C4" s="58"/>
      <c r="D4" s="58"/>
      <c r="E4" s="58"/>
      <c r="F4" s="58"/>
      <c r="G4" s="58"/>
      <c r="H4" s="58"/>
      <c r="I4" s="58"/>
      <c r="J4" s="58"/>
    </row>
    <row r="5" spans="1:13" ht="33" customHeight="1">
      <c r="A5" s="59" t="s">
        <v>47</v>
      </c>
      <c r="B5" s="56"/>
      <c r="C5" s="56"/>
      <c r="D5" s="56"/>
      <c r="E5" s="56"/>
      <c r="F5" s="56"/>
      <c r="G5" s="56"/>
      <c r="H5" s="56"/>
      <c r="I5" s="56"/>
      <c r="J5" s="56"/>
    </row>
    <row r="6" spans="1:13" ht="58.5" customHeight="1">
      <c r="A6" s="60" t="s">
        <v>16</v>
      </c>
      <c r="B6" s="61" t="s">
        <v>17</v>
      </c>
      <c r="C6" s="61" t="s">
        <v>18</v>
      </c>
      <c r="D6" s="61" t="s">
        <v>19</v>
      </c>
      <c r="E6" s="60" t="s">
        <v>20</v>
      </c>
      <c r="F6" s="61" t="s">
        <v>21</v>
      </c>
      <c r="G6" s="19"/>
      <c r="H6" s="19"/>
      <c r="I6" s="62" t="s">
        <v>22</v>
      </c>
      <c r="J6" s="62"/>
    </row>
    <row r="7" spans="1:13" ht="30">
      <c r="A7" s="60"/>
      <c r="B7" s="61"/>
      <c r="C7" s="61"/>
      <c r="D7" s="61"/>
      <c r="E7" s="60"/>
      <c r="F7" s="61"/>
      <c r="G7" s="25" t="s">
        <v>23</v>
      </c>
      <c r="H7" s="24" t="s">
        <v>24</v>
      </c>
      <c r="I7" s="24" t="s">
        <v>25</v>
      </c>
      <c r="J7" s="24" t="s">
        <v>26</v>
      </c>
    </row>
    <row r="8" spans="1:13" ht="78.75" customHeight="1">
      <c r="A8" s="50" t="s">
        <v>28</v>
      </c>
      <c r="B8" s="51" t="s">
        <v>32</v>
      </c>
      <c r="C8" s="51" t="s">
        <v>34</v>
      </c>
      <c r="D8" s="52" t="s">
        <v>35</v>
      </c>
      <c r="E8" s="50" t="s">
        <v>36</v>
      </c>
      <c r="F8" s="53">
        <v>498462835</v>
      </c>
      <c r="G8" s="50" t="s">
        <v>29</v>
      </c>
      <c r="H8" s="53">
        <v>0</v>
      </c>
      <c r="I8" s="53">
        <v>41233702.880000003</v>
      </c>
      <c r="J8" s="54">
        <f>+I8/F8</f>
        <v>8.2721719624292561E-2</v>
      </c>
    </row>
    <row r="9" spans="1:13" ht="78.75" customHeight="1">
      <c r="A9" s="50" t="s">
        <v>28</v>
      </c>
      <c r="B9" s="51" t="s">
        <v>32</v>
      </c>
      <c r="C9" s="51" t="s">
        <v>37</v>
      </c>
      <c r="D9" s="52" t="s">
        <v>38</v>
      </c>
      <c r="E9" s="50" t="s">
        <v>39</v>
      </c>
      <c r="F9" s="53">
        <v>480015779.51999998</v>
      </c>
      <c r="G9" s="50" t="s">
        <v>29</v>
      </c>
      <c r="H9" s="53">
        <v>0</v>
      </c>
      <c r="I9" s="53">
        <v>38137963.479999997</v>
      </c>
      <c r="J9" s="54">
        <f>+I9/F9</f>
        <v>7.9451478695422698E-2</v>
      </c>
    </row>
    <row r="10" spans="1:13" ht="21.75" customHeight="1">
      <c r="A10" s="30"/>
      <c r="B10" s="31"/>
      <c r="C10" s="31"/>
      <c r="D10" s="32"/>
      <c r="E10" s="30"/>
      <c r="F10" s="28"/>
      <c r="G10" s="30"/>
      <c r="H10" s="28"/>
      <c r="I10" s="28"/>
      <c r="J10" s="33"/>
      <c r="M10" s="39"/>
    </row>
    <row r="11" spans="1:13">
      <c r="A11" s="20"/>
      <c r="B11" s="20"/>
      <c r="C11" s="20"/>
      <c r="D11" s="20"/>
      <c r="E11" s="21"/>
      <c r="F11" s="20"/>
      <c r="G11" s="21"/>
      <c r="H11" s="21"/>
      <c r="I11" s="22"/>
      <c r="J11" s="23"/>
    </row>
    <row r="12" spans="1:13">
      <c r="A12" s="20"/>
      <c r="B12" s="20"/>
      <c r="C12" s="20"/>
      <c r="D12" s="20"/>
      <c r="E12" s="21"/>
      <c r="F12" s="20"/>
      <c r="G12" s="21"/>
      <c r="H12" s="21"/>
      <c r="I12" s="22"/>
    </row>
    <row r="13" spans="1:13">
      <c r="A13" s="20"/>
      <c r="B13" s="20"/>
      <c r="C13" s="20"/>
      <c r="D13" s="20"/>
      <c r="E13" s="21"/>
      <c r="F13" s="20"/>
      <c r="G13" s="21"/>
      <c r="H13" s="21"/>
      <c r="I13" s="34"/>
    </row>
    <row r="14" spans="1:13">
      <c r="A14" s="20"/>
      <c r="B14" s="20"/>
      <c r="C14" s="20"/>
      <c r="D14" s="20"/>
      <c r="E14" s="21"/>
      <c r="F14" s="38"/>
      <c r="G14" s="21"/>
      <c r="H14" s="38"/>
      <c r="I14" s="22"/>
      <c r="J14" s="39"/>
      <c r="K14" s="39"/>
      <c r="L14" s="39"/>
    </row>
    <row r="15" spans="1:13">
      <c r="A15" s="20"/>
      <c r="B15" s="20"/>
      <c r="C15" s="20"/>
      <c r="D15" s="20"/>
      <c r="E15" s="21"/>
      <c r="F15" s="38"/>
      <c r="G15" s="21"/>
      <c r="H15" s="38"/>
      <c r="I15" s="22"/>
      <c r="J15" s="39"/>
      <c r="K15" s="39"/>
      <c r="L15" s="39"/>
    </row>
    <row r="16" spans="1:13">
      <c r="A16" s="20"/>
      <c r="B16" s="20"/>
      <c r="C16" s="20"/>
      <c r="D16" s="20"/>
      <c r="E16" s="21"/>
      <c r="F16" s="20"/>
      <c r="G16" s="21"/>
      <c r="H16" s="21"/>
      <c r="I16" s="29"/>
      <c r="J16" s="39"/>
      <c r="K16" s="39"/>
      <c r="L16" s="39"/>
    </row>
    <row r="17" spans="1:12">
      <c r="A17" s="20"/>
      <c r="B17" s="20"/>
      <c r="C17" s="20"/>
      <c r="D17" s="20"/>
      <c r="E17" s="21"/>
      <c r="F17" s="20"/>
      <c r="G17" s="20"/>
      <c r="H17" s="20"/>
      <c r="I17" s="29"/>
      <c r="J17" s="29"/>
      <c r="K17" s="29"/>
      <c r="L17" s="29"/>
    </row>
    <row r="18" spans="1:12">
      <c r="A18" s="20"/>
      <c r="B18" s="20"/>
      <c r="C18" s="20"/>
      <c r="D18" s="20"/>
      <c r="E18" s="21"/>
      <c r="F18" s="20"/>
      <c r="G18" s="20"/>
      <c r="H18" s="20"/>
      <c r="I18" s="29"/>
      <c r="J18" s="29"/>
      <c r="K18" s="29"/>
      <c r="L18" s="29"/>
    </row>
    <row r="19" spans="1:12">
      <c r="A19" s="20"/>
      <c r="B19" s="20"/>
      <c r="C19" s="20"/>
      <c r="D19" s="20"/>
      <c r="E19" s="21"/>
      <c r="F19" s="20"/>
      <c r="G19" s="20"/>
      <c r="H19" s="20"/>
      <c r="I19" s="29"/>
      <c r="J19" s="29"/>
      <c r="K19" s="29"/>
      <c r="L19" s="29"/>
    </row>
    <row r="20" spans="1:12">
      <c r="A20" s="20"/>
      <c r="B20" s="20"/>
      <c r="C20" s="20"/>
      <c r="D20" s="20"/>
      <c r="E20" s="21"/>
      <c r="F20" s="20"/>
      <c r="G20" s="20"/>
      <c r="H20" s="20"/>
      <c r="I20" s="20"/>
      <c r="J20" s="29"/>
      <c r="K20" s="29"/>
      <c r="L20" s="29"/>
    </row>
    <row r="21" spans="1:12">
      <c r="A21" s="20"/>
      <c r="B21" s="20"/>
      <c r="C21" s="20"/>
      <c r="D21" s="20"/>
      <c r="E21" s="21"/>
      <c r="F21" s="20"/>
      <c r="G21" s="20"/>
      <c r="H21" s="20"/>
      <c r="I21" s="20"/>
      <c r="J21" s="29"/>
      <c r="K21" s="29"/>
      <c r="L21" s="29"/>
    </row>
    <row r="22" spans="1:12">
      <c r="A22" s="20"/>
      <c r="B22" s="20"/>
      <c r="C22" s="20"/>
      <c r="D22" s="20"/>
      <c r="E22" s="21"/>
      <c r="F22" s="20"/>
      <c r="G22" s="20"/>
      <c r="H22" s="20"/>
      <c r="I22" s="20"/>
      <c r="J22" s="39"/>
      <c r="K22" s="29"/>
      <c r="L22" s="29"/>
    </row>
    <row r="23" spans="1:12">
      <c r="A23" s="20"/>
      <c r="B23" s="20"/>
      <c r="C23" s="20"/>
      <c r="D23" s="20"/>
      <c r="E23" s="21"/>
      <c r="F23" s="20"/>
      <c r="G23" s="20"/>
      <c r="H23" s="20"/>
      <c r="I23" s="20"/>
      <c r="J23" s="39"/>
      <c r="K23" s="29"/>
      <c r="L23" s="29"/>
    </row>
    <row r="24" spans="1:12">
      <c r="A24" s="20"/>
      <c r="B24" s="20"/>
      <c r="C24" s="20"/>
      <c r="D24" s="20"/>
      <c r="E24" s="21"/>
      <c r="F24" s="20"/>
      <c r="G24" s="20"/>
      <c r="H24" s="20"/>
      <c r="I24" s="20"/>
    </row>
    <row r="25" spans="1:12">
      <c r="A25" s="20"/>
      <c r="B25" s="20"/>
      <c r="C25" s="20"/>
      <c r="D25" s="20"/>
      <c r="E25" s="21"/>
      <c r="F25" s="20"/>
      <c r="G25" s="20"/>
      <c r="H25" s="20"/>
      <c r="I25" s="40"/>
    </row>
    <row r="26" spans="1:12">
      <c r="A26" s="20"/>
      <c r="B26" s="20"/>
      <c r="C26" s="20"/>
      <c r="D26" s="20"/>
      <c r="E26" s="21"/>
      <c r="F26" s="20"/>
      <c r="G26" s="20"/>
      <c r="H26" s="20"/>
      <c r="I26" s="40"/>
    </row>
    <row r="27" spans="1:12">
      <c r="A27" s="20"/>
      <c r="B27" s="20"/>
      <c r="C27" s="20"/>
      <c r="D27" s="20"/>
      <c r="E27" s="21"/>
      <c r="F27" s="20"/>
      <c r="G27" s="20"/>
      <c r="H27" s="20"/>
      <c r="I27" s="20"/>
    </row>
    <row r="28" spans="1:12">
      <c r="A28" s="20"/>
      <c r="B28" s="20"/>
      <c r="C28" s="20"/>
      <c r="D28" s="20"/>
      <c r="E28" s="21"/>
      <c r="F28" s="20"/>
      <c r="G28" s="20"/>
      <c r="H28" s="20"/>
      <c r="I28" s="20"/>
    </row>
    <row r="29" spans="1:12">
      <c r="A29" s="20"/>
      <c r="B29" s="20"/>
      <c r="C29" s="20"/>
      <c r="D29" s="20"/>
      <c r="E29" s="21"/>
      <c r="F29" s="20"/>
      <c r="G29" s="20"/>
      <c r="H29" s="20"/>
      <c r="I29" s="20"/>
    </row>
    <row r="30" spans="1:12">
      <c r="A30" s="20"/>
      <c r="B30" s="20"/>
      <c r="C30" s="20"/>
      <c r="D30" s="20"/>
      <c r="E30" s="21"/>
      <c r="F30" s="20"/>
      <c r="G30" s="20"/>
      <c r="H30" s="20"/>
      <c r="I30" s="20"/>
    </row>
    <row r="31" spans="1:12">
      <c r="A31" s="20"/>
      <c r="B31" s="20"/>
      <c r="C31" s="20"/>
      <c r="D31" s="20"/>
      <c r="E31" s="21"/>
      <c r="F31" s="20"/>
      <c r="G31" s="20"/>
      <c r="H31" s="20"/>
      <c r="I31" s="20"/>
    </row>
    <row r="32" spans="1:12">
      <c r="A32" s="20"/>
      <c r="B32" s="20"/>
      <c r="C32" s="20"/>
      <c r="D32" s="20"/>
      <c r="E32" s="21"/>
      <c r="F32" s="20"/>
      <c r="G32" s="20"/>
      <c r="H32" s="20"/>
      <c r="I32" s="20"/>
    </row>
    <row r="33" spans="1:9">
      <c r="A33" s="20"/>
      <c r="B33" s="20"/>
      <c r="C33" s="20"/>
      <c r="D33" s="20"/>
      <c r="E33" s="21"/>
      <c r="F33" s="20"/>
      <c r="G33" s="20"/>
      <c r="H33" s="20"/>
      <c r="I33" s="20"/>
    </row>
    <row r="34" spans="1:9">
      <c r="A34" s="20"/>
      <c r="B34" s="20"/>
      <c r="C34" s="20"/>
      <c r="D34" s="20"/>
      <c r="E34" s="21"/>
      <c r="F34" s="20"/>
      <c r="G34" s="20"/>
      <c r="H34" s="20"/>
      <c r="I34" s="20"/>
    </row>
    <row r="35" spans="1:9">
      <c r="A35" s="20"/>
      <c r="B35" s="20"/>
      <c r="C35" s="20"/>
      <c r="D35" s="20"/>
      <c r="E35" s="21"/>
      <c r="F35" s="20"/>
      <c r="G35" s="20"/>
      <c r="H35" s="20"/>
      <c r="I35" s="20"/>
    </row>
    <row r="36" spans="1:9">
      <c r="A36" s="20"/>
      <c r="B36" s="20"/>
      <c r="C36" s="20"/>
      <c r="D36" s="20"/>
      <c r="E36" s="21"/>
      <c r="F36" s="20"/>
      <c r="G36" s="20"/>
      <c r="H36" s="20"/>
      <c r="I36" s="20"/>
    </row>
    <row r="37" spans="1:9">
      <c r="A37" s="20"/>
      <c r="B37" s="20"/>
      <c r="C37" s="20"/>
      <c r="D37" s="20"/>
      <c r="E37" s="21"/>
      <c r="F37" s="20"/>
      <c r="G37" s="20"/>
      <c r="H37" s="20"/>
      <c r="I37" s="20"/>
    </row>
    <row r="38" spans="1:9">
      <c r="A38" s="20"/>
      <c r="B38" s="20"/>
      <c r="C38" s="20"/>
      <c r="D38" s="20"/>
      <c r="E38" s="21"/>
      <c r="F38" s="20"/>
      <c r="G38" s="20"/>
      <c r="H38" s="20"/>
      <c r="I38" s="20"/>
    </row>
    <row r="39" spans="1:9">
      <c r="A39" s="20"/>
      <c r="B39" s="20"/>
      <c r="C39" s="20"/>
      <c r="D39" s="20"/>
      <c r="E39" s="21"/>
      <c r="F39" s="20"/>
      <c r="G39" s="20"/>
      <c r="H39" s="20"/>
      <c r="I39" s="20"/>
    </row>
    <row r="40" spans="1:9">
      <c r="A40" s="20"/>
      <c r="B40" s="20"/>
      <c r="C40" s="20"/>
      <c r="D40" s="20"/>
      <c r="E40" s="21"/>
      <c r="F40" s="20"/>
      <c r="G40" s="20"/>
      <c r="H40" s="20"/>
      <c r="I40" s="20"/>
    </row>
    <row r="41" spans="1:9">
      <c r="A41" s="20"/>
      <c r="B41" s="20"/>
      <c r="C41" s="20"/>
      <c r="D41" s="20"/>
      <c r="E41" s="21"/>
      <c r="F41" s="20"/>
      <c r="G41" s="20"/>
      <c r="H41" s="20"/>
      <c r="I41" s="20"/>
    </row>
    <row r="42" spans="1:9">
      <c r="A42" s="20"/>
      <c r="B42" s="20"/>
      <c r="C42" s="20"/>
      <c r="D42" s="20"/>
      <c r="E42" s="21"/>
      <c r="F42" s="20"/>
      <c r="G42" s="20"/>
      <c r="H42" s="20"/>
      <c r="I42" s="20"/>
    </row>
    <row r="43" spans="1:9">
      <c r="A43" s="20"/>
      <c r="B43" s="20"/>
      <c r="C43" s="20"/>
      <c r="D43" s="20"/>
      <c r="E43" s="21"/>
      <c r="F43" s="20"/>
      <c r="G43" s="20"/>
      <c r="H43" s="20"/>
      <c r="I43" s="20"/>
    </row>
    <row r="44" spans="1:9">
      <c r="A44" s="20"/>
      <c r="B44" s="20"/>
      <c r="C44" s="20"/>
      <c r="D44" s="20"/>
      <c r="E44" s="21"/>
      <c r="F44" s="20"/>
      <c r="G44" s="20"/>
      <c r="H44" s="20"/>
      <c r="I44" s="20"/>
    </row>
    <row r="45" spans="1:9">
      <c r="A45" s="20"/>
      <c r="B45" s="20"/>
      <c r="C45" s="20"/>
      <c r="D45" s="20"/>
      <c r="E45" s="21"/>
      <c r="F45" s="20"/>
      <c r="G45" s="20"/>
      <c r="H45" s="20"/>
      <c r="I45" s="20"/>
    </row>
    <row r="46" spans="1:9">
      <c r="A46" s="20"/>
      <c r="B46" s="20"/>
      <c r="C46" s="20"/>
      <c r="D46" s="20"/>
      <c r="E46" s="21"/>
      <c r="F46" s="20"/>
      <c r="G46" s="20"/>
      <c r="H46" s="20"/>
      <c r="I46" s="20"/>
    </row>
    <row r="47" spans="1:9">
      <c r="A47" s="20"/>
      <c r="B47" s="20"/>
      <c r="C47" s="20"/>
      <c r="D47" s="20"/>
      <c r="E47" s="21"/>
      <c r="F47" s="20"/>
      <c r="G47" s="20"/>
      <c r="H47" s="20"/>
      <c r="I47" s="20"/>
    </row>
    <row r="48" spans="1:9">
      <c r="A48" s="20"/>
      <c r="B48" s="20"/>
      <c r="C48" s="20"/>
      <c r="D48" s="20"/>
      <c r="E48" s="21"/>
      <c r="F48" s="20"/>
      <c r="G48" s="20"/>
      <c r="H48" s="20"/>
      <c r="I48" s="20"/>
    </row>
    <row r="49" spans="1:9">
      <c r="A49" s="20"/>
      <c r="B49" s="20"/>
      <c r="C49" s="20"/>
      <c r="D49" s="20"/>
      <c r="E49" s="21"/>
      <c r="F49" s="20"/>
      <c r="G49" s="20"/>
      <c r="H49" s="20"/>
      <c r="I49" s="20"/>
    </row>
    <row r="50" spans="1:9">
      <c r="A50" s="20"/>
      <c r="B50" s="20"/>
      <c r="C50" s="20"/>
      <c r="D50" s="20"/>
      <c r="E50" s="21"/>
      <c r="F50" s="20"/>
      <c r="G50" s="20"/>
      <c r="H50" s="20"/>
      <c r="I50" s="20"/>
    </row>
    <row r="51" spans="1:9">
      <c r="A51" s="20"/>
      <c r="B51" s="20"/>
      <c r="C51" s="20"/>
      <c r="D51" s="20"/>
      <c r="E51" s="21"/>
      <c r="F51" s="20"/>
      <c r="G51" s="20"/>
      <c r="H51" s="20"/>
      <c r="I51" s="20"/>
    </row>
    <row r="52" spans="1:9">
      <c r="A52" s="20"/>
      <c r="B52" s="20"/>
      <c r="C52" s="20"/>
      <c r="D52" s="20"/>
      <c r="E52" s="21"/>
      <c r="F52" s="20"/>
      <c r="G52" s="20"/>
      <c r="H52" s="20"/>
      <c r="I52" s="20"/>
    </row>
    <row r="53" spans="1:9">
      <c r="A53" s="20"/>
      <c r="B53" s="20"/>
      <c r="C53" s="20"/>
      <c r="D53" s="20"/>
      <c r="E53" s="20"/>
      <c r="F53" s="20"/>
      <c r="G53" s="20"/>
      <c r="H53" s="20"/>
      <c r="I53" s="20"/>
    </row>
    <row r="54" spans="1:9">
      <c r="A54" s="20"/>
      <c r="B54" s="20"/>
      <c r="C54" s="20"/>
      <c r="D54" s="20"/>
      <c r="E54" s="20"/>
      <c r="F54" s="20"/>
      <c r="G54" s="20"/>
      <c r="H54" s="20"/>
      <c r="I54" s="20"/>
    </row>
    <row r="55" spans="1:9">
      <c r="A55" s="20"/>
      <c r="B55" s="20"/>
      <c r="C55" s="20"/>
      <c r="D55" s="20"/>
      <c r="E55" s="20"/>
      <c r="F55" s="20"/>
      <c r="G55" s="20"/>
      <c r="H55" s="20"/>
      <c r="I55" s="20"/>
    </row>
    <row r="56" spans="1:9">
      <c r="A56" s="20"/>
      <c r="B56" s="20"/>
      <c r="C56" s="20"/>
      <c r="D56" s="20"/>
      <c r="E56" s="20"/>
      <c r="F56" s="20"/>
      <c r="G56" s="20"/>
      <c r="H56" s="20"/>
      <c r="I56" s="20"/>
    </row>
    <row r="57" spans="1:9">
      <c r="A57" s="20"/>
      <c r="B57" s="20"/>
      <c r="C57" s="20"/>
      <c r="D57" s="20"/>
      <c r="E57" s="20"/>
      <c r="F57" s="20"/>
      <c r="G57" s="20"/>
      <c r="H57" s="20"/>
      <c r="I57" s="20"/>
    </row>
    <row r="58" spans="1:9">
      <c r="A58" s="20"/>
      <c r="B58" s="20"/>
      <c r="C58" s="20"/>
      <c r="D58" s="20"/>
      <c r="E58" s="20"/>
      <c r="F58" s="20"/>
      <c r="G58" s="20"/>
      <c r="H58" s="20"/>
      <c r="I58" s="20"/>
    </row>
    <row r="59" spans="1:9">
      <c r="A59" s="20"/>
      <c r="B59" s="20"/>
      <c r="C59" s="20"/>
      <c r="D59" s="20"/>
      <c r="E59" s="20"/>
      <c r="F59" s="20"/>
      <c r="G59" s="20"/>
      <c r="H59" s="20"/>
      <c r="I59" s="20"/>
    </row>
    <row r="60" spans="1:9">
      <c r="A60" s="20"/>
      <c r="B60" s="20"/>
      <c r="C60" s="20"/>
      <c r="D60" s="20"/>
      <c r="E60" s="20"/>
      <c r="F60" s="20"/>
      <c r="G60" s="20"/>
      <c r="H60" s="20"/>
      <c r="I60" s="20"/>
    </row>
    <row r="61" spans="1:9">
      <c r="A61" s="20"/>
      <c r="B61" s="20"/>
      <c r="C61" s="20"/>
      <c r="D61" s="20"/>
      <c r="E61" s="20"/>
      <c r="F61" s="20"/>
      <c r="G61" s="20"/>
      <c r="H61" s="20"/>
      <c r="I61" s="20"/>
    </row>
    <row r="62" spans="1:9">
      <c r="A62" s="20"/>
      <c r="B62" s="20"/>
      <c r="C62" s="20"/>
      <c r="D62" s="20"/>
      <c r="E62" s="20"/>
      <c r="F62" s="20"/>
      <c r="G62" s="20"/>
      <c r="H62" s="20"/>
      <c r="I62" s="20"/>
    </row>
    <row r="63" spans="1:9">
      <c r="A63" s="20"/>
      <c r="B63" s="20"/>
      <c r="C63" s="20"/>
      <c r="D63" s="20"/>
      <c r="E63" s="20"/>
      <c r="F63" s="20"/>
      <c r="G63" s="20"/>
      <c r="H63" s="20"/>
      <c r="I63" s="20"/>
    </row>
    <row r="64" spans="1:9">
      <c r="A64" s="20"/>
      <c r="B64" s="20"/>
      <c r="C64" s="20"/>
      <c r="D64" s="20"/>
      <c r="E64" s="20"/>
      <c r="F64" s="20"/>
      <c r="G64" s="20"/>
      <c r="H64" s="20"/>
      <c r="I64" s="20"/>
    </row>
  </sheetData>
  <mergeCells count="10"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I6:J6"/>
  </mergeCells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36"/>
  <sheetViews>
    <sheetView tabSelected="1" zoomScaleNormal="100" workbookViewId="0">
      <selection activeCell="B22" sqref="B22"/>
    </sheetView>
  </sheetViews>
  <sheetFormatPr baseColWidth="10" defaultRowHeight="15"/>
  <cols>
    <col min="1" max="1" width="84.42578125" customWidth="1"/>
    <col min="2" max="2" width="22.28515625" customWidth="1"/>
    <col min="5" max="5" width="16.85546875" bestFit="1" customWidth="1"/>
    <col min="6" max="6" width="13.140625" bestFit="1" customWidth="1"/>
    <col min="7" max="7" width="14.140625" bestFit="1" customWidth="1"/>
  </cols>
  <sheetData>
    <row r="2" spans="1:7" ht="21" customHeight="1">
      <c r="A2" s="59" t="s">
        <v>14</v>
      </c>
      <c r="B2" s="59"/>
      <c r="C2" s="12"/>
    </row>
    <row r="3" spans="1:7" ht="22.5" customHeight="1">
      <c r="A3" s="12"/>
      <c r="B3" s="12"/>
      <c r="C3" s="12"/>
    </row>
    <row r="4" spans="1:7" ht="22.5" customHeight="1">
      <c r="A4" s="12"/>
      <c r="B4" s="12"/>
      <c r="C4" s="12"/>
    </row>
    <row r="5" spans="1:7" ht="61.5" customHeight="1">
      <c r="A5" s="63" t="s">
        <v>56</v>
      </c>
      <c r="B5" s="63"/>
      <c r="C5" s="12"/>
    </row>
    <row r="6" spans="1:7">
      <c r="A6" s="12"/>
      <c r="B6" s="12"/>
      <c r="C6" s="12"/>
    </row>
    <row r="7" spans="1:7" ht="15.75">
      <c r="A7" s="18" t="s">
        <v>27</v>
      </c>
      <c r="B7" s="18" t="s">
        <v>0</v>
      </c>
      <c r="G7" s="7"/>
    </row>
    <row r="8" spans="1:7" ht="16.5">
      <c r="A8" s="6" t="s">
        <v>40</v>
      </c>
      <c r="B8" s="47">
        <v>869906909.51999998</v>
      </c>
      <c r="G8" s="7"/>
    </row>
    <row r="9" spans="1:7" ht="15.75">
      <c r="A9" s="6" t="s">
        <v>5</v>
      </c>
      <c r="B9" s="26">
        <f>2609515.01+1264585.51</f>
        <v>3874100.5199999996</v>
      </c>
      <c r="G9" s="7"/>
    </row>
    <row r="10" spans="1:7" ht="15.75">
      <c r="A10" s="6" t="s">
        <v>6</v>
      </c>
      <c r="B10" s="26">
        <f>B8-B9</f>
        <v>866032809</v>
      </c>
    </row>
    <row r="11" spans="1:7" ht="15.75">
      <c r="A11" s="6" t="s">
        <v>7</v>
      </c>
      <c r="B11" s="26">
        <f>1330255.04+1281025.12</f>
        <v>2611280.16</v>
      </c>
      <c r="E11" s="7"/>
      <c r="F11" s="7"/>
      <c r="G11" s="7"/>
    </row>
    <row r="12" spans="1:7" ht="15.75">
      <c r="A12" s="6" t="s">
        <v>8</v>
      </c>
      <c r="B12" s="26">
        <f>B10-B11</f>
        <v>863421528.84000003</v>
      </c>
      <c r="E12" t="s">
        <v>31</v>
      </c>
    </row>
    <row r="13" spans="1:7" ht="15.75">
      <c r="A13" s="6" t="s">
        <v>9</v>
      </c>
      <c r="B13" s="26">
        <v>0</v>
      </c>
    </row>
    <row r="14" spans="1:7" s="29" customFormat="1" ht="15.75">
      <c r="A14" s="6" t="s">
        <v>10</v>
      </c>
      <c r="B14" s="26">
        <f>B12-B13</f>
        <v>863421528.84000003</v>
      </c>
    </row>
    <row r="15" spans="1:7" s="29" customFormat="1" ht="15.75">
      <c r="A15" s="6" t="s">
        <v>41</v>
      </c>
      <c r="B15" s="26">
        <f>2712614.85+2612226.7</f>
        <v>5324841.5500000007</v>
      </c>
    </row>
    <row r="16" spans="1:7" s="29" customFormat="1" ht="15.75">
      <c r="A16" s="6" t="s">
        <v>42</v>
      </c>
      <c r="B16" s="26">
        <f>B14-B15</f>
        <v>858096687.29000008</v>
      </c>
    </row>
    <row r="17" spans="1:2" s="29" customFormat="1" ht="15.75">
      <c r="A17" s="6" t="s">
        <v>43</v>
      </c>
      <c r="B17" s="26">
        <f>1382812.35+1331637.39</f>
        <v>2714449.74</v>
      </c>
    </row>
    <row r="18" spans="1:2" s="29" customFormat="1" ht="15.75">
      <c r="A18" s="6" t="s">
        <v>44</v>
      </c>
      <c r="B18" s="26">
        <f>B16-B17</f>
        <v>855382237.55000007</v>
      </c>
    </row>
    <row r="19" spans="1:2" s="29" customFormat="1" ht="15.75">
      <c r="A19" s="6" t="s">
        <v>45</v>
      </c>
      <c r="B19" s="26">
        <v>0</v>
      </c>
    </row>
    <row r="20" spans="1:2" s="29" customFormat="1" ht="15.75">
      <c r="A20" s="6" t="s">
        <v>46</v>
      </c>
      <c r="B20" s="26">
        <f>B18-B19</f>
        <v>855382237.55000007</v>
      </c>
    </row>
    <row r="21" spans="1:2" s="29" customFormat="1" ht="15.75">
      <c r="A21" s="6" t="s">
        <v>50</v>
      </c>
      <c r="B21" s="26">
        <f>1400788.91+1348948.68+1418999.17+1366485.01</f>
        <v>5535221.7699999996</v>
      </c>
    </row>
    <row r="22" spans="1:2" s="29" customFormat="1" ht="15.75">
      <c r="A22" s="6" t="s">
        <v>51</v>
      </c>
      <c r="B22" s="26">
        <f t="shared" ref="B22" si="0">B20-B21</f>
        <v>849847015.78000009</v>
      </c>
    </row>
    <row r="23" spans="1:2" s="29" customFormat="1" ht="15.75">
      <c r="A23" s="6" t="s">
        <v>52</v>
      </c>
      <c r="B23" s="26">
        <v>0</v>
      </c>
    </row>
    <row r="24" spans="1:2" s="29" customFormat="1" ht="15.75">
      <c r="A24" s="6" t="s">
        <v>53</v>
      </c>
      <c r="B24" s="26">
        <f t="shared" ref="B24" si="1">B22-B23</f>
        <v>849847015.78000009</v>
      </c>
    </row>
    <row r="25" spans="1:2" s="29" customFormat="1" ht="15.75">
      <c r="A25" s="6" t="s">
        <v>54</v>
      </c>
      <c r="B25" s="26">
        <f>1437446.16+1384249.31+1456132.96+1402244.56</f>
        <v>5680072.9900000002</v>
      </c>
    </row>
    <row r="26" spans="1:2" s="29" customFormat="1" ht="15.75">
      <c r="A26" s="6" t="s">
        <v>55</v>
      </c>
      <c r="B26" s="26">
        <f t="shared" ref="B26" si="2">B24-B25</f>
        <v>844166942.79000008</v>
      </c>
    </row>
    <row r="27" spans="1:2" s="29" customFormat="1" ht="15.75">
      <c r="A27" s="6"/>
      <c r="B27" s="26"/>
    </row>
    <row r="28" spans="1:2" s="29" customFormat="1" ht="15.75">
      <c r="A28" s="6"/>
      <c r="B28" s="26"/>
    </row>
    <row r="29" spans="1:2" s="29" customFormat="1" ht="15.75">
      <c r="A29" s="6"/>
      <c r="B29" s="26"/>
    </row>
    <row r="30" spans="1:2" s="29" customFormat="1" ht="15.75">
      <c r="A30" s="6"/>
      <c r="B30" s="26"/>
    </row>
    <row r="31" spans="1:2" s="29" customFormat="1" ht="15.75">
      <c r="A31" s="6"/>
      <c r="B31" s="26"/>
    </row>
    <row r="32" spans="1:2" s="29" customFormat="1" ht="15.75">
      <c r="A32" s="6"/>
      <c r="B32" s="26"/>
    </row>
    <row r="33" spans="1:2" s="29" customFormat="1" ht="15.75">
      <c r="A33" s="6"/>
      <c r="B33" s="26"/>
    </row>
    <row r="34" spans="1:2" s="29" customFormat="1" ht="15.75">
      <c r="A34" s="6"/>
      <c r="B34" s="26"/>
    </row>
    <row r="35" spans="1:2" ht="15.75">
      <c r="A35" s="36" t="s">
        <v>49</v>
      </c>
      <c r="B35" s="37">
        <f>+B26</f>
        <v>844166942.79000008</v>
      </c>
    </row>
    <row r="36" spans="1:2" ht="15.75">
      <c r="A36" s="4"/>
      <c r="B36" s="5"/>
    </row>
  </sheetData>
  <mergeCells count="2">
    <mergeCell ref="A2:B2"/>
    <mergeCell ref="A5:B5"/>
  </mergeCells>
  <phoneticPr fontId="19" type="noConversion"/>
  <printOptions horizontalCentered="1"/>
  <pageMargins left="0.70866141732283472" right="0.70866141732283472" top="0.55118110236220474" bottom="0.74803149606299213" header="0.31496062992125984" footer="0.31496062992125984"/>
  <pageSetup paperSize="9" scale="82" orientation="landscape" r:id="rId1"/>
  <colBreaks count="1" manualBreakCount="1">
    <brk id="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15"/>
  <sheetViews>
    <sheetView tabSelected="1" zoomScaleNormal="100" workbookViewId="0">
      <selection activeCell="B22" sqref="B22"/>
    </sheetView>
  </sheetViews>
  <sheetFormatPr baseColWidth="10" defaultRowHeight="15"/>
  <cols>
    <col min="1" max="1" width="47.7109375" customWidth="1"/>
    <col min="2" max="2" width="24" customWidth="1"/>
    <col min="3" max="3" width="47.7109375" customWidth="1"/>
  </cols>
  <sheetData>
    <row r="2" spans="1:6" ht="21" customHeight="1">
      <c r="A2" s="59" t="s">
        <v>14</v>
      </c>
      <c r="B2" s="59"/>
      <c r="C2" s="59"/>
    </row>
    <row r="3" spans="1:6" ht="25.5" customHeight="1">
      <c r="A3" s="12"/>
      <c r="B3" s="12"/>
      <c r="C3" s="12"/>
      <c r="D3" s="12"/>
    </row>
    <row r="4" spans="1:6" ht="47.25" customHeight="1">
      <c r="A4" s="63" t="s">
        <v>12</v>
      </c>
      <c r="B4" s="63"/>
      <c r="C4" s="63"/>
      <c r="D4" s="12"/>
    </row>
    <row r="5" spans="1:6" ht="26.25" customHeight="1">
      <c r="A5" s="12"/>
      <c r="B5" s="41" t="s">
        <v>47</v>
      </c>
      <c r="C5" s="48"/>
      <c r="D5" s="12"/>
    </row>
    <row r="6" spans="1:6" ht="33">
      <c r="A6" s="17"/>
      <c r="B6" s="43" t="s">
        <v>1</v>
      </c>
      <c r="C6" s="42" t="s">
        <v>48</v>
      </c>
    </row>
    <row r="7" spans="1:6" ht="16.5">
      <c r="A7" s="2" t="s">
        <v>4</v>
      </c>
      <c r="B7" s="27">
        <v>473347864253.27002</v>
      </c>
      <c r="C7" s="27">
        <v>500241006540.83002</v>
      </c>
      <c r="F7" s="29"/>
    </row>
    <row r="8" spans="1:6" ht="16.5">
      <c r="A8" s="2" t="s">
        <v>2</v>
      </c>
      <c r="B8" s="27">
        <v>869906909.51999998</v>
      </c>
      <c r="C8" s="27">
        <v>844166942.78999996</v>
      </c>
    </row>
    <row r="9" spans="1:6" ht="16.5">
      <c r="A9" s="2" t="s">
        <v>3</v>
      </c>
      <c r="B9" s="3">
        <f>B8/B7</f>
        <v>1.8377750808959955E-3</v>
      </c>
      <c r="C9" s="3">
        <f>C8/C7</f>
        <v>1.6875204786337293E-3</v>
      </c>
    </row>
    <row r="11" spans="1:6" ht="15.75">
      <c r="A11" s="1"/>
      <c r="C11" s="49"/>
      <c r="E11" s="29"/>
    </row>
    <row r="12" spans="1:6">
      <c r="A12" s="1" t="s">
        <v>30</v>
      </c>
    </row>
    <row r="14" spans="1:6">
      <c r="A14" s="29"/>
    </row>
    <row r="15" spans="1:6">
      <c r="C15" s="7"/>
    </row>
  </sheetData>
  <mergeCells count="2">
    <mergeCell ref="A2:C2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89"/>
  <sheetViews>
    <sheetView tabSelected="1" view="pageBreakPreview" zoomScale="110" zoomScaleNormal="100" zoomScaleSheetLayoutView="110" workbookViewId="0">
      <selection activeCell="B22" sqref="B22"/>
    </sheetView>
  </sheetViews>
  <sheetFormatPr baseColWidth="10" defaultRowHeight="15"/>
  <cols>
    <col min="1" max="1" width="42.7109375" customWidth="1"/>
    <col min="2" max="2" width="35.140625" customWidth="1"/>
    <col min="3" max="3" width="42.7109375" customWidth="1"/>
    <col min="4" max="6" width="16.85546875" bestFit="1" customWidth="1"/>
    <col min="7" max="7" width="15.140625" bestFit="1" customWidth="1"/>
  </cols>
  <sheetData>
    <row r="2" spans="1:6" ht="25.5" customHeight="1">
      <c r="A2" s="59" t="s">
        <v>14</v>
      </c>
      <c r="B2" s="59"/>
      <c r="C2" s="59"/>
      <c r="D2" s="12"/>
    </row>
    <row r="3" spans="1:6" ht="17.25" customHeight="1">
      <c r="A3" s="13"/>
      <c r="B3" s="13"/>
      <c r="C3" s="13"/>
      <c r="D3" s="12"/>
    </row>
    <row r="4" spans="1:6" ht="42.75" customHeight="1">
      <c r="A4" s="64" t="s">
        <v>13</v>
      </c>
      <c r="B4" s="64"/>
      <c r="C4" s="64"/>
      <c r="D4" s="12"/>
    </row>
    <row r="5" spans="1:6" ht="24" customHeight="1">
      <c r="A5" s="13"/>
      <c r="B5" s="45" t="s">
        <v>47</v>
      </c>
      <c r="C5" s="13"/>
      <c r="D5" s="12"/>
      <c r="F5" s="7"/>
    </row>
    <row r="6" spans="1:6" ht="15.75">
      <c r="A6" s="16"/>
      <c r="B6" s="44" t="s">
        <v>1</v>
      </c>
      <c r="C6" s="44" t="s">
        <v>48</v>
      </c>
      <c r="F6" s="7"/>
    </row>
    <row r="7" spans="1:6" ht="16.5">
      <c r="A7" s="14" t="s">
        <v>33</v>
      </c>
      <c r="B7" s="47">
        <v>5744436329.5799999</v>
      </c>
      <c r="C7" s="27">
        <v>4997287291.9499998</v>
      </c>
      <c r="E7" s="7"/>
      <c r="F7" s="7"/>
    </row>
    <row r="8" spans="1:6" ht="16.5">
      <c r="A8" s="14" t="s">
        <v>2</v>
      </c>
      <c r="B8" s="27">
        <v>869906909.51999998</v>
      </c>
      <c r="C8" s="27">
        <v>844166942.78999996</v>
      </c>
      <c r="F8" s="7"/>
    </row>
    <row r="9" spans="1:6" ht="15.75">
      <c r="A9" s="14" t="s">
        <v>3</v>
      </c>
      <c r="B9" s="15">
        <f>B8/B7</f>
        <v>0.15143468560014531</v>
      </c>
      <c r="C9" s="15">
        <f>C8/C7</f>
        <v>0.16892503741977102</v>
      </c>
      <c r="E9" s="7"/>
      <c r="F9" s="7"/>
    </row>
    <row r="10" spans="1:6">
      <c r="E10" s="7"/>
    </row>
    <row r="11" spans="1:6">
      <c r="C11" s="29"/>
      <c r="E11" s="35"/>
    </row>
    <row r="12" spans="1:6">
      <c r="A12" s="1"/>
      <c r="E12" s="35"/>
      <c r="F12" s="7"/>
    </row>
    <row r="13" spans="1:6">
      <c r="A13" s="1"/>
      <c r="E13" s="35"/>
    </row>
    <row r="14" spans="1:6">
      <c r="A14" s="1"/>
      <c r="D14" s="7"/>
      <c r="E14" s="35"/>
    </row>
    <row r="15" spans="1:6">
      <c r="D15" s="7"/>
      <c r="E15" s="35"/>
    </row>
    <row r="16" spans="1:6">
      <c r="D16" s="7"/>
      <c r="E16" s="7"/>
    </row>
    <row r="17" spans="1:5">
      <c r="C17" s="7"/>
      <c r="D17" s="7"/>
      <c r="E17" s="7"/>
    </row>
    <row r="18" spans="1:5" hidden="1">
      <c r="A18" t="s">
        <v>11</v>
      </c>
      <c r="C18" s="10">
        <v>2441282509</v>
      </c>
      <c r="E18" s="8"/>
    </row>
    <row r="19" spans="1:5" hidden="1">
      <c r="C19" s="10">
        <v>481229363.38</v>
      </c>
      <c r="E19" s="8"/>
    </row>
    <row r="20" spans="1:5" hidden="1">
      <c r="C20" s="11">
        <v>30977895.739999998</v>
      </c>
      <c r="E20" s="9"/>
    </row>
    <row r="21" spans="1:5">
      <c r="D21" s="46"/>
    </row>
    <row r="82" spans="6:6">
      <c r="F82" s="7"/>
    </row>
    <row r="83" spans="6:6">
      <c r="F83" s="7"/>
    </row>
    <row r="84" spans="6:6">
      <c r="F84" s="7">
        <v>325882631.27999997</v>
      </c>
    </row>
    <row r="85" spans="6:6">
      <c r="F85" s="7">
        <v>1001226105.9</v>
      </c>
    </row>
    <row r="86" spans="6:6">
      <c r="F86" s="7">
        <v>1302819.79</v>
      </c>
    </row>
    <row r="87" spans="6:6">
      <c r="F87" s="7">
        <f>SUM(F84:F86)</f>
        <v>1328411556.9699998</v>
      </c>
    </row>
    <row r="88" spans="6:6">
      <c r="F88" s="7"/>
    </row>
    <row r="89" spans="6:6">
      <c r="F89" s="7"/>
    </row>
  </sheetData>
  <mergeCells count="2">
    <mergeCell ref="A2:C2"/>
    <mergeCell ref="A4:C4"/>
  </mergeCells>
  <printOptions horizontalCentered="1"/>
  <pageMargins left="0.51181102362204722" right="0.51181102362204722" top="0.55118110236220474" bottom="0.74803149606299213" header="0.31496062992125984" footer="0.31496062992125984"/>
  <pageSetup scale="90" orientation="landscape" r:id="rId1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OPGFF SEP-2024</vt:lpstr>
      <vt:lpstr>Saldo deuda SEP-2024</vt:lpstr>
      <vt:lpstr>Deuda_PIB SEP-2024</vt:lpstr>
      <vt:lpstr>Deuda-Ingresos SEP-2024</vt:lpstr>
      <vt:lpstr>'Deuda_PIB SEP-2024'!Área_de_impresión</vt:lpstr>
      <vt:lpstr>'Deuda-Ingresos SEP-2024'!Área_de_impresión</vt:lpstr>
      <vt:lpstr>'OPGFF SEP-2024'!Área_de_impresión</vt:lpstr>
      <vt:lpstr>'Saldo deuda SEP-2024'!Área_de_impresión</vt:lpstr>
      <vt:lpstr>'Deuda_PIB SEP-2024'!Print_Area</vt:lpstr>
      <vt:lpstr>'Deuda-Ingresos SEP-2024'!Print_Area</vt:lpstr>
      <vt:lpstr>'OPGFF SEP-2024'!Print_Area</vt:lpstr>
      <vt:lpstr>'Saldo deuda SEP-2024'!Print_Area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</dc:creator>
  <cp:lastModifiedBy>usuario</cp:lastModifiedBy>
  <cp:lastPrinted>2024-10-11T21:31:10Z</cp:lastPrinted>
  <dcterms:created xsi:type="dcterms:W3CDTF">2013-06-27T18:34:40Z</dcterms:created>
  <dcterms:modified xsi:type="dcterms:W3CDTF">2024-10-11T21:36:24Z</dcterms:modified>
</cp:coreProperties>
</file>