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NORMAS CONAC 2024\"/>
    </mc:Choice>
  </mc:AlternateContent>
  <bookViews>
    <workbookView xWindow="-120" yWindow="-120" windowWidth="20730" windowHeight="11760"/>
  </bookViews>
  <sheets>
    <sheet name="OPGFF JUN-2024" sheetId="9" r:id="rId1"/>
    <sheet name="Saldo deuda JUN-2024" sheetId="6" r:id="rId2"/>
    <sheet name="Deuda_PIB JUN-2024" sheetId="7" r:id="rId3"/>
    <sheet name="Deuda-Ingresos JUN-2024" sheetId="8" r:id="rId4"/>
  </sheets>
  <definedNames>
    <definedName name="_xlnm.Print_Area" localSheetId="2">'Deuda_PIB JUN-2024'!$A$1:$C$15</definedName>
    <definedName name="_xlnm.Print_Area" localSheetId="3">'Deuda-Ingresos JUN-2024'!$A$1:$C$15</definedName>
    <definedName name="_xlnm.Print_Area" localSheetId="0">'OPGFF JUN-2024'!$A$1:$J$13</definedName>
    <definedName name="_xlnm.Print_Area" localSheetId="1">'Saldo deuda JUN-2024'!$A$1:$B$36</definedName>
    <definedName name="Print_Area" localSheetId="2">'Deuda_PIB JUN-2024'!$A$1:$C$18</definedName>
    <definedName name="Print_Area" localSheetId="3">'Deuda-Ingresos JUN-2024'!$A$1:$C$14</definedName>
    <definedName name="Print_Area" localSheetId="0">'OPGFF JUN-2024'!$A$1:$J$13</definedName>
    <definedName name="Print_Area" localSheetId="1">'Saldo deuda JUN-2024'!$A$1:$B$36</definedName>
  </definedNames>
  <calcPr calcId="152511" calcMode="manual"/>
</workbook>
</file>

<file path=xl/calcChain.xml><?xml version="1.0" encoding="utf-8"?>
<calcChain xmlns="http://schemas.openxmlformats.org/spreadsheetml/2006/main">
  <c r="B10" i="6" l="1"/>
  <c r="B12" i="6" s="1"/>
  <c r="B14" i="6" s="1"/>
  <c r="B16" i="6" s="1"/>
  <c r="B18" i="6" s="1"/>
  <c r="B20" i="6" s="1"/>
  <c r="B17" i="6"/>
  <c r="B15" i="6"/>
  <c r="B11" i="6" l="1"/>
  <c r="B9" i="6"/>
  <c r="C9" i="8" l="1"/>
  <c r="C9" i="7"/>
  <c r="B9" i="8" l="1"/>
  <c r="B9" i="7" l="1"/>
  <c r="J8" i="9"/>
  <c r="J9" i="9"/>
  <c r="B35" i="6" l="1"/>
  <c r="F87" i="8" l="1"/>
</calcChain>
</file>

<file path=xl/sharedStrings.xml><?xml version="1.0" encoding="utf-8"?>
<sst xmlns="http://schemas.openxmlformats.org/spreadsheetml/2006/main" count="63" uniqueCount="51">
  <si>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</si>
  <si>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</si>
  <si>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</si>
  <si>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</si>
  <si>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</si>
  <si>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</si>
  <si>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</si>
  <si>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</si>
  <si>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</si>
  <si>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</si>
  <si>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</si>
  <si>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</si>
  <si>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</si>
  <si>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</si>
  <si>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</si>
  <si>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</si>
  <si>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</si>
  <si>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</si>
  <si>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</si>
  <si>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</si>
  <si>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</si>
  <si>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</si>
  <si>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</si>
  <si>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</si>
  <si>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</si>
  <si>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</si>
  <si>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</si>
  <si>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</si>
  <si>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</si>
  <si>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</si>
  <si>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</si>
  <si>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</si>
  <si>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</si>
  <si>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</si>
  <si>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</si>
  <si>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</si>
  <si>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</si>
  <si>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</si>
  <si>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</si>
  <si>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</si>
  <si>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</si>
  <si>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2023</t>
  </si>
  <si>
    <t>2do. Trimestre de 2024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</si>
  <si>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</si>
  <si>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</si>
  <si>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</si>
  <si>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</si>
  <si>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</si>
  <si>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</si>
  <si>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Deuda Pública Bruta Total al 30 de junio de 2024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</si>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</sst>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topLeftCell="C7" zoomScale="73" zoomScaleNormal="73" workbookViewId="0">
      <selection activeCell="A6" sqref="A6:A7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42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23283759.620000001</v>
      </c>
      <c r="J8" s="54">
        <f>+I8/F8</f>
        <v>4.6711124651850927E-2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21747749.190000001</v>
      </c>
      <c r="J9" s="54">
        <f>+I9/F9</f>
        <v>4.5306321412489893E-2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topLeftCell="A16" zoomScaleNormal="100" workbookViewId="0">
      <selection activeCell="A6" sqref="A6:A7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869906909.51999998</v>
      </c>
      <c r="G8" s="7"/>
    </row>
    <row r="9" spans="1:7" ht="15.75">
      <c r="A9" s="6" t="s">
        <v>5</v>
      </c>
      <c r="B9" s="26">
        <f>2609515.01+1264585.51</f>
        <v>3874100.5199999996</v>
      </c>
      <c r="G9" s="7"/>
    </row>
    <row r="10" spans="1:7" ht="15.75">
      <c r="A10" s="6" t="s">
        <v>6</v>
      </c>
      <c r="B10" s="26">
        <f>B8-B9</f>
        <v>866032809</v>
      </c>
    </row>
    <row r="11" spans="1:7" ht="15.75">
      <c r="A11" s="6" t="s">
        <v>7</v>
      </c>
      <c r="B11" s="26">
        <f>1330255.04+1281025.12</f>
        <v>2611280.16</v>
      </c>
      <c r="E11" s="7"/>
      <c r="F11" s="7"/>
      <c r="G11" s="7"/>
    </row>
    <row r="12" spans="1:7" ht="15.75">
      <c r="A12" s="6" t="s">
        <v>8</v>
      </c>
      <c r="B12" s="26">
        <f>B10-B11</f>
        <v>863421528.84000003</v>
      </c>
      <c r="E12" t="s">
        <v>32</v>
      </c>
    </row>
    <row r="13" spans="1:7" ht="15.75">
      <c r="A13" s="6" t="s">
        <v>9</v>
      </c>
      <c r="B13" s="26">
        <v>0</v>
      </c>
    </row>
    <row r="14" spans="1:7" s="29" customFormat="1" ht="15.75">
      <c r="A14" s="6" t="s">
        <v>10</v>
      </c>
      <c r="B14" s="26">
        <f>B12-B13</f>
        <v>863421528.84000003</v>
      </c>
    </row>
    <row r="15" spans="1:7" s="29" customFormat="1" ht="15.75">
      <c r="A15" s="6" t="s">
        <v>43</v>
      </c>
      <c r="B15" s="26">
        <f>2712614.85+2612226.7</f>
        <v>5324841.5500000007</v>
      </c>
    </row>
    <row r="16" spans="1:7" s="29" customFormat="1" ht="15.75">
      <c r="A16" s="6" t="s">
        <v>44</v>
      </c>
      <c r="B16" s="26">
        <f>B14-B15</f>
        <v>858096687.29000008</v>
      </c>
    </row>
    <row r="17" spans="1:2" s="29" customFormat="1" ht="15.75">
      <c r="A17" s="6" t="s">
        <v>45</v>
      </c>
      <c r="B17" s="26">
        <f>1382812.35+1331637.39</f>
        <v>2714449.74</v>
      </c>
    </row>
    <row r="18" spans="1:2" s="29" customFormat="1" ht="15.75">
      <c r="A18" s="6" t="s">
        <v>46</v>
      </c>
      <c r="B18" s="26">
        <f>B16-B17</f>
        <v>855382237.55000007</v>
      </c>
    </row>
    <row r="19" spans="1:2" s="29" customFormat="1" ht="15.75">
      <c r="A19" s="6" t="s">
        <v>47</v>
      </c>
      <c r="B19" s="26">
        <v>0</v>
      </c>
    </row>
    <row r="20" spans="1:2" s="29" customFormat="1" ht="15.75">
      <c r="A20" s="6" t="s">
        <v>48</v>
      </c>
      <c r="B20" s="26">
        <f>B18-B19</f>
        <v>855382237.55000007</v>
      </c>
    </row>
    <row r="21" spans="1:2" s="29" customFormat="1" ht="15.75">
      <c r="A21" s="6"/>
      <c r="B21" s="26"/>
    </row>
    <row r="22" spans="1:2" s="29" customFormat="1" ht="15.75">
      <c r="A22" s="6"/>
      <c r="B22" s="26"/>
    </row>
    <row r="23" spans="1:2" s="29" customFormat="1" ht="15.75">
      <c r="A23" s="6"/>
      <c r="B23" s="26"/>
    </row>
    <row r="24" spans="1:2" s="29" customFormat="1" ht="15.75">
      <c r="A24" s="6"/>
      <c r="B24" s="26"/>
    </row>
    <row r="25" spans="1:2" s="29" customFormat="1" ht="15.75">
      <c r="A25" s="6"/>
      <c r="B25" s="26"/>
    </row>
    <row r="26" spans="1:2" s="29" customFormat="1" ht="15.75">
      <c r="A26" s="6"/>
      <c r="B26" s="26"/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49</v>
      </c>
      <c r="B35" s="37">
        <f>+B14</f>
        <v>863421528.84000003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zoomScaleNormal="100" workbookViewId="0">
      <selection activeCell="A6" sqref="A6:A7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42</v>
      </c>
      <c r="C5" s="48"/>
      <c r="D5" s="12"/>
    </row>
    <row r="6" spans="1:6" ht="33">
      <c r="A6" s="17"/>
      <c r="B6" s="43" t="s">
        <v>1</v>
      </c>
      <c r="C6" s="42" t="s">
        <v>50</v>
      </c>
    </row>
    <row r="7" spans="1:6" ht="16.5">
      <c r="A7" s="2" t="s">
        <v>4</v>
      </c>
      <c r="B7" s="27">
        <v>473347864253.27002</v>
      </c>
      <c r="C7" s="27">
        <v>473414095060.53998</v>
      </c>
      <c r="F7" s="29"/>
    </row>
    <row r="8" spans="1:6" ht="16.5">
      <c r="A8" s="2" t="s">
        <v>2</v>
      </c>
      <c r="B8" s="27">
        <v>869906909.51999998</v>
      </c>
      <c r="C8" s="27">
        <v>855382237.54999995</v>
      </c>
    </row>
    <row r="9" spans="1:6" ht="16.5">
      <c r="A9" s="2" t="s">
        <v>3</v>
      </c>
      <c r="B9" s="3">
        <f>B8/B7</f>
        <v>1.8377750808959955E-3</v>
      </c>
      <c r="C9" s="3">
        <f>C8/C7</f>
        <v>1.8068372836271679E-3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A6" sqref="A6:A7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42</v>
      </c>
      <c r="C5" s="13"/>
      <c r="D5" s="12"/>
      <c r="F5" s="7"/>
    </row>
    <row r="6" spans="1:6" ht="15.75">
      <c r="A6" s="16"/>
      <c r="B6" s="44" t="s">
        <v>1</v>
      </c>
      <c r="C6" s="44" t="s">
        <v>50</v>
      </c>
      <c r="F6" s="7"/>
    </row>
    <row r="7" spans="1:6" ht="16.5">
      <c r="A7" s="14" t="s">
        <v>34</v>
      </c>
      <c r="B7" s="47">
        <v>5744436329.5799999</v>
      </c>
      <c r="C7" s="27">
        <v>3818460795.8400002</v>
      </c>
      <c r="E7" s="7"/>
      <c r="F7" s="7"/>
    </row>
    <row r="8" spans="1:6" ht="16.5">
      <c r="A8" s="14" t="s">
        <v>2</v>
      </c>
      <c r="B8" s="27">
        <v>869906909.51999998</v>
      </c>
      <c r="C8" s="27">
        <v>855382237.54999995</v>
      </c>
      <c r="F8" s="7"/>
    </row>
    <row r="9" spans="1:6" ht="15.75">
      <c r="A9" s="14" t="s">
        <v>3</v>
      </c>
      <c r="B9" s="15">
        <f>B8/B7</f>
        <v>0.15143468560014531</v>
      </c>
      <c r="C9" s="15">
        <f>C8/C7</f>
        <v>0.22401231367410951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JUN-2024</vt:lpstr>
      <vt:lpstr>Saldo deuda JUN-2024</vt:lpstr>
      <vt:lpstr>Deuda_PIB JUN-2024</vt:lpstr>
      <vt:lpstr>Deuda-Ingresos JUN-2024</vt:lpstr>
      <vt:lpstr>'Deuda_PIB JUN-2024'!Área_de_impresión</vt:lpstr>
      <vt:lpstr>'Deuda-Ingresos JUN-2024'!Área_de_impresión</vt:lpstr>
      <vt:lpstr>'OPGFF JUN-2024'!Área_de_impresión</vt:lpstr>
      <vt:lpstr>'Saldo deuda JUN-2024'!Área_de_impresión</vt:lpstr>
      <vt:lpstr>'Deuda_PIB JUN-2024'!Print_Area</vt:lpstr>
      <vt:lpstr>'Deuda-Ingresos JUN-2024'!Print_Area</vt:lpstr>
      <vt:lpstr>'OPGFF JUN-2024'!Print_Area</vt:lpstr>
      <vt:lpstr>'Saldo deuda JUN-2024'!Print_Area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2024-07-17T22:33:37Z</cp:lastPrinted>
  <dcterms:created xsi:type="dcterms:W3CDTF">2013-06-27T18:34:40Z</dcterms:created>
  <dcterms:modified xsi:type="dcterms:W3CDTF">2024-07-17T22:33:52Z</dcterms:modified>
</cp:coreProperties>
</file>