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RESPALDO VICENTE dic´25\RESPALDO VICENTE CLEMENTE\Respaldo\VERDE\00 VICENTE\DEU PUB\excel\2026\INFORMES 2026\T. NORMAS CONAC 2025\"/>
    </mc:Choice>
  </mc:AlternateContent>
  <xr:revisionPtr revIDLastSave="0" documentId="13_ncr:1_{64BBFBAC-366D-4910-8906-FC2B67E0E541}" xr6:coauthVersionLast="36" xr6:coauthVersionMax="36" xr10:uidLastSave="{00000000-0000-0000-0000-000000000000}"/>
  <bookViews>
    <workbookView xWindow="-120" yWindow="-120" windowWidth="20736" windowHeight="11760" activeTab="3" xr2:uid="{00000000-000D-0000-FFFF-FFFF00000000}"/>
  </bookViews>
  <sheets>
    <sheet name="OPGFF MAR-2026" sheetId="9" r:id="rId1"/>
    <sheet name="Saldo deuda MAR-2026" sheetId="6" r:id="rId2"/>
    <sheet name="Deuda_PIB MAR-2026" sheetId="7" r:id="rId3"/>
    <sheet name="Deuda-Ingresos MAR-2025" sheetId="8" r:id="rId4"/>
  </sheets>
  <definedNames>
    <definedName name="_xlnm.Print_Area" localSheetId="2">'Deuda_PIB MAR-2026'!$A$1:$C$15</definedName>
    <definedName name="_xlnm.Print_Area" localSheetId="3">'Deuda-Ingresos MAR-2025'!$A$1:$C$15</definedName>
    <definedName name="_xlnm.Print_Area" localSheetId="0">'OPGFF MAR-2026'!$A$1:$J$13</definedName>
    <definedName name="_xlnm.Print_Area" localSheetId="1">'Saldo deuda MAR-2026'!$A$1:$B$34</definedName>
    <definedName name="Print_Area" localSheetId="2">'Deuda_PIB MAR-2026'!$A$1:$C$18</definedName>
    <definedName name="Print_Area" localSheetId="3">'Deuda-Ingresos MAR-2025'!$A$1:$C$14</definedName>
    <definedName name="Print_Area" localSheetId="0">'OPGFF MAR-2026'!$A$1:$J$13</definedName>
    <definedName name="Print_Area" localSheetId="1">'Saldo deuda MAR-2026'!$A$1:$B$34</definedName>
  </definedNames>
  <calcPr calcId="191029"/>
</workbook>
</file>

<file path=xl/calcChain.xml><?xml version="1.0" encoding="utf-8"?>
<calcChain xmlns="http://schemas.openxmlformats.org/spreadsheetml/2006/main">
  <c r="B13" i="6" l="1"/>
  <c r="B11" i="6"/>
  <c r="B10" i="6" l="1"/>
  <c r="B12" i="6" s="1"/>
  <c r="B14" i="6" s="1"/>
  <c r="C9" i="8" l="1"/>
  <c r="C9" i="7"/>
  <c r="B9" i="8" l="1"/>
  <c r="B9" i="7" l="1"/>
  <c r="J8" i="9"/>
  <c r="J9" i="9"/>
  <c r="B33" i="6" l="1"/>
  <c r="F87" i="8" l="1"/>
</calcChain>
</file>

<file path=xl/sharedStrings.xml><?xml version="1.0" encoding="utf-8"?>
<sst xmlns="http://schemas.openxmlformats.org/spreadsheetml/2006/main" count="57" uniqueCount="45">
  <si>
    <t>Importe</t>
  </si>
  <si>
    <t>Al 31 de dic. Del año anterior</t>
  </si>
  <si>
    <t>Saldo de la deuda pública</t>
  </si>
  <si>
    <t>Porcentaje</t>
  </si>
  <si>
    <t>Producto interior bruto estatal *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</si>
  <si>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</si>
  <si>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</si>
  <si>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</si>
  <si>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</si>
  <si>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</si>
  <si>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</si>
  <si>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 xml:space="preserve">  </t>
  </si>
  <si>
    <t>Reducción del saldo de la deuda pública bruta total con motivo de cada una de las amortizaciones a que se refiere el Artículo 78 de la Ley General de Contabilidad Gubernamental, con relación al registrado al 31 de diciembre del ejercicio fiscal anterior.</t>
  </si>
  <si>
    <t>Relación deuda pública bruta total a producto interno bruto del Estado</t>
  </si>
  <si>
    <t>Relación deuda pública bruta total a ingresos propios del Municipio al 31 de diciembre del ejercicio fiscal anterior y la fecha de la amortización.</t>
  </si>
  <si>
    <t>Municipio de Benito Juárez, Quintana Roo</t>
  </si>
  <si>
    <t>Formato de información de obligaciones pagadas o garantizadas con fondos federales</t>
  </si>
  <si>
    <t>Tipo de Obligación</t>
  </si>
  <si>
    <t xml:space="preserve">Plazo 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</si>
  <si>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</si>
  <si>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</si>
  <si>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</si>
  <si>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</si>
  <si>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</si>
  <si>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</si>
  <si>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</si>
  <si>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</si>
  <si>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</si>
  <si>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Concepto</t>
  </si>
  <si>
    <t>Crédito Simple</t>
  </si>
  <si>
    <t>FORTAMUN</t>
  </si>
  <si>
    <t>* Fuente: Portal de información financiera de la Secretaría de Finanzas y Planeación del Gobierno del Estado de Quintana Roo.</t>
  </si>
  <si>
    <t xml:space="preserve"> </t>
  </si>
  <si>
    <t>15 Años</t>
  </si>
  <si>
    <t xml:space="preserve">Ingresos Propios </t>
  </si>
  <si>
    <t>TIIE28+0.50</t>
  </si>
  <si>
    <t>Pago parcial para la liquidación de Crédito 9353 con Banobras, pago de gastos y costos asociados al financiamiento, y la constitución del Fondo de Reserva.</t>
  </si>
  <si>
    <t>BBVA Bancomer, S. A.</t>
  </si>
  <si>
    <t>TIIE28+0.65</t>
  </si>
  <si>
    <t>Liquidación de los Crédito 9347,9353 y 9354 con Banobras, pago de gastos y costos asociados al financiamiento, y la constitución del Fondo de Reserva.</t>
  </si>
  <si>
    <t>Banco Azteca, S. A.</t>
  </si>
  <si>
    <t>1er. Trimestre de 2026</t>
  </si>
  <si>
    <t>Deuda Pública Bruta Total al 31 de diciembre de 2025</t>
  </si>
  <si>
    <t>Deuda Pública Bruta Total al 31 de marzo de 2026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</si>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</sst>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9"/>
      <color theme="1"/>
      <name val="Futura Lt BT"/>
      <family val="2"/>
    </font>
    <font>
      <sz val="13"/>
      <color theme="1"/>
      <name val="Calibri"/>
      <family val="2"/>
      <scheme val="minor"/>
    </font>
    <font>
      <sz val="12"/>
      <color theme="1"/>
      <name val="Futura Lt BT"/>
      <family val="2"/>
    </font>
    <font>
      <sz val="13"/>
      <color theme="1"/>
      <name val="Futura Lt B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Futura Lt BT"/>
      <family val="2"/>
    </font>
    <font>
      <sz val="13"/>
      <name val="Futura Lt BT"/>
      <family val="2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Futura Lt BT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name val="Futura Lt BT"/>
    </font>
    <font>
      <b/>
      <sz val="12"/>
      <name val="Futura Lt BT"/>
    </font>
    <font>
      <b/>
      <sz val="8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Border="1"/>
    <xf numFmtId="0" fontId="4" fillId="0" borderId="1" xfId="0" applyFont="1" applyBorder="1"/>
    <xf numFmtId="10" fontId="4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2" borderId="2" xfId="1" applyFont="1" applyFill="1" applyBorder="1"/>
    <xf numFmtId="43" fontId="0" fillId="3" borderId="0" xfId="1" applyFont="1" applyFill="1"/>
    <xf numFmtId="43" fontId="0" fillId="3" borderId="2" xfId="1" applyFont="1" applyFill="1" applyBorder="1"/>
    <xf numFmtId="0" fontId="0" fillId="0" borderId="0" xfId="0" applyBorder="1"/>
    <xf numFmtId="0" fontId="6" fillId="0" borderId="0" xfId="0" applyFont="1" applyBorder="1"/>
    <xf numFmtId="0" fontId="3" fillId="0" borderId="1" xfId="0" applyFont="1" applyBorder="1"/>
    <xf numFmtId="10" fontId="3" fillId="0" borderId="1" xfId="0" applyNumberFormat="1" applyFont="1" applyBorder="1"/>
    <xf numFmtId="0" fontId="8" fillId="4" borderId="1" xfId="0" applyFont="1" applyFill="1" applyBorder="1"/>
    <xf numFmtId="0" fontId="9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/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" fontId="4" fillId="0" borderId="1" xfId="0" applyNumberFormat="1" applyFont="1" applyBorder="1"/>
    <xf numFmtId="4" fontId="1" fillId="0" borderId="1" xfId="0" applyNumberFormat="1" applyFont="1" applyBorder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0" fontId="1" fillId="0" borderId="1" xfId="2" applyNumberFormat="1" applyFont="1" applyBorder="1" applyAlignment="1">
      <alignment horizontal="center"/>
    </xf>
    <xf numFmtId="43" fontId="1" fillId="0" borderId="0" xfId="1" applyFont="1"/>
    <xf numFmtId="43" fontId="0" fillId="0" borderId="0" xfId="1" applyFont="1" applyBorder="1"/>
    <xf numFmtId="0" fontId="12" fillId="0" borderId="1" xfId="0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13" fillId="0" borderId="0" xfId="0" applyNumberFormat="1" applyFont="1"/>
    <xf numFmtId="0" fontId="14" fillId="0" borderId="0" xfId="0" applyFont="1" applyBorder="1"/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3" fontId="0" fillId="0" borderId="0" xfId="0" applyNumberFormat="1"/>
    <xf numFmtId="4" fontId="4" fillId="0" borderId="1" xfId="0" applyNumberFormat="1" applyFont="1" applyFill="1" applyBorder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1254506</xdr:colOff>
      <xdr:row>2</xdr:row>
      <xdr:rowOff>141526</xdr:rowOff>
    </xdr:from>
    <xdr:to>
      <xdr:col>2</xdr:col>
      <xdr:colOff>981206</xdr:colOff>
      <xdr:row>3</xdr:row>
      <xdr:rowOff>281836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C4B5087-9D12-4BFE-BBC1-3270B5228C97}"/>
            </a:ext>
          </a:extLst>
        </xdr:cNvPr>
        <xdr:cNvGrpSpPr>
          <a:grpSpLocks/>
        </xdr:cNvGrpSpPr>
      </xdr:nvGrpSpPr>
      <xdr:grpSpPr bwMode="auto">
        <a:xfrm>
          <a:off x="1310894" y="511760"/>
          <a:ext cx="2047211" cy="564621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466D96FA-8649-43ED-9078-93A3AC1758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B016E6EE-06EF-4DB1-8C03-41E3E9860D35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AB973C95-8F08-44FC-B197-475B8FD80531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EE85BF7A-7669-45D2-B3CF-7CB1BAC72C10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D6F90B5A-87DA-4850-8D80-8BA8711AA449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038818-5558-459E-A286-9B18ADE7F27C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90F86612-F885-4D32-88A7-CFC8CF6B6304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78CFD9E3-BF6C-4390-876F-5CFE6CB21D69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29AF5972-5F70-43D8-91E5-EE3BB5522E9B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43F5F97A-2458-4783-9E03-3F9880FF20B7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83833593-4987-4E88-BC2C-A26C38D40956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9DDEA449-6321-49B9-B282-786679F4E4B2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A81543A2-9919-47D0-BA6A-06F8254864D6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313151</xdr:colOff>
      <xdr:row>1</xdr:row>
      <xdr:rowOff>159393</xdr:rowOff>
    </xdr:from>
    <xdr:to>
      <xdr:col>0</xdr:col>
      <xdr:colOff>1063050</xdr:colOff>
      <xdr:row>3</xdr:row>
      <xdr:rowOff>299911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271C50A-D44A-4C83-B37D-B41844F80E77}"/>
            </a:ext>
          </a:extLst>
        </xdr:cNvPr>
        <xdr:cNvGrpSpPr>
          <a:grpSpLocks/>
        </xdr:cNvGrpSpPr>
      </xdr:nvGrpSpPr>
      <xdr:grpSpPr bwMode="auto">
        <a:xfrm>
          <a:off x="326867" y="345272"/>
          <a:ext cx="783427" cy="749184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43AD7A09-1D32-4753-B92A-4D0F07C06641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7F60EEDD-DEB3-4FED-A93C-95FAA2DCDE46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BACE4BEC-58B9-429A-A003-AF4D8FBB6C0D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101911FF-838A-4E0C-AA42-8E26F123C823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2023F09D-28A9-4149-9625-CE73F5236563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BD239F86-21CD-4347-9173-B6A1C8C0A5F8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E03AABFB-9486-49BD-ACF2-91B894846108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0242CC22-79A1-4312-862B-AFF529FB1562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00170D15-290D-475F-8553-712EF4ACA6C8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E7DE476D-EF39-4D90-B150-15EC9EF11794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1AC016C4-92B6-4C16-8E07-C44682E91F83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603885</xdr:colOff>
      <xdr:row>1</xdr:row>
      <xdr:rowOff>97790</xdr:rowOff>
    </xdr:from>
    <xdr:to>
      <xdr:col>0</xdr:col>
      <xdr:colOff>1844040</xdr:colOff>
      <xdr:row>2</xdr:row>
      <xdr:rowOff>198120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53AC48F9-FA2E-45E4-9774-A71F821C4BF9}"/>
            </a:ext>
          </a:extLst>
        </xdr:cNvPr>
        <xdr:cNvGrpSpPr>
          <a:grpSpLocks/>
        </xdr:cNvGrpSpPr>
      </xdr:nvGrpSpPr>
      <xdr:grpSpPr bwMode="auto">
        <a:xfrm>
          <a:off x="631317" y="284226"/>
          <a:ext cx="1295019" cy="368554"/>
          <a:chOff x="1974" y="1111"/>
          <a:chExt cx="2366" cy="680"/>
        </a:xfrm>
      </xdr:grpSpPr>
      <xdr:pic>
        <xdr:nvPicPr>
          <xdr:cNvPr id="31" name="Picture 2">
            <a:extLst>
              <a:ext uri="{FF2B5EF4-FFF2-40B4-BE49-F238E27FC236}">
                <a16:creationId xmlns:a16="http://schemas.microsoft.com/office/drawing/2014/main" id="{1048B096-D5EC-49F7-8563-1E9A3CF48E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2" name="Freeform 3">
            <a:extLst>
              <a:ext uri="{FF2B5EF4-FFF2-40B4-BE49-F238E27FC236}">
                <a16:creationId xmlns:a16="http://schemas.microsoft.com/office/drawing/2014/main" id="{7C9E909F-0F50-4F67-8240-164BA3DA45B4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AA0E16B9-28F1-4D08-A074-8EB4092F1FEA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4" name="Freeform 5">
            <a:extLst>
              <a:ext uri="{FF2B5EF4-FFF2-40B4-BE49-F238E27FC236}">
                <a16:creationId xmlns:a16="http://schemas.microsoft.com/office/drawing/2014/main" id="{1575D5C5-DBC0-401F-A877-EDAA8626AE6D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5" name="Freeform 6">
            <a:extLst>
              <a:ext uri="{FF2B5EF4-FFF2-40B4-BE49-F238E27FC236}">
                <a16:creationId xmlns:a16="http://schemas.microsoft.com/office/drawing/2014/main" id="{894DAA6B-8EAB-45BC-9072-99227E0F1A39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6" name="Freeform 7">
            <a:extLst>
              <a:ext uri="{FF2B5EF4-FFF2-40B4-BE49-F238E27FC236}">
                <a16:creationId xmlns:a16="http://schemas.microsoft.com/office/drawing/2014/main" id="{5AB1EFBF-2545-477E-9C05-E6970FDDC65F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7" name="Freeform 8">
            <a:extLst>
              <a:ext uri="{FF2B5EF4-FFF2-40B4-BE49-F238E27FC236}">
                <a16:creationId xmlns:a16="http://schemas.microsoft.com/office/drawing/2014/main" id="{B4649F38-B99D-43AC-9045-F1431C8039F2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8" name="Freeform 9">
            <a:extLst>
              <a:ext uri="{FF2B5EF4-FFF2-40B4-BE49-F238E27FC236}">
                <a16:creationId xmlns:a16="http://schemas.microsoft.com/office/drawing/2014/main" id="{3948CE8F-86A6-4DBF-AC34-92982FBF9B7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9" name="Freeform 10">
            <a:extLst>
              <a:ext uri="{FF2B5EF4-FFF2-40B4-BE49-F238E27FC236}">
                <a16:creationId xmlns:a16="http://schemas.microsoft.com/office/drawing/2014/main" id="{B6D9C292-FC00-4443-A7DF-6CCA9B0F02DF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0" name="Freeform 11">
            <a:extLst>
              <a:ext uri="{FF2B5EF4-FFF2-40B4-BE49-F238E27FC236}">
                <a16:creationId xmlns:a16="http://schemas.microsoft.com/office/drawing/2014/main" id="{8D492EBC-50AF-4704-9E64-6530BB045218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1" name="Freeform 12">
            <a:extLst>
              <a:ext uri="{FF2B5EF4-FFF2-40B4-BE49-F238E27FC236}">
                <a16:creationId xmlns:a16="http://schemas.microsoft.com/office/drawing/2014/main" id="{06B30A7F-7AA7-41BF-8A7E-213A5F3DF7DB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2" name="Freeform 13">
            <a:extLst>
              <a:ext uri="{FF2B5EF4-FFF2-40B4-BE49-F238E27FC236}">
                <a16:creationId xmlns:a16="http://schemas.microsoft.com/office/drawing/2014/main" id="{EB999350-AC7E-49C0-8FC1-8E30176B214C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3" name="Freeform 14">
            <a:extLst>
              <a:ext uri="{FF2B5EF4-FFF2-40B4-BE49-F238E27FC236}">
                <a16:creationId xmlns:a16="http://schemas.microsoft.com/office/drawing/2014/main" id="{731FE2D9-FB6D-4D56-9B6C-FD4AFEB301A3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474363</xdr:colOff>
      <xdr:row>2</xdr:row>
      <xdr:rowOff>219075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82E8CCCA-5763-4295-AE24-F5159E496A67}"/>
            </a:ext>
          </a:extLst>
        </xdr:cNvPr>
        <xdr:cNvGrpSpPr>
          <a:grpSpLocks/>
        </xdr:cNvGrpSpPr>
      </xdr:nvGrpSpPr>
      <xdr:grpSpPr bwMode="auto">
        <a:xfrm>
          <a:off x="1" y="184912"/>
          <a:ext cx="495698" cy="488823"/>
          <a:chOff x="885" y="997"/>
          <a:chExt cx="905" cy="900"/>
        </a:xfrm>
      </xdr:grpSpPr>
      <xdr:sp macro="" textlink="">
        <xdr:nvSpPr>
          <xdr:cNvPr id="45" name="Freeform 16">
            <a:extLst>
              <a:ext uri="{FF2B5EF4-FFF2-40B4-BE49-F238E27FC236}">
                <a16:creationId xmlns:a16="http://schemas.microsoft.com/office/drawing/2014/main" id="{D3B64191-EA30-4008-A504-0CF0048D6040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6" name="Freeform 17">
            <a:extLst>
              <a:ext uri="{FF2B5EF4-FFF2-40B4-BE49-F238E27FC236}">
                <a16:creationId xmlns:a16="http://schemas.microsoft.com/office/drawing/2014/main" id="{CF14E83E-1ABF-4DEC-A3C8-8C2168F52633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7" name="Freeform 18">
            <a:extLst>
              <a:ext uri="{FF2B5EF4-FFF2-40B4-BE49-F238E27FC236}">
                <a16:creationId xmlns:a16="http://schemas.microsoft.com/office/drawing/2014/main" id="{536489D4-C376-4384-A0D0-60376153F00F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8" name="Freeform 19">
            <a:extLst>
              <a:ext uri="{FF2B5EF4-FFF2-40B4-BE49-F238E27FC236}">
                <a16:creationId xmlns:a16="http://schemas.microsoft.com/office/drawing/2014/main" id="{AAF999BE-9569-46DE-A5CD-B4E579C50336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9" name="Freeform 20">
            <a:extLst>
              <a:ext uri="{FF2B5EF4-FFF2-40B4-BE49-F238E27FC236}">
                <a16:creationId xmlns:a16="http://schemas.microsoft.com/office/drawing/2014/main" id="{62DC3116-FDCE-4289-9FAD-70A2EA108F9A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0" name="Freeform 21">
            <a:extLst>
              <a:ext uri="{FF2B5EF4-FFF2-40B4-BE49-F238E27FC236}">
                <a16:creationId xmlns:a16="http://schemas.microsoft.com/office/drawing/2014/main" id="{2EA16C77-5BA9-475C-B51A-E24983D3B5E2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1" name="Freeform 22">
            <a:extLst>
              <a:ext uri="{FF2B5EF4-FFF2-40B4-BE49-F238E27FC236}">
                <a16:creationId xmlns:a16="http://schemas.microsoft.com/office/drawing/2014/main" id="{0C69C9C6-FEF4-4D3F-8FE9-C4070C0238C7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2" name="Freeform 23">
            <a:extLst>
              <a:ext uri="{FF2B5EF4-FFF2-40B4-BE49-F238E27FC236}">
                <a16:creationId xmlns:a16="http://schemas.microsoft.com/office/drawing/2014/main" id="{23DABAF8-4937-40AA-A3DD-58FE27DBC0BA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3" name="Freeform 24">
            <a:extLst>
              <a:ext uri="{FF2B5EF4-FFF2-40B4-BE49-F238E27FC236}">
                <a16:creationId xmlns:a16="http://schemas.microsoft.com/office/drawing/2014/main" id="{CA43A8D7-BB00-49FD-9FDA-322B4099AAA3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4" name="Freeform 25">
            <a:extLst>
              <a:ext uri="{FF2B5EF4-FFF2-40B4-BE49-F238E27FC236}">
                <a16:creationId xmlns:a16="http://schemas.microsoft.com/office/drawing/2014/main" id="{F708D7CD-A78E-42D2-9095-D2F91B3FD581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5" name="Freeform 26">
            <a:extLst>
              <a:ext uri="{FF2B5EF4-FFF2-40B4-BE49-F238E27FC236}">
                <a16:creationId xmlns:a16="http://schemas.microsoft.com/office/drawing/2014/main" id="{4271919D-F0B5-49D0-A9AD-C526BBC0E8B8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763905</xdr:colOff>
      <xdr:row>2</xdr:row>
      <xdr:rowOff>82550</xdr:rowOff>
    </xdr:from>
    <xdr:to>
      <xdr:col>0</xdr:col>
      <xdr:colOff>2266315</xdr:colOff>
      <xdr:row>3</xdr:row>
      <xdr:rowOff>194310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D1626CF-EA2D-4716-B616-8460CC1983D0}"/>
            </a:ext>
          </a:extLst>
        </xdr:cNvPr>
        <xdr:cNvGrpSpPr>
          <a:grpSpLocks/>
        </xdr:cNvGrpSpPr>
      </xdr:nvGrpSpPr>
      <xdr:grpSpPr bwMode="auto">
        <a:xfrm>
          <a:off x="797433" y="534937"/>
          <a:ext cx="1569466" cy="438939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7289EEB7-9F7A-40C0-8514-E1CFA45E7B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4A0DA262-4D1A-4711-8B85-0E9CFD5E8276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71EAE9BB-AADD-43E3-9323-D3706A7FA57D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C85DB084-C415-45B0-91E0-DBE968A3CC5A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C81CE9C-0355-479C-A553-0354F8644541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36B69F-C6A1-4F1B-848E-309EED636077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EF698D16-2036-4635-B0E7-93AE5E5A7BC8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304C8646-B258-4F78-81E9-EA2D784B243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60E5FF68-72E3-4EE4-803E-8A2DD098585E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34A36DA2-706B-4770-9F07-7390547BC9D7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FB75693C-0ADC-4CC5-AECC-CE3583F748F3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A4EB912C-7A6F-481A-BF9B-12BDFF1EA7E8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60D83096-ED31-4BBC-8F14-CF8818F2FA71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1</xdr:row>
      <xdr:rowOff>228600</xdr:rowOff>
    </xdr:from>
    <xdr:to>
      <xdr:col>0</xdr:col>
      <xdr:colOff>574675</xdr:colOff>
      <xdr:row>3</xdr:row>
      <xdr:rowOff>213360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3D4EA5E-45D4-44F4-8D20-9F5AA7D8908F}"/>
            </a:ext>
          </a:extLst>
        </xdr:cNvPr>
        <xdr:cNvGrpSpPr>
          <a:grpSpLocks/>
        </xdr:cNvGrpSpPr>
      </xdr:nvGrpSpPr>
      <xdr:grpSpPr bwMode="auto">
        <a:xfrm>
          <a:off x="0" y="414608"/>
          <a:ext cx="600583" cy="578318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09F37E44-553F-4335-82A4-2FC18789F54C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4A6690AB-D312-427C-B54B-A1B4B1099FC6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DF64906F-50C3-4FAF-AE84-086030C913FF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8A5AC36A-187D-4447-AE96-36906C9CE845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E68046F4-0A4E-4C0E-97D2-D9AC8F33E827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F2B0B427-2EE7-4E05-8EFC-9BAABA82F5CD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2894BE47-6B3B-40FA-8B9D-AE142B286DF4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617A4080-6933-4748-B588-7D0AD932A4A3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233342D2-736A-4787-9CA1-4AFE205FAEC0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249A59E8-C9CA-46A5-B69F-8A898B9677B9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65CFE65E-F71F-4A68-B271-2926737A2C73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763905</xdr:colOff>
      <xdr:row>1</xdr:row>
      <xdr:rowOff>120650</xdr:rowOff>
    </xdr:from>
    <xdr:to>
      <xdr:col>0</xdr:col>
      <xdr:colOff>2266315</xdr:colOff>
      <xdr:row>3</xdr:row>
      <xdr:rowOff>19050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42ED02C-5F2C-4E35-A301-A0A7CA176100}"/>
            </a:ext>
          </a:extLst>
        </xdr:cNvPr>
        <xdr:cNvGrpSpPr>
          <a:grpSpLocks/>
        </xdr:cNvGrpSpPr>
      </xdr:nvGrpSpPr>
      <xdr:grpSpPr bwMode="auto">
        <a:xfrm>
          <a:off x="763905" y="300759"/>
          <a:ext cx="1502410" cy="431800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9724D57C-BA0F-4D23-B2DA-12C145D1E0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8A85F167-EDE2-44CC-A7D7-45EF2FA7379C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8D6D18A-EF43-48CE-8D0C-BA64D2107CB0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2DE9DFB2-A22B-46A8-8D98-FC4F6FC7758D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C69A7A7F-7EE5-470E-8555-B89241CB561B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CCD8B4-FDDE-48C9-891F-91FA52431F37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C909E074-44F9-4CB9-8DE6-3F270BAC1217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6A8CC68D-5C0B-4654-A325-429F369012D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81571A28-CC99-4298-99BF-5D72F7906E3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16879BF9-50AA-4128-BFE8-71A4F7D69395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A5F673E3-EC5D-4B6D-8270-2BEDB1E98749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5015DA91-0D82-4406-BE1F-42608CABA985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11459DF9-9BA7-4926-AF33-15AB79E1006E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574675</xdr:colOff>
      <xdr:row>3</xdr:row>
      <xdr:rowOff>38100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A5B7090-8AAD-46D3-B65F-2FBF05A4B523}"/>
            </a:ext>
          </a:extLst>
        </xdr:cNvPr>
        <xdr:cNvGrpSpPr>
          <a:grpSpLocks/>
        </xdr:cNvGrpSpPr>
      </xdr:nvGrpSpPr>
      <xdr:grpSpPr bwMode="auto">
        <a:xfrm>
          <a:off x="0" y="180109"/>
          <a:ext cx="574675" cy="571500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E897993E-F4BC-4E06-9F53-CC86D5C74EF9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B7D523EF-B267-4355-B910-6D547EF6204C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E4260D80-C1CA-4AC9-833F-E7FF889FF9CA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B0CC8B82-829B-43FC-BE77-31E748A66AA2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25638668-1409-43BF-975D-8332B42902C5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B09C157A-6CF7-4ABC-8693-E4866C1CF603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D5130060-53EF-4D2A-9640-AFB14E978729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1870B58E-D9FD-419F-B31A-2EE3FF928E4E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2E527C09-175E-46D9-AFF3-AB64C0EF7501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0FABB717-CBE2-4141-88F0-CDAFB4ABCF5D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CFDD21B4-53C1-4734-9D4B-1FEE7C41217C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M64"/>
  <sheetViews>
    <sheetView tabSelected="1" topLeftCell="E1" zoomScale="73" zoomScaleNormal="73" workbookViewId="0">
      <selection activeCell="A15" sqref="A15"/>
    </sheetView>
  </sheetViews>
  <sheetFormatPr baseColWidth="10" defaultRowHeight="14.4"/>
  <cols>
    <col min="1" max="1" width="19.88671875" customWidth="1"/>
    <col min="2" max="2" width="12.6640625" customWidth="1"/>
    <col min="3" max="3" width="15.109375" customWidth="1"/>
    <col min="4" max="4" width="29.88671875" customWidth="1"/>
    <col min="5" max="5" width="25.33203125" customWidth="1"/>
    <col min="6" max="6" width="14.5546875" customWidth="1"/>
    <col min="7" max="7" width="30.88671875" customWidth="1"/>
    <col min="8" max="8" width="13.33203125" bestFit="1" customWidth="1"/>
    <col min="9" max="9" width="14.44140625" customWidth="1"/>
    <col min="10" max="10" width="15.109375" customWidth="1"/>
    <col min="11" max="11" width="13.44140625" customWidth="1"/>
    <col min="12" max="12" width="15.109375" customWidth="1"/>
    <col min="13" max="13" width="14.88671875" bestFit="1" customWidth="1"/>
  </cols>
  <sheetData>
    <row r="3" spans="1:13" ht="33" customHeight="1">
      <c r="A3" s="55" t="s">
        <v>15</v>
      </c>
      <c r="B3" s="56"/>
      <c r="C3" s="56"/>
      <c r="D3" s="56"/>
      <c r="E3" s="56"/>
      <c r="F3" s="56"/>
      <c r="G3" s="56"/>
      <c r="H3" s="56"/>
      <c r="I3" s="56"/>
      <c r="J3" s="56"/>
    </row>
    <row r="4" spans="1:13" ht="33" customHeight="1">
      <c r="A4" s="57" t="s">
        <v>16</v>
      </c>
      <c r="B4" s="58"/>
      <c r="C4" s="58"/>
      <c r="D4" s="58"/>
      <c r="E4" s="58"/>
      <c r="F4" s="58"/>
      <c r="G4" s="58"/>
      <c r="H4" s="58"/>
      <c r="I4" s="58"/>
      <c r="J4" s="58"/>
    </row>
    <row r="5" spans="1:13" ht="33" customHeight="1">
      <c r="A5" s="59" t="s">
        <v>41</v>
      </c>
      <c r="B5" s="56"/>
      <c r="C5" s="56"/>
      <c r="D5" s="56"/>
      <c r="E5" s="56"/>
      <c r="F5" s="56"/>
      <c r="G5" s="56"/>
      <c r="H5" s="56"/>
      <c r="I5" s="56"/>
      <c r="J5" s="56"/>
    </row>
    <row r="6" spans="1:13" ht="58.5" customHeight="1">
      <c r="A6" s="60" t="s">
        <v>17</v>
      </c>
      <c r="B6" s="61" t="s">
        <v>18</v>
      </c>
      <c r="C6" s="61" t="s">
        <v>19</v>
      </c>
      <c r="D6" s="61" t="s">
        <v>20</v>
      </c>
      <c r="E6" s="60" t="s">
        <v>21</v>
      </c>
      <c r="F6" s="61" t="s">
        <v>22</v>
      </c>
      <c r="G6" s="19"/>
      <c r="H6" s="19"/>
      <c r="I6" s="62" t="s">
        <v>23</v>
      </c>
      <c r="J6" s="62"/>
    </row>
    <row r="7" spans="1:13" ht="28.8">
      <c r="A7" s="60"/>
      <c r="B7" s="61"/>
      <c r="C7" s="61"/>
      <c r="D7" s="61"/>
      <c r="E7" s="60"/>
      <c r="F7" s="61"/>
      <c r="G7" s="25" t="s">
        <v>24</v>
      </c>
      <c r="H7" s="24" t="s">
        <v>25</v>
      </c>
      <c r="I7" s="24" t="s">
        <v>26</v>
      </c>
      <c r="J7" s="24" t="s">
        <v>27</v>
      </c>
    </row>
    <row r="8" spans="1:13" ht="78.75" customHeight="1">
      <c r="A8" s="50" t="s">
        <v>29</v>
      </c>
      <c r="B8" s="51" t="s">
        <v>33</v>
      </c>
      <c r="C8" s="51" t="s">
        <v>35</v>
      </c>
      <c r="D8" s="52" t="s">
        <v>36</v>
      </c>
      <c r="E8" s="50" t="s">
        <v>37</v>
      </c>
      <c r="F8" s="53">
        <v>498462835</v>
      </c>
      <c r="G8" s="50" t="s">
        <v>30</v>
      </c>
      <c r="H8" s="53">
        <v>0</v>
      </c>
      <c r="I8" s="53">
        <v>8691995.3300000001</v>
      </c>
      <c r="J8" s="54">
        <f>+I8/F8</f>
        <v>1.7437599595564634E-2</v>
      </c>
    </row>
    <row r="9" spans="1:13" ht="78.75" customHeight="1">
      <c r="A9" s="50" t="s">
        <v>29</v>
      </c>
      <c r="B9" s="51" t="s">
        <v>33</v>
      </c>
      <c r="C9" s="51" t="s">
        <v>38</v>
      </c>
      <c r="D9" s="52" t="s">
        <v>39</v>
      </c>
      <c r="E9" s="50" t="s">
        <v>40</v>
      </c>
      <c r="F9" s="53">
        <v>480015779.51999998</v>
      </c>
      <c r="G9" s="50" t="s">
        <v>30</v>
      </c>
      <c r="H9" s="53">
        <v>0</v>
      </c>
      <c r="I9" s="53">
        <v>8354888.1200000001</v>
      </c>
      <c r="J9" s="54">
        <f>+I9/F9</f>
        <v>1.7405444730076609E-2</v>
      </c>
    </row>
    <row r="10" spans="1:13" ht="21.75" customHeight="1">
      <c r="A10" s="30"/>
      <c r="B10" s="31"/>
      <c r="C10" s="31"/>
      <c r="D10" s="32"/>
      <c r="E10" s="30"/>
      <c r="F10" s="28"/>
      <c r="G10" s="30"/>
      <c r="H10" s="28"/>
      <c r="I10" s="28"/>
      <c r="J10" s="33"/>
      <c r="M10" s="39"/>
    </row>
    <row r="11" spans="1:13">
      <c r="A11" s="20"/>
      <c r="B11" s="20"/>
      <c r="C11" s="20"/>
      <c r="D11" s="20"/>
      <c r="E11" s="21"/>
      <c r="F11" s="20"/>
      <c r="G11" s="21"/>
      <c r="H11" s="21"/>
      <c r="I11" s="22"/>
      <c r="J11" s="23"/>
    </row>
    <row r="12" spans="1:13">
      <c r="A12" s="20"/>
      <c r="B12" s="20"/>
      <c r="C12" s="20"/>
      <c r="D12" s="20"/>
      <c r="E12" s="21"/>
      <c r="F12" s="20"/>
      <c r="G12" s="21"/>
      <c r="H12" s="21"/>
      <c r="I12" s="22"/>
    </row>
    <row r="13" spans="1:13">
      <c r="A13" s="20"/>
      <c r="B13" s="20"/>
      <c r="C13" s="20"/>
      <c r="D13" s="20"/>
      <c r="E13" s="21"/>
      <c r="F13" s="20"/>
      <c r="G13" s="21"/>
      <c r="H13" s="21"/>
      <c r="I13" s="34"/>
    </row>
    <row r="14" spans="1:13">
      <c r="A14" s="20"/>
      <c r="B14" s="20"/>
      <c r="C14" s="20"/>
      <c r="D14" s="20"/>
      <c r="E14" s="21"/>
      <c r="F14" s="38"/>
      <c r="G14" s="21"/>
      <c r="H14" s="38"/>
      <c r="I14" s="22"/>
      <c r="J14" s="39"/>
      <c r="K14" s="39"/>
      <c r="L14" s="39"/>
    </row>
    <row r="15" spans="1:13">
      <c r="A15" s="20"/>
      <c r="B15" s="20"/>
      <c r="C15" s="20"/>
      <c r="D15" s="20"/>
      <c r="E15" s="21"/>
      <c r="F15" s="38"/>
      <c r="G15" s="21"/>
      <c r="H15" s="38"/>
      <c r="I15" s="22"/>
      <c r="J15" s="39"/>
      <c r="K15" s="39"/>
      <c r="L15" s="39"/>
    </row>
    <row r="16" spans="1:13">
      <c r="A16" s="20"/>
      <c r="B16" s="20"/>
      <c r="C16" s="20"/>
      <c r="D16" s="20"/>
      <c r="E16" s="21"/>
      <c r="F16" s="20"/>
      <c r="G16" s="21"/>
      <c r="H16" s="21"/>
      <c r="I16" s="29"/>
      <c r="J16" s="39"/>
      <c r="K16" s="39"/>
      <c r="L16" s="39"/>
    </row>
    <row r="17" spans="1:12">
      <c r="A17" s="20"/>
      <c r="B17" s="20"/>
      <c r="C17" s="20"/>
      <c r="D17" s="20"/>
      <c r="E17" s="21"/>
      <c r="F17" s="20"/>
      <c r="G17" s="20"/>
      <c r="H17" s="20"/>
      <c r="I17" s="29"/>
      <c r="J17" s="29"/>
      <c r="K17" s="29"/>
      <c r="L17" s="29"/>
    </row>
    <row r="18" spans="1:12">
      <c r="A18" s="20"/>
      <c r="B18" s="20"/>
      <c r="C18" s="20"/>
      <c r="D18" s="20"/>
      <c r="E18" s="21"/>
      <c r="F18" s="20"/>
      <c r="G18" s="20"/>
      <c r="H18" s="20"/>
      <c r="I18" s="29"/>
      <c r="J18" s="29"/>
      <c r="K18" s="29"/>
      <c r="L18" s="29"/>
    </row>
    <row r="19" spans="1:12">
      <c r="A19" s="20"/>
      <c r="B19" s="20"/>
      <c r="C19" s="20"/>
      <c r="D19" s="20"/>
      <c r="E19" s="21"/>
      <c r="F19" s="20"/>
      <c r="G19" s="20"/>
      <c r="H19" s="20"/>
      <c r="I19" s="29"/>
      <c r="J19" s="29"/>
      <c r="K19" s="29"/>
      <c r="L19" s="29"/>
    </row>
    <row r="20" spans="1:12">
      <c r="A20" s="20"/>
      <c r="B20" s="20"/>
      <c r="C20" s="20"/>
      <c r="D20" s="20"/>
      <c r="E20" s="21"/>
      <c r="F20" s="20"/>
      <c r="G20" s="20"/>
      <c r="H20" s="20"/>
      <c r="I20" s="20"/>
      <c r="J20" s="29"/>
      <c r="K20" s="29"/>
      <c r="L20" s="29"/>
    </row>
    <row r="21" spans="1:12">
      <c r="A21" s="20"/>
      <c r="B21" s="20"/>
      <c r="C21" s="20"/>
      <c r="D21" s="20"/>
      <c r="E21" s="21"/>
      <c r="F21" s="20"/>
      <c r="G21" s="20"/>
      <c r="H21" s="20"/>
      <c r="I21" s="20"/>
      <c r="J21" s="29"/>
      <c r="K21" s="29"/>
      <c r="L21" s="29"/>
    </row>
    <row r="22" spans="1:12">
      <c r="A22" s="20"/>
      <c r="B22" s="20"/>
      <c r="C22" s="20"/>
      <c r="D22" s="20"/>
      <c r="E22" s="21"/>
      <c r="F22" s="20"/>
      <c r="G22" s="20"/>
      <c r="H22" s="20"/>
      <c r="I22" s="20"/>
      <c r="J22" s="39"/>
      <c r="K22" s="29"/>
      <c r="L22" s="29"/>
    </row>
    <row r="23" spans="1:12">
      <c r="A23" s="20"/>
      <c r="B23" s="20"/>
      <c r="C23" s="20"/>
      <c r="D23" s="20"/>
      <c r="E23" s="21"/>
      <c r="F23" s="20"/>
      <c r="G23" s="20"/>
      <c r="H23" s="20"/>
      <c r="I23" s="20"/>
      <c r="J23" s="39"/>
      <c r="K23" s="29"/>
      <c r="L23" s="29"/>
    </row>
    <row r="24" spans="1:12">
      <c r="A24" s="20"/>
      <c r="B24" s="20"/>
      <c r="C24" s="20"/>
      <c r="D24" s="20"/>
      <c r="E24" s="21"/>
      <c r="F24" s="20"/>
      <c r="G24" s="20"/>
      <c r="H24" s="20"/>
      <c r="I24" s="20"/>
    </row>
    <row r="25" spans="1:12">
      <c r="A25" s="20"/>
      <c r="B25" s="20"/>
      <c r="C25" s="20"/>
      <c r="D25" s="20"/>
      <c r="E25" s="21"/>
      <c r="F25" s="20"/>
      <c r="G25" s="20"/>
      <c r="H25" s="20"/>
      <c r="I25" s="40"/>
    </row>
    <row r="26" spans="1:12">
      <c r="A26" s="20"/>
      <c r="B26" s="20"/>
      <c r="C26" s="20"/>
      <c r="D26" s="20"/>
      <c r="E26" s="21"/>
      <c r="F26" s="20"/>
      <c r="G26" s="20"/>
      <c r="H26" s="20"/>
      <c r="I26" s="40"/>
    </row>
    <row r="27" spans="1:12">
      <c r="A27" s="20"/>
      <c r="B27" s="20"/>
      <c r="C27" s="20"/>
      <c r="D27" s="20"/>
      <c r="E27" s="21"/>
      <c r="F27" s="20"/>
      <c r="G27" s="20"/>
      <c r="H27" s="20"/>
      <c r="I27" s="20"/>
    </row>
    <row r="28" spans="1:12">
      <c r="A28" s="20"/>
      <c r="B28" s="20"/>
      <c r="C28" s="20"/>
      <c r="D28" s="20"/>
      <c r="E28" s="21"/>
      <c r="F28" s="20"/>
      <c r="G28" s="20"/>
      <c r="H28" s="20"/>
      <c r="I28" s="20"/>
    </row>
    <row r="29" spans="1:12">
      <c r="A29" s="20"/>
      <c r="B29" s="20"/>
      <c r="C29" s="20"/>
      <c r="D29" s="20"/>
      <c r="E29" s="21"/>
      <c r="F29" s="20"/>
      <c r="G29" s="20"/>
      <c r="H29" s="20"/>
      <c r="I29" s="20"/>
    </row>
    <row r="30" spans="1:12">
      <c r="A30" s="20"/>
      <c r="B30" s="20"/>
      <c r="C30" s="20"/>
      <c r="D30" s="20"/>
      <c r="E30" s="21"/>
      <c r="F30" s="20"/>
      <c r="G30" s="20"/>
      <c r="H30" s="20"/>
      <c r="I30" s="20"/>
    </row>
    <row r="31" spans="1:12">
      <c r="A31" s="20"/>
      <c r="B31" s="20"/>
      <c r="C31" s="20"/>
      <c r="D31" s="20"/>
      <c r="E31" s="21"/>
      <c r="F31" s="20"/>
      <c r="G31" s="20"/>
      <c r="H31" s="20"/>
      <c r="I31" s="20"/>
    </row>
    <row r="32" spans="1:12">
      <c r="A32" s="20"/>
      <c r="B32" s="20"/>
      <c r="C32" s="20"/>
      <c r="D32" s="20"/>
      <c r="E32" s="21"/>
      <c r="F32" s="20"/>
      <c r="G32" s="20"/>
      <c r="H32" s="20"/>
      <c r="I32" s="20"/>
    </row>
    <row r="33" spans="1:9">
      <c r="A33" s="20"/>
      <c r="B33" s="20"/>
      <c r="C33" s="20"/>
      <c r="D33" s="20"/>
      <c r="E33" s="21"/>
      <c r="F33" s="20"/>
      <c r="G33" s="20"/>
      <c r="H33" s="20"/>
      <c r="I33" s="20"/>
    </row>
    <row r="34" spans="1:9">
      <c r="A34" s="20"/>
      <c r="B34" s="20"/>
      <c r="C34" s="20"/>
      <c r="D34" s="20"/>
      <c r="E34" s="21"/>
      <c r="F34" s="20"/>
      <c r="G34" s="20"/>
      <c r="H34" s="20"/>
      <c r="I34" s="20"/>
    </row>
    <row r="35" spans="1:9">
      <c r="A35" s="20"/>
      <c r="B35" s="20"/>
      <c r="C35" s="20"/>
      <c r="D35" s="20"/>
      <c r="E35" s="21"/>
      <c r="F35" s="20"/>
      <c r="G35" s="20"/>
      <c r="H35" s="20"/>
      <c r="I35" s="20"/>
    </row>
    <row r="36" spans="1:9">
      <c r="A36" s="20"/>
      <c r="B36" s="20"/>
      <c r="C36" s="20"/>
      <c r="D36" s="20"/>
      <c r="E36" s="21"/>
      <c r="F36" s="20"/>
      <c r="G36" s="20"/>
      <c r="H36" s="20"/>
      <c r="I36" s="20"/>
    </row>
    <row r="37" spans="1:9">
      <c r="A37" s="20"/>
      <c r="B37" s="20"/>
      <c r="C37" s="20"/>
      <c r="D37" s="20"/>
      <c r="E37" s="21"/>
      <c r="F37" s="20"/>
      <c r="G37" s="20"/>
      <c r="H37" s="20"/>
      <c r="I37" s="20"/>
    </row>
    <row r="38" spans="1:9">
      <c r="A38" s="20"/>
      <c r="B38" s="20"/>
      <c r="C38" s="20"/>
      <c r="D38" s="20"/>
      <c r="E38" s="21"/>
      <c r="F38" s="20"/>
      <c r="G38" s="20"/>
      <c r="H38" s="20"/>
      <c r="I38" s="20"/>
    </row>
    <row r="39" spans="1:9">
      <c r="A39" s="20"/>
      <c r="B39" s="20"/>
      <c r="C39" s="20"/>
      <c r="D39" s="20"/>
      <c r="E39" s="21"/>
      <c r="F39" s="20"/>
      <c r="G39" s="20"/>
      <c r="H39" s="20"/>
      <c r="I39" s="20"/>
    </row>
    <row r="40" spans="1:9">
      <c r="A40" s="20"/>
      <c r="B40" s="20"/>
      <c r="C40" s="20"/>
      <c r="D40" s="20"/>
      <c r="E40" s="21"/>
      <c r="F40" s="20"/>
      <c r="G40" s="20"/>
      <c r="H40" s="20"/>
      <c r="I40" s="20"/>
    </row>
    <row r="41" spans="1:9">
      <c r="A41" s="20"/>
      <c r="B41" s="20"/>
      <c r="C41" s="20"/>
      <c r="D41" s="20"/>
      <c r="E41" s="21"/>
      <c r="F41" s="20"/>
      <c r="G41" s="20"/>
      <c r="H41" s="20"/>
      <c r="I41" s="20"/>
    </row>
    <row r="42" spans="1:9">
      <c r="A42" s="20"/>
      <c r="B42" s="20"/>
      <c r="C42" s="20"/>
      <c r="D42" s="20"/>
      <c r="E42" s="21"/>
      <c r="F42" s="20"/>
      <c r="G42" s="20"/>
      <c r="H42" s="20"/>
      <c r="I42" s="20"/>
    </row>
    <row r="43" spans="1:9">
      <c r="A43" s="20"/>
      <c r="B43" s="20"/>
      <c r="C43" s="20"/>
      <c r="D43" s="20"/>
      <c r="E43" s="21"/>
      <c r="F43" s="20"/>
      <c r="G43" s="20"/>
      <c r="H43" s="20"/>
      <c r="I43" s="20"/>
    </row>
    <row r="44" spans="1:9">
      <c r="A44" s="20"/>
      <c r="B44" s="20"/>
      <c r="C44" s="20"/>
      <c r="D44" s="20"/>
      <c r="E44" s="21"/>
      <c r="F44" s="20"/>
      <c r="G44" s="20"/>
      <c r="H44" s="20"/>
      <c r="I44" s="20"/>
    </row>
    <row r="45" spans="1:9">
      <c r="A45" s="20"/>
      <c r="B45" s="20"/>
      <c r="C45" s="20"/>
      <c r="D45" s="20"/>
      <c r="E45" s="21"/>
      <c r="F45" s="20"/>
      <c r="G45" s="20"/>
      <c r="H45" s="20"/>
      <c r="I45" s="20"/>
    </row>
    <row r="46" spans="1:9">
      <c r="A46" s="20"/>
      <c r="B46" s="20"/>
      <c r="C46" s="20"/>
      <c r="D46" s="20"/>
      <c r="E46" s="21"/>
      <c r="F46" s="20"/>
      <c r="G46" s="20"/>
      <c r="H46" s="20"/>
      <c r="I46" s="20"/>
    </row>
    <row r="47" spans="1:9">
      <c r="A47" s="20"/>
      <c r="B47" s="20"/>
      <c r="C47" s="20"/>
      <c r="D47" s="20"/>
      <c r="E47" s="21"/>
      <c r="F47" s="20"/>
      <c r="G47" s="20"/>
      <c r="H47" s="20"/>
      <c r="I47" s="20"/>
    </row>
    <row r="48" spans="1:9">
      <c r="A48" s="20"/>
      <c r="B48" s="20"/>
      <c r="C48" s="20"/>
      <c r="D48" s="20"/>
      <c r="E48" s="21"/>
      <c r="F48" s="20"/>
      <c r="G48" s="20"/>
      <c r="H48" s="20"/>
      <c r="I48" s="20"/>
    </row>
    <row r="49" spans="1:9">
      <c r="A49" s="20"/>
      <c r="B49" s="20"/>
      <c r="C49" s="20"/>
      <c r="D49" s="20"/>
      <c r="E49" s="21"/>
      <c r="F49" s="20"/>
      <c r="G49" s="20"/>
      <c r="H49" s="20"/>
      <c r="I49" s="20"/>
    </row>
    <row r="50" spans="1:9">
      <c r="A50" s="20"/>
      <c r="B50" s="20"/>
      <c r="C50" s="20"/>
      <c r="D50" s="20"/>
      <c r="E50" s="21"/>
      <c r="F50" s="20"/>
      <c r="G50" s="20"/>
      <c r="H50" s="20"/>
      <c r="I50" s="20"/>
    </row>
    <row r="51" spans="1:9">
      <c r="A51" s="20"/>
      <c r="B51" s="20"/>
      <c r="C51" s="20"/>
      <c r="D51" s="20"/>
      <c r="E51" s="21"/>
      <c r="F51" s="20"/>
      <c r="G51" s="20"/>
      <c r="H51" s="20"/>
      <c r="I51" s="20"/>
    </row>
    <row r="52" spans="1:9">
      <c r="A52" s="20"/>
      <c r="B52" s="20"/>
      <c r="C52" s="20"/>
      <c r="D52" s="20"/>
      <c r="E52" s="21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</sheetData>
  <mergeCells count="10"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I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34"/>
  <sheetViews>
    <sheetView tabSelected="1" topLeftCell="A10" zoomScaleNormal="100" workbookViewId="0">
      <selection activeCell="A15" sqref="A15"/>
    </sheetView>
  </sheetViews>
  <sheetFormatPr baseColWidth="10" defaultRowHeight="14.4"/>
  <cols>
    <col min="1" max="1" width="84.44140625" customWidth="1"/>
    <col min="2" max="2" width="22.33203125" customWidth="1"/>
    <col min="5" max="5" width="16.88671875" bestFit="1" customWidth="1"/>
    <col min="6" max="6" width="13.109375" bestFit="1" customWidth="1"/>
    <col min="7" max="7" width="14.109375" bestFit="1" customWidth="1"/>
  </cols>
  <sheetData>
    <row r="2" spans="1:7" ht="21" customHeight="1">
      <c r="A2" s="59" t="s">
        <v>15</v>
      </c>
      <c r="B2" s="59"/>
      <c r="C2" s="12"/>
    </row>
    <row r="3" spans="1:7" ht="22.5" customHeight="1">
      <c r="A3" s="12"/>
      <c r="B3" s="12"/>
      <c r="C3" s="12"/>
    </row>
    <row r="4" spans="1:7" ht="22.5" customHeight="1">
      <c r="A4" s="12"/>
      <c r="B4" s="12"/>
      <c r="C4" s="12"/>
    </row>
    <row r="5" spans="1:7" ht="57.75" customHeight="1">
      <c r="A5" s="63" t="s">
        <v>12</v>
      </c>
      <c r="B5" s="63"/>
      <c r="C5" s="12"/>
    </row>
    <row r="6" spans="1:7">
      <c r="A6" s="12"/>
      <c r="B6" s="12"/>
      <c r="C6" s="12"/>
    </row>
    <row r="7" spans="1:7" ht="15.6">
      <c r="A7" s="18" t="s">
        <v>28</v>
      </c>
      <c r="B7" s="18" t="s">
        <v>0</v>
      </c>
      <c r="G7" s="7"/>
    </row>
    <row r="8" spans="1:7" ht="16.8">
      <c r="A8" s="6" t="s">
        <v>42</v>
      </c>
      <c r="B8" s="47">
        <v>796549899.76999998</v>
      </c>
      <c r="G8" s="7"/>
    </row>
    <row r="9" spans="1:7" ht="15.6">
      <c r="A9" s="6" t="s">
        <v>5</v>
      </c>
      <c r="B9" s="26">
        <v>0</v>
      </c>
      <c r="G9" s="7"/>
    </row>
    <row r="10" spans="1:7" ht="15.6">
      <c r="A10" s="6" t="s">
        <v>6</v>
      </c>
      <c r="B10" s="26">
        <f>B8-B9</f>
        <v>796549899.76999998</v>
      </c>
    </row>
    <row r="11" spans="1:7" ht="15.6">
      <c r="A11" s="6" t="s">
        <v>7</v>
      </c>
      <c r="B11" s="26">
        <f>1790408.61+1724149.37</f>
        <v>3514557.9800000004</v>
      </c>
      <c r="E11" s="7"/>
      <c r="F11" s="7"/>
      <c r="G11" s="7"/>
    </row>
    <row r="12" spans="1:7" ht="15.6">
      <c r="A12" s="6" t="s">
        <v>8</v>
      </c>
      <c r="B12" s="26">
        <f>B10-B11</f>
        <v>793035341.78999996</v>
      </c>
      <c r="E12" t="s">
        <v>32</v>
      </c>
    </row>
    <row r="13" spans="1:7" ht="15.6">
      <c r="A13" s="6" t="s">
        <v>9</v>
      </c>
      <c r="B13" s="26">
        <f>3650945.73+3515831.95</f>
        <v>7166777.6799999997</v>
      </c>
    </row>
    <row r="14" spans="1:7" s="29" customFormat="1" ht="15.6">
      <c r="A14" s="6" t="s">
        <v>10</v>
      </c>
      <c r="B14" s="26">
        <f>B12-B13</f>
        <v>785868564.11000001</v>
      </c>
    </row>
    <row r="15" spans="1:7" s="29" customFormat="1" ht="15.6">
      <c r="A15" s="6"/>
      <c r="B15" s="26"/>
    </row>
    <row r="16" spans="1:7" s="29" customFormat="1" ht="15.6">
      <c r="A16" s="6"/>
      <c r="B16" s="26"/>
    </row>
    <row r="17" spans="1:2" s="29" customFormat="1" ht="15.6">
      <c r="A17" s="6"/>
      <c r="B17" s="26"/>
    </row>
    <row r="18" spans="1:2" s="29" customFormat="1" ht="15.6">
      <c r="A18" s="6"/>
      <c r="B18" s="26"/>
    </row>
    <row r="19" spans="1:2" s="29" customFormat="1" ht="15.6">
      <c r="A19" s="6"/>
      <c r="B19" s="26"/>
    </row>
    <row r="20" spans="1:2" s="29" customFormat="1" ht="15.6">
      <c r="A20" s="6"/>
      <c r="B20" s="26"/>
    </row>
    <row r="21" spans="1:2" s="29" customFormat="1" ht="15.6">
      <c r="A21" s="6"/>
      <c r="B21" s="26"/>
    </row>
    <row r="22" spans="1:2" s="29" customFormat="1" ht="15.6">
      <c r="A22" s="6"/>
      <c r="B22" s="26"/>
    </row>
    <row r="23" spans="1:2" s="29" customFormat="1" ht="15.6">
      <c r="A23" s="6"/>
      <c r="B23" s="26"/>
    </row>
    <row r="24" spans="1:2" s="29" customFormat="1" ht="15.6">
      <c r="A24" s="6"/>
      <c r="B24" s="26"/>
    </row>
    <row r="25" spans="1:2" s="29" customFormat="1" ht="15.6">
      <c r="A25" s="6"/>
      <c r="B25" s="26"/>
    </row>
    <row r="26" spans="1:2" s="29" customFormat="1" ht="15.6">
      <c r="A26" s="6"/>
      <c r="B26" s="26"/>
    </row>
    <row r="27" spans="1:2" s="29" customFormat="1" ht="15.6">
      <c r="A27" s="6"/>
      <c r="B27" s="26"/>
    </row>
    <row r="28" spans="1:2" s="29" customFormat="1" ht="15.6">
      <c r="A28" s="6"/>
      <c r="B28" s="26"/>
    </row>
    <row r="29" spans="1:2" s="29" customFormat="1" ht="15.6">
      <c r="A29" s="6"/>
      <c r="B29" s="26"/>
    </row>
    <row r="30" spans="1:2" s="29" customFormat="1" ht="15.6">
      <c r="A30" s="6"/>
      <c r="B30" s="26"/>
    </row>
    <row r="31" spans="1:2" s="29" customFormat="1" ht="15.6">
      <c r="A31" s="6"/>
      <c r="B31" s="26"/>
    </row>
    <row r="32" spans="1:2" s="29" customFormat="1" ht="15.6">
      <c r="A32" s="6"/>
      <c r="B32" s="26"/>
    </row>
    <row r="33" spans="1:2" ht="15.6">
      <c r="A33" s="36" t="s">
        <v>43</v>
      </c>
      <c r="B33" s="37">
        <f>+B14</f>
        <v>785868564.11000001</v>
      </c>
    </row>
    <row r="34" spans="1:2" ht="15.6">
      <c r="A34" s="4"/>
      <c r="B34" s="5"/>
    </row>
  </sheetData>
  <mergeCells count="2">
    <mergeCell ref="A2:B2"/>
    <mergeCell ref="A5:B5"/>
  </mergeCells>
  <phoneticPr fontId="19" type="noConversion"/>
  <printOptions horizontalCentered="1"/>
  <pageMargins left="0.70866141732283472" right="0.70866141732283472" top="0.55118110236220474" bottom="0.74803149606299213" header="0.31496062992125984" footer="0.31496062992125984"/>
  <pageSetup paperSize="9" scale="82" orientation="landscape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15"/>
  <sheetViews>
    <sheetView tabSelected="1" zoomScaleNormal="100" workbookViewId="0">
      <selection activeCell="A15" sqref="A15"/>
    </sheetView>
  </sheetViews>
  <sheetFormatPr baseColWidth="10" defaultRowHeight="14.4"/>
  <cols>
    <col min="1" max="1" width="47.6640625" customWidth="1"/>
    <col min="2" max="2" width="24" customWidth="1"/>
    <col min="3" max="3" width="47.6640625" customWidth="1"/>
  </cols>
  <sheetData>
    <row r="2" spans="1:6" ht="21" customHeight="1">
      <c r="A2" s="59" t="s">
        <v>15</v>
      </c>
      <c r="B2" s="59"/>
      <c r="C2" s="59"/>
    </row>
    <row r="3" spans="1:6" ht="25.5" customHeight="1">
      <c r="A3" s="12"/>
      <c r="B3" s="12"/>
      <c r="C3" s="12"/>
      <c r="D3" s="12"/>
    </row>
    <row r="4" spans="1:6" ht="47.25" customHeight="1">
      <c r="A4" s="63" t="s">
        <v>13</v>
      </c>
      <c r="B4" s="63"/>
      <c r="C4" s="63"/>
      <c r="D4" s="12"/>
    </row>
    <row r="5" spans="1:6" ht="26.25" customHeight="1">
      <c r="A5" s="12"/>
      <c r="B5" s="41" t="s">
        <v>41</v>
      </c>
      <c r="C5" s="48"/>
      <c r="D5" s="12"/>
    </row>
    <row r="6" spans="1:6" ht="33.6">
      <c r="A6" s="17"/>
      <c r="B6" s="43" t="s">
        <v>1</v>
      </c>
      <c r="C6" s="42" t="s">
        <v>44</v>
      </c>
    </row>
    <row r="7" spans="1:6" ht="16.8">
      <c r="A7" s="2" t="s">
        <v>4</v>
      </c>
      <c r="B7" s="27">
        <v>487305662280.35999</v>
      </c>
      <c r="C7" s="27">
        <v>534520148004.72998</v>
      </c>
      <c r="F7" s="29"/>
    </row>
    <row r="8" spans="1:6" ht="16.8">
      <c r="A8" s="2" t="s">
        <v>2</v>
      </c>
      <c r="B8" s="27">
        <v>796549899.76999998</v>
      </c>
      <c r="C8" s="27">
        <v>785868564.11000001</v>
      </c>
    </row>
    <row r="9" spans="1:6" ht="16.8">
      <c r="A9" s="2" t="s">
        <v>3</v>
      </c>
      <c r="B9" s="3">
        <f>B8/B7</f>
        <v>1.6346001317582137E-3</v>
      </c>
      <c r="C9" s="3">
        <f>C8/C7</f>
        <v>1.4702318837624916E-3</v>
      </c>
    </row>
    <row r="11" spans="1:6" ht="15.6">
      <c r="A11" s="1"/>
      <c r="C11" s="49"/>
      <c r="E11" s="29"/>
    </row>
    <row r="12" spans="1:6">
      <c r="A12" s="1" t="s">
        <v>31</v>
      </c>
    </row>
    <row r="14" spans="1:6">
      <c r="A14" s="29"/>
    </row>
    <row r="15" spans="1:6">
      <c r="C15" s="7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F89"/>
  <sheetViews>
    <sheetView tabSelected="1" view="pageBreakPreview" zoomScale="110" zoomScaleNormal="100" zoomScaleSheetLayoutView="110" workbookViewId="0">
      <selection activeCell="A15" sqref="A15"/>
    </sheetView>
  </sheetViews>
  <sheetFormatPr baseColWidth="10" defaultRowHeight="14.4"/>
  <cols>
    <col min="1" max="1" width="42.6640625" customWidth="1"/>
    <col min="2" max="2" width="35.109375" customWidth="1"/>
    <col min="3" max="3" width="42.6640625" customWidth="1"/>
    <col min="4" max="6" width="16.88671875" bestFit="1" customWidth="1"/>
    <col min="7" max="7" width="15.109375" bestFit="1" customWidth="1"/>
  </cols>
  <sheetData>
    <row r="2" spans="1:6" ht="25.5" customHeight="1">
      <c r="A2" s="59" t="s">
        <v>15</v>
      </c>
      <c r="B2" s="59"/>
      <c r="C2" s="59"/>
      <c r="D2" s="12"/>
    </row>
    <row r="3" spans="1:6" ht="17.25" customHeight="1">
      <c r="A3" s="13"/>
      <c r="B3" s="13"/>
      <c r="C3" s="13"/>
      <c r="D3" s="12"/>
    </row>
    <row r="4" spans="1:6" ht="42.75" customHeight="1">
      <c r="A4" s="64" t="s">
        <v>14</v>
      </c>
      <c r="B4" s="64"/>
      <c r="C4" s="64"/>
      <c r="D4" s="12"/>
    </row>
    <row r="5" spans="1:6" ht="24" customHeight="1">
      <c r="A5" s="13"/>
      <c r="B5" s="45" t="s">
        <v>41</v>
      </c>
      <c r="C5" s="13"/>
      <c r="D5" s="12"/>
      <c r="F5" s="7"/>
    </row>
    <row r="6" spans="1:6" ht="15.6">
      <c r="A6" s="16"/>
      <c r="B6" s="44" t="s">
        <v>1</v>
      </c>
      <c r="C6" s="44" t="s">
        <v>44</v>
      </c>
      <c r="F6" s="7"/>
    </row>
    <row r="7" spans="1:6" ht="16.8">
      <c r="A7" s="14" t="s">
        <v>34</v>
      </c>
      <c r="B7" s="47">
        <v>4828541912.54</v>
      </c>
      <c r="C7" s="47">
        <v>2134207484.1099999</v>
      </c>
      <c r="E7" s="7"/>
      <c r="F7" s="7"/>
    </row>
    <row r="8" spans="1:6" ht="16.8">
      <c r="A8" s="14" t="s">
        <v>2</v>
      </c>
      <c r="B8" s="27">
        <v>796549899.76999998</v>
      </c>
      <c r="C8" s="27">
        <v>785868564.11000001</v>
      </c>
      <c r="F8" s="7"/>
    </row>
    <row r="9" spans="1:6" ht="15.6">
      <c r="A9" s="14" t="s">
        <v>3</v>
      </c>
      <c r="B9" s="15">
        <f>B8/B7</f>
        <v>0.16496696398167618</v>
      </c>
      <c r="C9" s="15">
        <f>C8/C7</f>
        <v>0.36822500621944931</v>
      </c>
      <c r="E9" s="7"/>
      <c r="F9" s="7"/>
    </row>
    <row r="10" spans="1:6">
      <c r="E10" s="7"/>
    </row>
    <row r="11" spans="1:6">
      <c r="C11" s="29"/>
      <c r="E11" s="35"/>
    </row>
    <row r="12" spans="1:6">
      <c r="A12" s="1"/>
      <c r="E12" s="35"/>
      <c r="F12" s="7"/>
    </row>
    <row r="13" spans="1:6">
      <c r="A13" s="1"/>
      <c r="E13" s="35"/>
    </row>
    <row r="14" spans="1:6">
      <c r="A14" s="1"/>
      <c r="D14" s="7"/>
      <c r="E14" s="35"/>
    </row>
    <row r="15" spans="1:6">
      <c r="D15" s="7"/>
      <c r="E15" s="35"/>
    </row>
    <row r="16" spans="1:6">
      <c r="D16" s="7"/>
      <c r="E16" s="7"/>
    </row>
    <row r="17" spans="1:5">
      <c r="C17" s="7"/>
      <c r="D17" s="7"/>
      <c r="E17" s="7"/>
    </row>
    <row r="18" spans="1:5" hidden="1">
      <c r="A18" t="s">
        <v>11</v>
      </c>
      <c r="C18" s="10">
        <v>2441282509</v>
      </c>
      <c r="E18" s="8"/>
    </row>
    <row r="19" spans="1:5" hidden="1">
      <c r="C19" s="10">
        <v>481229363.38</v>
      </c>
      <c r="E19" s="8"/>
    </row>
    <row r="20" spans="1:5" hidden="1">
      <c r="C20" s="11">
        <v>30977895.739999998</v>
      </c>
      <c r="E20" s="9"/>
    </row>
    <row r="21" spans="1:5">
      <c r="D21" s="46"/>
    </row>
    <row r="82" spans="6:6">
      <c r="F82" s="7"/>
    </row>
    <row r="83" spans="6:6">
      <c r="F83" s="7"/>
    </row>
    <row r="84" spans="6:6">
      <c r="F84" s="7">
        <v>325882631.27999997</v>
      </c>
    </row>
    <row r="85" spans="6:6">
      <c r="F85" s="7">
        <v>1001226105.9</v>
      </c>
    </row>
    <row r="86" spans="6:6">
      <c r="F86" s="7">
        <v>1302819.79</v>
      </c>
    </row>
    <row r="87" spans="6:6">
      <c r="F87" s="7">
        <f>SUM(F84:F86)</f>
        <v>1328411556.9699998</v>
      </c>
    </row>
    <row r="88" spans="6:6">
      <c r="F88" s="7"/>
    </row>
    <row r="89" spans="6:6">
      <c r="F89" s="7"/>
    </row>
  </sheetData>
  <mergeCells count="2">
    <mergeCell ref="A2:C2"/>
    <mergeCell ref="A4:C4"/>
  </mergeCells>
  <printOptions horizontalCentered="1"/>
  <pageMargins left="0.51181102362204722" right="0.51181102362204722" top="0.55118110236220474" bottom="0.74803149606299213" header="0.31496062992125984" footer="0.31496062992125984"/>
  <pageSetup scale="90" orientation="landscape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OPGFF MAR-2026</vt:lpstr>
      <vt:lpstr>Saldo deuda MAR-2026</vt:lpstr>
      <vt:lpstr>Deuda_PIB MAR-2026</vt:lpstr>
      <vt:lpstr>Deuda-Ingresos MAR-2025</vt:lpstr>
      <vt:lpstr>'Deuda_PIB MAR-2026'!Área_de_impresión</vt:lpstr>
      <vt:lpstr>'Deuda-Ingresos MAR-2025'!Área_de_impresión</vt:lpstr>
      <vt:lpstr>'OPGFF MAR-2026'!Área_de_impresión</vt:lpstr>
      <vt:lpstr>'Saldo deuda MAR-2026'!Área_de_impresión</vt:lpstr>
      <vt:lpstr>'Deuda_PIB MAR-2026'!Print_Area</vt:lpstr>
      <vt:lpstr>'Deuda-Ingresos MAR-2025'!Print_Area</vt:lpstr>
      <vt:lpstr>'OPGFF MAR-2026'!Print_Area</vt:lpstr>
      <vt:lpstr>'Saldo deuda MAR-2026'!Print_Area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VICENTE</cp:lastModifiedBy>
  <cp:lastPrinted>2026-05-07T16:40:05Z</cp:lastPrinted>
  <dcterms:created xsi:type="dcterms:W3CDTF">2013-06-27T18:34:40Z</dcterms:created>
  <dcterms:modified xsi:type="dcterms:W3CDTF">2026-05-07T16:40:12Z</dcterms:modified>
</cp:coreProperties>
</file>