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1"/>
  <workbookPr defaultThemeVersion="166925"/>
  <mc:AlternateContent xmlns:mc="http://schemas.openxmlformats.org/markup-compatibility/2006">
    <mc:Choice Requires="x15">
      <x15ac:absPath xmlns:x15ac="http://schemas.microsoft.com/office/spreadsheetml/2010/11/ac" url="C:\Users\planeacion\Desktop\sol. 4 trim\contraloria\Formato de seguimiento 4T2024\"/>
    </mc:Choice>
  </mc:AlternateContent>
  <xr:revisionPtr revIDLastSave="5" documentId="13_ncr:1_{20A63062-A578-4492-8D63-E8C155813075}" xr6:coauthVersionLast="47" xr6:coauthVersionMax="47" xr10:uidLastSave="{A7121DD2-BCF4-4B15-9E7D-F26C43E65F5A}"/>
  <bookViews>
    <workbookView xWindow="-120" yWindow="-120" windowWidth="29040" windowHeight="15840" xr2:uid="{00000000-000D-0000-FFFF-FFFF00000000}"/>
  </bookViews>
  <sheets>
    <sheet name="SEGUIMIENTO 4Tr24" sheetId="3" r:id="rId1"/>
    <sheet name="Base formato avance" sheetId="6" r:id="rId2"/>
    <sheet name="BASE PARA OPERACIONES" sheetId="7" r:id="rId3"/>
    <sheet name="Hoja2" sheetId="10" r:id="rId4"/>
    <sheet name="tabla para sacar cuentas" sheetId="8" r:id="rId5"/>
  </sheets>
  <definedNames>
    <definedName name="ADFASDF">#REF!</definedName>
    <definedName name="_xlnm.Print_Area" localSheetId="1">'Base formato avance'!$A$1:$H$71</definedName>
    <definedName name="_xlnm.Print_Area" localSheetId="2">'BASE PARA OPERACIONES'!$A$1:$F$57</definedName>
    <definedName name="_xlnm.Print_Area" localSheetId="0">'SEGUIMIENTO 4Tr24'!$A$1:$W$70</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5" i="3" l="1"/>
  <c r="S13" i="3"/>
  <c r="R13" i="3"/>
  <c r="V13" i="3"/>
  <c r="V45" i="3" l="1"/>
  <c r="G9" i="8"/>
  <c r="G8" i="8"/>
  <c r="G7" i="8"/>
  <c r="G6" i="8"/>
  <c r="G5" i="8"/>
  <c r="V16" i="3"/>
  <c r="V17" i="3"/>
  <c r="V19" i="3"/>
  <c r="V20" i="3"/>
  <c r="V21" i="3"/>
  <c r="V22" i="3"/>
  <c r="V23" i="3"/>
  <c r="V24" i="3"/>
  <c r="V25" i="3"/>
  <c r="V26" i="3"/>
  <c r="V27" i="3"/>
  <c r="V28" i="3"/>
  <c r="V29" i="3"/>
  <c r="V30" i="3"/>
  <c r="V31" i="3"/>
  <c r="V32" i="3"/>
  <c r="V33" i="3"/>
  <c r="V34" i="3"/>
  <c r="V35" i="3"/>
  <c r="V36" i="3"/>
  <c r="V37" i="3"/>
  <c r="V38" i="3"/>
  <c r="V39" i="3"/>
  <c r="V41" i="3"/>
  <c r="V42" i="3"/>
  <c r="V43" i="3"/>
  <c r="V46" i="3"/>
  <c r="V47" i="3"/>
  <c r="V48" i="3"/>
  <c r="V49" i="3"/>
  <c r="V50" i="3"/>
  <c r="V51" i="3"/>
  <c r="V52" i="3"/>
  <c r="S15" i="3"/>
  <c r="S16" i="3"/>
  <c r="S17" i="3"/>
  <c r="S18" i="3"/>
  <c r="S19" i="3"/>
  <c r="S20" i="3"/>
  <c r="S21" i="3"/>
  <c r="S22" i="3"/>
  <c r="S23" i="3"/>
  <c r="S24" i="3"/>
  <c r="S25" i="3"/>
  <c r="S26" i="3"/>
  <c r="S27" i="3"/>
  <c r="S28" i="3"/>
  <c r="S29" i="3"/>
  <c r="S30" i="3"/>
  <c r="S31" i="3"/>
  <c r="S32" i="3"/>
  <c r="S33" i="3"/>
  <c r="S34" i="3"/>
  <c r="S35" i="3"/>
  <c r="S36" i="3"/>
  <c r="S37" i="3"/>
  <c r="S38" i="3"/>
  <c r="S39" i="3"/>
  <c r="S40" i="3"/>
  <c r="S41" i="3"/>
  <c r="S42" i="3"/>
  <c r="S43" i="3"/>
  <c r="S44" i="3"/>
  <c r="S45" i="3"/>
  <c r="S46" i="3"/>
  <c r="S47" i="3"/>
  <c r="S48" i="3"/>
  <c r="S49" i="3"/>
  <c r="S50" i="3"/>
  <c r="S51" i="3"/>
  <c r="S52" i="3"/>
  <c r="S14" i="3"/>
  <c r="U52" i="3"/>
  <c r="R52" i="3"/>
  <c r="S53" i="3" l="1"/>
  <c r="V53" i="3"/>
  <c r="U13" i="3"/>
  <c r="H12" i="8" l="1"/>
  <c r="H6" i="8"/>
  <c r="H7" i="8"/>
  <c r="H8" i="8"/>
  <c r="H9" i="8"/>
  <c r="H10" i="8"/>
  <c r="H11" i="8"/>
  <c r="H13" i="8"/>
  <c r="G13" i="8"/>
  <c r="G12" i="8"/>
  <c r="G11" i="8"/>
  <c r="G10" i="8"/>
  <c r="H5" i="8"/>
  <c r="U16" i="3"/>
  <c r="U17" i="3"/>
  <c r="U19" i="3"/>
  <c r="U20" i="3"/>
  <c r="U21" i="3"/>
  <c r="U22" i="3"/>
  <c r="U23" i="3"/>
  <c r="U24" i="3"/>
  <c r="U25" i="3"/>
  <c r="U26" i="3"/>
  <c r="U27" i="3"/>
  <c r="U28" i="3"/>
  <c r="U29" i="3"/>
  <c r="U30" i="3"/>
  <c r="U31" i="3"/>
  <c r="U32" i="3"/>
  <c r="U33" i="3"/>
  <c r="U34" i="3"/>
  <c r="U35" i="3"/>
  <c r="U36" i="3"/>
  <c r="U37" i="3"/>
  <c r="U38" i="3"/>
  <c r="U39" i="3"/>
  <c r="U41" i="3"/>
  <c r="U42" i="3"/>
  <c r="U43" i="3"/>
  <c r="U45" i="3"/>
  <c r="U46" i="3"/>
  <c r="U47" i="3"/>
  <c r="U48" i="3"/>
  <c r="U49" i="3"/>
  <c r="U50" i="3"/>
  <c r="U51" i="3"/>
  <c r="N44" i="3"/>
  <c r="R44" i="3" s="1"/>
  <c r="N40" i="3"/>
  <c r="R40" i="3" s="1"/>
  <c r="N18" i="3"/>
  <c r="R16" i="3"/>
  <c r="R17" i="3"/>
  <c r="R18" i="3"/>
  <c r="R19" i="3"/>
  <c r="R20" i="3"/>
  <c r="R21" i="3"/>
  <c r="R22" i="3"/>
  <c r="R23" i="3"/>
  <c r="R24" i="3"/>
  <c r="R25" i="3"/>
  <c r="R26" i="3"/>
  <c r="R27" i="3"/>
  <c r="R28" i="3"/>
  <c r="R29" i="3"/>
  <c r="R30" i="3"/>
  <c r="R31" i="3"/>
  <c r="R32" i="3"/>
  <c r="R33" i="3"/>
  <c r="R34" i="3"/>
  <c r="R35" i="3"/>
  <c r="R36" i="3"/>
  <c r="R37" i="3"/>
  <c r="R38" i="3"/>
  <c r="R39" i="3"/>
  <c r="R41" i="3"/>
  <c r="R42" i="3"/>
  <c r="R43" i="3"/>
  <c r="R45" i="3"/>
  <c r="R46" i="3"/>
  <c r="R47" i="3"/>
  <c r="R48" i="3"/>
  <c r="R49" i="3"/>
  <c r="R50" i="3"/>
  <c r="R51" i="3"/>
  <c r="N15" i="3"/>
  <c r="N14" i="3"/>
  <c r="R14" i="3" s="1"/>
  <c r="Q13" i="3"/>
  <c r="R15" i="3" l="1"/>
  <c r="V15" i="3"/>
  <c r="U18" i="3"/>
  <c r="V18" i="3"/>
  <c r="U15" i="3"/>
  <c r="Q19" i="3"/>
  <c r="G78" i="6" l="1"/>
  <c r="G53" i="6"/>
  <c r="T13" i="3" l="1"/>
  <c r="T16" i="3"/>
  <c r="T17" i="3"/>
  <c r="T18" i="3"/>
  <c r="T19" i="3"/>
  <c r="T20" i="3"/>
  <c r="T21" i="3"/>
  <c r="T22" i="3"/>
  <c r="T23" i="3"/>
  <c r="T24" i="3"/>
  <c r="T25" i="3"/>
  <c r="T26" i="3"/>
  <c r="T27" i="3"/>
  <c r="T28" i="3"/>
  <c r="T29" i="3"/>
  <c r="T30" i="3"/>
  <c r="T31" i="3"/>
  <c r="T32" i="3"/>
  <c r="T33" i="3"/>
  <c r="T34" i="3"/>
  <c r="T35" i="3"/>
  <c r="T36" i="3"/>
  <c r="T37" i="3"/>
  <c r="T38" i="3"/>
  <c r="T39" i="3"/>
  <c r="T41" i="3"/>
  <c r="T42" i="3"/>
  <c r="T43" i="3"/>
  <c r="T45" i="3"/>
  <c r="T46" i="3"/>
  <c r="T47" i="3"/>
  <c r="T48" i="3"/>
  <c r="T49" i="3"/>
  <c r="T50" i="3"/>
  <c r="T51" i="3"/>
  <c r="T52" i="3"/>
  <c r="M14" i="3" l="1"/>
  <c r="V14" i="3" s="1"/>
  <c r="Q16" i="3"/>
  <c r="Q17" i="3"/>
  <c r="Q18" i="3"/>
  <c r="Q20" i="3"/>
  <c r="Q21" i="3"/>
  <c r="Q22" i="3"/>
  <c r="Q23" i="3"/>
  <c r="Q24" i="3"/>
  <c r="Q25" i="3"/>
  <c r="Q26" i="3"/>
  <c r="Q27" i="3"/>
  <c r="Q28" i="3"/>
  <c r="Q29" i="3"/>
  <c r="Q30" i="3"/>
  <c r="Q31" i="3"/>
  <c r="Q32" i="3"/>
  <c r="Q33" i="3"/>
  <c r="Q34" i="3"/>
  <c r="Q35" i="3"/>
  <c r="Q36" i="3"/>
  <c r="Q37" i="3"/>
  <c r="Q38" i="3"/>
  <c r="Q39" i="3"/>
  <c r="Q41" i="3"/>
  <c r="Q42" i="3"/>
  <c r="Q43" i="3"/>
  <c r="Q45" i="3"/>
  <c r="Q46" i="3"/>
  <c r="Q47" i="3"/>
  <c r="Q48" i="3"/>
  <c r="Q49" i="3"/>
  <c r="Q50" i="3"/>
  <c r="Q51" i="3"/>
  <c r="Q52" i="3"/>
  <c r="Q15" i="3"/>
  <c r="M44" i="3"/>
  <c r="V44" i="3" s="1"/>
  <c r="M40" i="3"/>
  <c r="V40" i="3" s="1"/>
  <c r="G14" i="3"/>
  <c r="P49" i="3"/>
  <c r="G52" i="3"/>
  <c r="G51" i="3"/>
  <c r="G50" i="3"/>
  <c r="G49" i="3"/>
  <c r="G48" i="3"/>
  <c r="G47" i="3"/>
  <c r="G46" i="3"/>
  <c r="G45" i="3"/>
  <c r="G44" i="3"/>
  <c r="G43" i="3"/>
  <c r="G42" i="3"/>
  <c r="G41" i="3"/>
  <c r="G40" i="3"/>
  <c r="G39" i="3"/>
  <c r="G38" i="3"/>
  <c r="G37" i="3"/>
  <c r="G36" i="3"/>
  <c r="G35" i="3"/>
  <c r="G34" i="3"/>
  <c r="G33" i="3"/>
  <c r="G32" i="3"/>
  <c r="G31" i="3"/>
  <c r="G30" i="3"/>
  <c r="G29" i="3"/>
  <c r="G28" i="3"/>
  <c r="G27" i="3"/>
  <c r="G26" i="3"/>
  <c r="G25" i="3"/>
  <c r="G24" i="3"/>
  <c r="G23" i="3"/>
  <c r="G22" i="3"/>
  <c r="G21" i="3"/>
  <c r="G20" i="3"/>
  <c r="G19" i="3"/>
  <c r="G18" i="3"/>
  <c r="G17" i="3"/>
  <c r="G16" i="3"/>
  <c r="G15" i="3"/>
  <c r="T44" i="3" l="1"/>
  <c r="U44" i="3"/>
  <c r="T40" i="3"/>
  <c r="U40" i="3"/>
  <c r="T14" i="3"/>
  <c r="U14" i="3"/>
  <c r="Q44" i="3"/>
  <c r="Q40" i="3"/>
  <c r="Q14" i="3"/>
  <c r="P29" i="3"/>
  <c r="P15" i="3" l="1"/>
  <c r="P16" i="3"/>
  <c r="P17" i="3"/>
  <c r="P18" i="3"/>
  <c r="P19" i="3"/>
  <c r="P20" i="3"/>
  <c r="P21" i="3"/>
  <c r="P22" i="3"/>
  <c r="P23" i="3"/>
  <c r="P24" i="3"/>
  <c r="P25" i="3"/>
  <c r="P26" i="3"/>
  <c r="P27" i="3"/>
  <c r="P28" i="3"/>
  <c r="P30" i="3"/>
  <c r="P31" i="3"/>
  <c r="P32" i="3"/>
  <c r="P33" i="3"/>
  <c r="P34" i="3"/>
  <c r="P35" i="3"/>
  <c r="P36" i="3"/>
  <c r="P37" i="3"/>
  <c r="P38" i="3"/>
  <c r="P39" i="3"/>
  <c r="P40" i="3"/>
  <c r="P41" i="3"/>
  <c r="P42" i="3"/>
  <c r="P43" i="3"/>
  <c r="P44" i="3"/>
  <c r="P45" i="3"/>
  <c r="P46" i="3"/>
  <c r="P47" i="3"/>
  <c r="P48" i="3"/>
  <c r="P50" i="3"/>
  <c r="P51" i="3"/>
  <c r="P52" i="3"/>
  <c r="O77" i="3"/>
  <c r="P77" i="3"/>
  <c r="Q77" i="3"/>
  <c r="O78" i="3"/>
  <c r="O79" i="3"/>
  <c r="V77" i="3" l="1"/>
  <c r="R77" i="3"/>
  <c r="S77" i="3"/>
  <c r="T77" i="3"/>
  <c r="U77" i="3"/>
  <c r="S78" i="3"/>
  <c r="S79" i="3"/>
  <c r="P14" i="3"/>
</calcChain>
</file>

<file path=xl/sharedStrings.xml><?xml version="1.0" encoding="utf-8"?>
<sst xmlns="http://schemas.openxmlformats.org/spreadsheetml/2006/main" count="747" uniqueCount="224">
  <si>
    <t>SEGUIMIENTO DE AVANCE EN CUMPLIMIENTO DE METAS Y OBJETIVOS 2024</t>
  </si>
  <si>
    <t>EJE 1: BUEN GOBIERNO</t>
  </si>
  <si>
    <t xml:space="preserve"> O-PPA 1.5 PROGRAMA DE CONTROL DEL EJERCICIO DEL GASTO Y LA RENDICION DE CUENTAS</t>
  </si>
  <si>
    <t>CONTRALORÍA MUNICIPAL</t>
  </si>
  <si>
    <t>AVANCE EN CUMPLIMIENTO DE METAS TRIMESTRAL Y ANUAL ACUMULADO 2024</t>
  </si>
  <si>
    <t>Nivel.
(unidad administrativa responsable)</t>
  </si>
  <si>
    <t>Resumen narrativo u objetivos.
Clave: Número del Eje, Número del Programa, 1 para el Fin, 1 para el Propósito, Número del Componente, Número de las Actividades.</t>
  </si>
  <si>
    <t>INDICADOR</t>
  </si>
  <si>
    <t>META PROGRAMADA 2024</t>
  </si>
  <si>
    <t>META REALIZADA 2024</t>
  </si>
  <si>
    <t>PORCENTAJE DE AVANCE TRIMESTRAL 2023</t>
  </si>
  <si>
    <t>PORCENTAJE DE AVANCE TRIMESTRAL ACUMULADO 2023</t>
  </si>
  <si>
    <t>JUSTIFICACION TRIMESTRAL DE AVANCE DE RESULTADOS 2024</t>
  </si>
  <si>
    <t>Nombre del Indicador.
Siglas y descripción.</t>
  </si>
  <si>
    <t>Frecuencia de medición del Indicador.
Con base a las recomendaciones del nivel de objetivos.</t>
  </si>
  <si>
    <t>Unidad de medida del Indicador y unidad de medida de sus variables.</t>
  </si>
  <si>
    <t>ANUAL</t>
  </si>
  <si>
    <t>TRIMESTRE 1</t>
  </si>
  <si>
    <t>TRIMESTRE 2</t>
  </si>
  <si>
    <t>TRIMESTRE 3</t>
  </si>
  <si>
    <t>TRIMESTRE 4</t>
  </si>
  <si>
    <t>Fin
(DGPM / DP)</t>
  </si>
  <si>
    <t>1.5.1 Contribuir a la renovación de los mecanismos de gestión flexibilizando nuestras estructuras y procedimientos administrativos con calidad, innovación tecnológica y combate a la corrupción mediante  la  implementación de acciones de control, seguimiento del ejercicio del gasto público y la evaluación de la actuación de los servidores públicos que fomenten la eficacia operativa y mayor rendición de cuentas a la ciudadanía sobre el desempeño de la Administración Pública Municipal.</t>
  </si>
  <si>
    <t>IAG: Índice de Avance General en la implantación y operación del modelo PbR-SED</t>
  </si>
  <si>
    <t>Anual</t>
  </si>
  <si>
    <t xml:space="preserve">Unidad de medida del Indicador:
Porcentaje </t>
  </si>
  <si>
    <t>El indicador se modificó con la actualización del PMD 2021-2024.
El índice general de avance en la implementación del modelo PbR-SED obtuvo un resultado para estre segundo trimestre del 100.89% de acuerdo a la publicacion de los resultados realizada por la SHCP en el mes de abril 2024. .</t>
  </si>
  <si>
    <t>Propósito
( Contraloría Municipal )</t>
  </si>
  <si>
    <t>1.5.1.1. El Municipio de Benito Juárez, Quintana Roo cuenta con la implementación de acciones de control y seguimiento al ingreso y al ejercicio del gasto público y evaluación de la actuación de los servidores públicos que fomenten la eficiencia operativa y mayor rendición de cuentas a la ciudadanía sobre el desempeño de la Administración Pública Municipal.</t>
  </si>
  <si>
    <r>
      <t xml:space="preserve">PAVCySRC: </t>
    </r>
    <r>
      <rPr>
        <sz val="11"/>
        <rFont val="Arial"/>
        <family val="2"/>
      </rPr>
      <t>Porcentaje de acciones de verificación, cumplimiento y seguimiento de las rendición de cuentas de las Dependencias y Entidades de la Administración Pública Municipal.</t>
    </r>
  </si>
  <si>
    <r>
      <rPr>
        <b/>
        <sz val="11"/>
        <color theme="1"/>
        <rFont val="Arial"/>
        <family val="2"/>
      </rPr>
      <t>UNIDAD DE MEDIDA DEL INDICADOR:</t>
    </r>
    <r>
      <rPr>
        <sz val="11"/>
        <color theme="1"/>
        <rFont val="Arial"/>
        <family val="2"/>
      </rPr>
      <t xml:space="preserve"> 
</t>
    </r>
    <r>
      <rPr>
        <sz val="11"/>
        <rFont val="Arial"/>
        <family val="2"/>
      </rPr>
      <t>Porcentaje</t>
    </r>
    <r>
      <rPr>
        <b/>
        <sz val="11"/>
        <rFont val="Arial"/>
        <family val="2"/>
      </rPr>
      <t xml:space="preserve">
UNIDAD DE MEDIDA DE LAS VARIABLES: 
</t>
    </r>
    <r>
      <rPr>
        <sz val="11"/>
        <rFont val="Arial"/>
        <family val="2"/>
      </rPr>
      <t>Acciones de verificación, cumplimiento y seguimiento de las rendicion de cuentas</t>
    </r>
  </si>
  <si>
    <r>
      <t xml:space="preserve">Justificacion Trimestral: </t>
    </r>
    <r>
      <rPr>
        <sz val="11"/>
        <color theme="1"/>
        <rFont val="Arial"/>
        <family val="2"/>
      </rPr>
      <t>Se</t>
    </r>
    <r>
      <rPr>
        <b/>
        <sz val="11"/>
        <color theme="1"/>
        <rFont val="Arial"/>
        <family val="2"/>
      </rPr>
      <t xml:space="preserve"> </t>
    </r>
    <r>
      <rPr>
        <sz val="11"/>
        <color theme="1"/>
        <rFont val="Arial"/>
        <family val="2"/>
      </rPr>
      <t xml:space="preserve">superó la meta progamada a nivel propósito, siendo esta la suma de las diversas actividades en las que interviene la Contraloría Municipal, correspondientes a verificaciones y revisiones del cumplimiento normativo por parte de las Dependencias y Entidades de la Administración Pública Municipal, entre otras. </t>
    </r>
  </si>
  <si>
    <t>Componente
( Dirección de Auditoría de Obra Pública )</t>
  </si>
  <si>
    <t>1.5.1.1.1. Acciones de seguimiento para que el ejercicio de los recursos públicos aplicados para la ejecución de la obra pública, adquisiciones y servicios relacionados, así como el otorgamiento de licencias y autorizaciones en materia de construcción se ejerzan en cumplimiento con la normatividad aplicable, realizadas.</t>
  </si>
  <si>
    <r>
      <t xml:space="preserve">PAROPASR: </t>
    </r>
    <r>
      <rPr>
        <sz val="11"/>
        <color theme="1"/>
        <rFont val="Arial"/>
        <family val="2"/>
      </rPr>
      <t>Porcentaje de Auditorías y Revisiones a la Obra Pública, Adquisiciones y Servicios Relacionados</t>
    </r>
  </si>
  <si>
    <t>Semestral</t>
  </si>
  <si>
    <r>
      <rPr>
        <b/>
        <sz val="11"/>
        <color theme="1"/>
        <rFont val="Arial"/>
        <family val="2"/>
      </rPr>
      <t>UNIDAD DE MEDIDA DEL INDICADOR:</t>
    </r>
    <r>
      <rPr>
        <sz val="11"/>
        <color theme="1"/>
        <rFont val="Arial"/>
        <family val="2"/>
      </rPr>
      <t xml:space="preserve">
Porcentaje</t>
    </r>
    <r>
      <rPr>
        <b/>
        <sz val="11"/>
        <color theme="1"/>
        <rFont val="Arial"/>
        <family val="2"/>
      </rPr>
      <t xml:space="preserve">
UNIDAD DE MEDIDA DE LAS VARIABLES: 
</t>
    </r>
    <r>
      <rPr>
        <sz val="11"/>
        <color theme="1"/>
        <rFont val="Arial"/>
        <family val="2"/>
      </rPr>
      <t xml:space="preserve">Acciones </t>
    </r>
  </si>
  <si>
    <r>
      <t xml:space="preserve">Justificacion Trimestral: </t>
    </r>
    <r>
      <rPr>
        <sz val="11"/>
        <color theme="1"/>
        <rFont val="Arial"/>
        <family val="2"/>
      </rPr>
      <t>No se alcanzó la meta de lo proyectado de las metas y objetivos por parte de la dirección.</t>
    </r>
  </si>
  <si>
    <t>Actividad</t>
  </si>
  <si>
    <t>1.5.1.1.1.1. Realización de auditorías y revisiones a la obra pública, adquisiciones y servicios relacionados.</t>
  </si>
  <si>
    <r>
      <rPr>
        <b/>
        <sz val="11"/>
        <color theme="1"/>
        <rFont val="Arial"/>
        <family val="2"/>
      </rPr>
      <t xml:space="preserve">PAROPASR: </t>
    </r>
    <r>
      <rPr>
        <sz val="11"/>
        <color theme="1"/>
        <rFont val="Arial"/>
        <family val="2"/>
      </rPr>
      <t>Porcentaje de Auditorías y Revisiones a la Obra Pública, Adquisiciones y Servicios Relacionados</t>
    </r>
  </si>
  <si>
    <t>Trimestral</t>
  </si>
  <si>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Auditorías y revisiones</t>
    </r>
  </si>
  <si>
    <t>1.5.1.1.1.2. Verificación de licencias y autorizaciones en materia de construcción.</t>
  </si>
  <si>
    <r>
      <rPr>
        <b/>
        <sz val="11"/>
        <color theme="1"/>
        <rFont val="Arial"/>
        <family val="2"/>
      </rPr>
      <t xml:space="preserve"> PVMC: </t>
    </r>
    <r>
      <rPr>
        <sz val="11"/>
        <color theme="1"/>
        <rFont val="Arial"/>
        <family val="2"/>
      </rPr>
      <t>Porcentaje de Verificaciones en Materia de Construcción</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</si>
  <si>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Verificaciones</t>
    </r>
  </si>
  <si>
    <r>
      <t>Justificacion Trimestral:</t>
    </r>
    <r>
      <rPr>
        <sz val="11"/>
        <color theme="1"/>
        <rFont val="Arial"/>
        <family val="2"/>
      </rPr>
      <t xml:space="preserve"> Se alcanzó la meta de lo proyectado de las metas y objetivos por parte de la dirección.</t>
    </r>
  </si>
  <si>
    <t>Componente
( Dirección de Auditoría )</t>
  </si>
  <si>
    <t>1.5.1.1.2. Acciones de auditoría, revisión, verificación y vigilancia para que el ejercicio de los recursos públicos asignados a las Secretarías, Dependencias y Direcciones de la Administración Pública Municipal  que se ejerzan en el cumplimiento de la normatividad aplicable.</t>
  </si>
  <si>
    <r>
      <t xml:space="preserve">PACSIE: </t>
    </r>
    <r>
      <rPr>
        <sz val="11"/>
        <color theme="1"/>
        <rFont val="Arial"/>
        <family val="2"/>
      </rPr>
      <t>Porcentaje de Acciones de Control y Seguimiento al Ingreso y Egreso</t>
    </r>
  </si>
  <si>
    <r>
      <rPr>
        <b/>
        <sz val="11"/>
        <color theme="1"/>
        <rFont val="Arial"/>
        <family val="2"/>
      </rPr>
      <t>UNIDAD DE MEDIDA DEL INDICADOR:</t>
    </r>
    <r>
      <rPr>
        <sz val="11"/>
        <color theme="1"/>
        <rFont val="Arial"/>
        <family val="2"/>
      </rPr>
      <t xml:space="preserve"> 
Porcentaje</t>
    </r>
    <r>
      <rPr>
        <b/>
        <sz val="11"/>
        <color theme="1"/>
        <rFont val="Arial"/>
        <family val="2"/>
      </rPr>
      <t xml:space="preserve">
UNIDAD DE MEDIDA DE LAS VARIABLES: </t>
    </r>
    <r>
      <rPr>
        <sz val="11"/>
        <color theme="1"/>
        <rFont val="Arial"/>
        <family val="2"/>
      </rPr>
      <t>Acciones de Control y Seguimiento al Ingreso y Egreso</t>
    </r>
  </si>
  <si>
    <r>
      <t xml:space="preserve">Justificacion Trimestral: </t>
    </r>
    <r>
      <rPr>
        <sz val="11"/>
        <color theme="1"/>
        <rFont val="Arial"/>
        <family val="2"/>
      </rPr>
      <t>Se superó la meta estimada debido a que la actividad de Cuenta Pública depende de la información proporcionada de otras dependencias.</t>
    </r>
  </si>
  <si>
    <t>1.5.1.1.2.1. Realización de acciones de control y seguimiento a la cuenta pública   de la Administración Pública Municipal Centralizada.</t>
  </si>
  <si>
    <r>
      <t>PACSCP:</t>
    </r>
    <r>
      <rPr>
        <sz val="11"/>
        <color theme="1"/>
        <rFont val="Arial"/>
        <family val="2"/>
      </rPr>
      <t xml:space="preserve"> Porcentaje de  Acciones de Control y Seguimiento a la Cuenta Publica.</t>
    </r>
  </si>
  <si>
    <r>
      <rPr>
        <b/>
        <sz val="11"/>
        <color theme="1"/>
        <rFont val="Arial"/>
        <family val="2"/>
      </rPr>
      <t>UNIDAD DE MEDIDA DEL INDICADOR:</t>
    </r>
    <r>
      <rPr>
        <sz val="11"/>
        <color theme="1"/>
        <rFont val="Arial"/>
        <family val="2"/>
      </rPr>
      <t xml:space="preserve">                                           Porcentaje</t>
    </r>
    <r>
      <rPr>
        <b/>
        <sz val="11"/>
        <color theme="1"/>
        <rFont val="Arial"/>
        <family val="2"/>
      </rPr>
      <t xml:space="preserve">
UNIDAD DE MEDIDA DE LAS VARIABLES:  </t>
    </r>
    <r>
      <rPr>
        <sz val="11"/>
        <color theme="1"/>
        <rFont val="Arial"/>
        <family val="2"/>
      </rPr>
      <t>Acciones de Control y Seguimiento a la Cuenta Pública.</t>
    </r>
  </si>
  <si>
    <r>
      <t xml:space="preserve">Justificacion Trimestral: </t>
    </r>
    <r>
      <rPr>
        <sz val="11"/>
        <color theme="1"/>
        <rFont val="Arial"/>
        <family val="2"/>
      </rPr>
      <t>Se superó la meta estimada debido a que la actividad depende de la información proporcionada de otras dependencias.</t>
    </r>
  </si>
  <si>
    <t>1.5.1.1.2.2. Realización de auditorías, revisiones y arqueos a las Dependencias y Entidades de la Administración Pública Municipal.</t>
  </si>
  <si>
    <r>
      <t xml:space="preserve">PARA: </t>
    </r>
    <r>
      <rPr>
        <sz val="11"/>
        <color theme="1"/>
        <rFont val="Arial"/>
        <family val="2"/>
      </rPr>
      <t>Porcentaje de  Auditorías, Revisiones y Arqueos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</si>
  <si>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Auditorías, revisiones y arqueos</t>
    </r>
  </si>
  <si>
    <r>
      <t xml:space="preserve">Justificacion Trimestral: </t>
    </r>
    <r>
      <rPr>
        <sz val="11"/>
        <color theme="1"/>
        <rFont val="Arial"/>
        <family val="2"/>
      </rPr>
      <t>Se alcanzó la meta programada por el area.</t>
    </r>
  </si>
  <si>
    <t>Componente
( Dir. De la Función Pública de la Contraloría Municipal )</t>
  </si>
  <si>
    <t>1.5.1.1.3 Actividades de Combate a la Corrupción Implementadas</t>
  </si>
  <si>
    <r>
      <rPr>
        <b/>
        <sz val="11"/>
        <color theme="1"/>
        <rFont val="Arial"/>
        <family val="2"/>
      </rPr>
      <t>PACCI:</t>
    </r>
    <r>
      <rPr>
        <sz val="11"/>
        <color theme="1"/>
        <rFont val="Arial"/>
        <family val="2"/>
      </rPr>
      <t xml:space="preserve"> Porcentaje de Actividades de Combate a la Corrupción Implementadas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</si>
  <si>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Actividades</t>
    </r>
  </si>
  <si>
    <r>
      <t xml:space="preserve">Justificacion Trimestral: </t>
    </r>
    <r>
      <rPr>
        <sz val="11"/>
        <color theme="1"/>
        <rFont val="Arial"/>
        <family val="2"/>
      </rPr>
      <t>No se alcanzó la meta planeada debido a la disponibilidad de recursos financieros, materiales y humanos.</t>
    </r>
  </si>
  <si>
    <t>Actividad
( Dir. de la Función Pública de la Contraloría Municipal )</t>
  </si>
  <si>
    <t>1.5.1.1.3.1 Implementación, evaluación y seguimiento al Programa Especial Anticorrupción</t>
  </si>
  <si>
    <r>
      <rPr>
        <b/>
        <sz val="11"/>
        <color theme="1"/>
        <rFont val="Arial"/>
        <family val="2"/>
      </rPr>
      <t>PESPEAI :</t>
    </r>
    <r>
      <rPr>
        <sz val="11"/>
        <color theme="1"/>
        <rFont val="Arial"/>
        <family val="2"/>
      </rPr>
      <t xml:space="preserve"> Porcentaje de Evaluación y Seguimiento al Programa Especial Anticorrupción Implementado</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</si>
  <si>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Evaluaciones y seguimientos </t>
    </r>
  </si>
  <si>
    <r>
      <t xml:space="preserve">Justificacion Trimestral: </t>
    </r>
    <r>
      <rPr>
        <sz val="11"/>
        <color theme="1"/>
        <rFont val="Arial"/>
        <family val="2"/>
      </rPr>
      <t>Se cumplió la meta ya que se contaron con los recursos necesarios para llevarlos a cabo.</t>
    </r>
  </si>
  <si>
    <t>1.5.1.1.3.2 Seguimiento a actividades de Combate a la Corrupción Implementadas</t>
  </si>
  <si>
    <r>
      <rPr>
        <b/>
        <sz val="11"/>
        <color theme="1"/>
        <rFont val="Arial"/>
        <family val="2"/>
      </rPr>
      <t xml:space="preserve">PACCI: </t>
    </r>
    <r>
      <rPr>
        <sz val="11"/>
        <color theme="1"/>
        <rFont val="Arial"/>
        <family val="2"/>
      </rPr>
      <t>Porcentaje de Actividades de Combate a la Corrupción Implementadas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</si>
  <si>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Programa de Combate a la Corrupción </t>
    </r>
  </si>
  <si>
    <r>
      <t xml:space="preserve">Justificacion Trimestral: </t>
    </r>
    <r>
      <rPr>
        <sz val="11"/>
        <color theme="1"/>
        <rFont val="Arial"/>
        <family val="2"/>
      </rPr>
      <t>Se superó la meta conforme a lo proyectado por la dirección.</t>
    </r>
  </si>
  <si>
    <t>1.5.1.1.3.3 Intervención en el proceso de Entrega y Recepción de los servidores públicos, conforme a la normatividad vigente.</t>
  </si>
  <si>
    <r>
      <rPr>
        <b/>
        <sz val="11"/>
        <color theme="1"/>
        <rFont val="Arial"/>
        <family val="2"/>
      </rPr>
      <t>PAERC:</t>
    </r>
    <r>
      <rPr>
        <sz val="11"/>
        <color theme="1"/>
        <rFont val="Arial"/>
        <family val="2"/>
      </rPr>
      <t xml:space="preserve"> Porcentaje de Actas de Entrega y Recepción Concluidas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</si>
  <si>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Actas de Entrega-Recepción</t>
    </r>
  </si>
  <si>
    <r>
      <t xml:space="preserve">Justificacion Trimestral: </t>
    </r>
    <r>
      <rPr>
        <sz val="11"/>
        <color theme="1"/>
        <rFont val="Arial"/>
        <family val="2"/>
      </rPr>
      <t>Se superó la meta de lo proyectada a razón de que no se recibieron las solicitudes proyectadas en ese rubro.</t>
    </r>
  </si>
  <si>
    <t>1.5.1.1.3.4Recepción, Control y Resguardo de las Declaraciones de Situación Patrimonial y de Interés de todos los servidores públicos  de la Administración Pública Municipal.</t>
  </si>
  <si>
    <r>
      <rPr>
        <b/>
        <sz val="11"/>
        <color theme="1"/>
        <rFont val="Arial"/>
        <family val="2"/>
      </rPr>
      <t xml:space="preserve">PCDPISO: </t>
    </r>
    <r>
      <rPr>
        <sz val="11"/>
        <color theme="1"/>
        <rFont val="Arial"/>
        <family val="2"/>
      </rPr>
      <t xml:space="preserve"> Porcentaje de Cumplimiento en Declaraciones Patrimoniales y de Interés  de sujetos obligados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</si>
  <si>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Declaraciones</t>
    </r>
  </si>
  <si>
    <r>
      <t xml:space="preserve">Justificacion Trimestral: </t>
    </r>
    <r>
      <rPr>
        <sz val="11"/>
        <color theme="1"/>
        <rFont val="Arial"/>
        <family val="2"/>
      </rPr>
      <t>Se rebasó la meta debido a que se realizaron diversos registros de inicio, modificación y conclusión de personal en diferentes dependencias municipales.</t>
    </r>
  </si>
  <si>
    <t>1.5.1.1.3.5  Registro y Control en el  Sistema Municipal de Inspectores</t>
  </si>
  <si>
    <r>
      <rPr>
        <b/>
        <sz val="11"/>
        <color theme="1"/>
        <rFont val="Arial"/>
        <family val="2"/>
      </rPr>
      <t xml:space="preserve">PRPSMI: </t>
    </r>
    <r>
      <rPr>
        <sz val="11"/>
        <color theme="1"/>
        <rFont val="Arial"/>
        <family val="2"/>
      </rPr>
      <t>Porcentaje de Registros del Padrón en el Sistema Municipal de Inspectores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</si>
  <si>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Registros efectuados en el Sistema Municipal de Inspectores</t>
    </r>
  </si>
  <si>
    <r>
      <t>Justificacion Trimestral:</t>
    </r>
    <r>
      <rPr>
        <sz val="11"/>
        <color theme="1"/>
        <rFont val="Arial"/>
        <family val="2"/>
      </rPr>
      <t xml:space="preserve"> Se rebasó la meta debido a la migración de información al nuevo sistema de registro de personal en permiso o vacaciones en las diversas dependencias municipales.</t>
    </r>
  </si>
  <si>
    <t>1.5.1.1.3.6  Monitoreo de la satisfacción ciudadana sobre servicios recibidos mediante la Contraloría Itinerante</t>
  </si>
  <si>
    <r>
      <rPr>
        <b/>
        <sz val="11"/>
        <color theme="1"/>
        <rFont val="Arial"/>
        <family val="2"/>
      </rPr>
      <t xml:space="preserve">PEADSUTYS: </t>
    </r>
    <r>
      <rPr>
        <sz val="11"/>
        <color theme="1"/>
        <rFont val="Arial"/>
        <family val="2"/>
      </rPr>
      <t xml:space="preserve"> Porcentaje de evaluaciones aplicadas para detectar la satisfacción de los usuarios en Trámites y Servicios.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</si>
  <si>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Evaluaciones de Satisfacción Ciudadana aplicadas</t>
    </r>
  </si>
  <si>
    <r>
      <t xml:space="preserve">Justificacion Trimestral: </t>
    </r>
    <r>
      <rPr>
        <sz val="11"/>
        <color theme="1"/>
        <rFont val="Arial"/>
        <family val="2"/>
      </rPr>
      <t>No se alcanzó la meta debido a la falta de personal de servicio social para la instalación de modulos de encuestas.</t>
    </r>
  </si>
  <si>
    <t>1.5.1.1.3.7  Eficientar Trámites y Servicios mediante el Programa Municipal de Acreditación "Calidad y Servicio con CUENTAS CLARAS", Auditorías Administrativas de "5 S's" y el Protocolo de Atención Ciudadana para Trámites y Servicios.</t>
  </si>
  <si>
    <r>
      <rPr>
        <b/>
        <sz val="11"/>
        <color theme="1"/>
        <rFont val="Arial"/>
        <family val="2"/>
      </rPr>
      <t>PEPMACSCC:</t>
    </r>
    <r>
      <rPr>
        <sz val="11"/>
        <color theme="1"/>
        <rFont val="Arial"/>
        <family val="2"/>
      </rPr>
      <t xml:space="preserve"> Porcentaje de Evaluaciones del Programa Municipal de Acreditación "Calidad y Servicio con CUENTAS CLARAS".(PMACSCC)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</si>
  <si>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Evaluaciones y Auditorías Administrativas aplicadas</t>
    </r>
  </si>
  <si>
    <r>
      <t>Justificacion Trimestral: No</t>
    </r>
    <r>
      <rPr>
        <sz val="11"/>
        <color theme="1"/>
        <rFont val="Arial"/>
        <family val="2"/>
      </rPr>
      <t xml:space="preserve"> cumplió la meta ya que se no contaron con los recursos necesarios para llevarlos a cabo.</t>
    </r>
  </si>
  <si>
    <t>1.5.1.1.3.8  Supervisión y Auditoría a Programas y/o recursos asignados para estímulos económicos y programas sociales.</t>
  </si>
  <si>
    <r>
      <rPr>
        <b/>
        <sz val="11"/>
        <color theme="1"/>
        <rFont val="Arial"/>
        <family val="2"/>
      </rPr>
      <t>PCAAAPS:</t>
    </r>
    <r>
      <rPr>
        <sz val="11"/>
        <color theme="1"/>
        <rFont val="Arial"/>
        <family val="2"/>
      </rPr>
      <t xml:space="preserve"> Porcentaje de cumplimiento en la aplicación de Auditorías Administrativas a Programas Sociales.</t>
    </r>
  </si>
  <si>
    <r>
      <rPr>
        <b/>
        <sz val="11"/>
        <color theme="1"/>
        <rFont val="Arial"/>
        <family val="2"/>
      </rPr>
      <t>1.0.5.1.1.3.9</t>
    </r>
    <r>
      <rPr>
        <sz val="11"/>
        <color theme="1"/>
        <rFont val="Arial"/>
        <family val="2"/>
      </rPr>
      <t xml:space="preserve"> Supervisión de la integración de Comités de Contraloría Social, que sean requeridos para el seguimiento de la Obra Pública Municipal.</t>
    </r>
  </si>
  <si>
    <r>
      <rPr>
        <b/>
        <sz val="11"/>
        <color theme="1"/>
        <rFont val="Arial"/>
        <family val="2"/>
      </rPr>
      <t>PICCS:</t>
    </r>
    <r>
      <rPr>
        <sz val="11"/>
        <color theme="1"/>
        <rFont val="Arial"/>
        <family val="2"/>
      </rPr>
      <t xml:space="preserve"> Porcentaje de Integración de Comités de Contraloría Social</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</si>
  <si>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Comités de Contraloría Social Instalados</t>
    </r>
  </si>
  <si>
    <r>
      <t>Justificacion Trimestral: S</t>
    </r>
    <r>
      <rPr>
        <sz val="11"/>
        <color theme="1"/>
        <rFont val="Arial"/>
        <family val="2"/>
      </rPr>
      <t>e superó  la meta debido a que se realizaron obras públicas que no se pudieron realizar en los periodos anteriores por distintos motivos.</t>
    </r>
  </si>
  <si>
    <t>Componente
( Dirección de Investigación en Materia de Responsabilidades Administrativas  )</t>
  </si>
  <si>
    <t>1.5.1.1.4. Actos de investigación de los hechos denunciados en contra de Servidores Públicos y/o Particulares a fin de determinar la falta administrativa como grave o no grave.</t>
  </si>
  <si>
    <r>
      <rPr>
        <b/>
        <sz val="11"/>
        <rFont val="Arial Nova Cond"/>
        <family val="2"/>
      </rPr>
      <t>PIPRAR:</t>
    </r>
    <r>
      <rPr>
        <sz val="11"/>
        <rFont val="Arial Nova Cond"/>
        <family val="2"/>
      </rPr>
      <t xml:space="preserve"> Porcentaje de Informes de Presunta Responsabilidad Administrativa realizados</t>
    </r>
  </si>
  <si>
    <r>
      <rPr>
        <b/>
        <sz val="11"/>
        <rFont val="Arial Nova Cond"/>
        <family val="2"/>
      </rPr>
      <t xml:space="preserve">UNIDAD DE MEDIDA DEL INDICADOR: </t>
    </r>
    <r>
      <rPr>
        <sz val="11"/>
        <rFont val="Arial Nova Cond"/>
        <family val="2"/>
      </rPr>
      <t xml:space="preserve">Porcentaje
</t>
    </r>
    <r>
      <rPr>
        <b/>
        <sz val="11"/>
        <rFont val="Arial Nova Cond"/>
        <family val="2"/>
      </rPr>
      <t xml:space="preserve">UNIDAD DE MEDIDA DE LAS VARIABLES: </t>
    </r>
    <r>
      <rPr>
        <sz val="11"/>
        <rFont val="Arial Nova Cond"/>
        <family val="2"/>
      </rPr>
      <t>Informes</t>
    </r>
  </si>
  <si>
    <r>
      <t xml:space="preserve">Justificacion Trimestral: </t>
    </r>
    <r>
      <rPr>
        <sz val="11"/>
        <color theme="1"/>
        <rFont val="Arial"/>
        <family val="2"/>
      </rPr>
      <t>No se alcanzó la meta a razón de que no se concluyeron las suficientes indagatorias correspondientes.</t>
    </r>
  </si>
  <si>
    <r>
      <rPr>
        <b/>
        <sz val="11"/>
        <rFont val="Arial Nova Cond"/>
        <family val="2"/>
      </rPr>
      <t>PEC:</t>
    </r>
    <r>
      <rPr>
        <sz val="11"/>
        <rFont val="Arial Nova Cond"/>
        <family val="2"/>
      </rPr>
      <t xml:space="preserve"> Porcentaje de Expedientes Cerrados </t>
    </r>
  </si>
  <si>
    <r>
      <rPr>
        <b/>
        <sz val="11"/>
        <rFont val="Arial Nova Cond"/>
        <family val="2"/>
      </rPr>
      <t xml:space="preserve">UNIDAD DE MEDIDA DEL INDICADOR: </t>
    </r>
    <r>
      <rPr>
        <sz val="11"/>
        <rFont val="Arial Nova Cond"/>
        <family val="2"/>
      </rPr>
      <t xml:space="preserve">Porcentaje
</t>
    </r>
    <r>
      <rPr>
        <b/>
        <sz val="11"/>
        <rFont val="Arial Nova Cond"/>
        <family val="2"/>
      </rPr>
      <t xml:space="preserve">UNIDAD DE MEDIDA DE LAS VARIABLES: </t>
    </r>
    <r>
      <rPr>
        <sz val="11"/>
        <rFont val="Arial Nova Cond"/>
        <family val="2"/>
      </rPr>
      <t>Expedientes</t>
    </r>
  </si>
  <si>
    <r>
      <t xml:space="preserve">Justificacion Trimestral: </t>
    </r>
    <r>
      <rPr>
        <sz val="11"/>
        <color theme="1"/>
        <rFont val="Arial"/>
        <family val="2"/>
      </rPr>
      <t>Se rebasó la meta trimestral ya que se allego de la documental necesaria para el cierre de expedientes.</t>
    </r>
  </si>
  <si>
    <t>Actividad
( Dir. de Investigación en Materia de Responsabilidades Administrativas  )</t>
  </si>
  <si>
    <t>1.5.1.1.4.1 Integración de expedientes respecto a las quejas y/o denuncias presentadas por la ciudadanía.</t>
  </si>
  <si>
    <r>
      <t xml:space="preserve">TVQDR: </t>
    </r>
    <r>
      <rPr>
        <sz val="11"/>
        <rFont val="Arial Nova Cond"/>
        <family val="2"/>
      </rPr>
      <t>Tasa de Variación de quejas y/o denuncias ciudadanas recibidas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</si>
  <si>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Quejas y/o Denuncias</t>
    </r>
  </si>
  <si>
    <r>
      <t xml:space="preserve">Justificacion Trimestral: </t>
    </r>
    <r>
      <rPr>
        <sz val="11"/>
        <color theme="1"/>
        <rFont val="Arial"/>
        <family val="2"/>
      </rPr>
      <t>Se superó la meta programada debido a que los ciudadanos asistieron a presentar quejas y denuncias correspondientes.</t>
    </r>
  </si>
  <si>
    <t>1.5.1.1.4.2 Atención a la ciudadanía en materia de responsabilidad administrativa por los servidores públicos y/o particulares.</t>
  </si>
  <si>
    <r>
      <t>PPA:</t>
    </r>
    <r>
      <rPr>
        <sz val="11"/>
        <rFont val="Arial Nova Cond"/>
        <family val="2"/>
      </rPr>
      <t xml:space="preserve"> Porcentaje de personas atendidas por la contraloría municipal</t>
    </r>
    <r>
      <rPr>
        <b/>
        <sz val="11"/>
        <rFont val="Arial Nova Cond"/>
        <family val="2"/>
      </rPr>
      <t>.</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</si>
  <si>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Personas</t>
    </r>
  </si>
  <si>
    <r>
      <t xml:space="preserve">Justificacion Trimestral: </t>
    </r>
    <r>
      <rPr>
        <sz val="11"/>
        <color theme="1"/>
        <rFont val="Arial"/>
        <family val="2"/>
      </rPr>
      <t>No se superó la meta debido a que las personas que asisten a esta contaloría es variable y no depende de la dirección.</t>
    </r>
  </si>
  <si>
    <t>Componente
(  Dirección de Substanciación   )</t>
  </si>
  <si>
    <t>1.5.1.1.5. Procedimientos de Responsabilidades Administrativa de acuerdo con la Ley General de Responsabilidades Administrativas; en contra de los Servidores Públicos y/o Particulares, iniciados .</t>
  </si>
  <si>
    <r>
      <rPr>
        <b/>
        <sz val="11"/>
        <rFont val="Arial Nova Cond"/>
        <family val="2"/>
      </rPr>
      <t>PPSRACSPP:</t>
    </r>
    <r>
      <rPr>
        <sz val="11"/>
        <rFont val="Arial Nova Cond"/>
        <family val="2"/>
      </rPr>
      <t xml:space="preserve"> Porcentaje de Procedimientos Substanciados de Responsabilidad Administrativa contra Servidores Públicos y/o Particulares </t>
    </r>
  </si>
  <si>
    <r>
      <rPr>
        <b/>
        <sz val="11"/>
        <rFont val="Arial Nova Cond"/>
        <family val="2"/>
      </rPr>
      <t xml:space="preserve">UNIDAD DE MEDIDA DEL INDICADOR: </t>
    </r>
    <r>
      <rPr>
        <sz val="11"/>
        <rFont val="Arial Nova Cond"/>
        <family val="2"/>
      </rPr>
      <t xml:space="preserve">Porcentaje
</t>
    </r>
    <r>
      <rPr>
        <b/>
        <sz val="11"/>
        <rFont val="Arial Nova Cond"/>
        <family val="2"/>
      </rPr>
      <t xml:space="preserve">UNIDAD DE MEDIDA DE LAS VARIABLES: </t>
    </r>
    <r>
      <rPr>
        <sz val="11"/>
        <rFont val="Arial Nova Cond"/>
        <family val="2"/>
      </rPr>
      <t>Procedimientos</t>
    </r>
  </si>
  <si>
    <r>
      <t xml:space="preserve">Justificacion Trimestral: </t>
    </r>
    <r>
      <rPr>
        <sz val="11"/>
        <color theme="1"/>
        <rFont val="Arial"/>
        <family val="2"/>
      </rPr>
      <t>Se superó la meta programada por el area para este trimestre.</t>
    </r>
  </si>
  <si>
    <t>Actividad
(Dirección de Substanciación )</t>
  </si>
  <si>
    <t>1.5.1.1.5.1. Emisión de Acuerdos de notificación e integración a los Servidores Públicos y/o Particulares en el seguimiento a los  Procedimientos de Responsabilidad Administrativa.</t>
  </si>
  <si>
    <r>
      <rPr>
        <b/>
        <sz val="11"/>
        <rFont val="Arial Nova Cond"/>
        <family val="2"/>
      </rPr>
      <t>PANIPRA:</t>
    </r>
    <r>
      <rPr>
        <sz val="11"/>
        <rFont val="Arial Nova Cond"/>
        <family val="2"/>
      </rPr>
      <t xml:space="preserve"> Porcentaje de Acuerdos de Notificación e Integración de los Procedimientos de Responsabilidad Administrativa</t>
    </r>
  </si>
  <si>
    <t xml:space="preserve">Trimestral </t>
  </si>
  <si>
    <r>
      <rPr>
        <b/>
        <sz val="11"/>
        <rFont val="Arial Nova Cond"/>
        <family val="2"/>
      </rPr>
      <t>UNIDAD DE MEDIDA DEL INDICADOR:</t>
    </r>
    <r>
      <rPr>
        <sz val="11"/>
        <rFont val="Arial Nova Cond"/>
        <family val="2"/>
      </rPr>
      <t xml:space="preserve"> Porcentaje
</t>
    </r>
    <r>
      <rPr>
        <b/>
        <sz val="11"/>
        <rFont val="Arial Nova Cond"/>
        <family val="2"/>
      </rPr>
      <t xml:space="preserve">UNIDAD DE MEDIDA DE LAS VARIABLES: </t>
    </r>
    <r>
      <rPr>
        <sz val="11"/>
        <rFont val="Arial Nova Cond"/>
        <family val="2"/>
      </rPr>
      <t>Acuerdos</t>
    </r>
  </si>
  <si>
    <r>
      <t xml:space="preserve">Justificacion Trimestral: </t>
    </r>
    <r>
      <rPr>
        <sz val="11"/>
        <color theme="1"/>
        <rFont val="Arial"/>
        <family val="2"/>
      </rPr>
      <t>Se supero la meta debido a que fue posible notificar a las personas sujetas al proceso.</t>
    </r>
  </si>
  <si>
    <t>1.5.1.1.5.2 Emisión de resoluciones de Responsabilidad Administrativa</t>
  </si>
  <si>
    <r>
      <rPr>
        <b/>
        <sz val="11"/>
        <color theme="1"/>
        <rFont val="Arial"/>
        <family val="2"/>
      </rPr>
      <t>PRSPP</t>
    </r>
    <r>
      <rPr>
        <sz val="11"/>
        <color theme="1"/>
        <rFont val="Arial"/>
        <family val="2"/>
      </rPr>
      <t>: Porcentaje de Resoluciones a Servidores Públicos y/o particulares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</si>
  <si>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 xml:space="preserve">
Resoluciones</t>
    </r>
  </si>
  <si>
    <r>
      <t xml:space="preserve">Justificacion Trimestral: </t>
    </r>
    <r>
      <rPr>
        <sz val="11"/>
        <color theme="1"/>
        <rFont val="Arial"/>
        <family val="2"/>
      </rPr>
      <t>Se superó la meta en la actividad, esta actividad depende de las resoluciones del Tribunal de Justicia Administrativa de Quintana Roo .</t>
    </r>
  </si>
  <si>
    <r>
      <rPr>
        <b/>
        <sz val="11"/>
        <color theme="1"/>
        <rFont val="Arial"/>
        <family val="2"/>
      </rPr>
      <t>PSISPP:</t>
    </r>
    <r>
      <rPr>
        <sz val="11"/>
        <color theme="1"/>
        <rFont val="Arial"/>
        <family val="2"/>
      </rPr>
      <t xml:space="preserve"> Porcentaje de sanciones impuestas a servidores públicos y/o particulares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</si>
  <si>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Sanciones</t>
    </r>
  </si>
  <si>
    <r>
      <t xml:space="preserve">Justificacion Trimestral: </t>
    </r>
    <r>
      <rPr>
        <sz val="11"/>
        <color theme="1"/>
        <rFont val="Arial"/>
        <family val="2"/>
      </rPr>
      <t>Se supero la meta debido a las resoluciones de intancias del proceso.</t>
    </r>
  </si>
  <si>
    <t>1.5.1.1.5.3 Emisión de constancias de No Inhabilitación.</t>
  </si>
  <si>
    <r>
      <t>PCNIE:</t>
    </r>
    <r>
      <rPr>
        <sz val="11"/>
        <rFont val="Arial Nova Cond"/>
        <family val="2"/>
      </rPr>
      <t xml:space="preserve"> Porcentaje de Constancias de No Inhabilitación Emitidas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</si>
  <si>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Constancias</t>
    </r>
  </si>
  <si>
    <r>
      <t xml:space="preserve">Justificacion Trimestral: </t>
    </r>
    <r>
      <rPr>
        <sz val="11"/>
        <color theme="1"/>
        <rFont val="Arial"/>
        <family val="2"/>
      </rPr>
      <t>Se alcanzó la meta programada debido a que fueron solicitadas las contancias como se tenia proyectado.</t>
    </r>
  </si>
  <si>
    <t>Componente
( Contralorías Internas )</t>
  </si>
  <si>
    <t>1.5.1.1.6. Acciones de control y vigilancia de las Contralorías Internas en las Secretarías y Entidades, para el desarrollo y evaluación de la gestión gubernamental del Municipio de Benito Juárez.</t>
  </si>
  <si>
    <r>
      <rPr>
        <b/>
        <sz val="11"/>
        <rFont val="Arial Nova Cond"/>
        <family val="2"/>
      </rPr>
      <t>PAccCI:</t>
    </r>
    <r>
      <rPr>
        <sz val="11"/>
        <rFont val="Arial Nova Cond"/>
        <family val="2"/>
      </rPr>
      <t xml:space="preserve"> Porcentaje de Acciones de Control por las Contralorías Internas</t>
    </r>
  </si>
  <si>
    <r>
      <rPr>
        <b/>
        <sz val="11"/>
        <rFont val="Arial Nova Cond"/>
        <family val="2"/>
      </rPr>
      <t>UNIDAD DE MEDIDA DEL INDICADOR:</t>
    </r>
    <r>
      <rPr>
        <sz val="11"/>
        <rFont val="Arial Nova Cond"/>
        <family val="2"/>
      </rPr>
      <t xml:space="preserve"> Porcentaje
</t>
    </r>
    <r>
      <rPr>
        <b/>
        <sz val="11"/>
        <rFont val="Arial Nova Cond"/>
        <family val="2"/>
      </rPr>
      <t>UNIDAD DE MEDIDA DE LAS VARIABLES:</t>
    </r>
    <r>
      <rPr>
        <sz val="11"/>
        <rFont val="Arial Nova Cond"/>
        <family val="2"/>
      </rPr>
      <t xml:space="preserve"> Acciones de las Contralorías Internas</t>
    </r>
  </si>
  <si>
    <r>
      <t xml:space="preserve">Justificacion Trimestral: </t>
    </r>
    <r>
      <rPr>
        <sz val="11"/>
        <color theme="1"/>
        <rFont val="Arial"/>
        <family val="2"/>
      </rPr>
      <t>No se superó la meta programada a nivel componente ya que este depende del desempeño de las contralorias internas</t>
    </r>
  </si>
  <si>
    <t xml:space="preserve">1.5.1.1.6.1. Realización de acciones de control y seguimiento a las actividades realizadas en el Sistema DIF Municipal. </t>
  </si>
  <si>
    <r>
      <rPr>
        <b/>
        <sz val="11"/>
        <rFont val="Arial Nova Cond"/>
        <family val="2"/>
      </rPr>
      <t xml:space="preserve">PAccCSCISDIFM: </t>
    </r>
    <r>
      <rPr>
        <sz val="11"/>
        <rFont val="Arial Nova Cond"/>
        <family val="2"/>
      </rPr>
      <t>Porcentaje de Acciones de Control y Seguimiento de la Contraloria Interna del Sistema DIF Municipal</t>
    </r>
  </si>
  <si>
    <r>
      <rPr>
        <b/>
        <sz val="11"/>
        <rFont val="Arial Nova Cond"/>
        <family val="2"/>
      </rPr>
      <t xml:space="preserve">UNIDAD DE MEDIDA DEL INDICADOR: </t>
    </r>
    <r>
      <rPr>
        <sz val="11"/>
        <rFont val="Arial Nova Cond"/>
        <family val="2"/>
      </rPr>
      <t xml:space="preserve">Porcentaje
</t>
    </r>
    <r>
      <rPr>
        <b/>
        <sz val="11"/>
        <rFont val="Arial Nova Cond"/>
        <family val="2"/>
      </rPr>
      <t xml:space="preserve">UNIDAD DE MEDIDA DE LAS VARIABLES: </t>
    </r>
    <r>
      <rPr>
        <sz val="11"/>
        <rFont val="Arial Nova Cond"/>
        <family val="2"/>
      </rPr>
      <t>Acciones DIF</t>
    </r>
  </si>
  <si>
    <r>
      <t xml:space="preserve">Justificacion Trimestral: </t>
    </r>
    <r>
      <rPr>
        <sz val="11"/>
        <color theme="1"/>
        <rFont val="Arial"/>
        <family val="2"/>
      </rPr>
      <t>Se no se alcanzó la meta programada, esta actividad depende de la realización de diversas verificaciones realizadas con motivo de implementación de lineamientos que normaron los diferentes procedimientos en las areas de Sistema DIF Municipal.</t>
    </r>
  </si>
  <si>
    <t>1.5.1.1.6.2. Realización de acciones de control y seguimiento a las actividades realizadas en la Secretaría Municipal de Obras Públicas y Servicios.</t>
  </si>
  <si>
    <r>
      <rPr>
        <b/>
        <sz val="11"/>
        <rFont val="Arial Nova Cond"/>
        <family val="2"/>
      </rPr>
      <t xml:space="preserve">PAccCSCISMOPyS: </t>
    </r>
    <r>
      <rPr>
        <sz val="11"/>
        <rFont val="Arial Nova Cond"/>
        <family val="2"/>
      </rPr>
      <t>Porcentaje de Acciones de Control y Seguimiento de la Contraloría Interna de la SMOPyS</t>
    </r>
  </si>
  <si>
    <r>
      <rPr>
        <b/>
        <sz val="11"/>
        <rFont val="Arial Nova Cond"/>
        <family val="2"/>
      </rPr>
      <t>UNIDAD DE MEDIDA DEL INDICADOR:</t>
    </r>
    <r>
      <rPr>
        <sz val="11"/>
        <rFont val="Arial Nova Cond"/>
        <family val="2"/>
      </rPr>
      <t xml:space="preserve"> Porcentaje
</t>
    </r>
    <r>
      <rPr>
        <b/>
        <sz val="11"/>
        <rFont val="Arial Nova Cond"/>
        <family val="2"/>
      </rPr>
      <t>UNIDAD DE MEDIDA DE LAS VARIABLES:</t>
    </r>
    <r>
      <rPr>
        <sz val="11"/>
        <rFont val="Arial Nova Cond"/>
        <family val="2"/>
      </rPr>
      <t xml:space="preserve"> Acciones SMOPyS</t>
    </r>
  </si>
  <si>
    <r>
      <t xml:space="preserve">Justificacion Trimestral: </t>
    </r>
    <r>
      <rPr>
        <sz val="11"/>
        <color theme="1"/>
        <rFont val="Arial"/>
        <family val="2"/>
      </rPr>
      <t>Derivado a las modificaciones realizadas en el plan de trabajo interno y falta de personal para abarcar lo programado, esta Contraloría Interna de la Secretaría Municipal de Obras Públicas y Servicios, no alcanzó la meta programada.</t>
    </r>
  </si>
  <si>
    <t>1.5.1.1.6.3. Realización de acciones de control y seguimiento a las actividades realizadas en la Secretaría Municipal de Seguridad Pública y Tránsito.</t>
  </si>
  <si>
    <r>
      <rPr>
        <b/>
        <sz val="11"/>
        <rFont val="Arial Nova Cond"/>
        <family val="2"/>
      </rPr>
      <t xml:space="preserve">PAccCSCISMSPyT: </t>
    </r>
    <r>
      <rPr>
        <sz val="11"/>
        <rFont val="Arial Nova Cond"/>
        <family val="2"/>
      </rPr>
      <t>Porcentaje de Acciones de Control y Seguimiento de la Contraloría Interna de la SMSPyT</t>
    </r>
  </si>
  <si>
    <r>
      <rPr>
        <b/>
        <sz val="11"/>
        <rFont val="Arial Nova Cond"/>
        <family val="2"/>
      </rPr>
      <t xml:space="preserve">UNIDAD DE MEDIDA DEL INDICADOR: </t>
    </r>
    <r>
      <rPr>
        <sz val="11"/>
        <rFont val="Arial Nova Cond"/>
        <family val="2"/>
      </rPr>
      <t xml:space="preserve">Porcentaje
</t>
    </r>
    <r>
      <rPr>
        <b/>
        <sz val="11"/>
        <rFont val="Arial Nova Cond"/>
        <family val="2"/>
      </rPr>
      <t xml:space="preserve">UNIDAD DE MEDIDA DE LAS VARIABLES: </t>
    </r>
    <r>
      <rPr>
        <sz val="11"/>
        <rFont val="Arial Nova Cond"/>
        <family val="2"/>
      </rPr>
      <t>Acciones SMSPyT</t>
    </r>
  </si>
  <si>
    <r>
      <t xml:space="preserve">Justificacion Trimestral: </t>
    </r>
    <r>
      <rPr>
        <sz val="11"/>
        <color theme="1"/>
        <rFont val="Arial"/>
        <family val="2"/>
      </rPr>
      <t xml:space="preserve"> Se no se alcanzo la meta, esta actividad depende del reseteo de contraseñas de la plataforma de evolución patrimonial y asesorías para la declaración patrimonial.</t>
    </r>
  </si>
  <si>
    <t>Componente
( Unidades Administrativas de la Contraloría Municipal )</t>
  </si>
  <si>
    <t>1.5.1.1.7.   Actividades de administración, control y apoyo a las Dependencias y Entidades de la Administración Pública Municipal, por parte de la oficina de la Contraloría.</t>
  </si>
  <si>
    <r>
      <rPr>
        <b/>
        <sz val="11"/>
        <color theme="1"/>
        <rFont val="Arial Nova Cond"/>
        <family val="2"/>
      </rPr>
      <t>PAACA:</t>
    </r>
    <r>
      <rPr>
        <sz val="11"/>
        <color theme="1"/>
        <rFont val="Arial Nova Cond"/>
        <family val="2"/>
      </rPr>
      <t xml:space="preserve"> Porcentaje de Actividades de Administración, Control y Apoyo por la oficina de la Contraloría</t>
    </r>
  </si>
  <si>
    <r>
      <rPr>
        <b/>
        <sz val="11"/>
        <rFont val="Arial Nova Cond"/>
        <family val="2"/>
      </rPr>
      <t xml:space="preserve">UNIDAD DE MEDIDA DEL INDICADOR: </t>
    </r>
    <r>
      <rPr>
        <sz val="11"/>
        <rFont val="Arial Nova Cond"/>
        <family val="2"/>
      </rPr>
      <t xml:space="preserve">Promedio
</t>
    </r>
    <r>
      <rPr>
        <b/>
        <sz val="11"/>
        <rFont val="Arial Nova Cond"/>
        <family val="2"/>
      </rPr>
      <t xml:space="preserve">UNIDAD DE MEDIDA DE LAS VARIABLES: </t>
    </r>
    <r>
      <rPr>
        <sz val="11"/>
        <rFont val="Arial Nova Cond"/>
        <family val="2"/>
      </rPr>
      <t>Actividades</t>
    </r>
  </si>
  <si>
    <r>
      <t xml:space="preserve">Justificacion Trimestral: </t>
    </r>
    <r>
      <rPr>
        <sz val="11"/>
        <color theme="1"/>
        <rFont val="Arial"/>
        <family val="2"/>
      </rPr>
      <t>No se superó la meta programada a nivel componente, este componente depende de varias unidades administrativas.</t>
    </r>
  </si>
  <si>
    <t xml:space="preserve">1.5.1.1.7.1. Implementación del programa de Control Interno bajo el modelo COSO; así como la revision de instrumentos jurídicos y asesorias a las Dependencias y Entidades de la Administración Pública Municipal </t>
  </si>
  <si>
    <r>
      <rPr>
        <b/>
        <sz val="11"/>
        <rFont val="Arial Nova Cond"/>
        <family val="2"/>
      </rPr>
      <t>PINRyAJS:</t>
    </r>
    <r>
      <rPr>
        <sz val="11"/>
        <rFont val="Arial Nova Cond"/>
        <family val="2"/>
      </rPr>
      <t xml:space="preserve"> Porcentaje de Instrumentos normativos revisados y asesorías Juridicas  solicitadas.</t>
    </r>
  </si>
  <si>
    <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Instrumentos Jurídicos y Asesorías jurídicas</t>
    </r>
  </si>
  <si>
    <r>
      <t xml:space="preserve">Justificacion Trimestral: </t>
    </r>
    <r>
      <rPr>
        <sz val="11"/>
        <color theme="1"/>
        <rFont val="Arial"/>
        <family val="2"/>
      </rPr>
      <t>Se alcanzó la meta programada por el area este trimestre.</t>
    </r>
  </si>
  <si>
    <r>
      <rPr>
        <b/>
        <sz val="11"/>
        <rFont val="Arial Nova Cond"/>
        <family val="2"/>
      </rPr>
      <t>PAyCCIIMC:</t>
    </r>
    <r>
      <rPr>
        <sz val="11"/>
        <rFont val="Arial Nova Cond"/>
        <family val="2"/>
      </rPr>
      <t xml:space="preserve"> Porcentaje de Asesorías y Capacitaciones de Control Interno e Implementación del modelo COSO  en las Dependencias y Entidades </t>
    </r>
  </si>
  <si>
    <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Asesorías,  Capacitaciones e Implementación CI</t>
    </r>
  </si>
  <si>
    <r>
      <t xml:space="preserve">Justificacion Trimestral: </t>
    </r>
    <r>
      <rPr>
        <sz val="11"/>
        <color theme="1"/>
        <rFont val="Arial"/>
        <family val="2"/>
      </rPr>
      <t>Se revasó la meta programada por el area este trimestre.</t>
    </r>
  </si>
  <si>
    <t>1.5.1.1.7.2. Atención y representación jurÍdica gratuita a las personas  que así lo soliciten que figuren como presuntos responsables en un Procedimiento de Responsabilidad Administrativa, por faltas graves o no graves que se inicien dentro de la contralorÍa municipal.</t>
  </si>
  <si>
    <r>
      <rPr>
        <b/>
        <sz val="11"/>
        <color theme="1"/>
        <rFont val="Arial Nova Cond"/>
        <family val="2"/>
      </rPr>
      <t>PE:</t>
    </r>
    <r>
      <rPr>
        <sz val="11"/>
        <color theme="1"/>
        <rFont val="Arial Nova Cond"/>
        <family val="2"/>
      </rPr>
      <t xml:space="preserve"> Porcentaje de expedientes</t>
    </r>
  </si>
  <si>
    <r>
      <t xml:space="preserve">UNIDAD DE MEDIDA DEL INDICADOR: </t>
    </r>
    <r>
      <rPr>
        <sz val="11"/>
        <color theme="1"/>
        <rFont val="Arial Nova Cond"/>
        <family val="2"/>
      </rPr>
      <t>Porcentaje</t>
    </r>
    <r>
      <rPr>
        <b/>
        <sz val="11"/>
        <color theme="1"/>
        <rFont val="Arial Nova Cond"/>
        <family val="2"/>
      </rPr>
      <t xml:space="preserve">
UNIDAD DE MEDIDA DE LAS VARIABLES:</t>
    </r>
    <r>
      <rPr>
        <sz val="11"/>
        <color theme="1"/>
        <rFont val="Arial Nova Cond"/>
        <family val="2"/>
      </rPr>
      <t xml:space="preserve"> E</t>
    </r>
    <r>
      <rPr>
        <sz val="11"/>
        <color theme="1"/>
        <rFont val="Arial Nova Cond"/>
        <family val="2"/>
      </rPr>
      <t>xpedientes</t>
    </r>
  </si>
  <si>
    <r>
      <t xml:space="preserve">Justificacion Trimestral: </t>
    </r>
    <r>
      <rPr>
        <sz val="11"/>
        <color theme="1"/>
        <rFont val="Arial"/>
        <family val="2"/>
      </rPr>
      <t>Se alcanzó la meta programada este trimestre, este indicador depende de la asistencia de los interesados que soliciten el servicio.</t>
    </r>
  </si>
  <si>
    <t>1.5.1.1.7.3. Administración eficiente de los recursos humanos, materiales,  servicios generales y  patrimonio del Municipio asignado a la Contraloría Municipal.</t>
  </si>
  <si>
    <r>
      <rPr>
        <b/>
        <sz val="11"/>
        <rFont val="Arial Nova Cond"/>
        <family val="2"/>
      </rPr>
      <t>PAAFCI:</t>
    </r>
    <r>
      <rPr>
        <sz val="11"/>
        <rFont val="Arial Nova Cond"/>
        <family val="2"/>
      </rPr>
      <t xml:space="preserve"> Porcentaje de actividades administrativas, financieras y de control interno de la Contraloría Municipal </t>
    </r>
  </si>
  <si>
    <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 xml:space="preserve">Reporte de </t>
    </r>
    <r>
      <rPr>
        <sz val="11"/>
        <rFont val="Arial Nova Cond"/>
        <family val="2"/>
      </rPr>
      <t>actividades</t>
    </r>
  </si>
  <si>
    <r>
      <t xml:space="preserve">Justificacion Trimestral: </t>
    </r>
    <r>
      <rPr>
        <sz val="11"/>
        <color theme="1"/>
        <rFont val="Arial"/>
        <family val="2"/>
      </rPr>
      <t>Se superó la meta programada por la coordinación este trimestre.</t>
    </r>
  </si>
  <si>
    <r>
      <rPr>
        <b/>
        <sz val="11"/>
        <rFont val="Arial Nova Cond"/>
        <family val="2"/>
      </rPr>
      <t xml:space="preserve">PAIBM: </t>
    </r>
    <r>
      <rPr>
        <sz val="11"/>
        <rFont val="Arial Nova Cond"/>
        <family val="2"/>
      </rPr>
      <t>Porcentaje de actualización de inventarios de bienes muebles</t>
    </r>
  </si>
  <si>
    <r>
      <t xml:space="preserve">UNIDAD DE MEDIDA DEL INDICADOR: </t>
    </r>
    <r>
      <rPr>
        <sz val="11"/>
        <rFont val="Arial Nova Cond"/>
        <family val="2"/>
      </rPr>
      <t>Porcentaje</t>
    </r>
    <r>
      <rPr>
        <b/>
        <sz val="11"/>
        <rFont val="Arial Nova Cond"/>
        <family val="2"/>
      </rPr>
      <t xml:space="preserve">
UNIDAD DE MEDIDA DE LAS VARIABLES: </t>
    </r>
    <r>
      <rPr>
        <sz val="11"/>
        <rFont val="Arial Nova Cond"/>
        <family val="2"/>
      </rPr>
      <t>Actualizaciones de inventarios</t>
    </r>
  </si>
  <si>
    <r>
      <t xml:space="preserve">Justificacion Trimestral: </t>
    </r>
    <r>
      <rPr>
        <sz val="11"/>
        <color theme="1"/>
        <rFont val="Arial"/>
        <family val="2"/>
      </rPr>
      <t xml:space="preserve">Se alcanzó la meta programada por la Coordinación Administrativa. </t>
    </r>
  </si>
  <si>
    <t xml:space="preserve">1.5.1.1.7.4. Revisión factual de la gestión y cumplimiento normativo de los Organismos Descentralizados de la Administración Pública Municipal.   </t>
  </si>
  <si>
    <r>
      <rPr>
        <b/>
        <sz val="11"/>
        <rFont val="Arial Nova Cond"/>
        <family val="2"/>
      </rPr>
      <t>PVSAOD:</t>
    </r>
    <r>
      <rPr>
        <sz val="11"/>
        <rFont val="Arial Nova Cond"/>
        <family val="2"/>
      </rPr>
      <t xml:space="preserve"> Porcentaje de Visitas de Supervisión y Asesorías a Organismos Descentralizados</t>
    </r>
  </si>
  <si>
    <r>
      <rPr>
        <b/>
        <sz val="11"/>
        <color theme="1"/>
        <rFont val="Arial"/>
        <family val="2"/>
      </rPr>
      <t>UNIDAD DE MEDIDA DEL INDICADOR</t>
    </r>
    <r>
      <rPr>
        <sz val="11"/>
        <color theme="1"/>
        <rFont val="Arial"/>
        <family val="2"/>
      </rPr>
      <t xml:space="preserve">: </t>
    </r>
    <r>
      <rPr>
        <sz val="11"/>
        <rFont val="Arial Nova Cond"/>
        <family val="2"/>
      </rPr>
      <t>Porcentaje</t>
    </r>
    <r>
      <rPr>
        <b/>
        <sz val="11"/>
        <rFont val="Arial Nova Cond"/>
        <family val="2"/>
      </rPr>
      <t xml:space="preserve">
UNIDAD DE MEDIDA DE LAS VARIABLES: </t>
    </r>
    <r>
      <rPr>
        <sz val="11"/>
        <rFont val="Arial Nova Cond"/>
        <family val="2"/>
      </rPr>
      <t>Visitas de supervisión</t>
    </r>
  </si>
  <si>
    <r>
      <t xml:space="preserve">Justificacion Trimestral: </t>
    </r>
    <r>
      <rPr>
        <sz val="11"/>
        <color theme="1"/>
        <rFont val="Arial"/>
        <family val="2"/>
      </rPr>
      <t>No se alcanzo la meta conforme a la proyección realizada por el area.</t>
    </r>
  </si>
  <si>
    <r>
      <rPr>
        <b/>
        <sz val="11"/>
        <rFont val="Arial Nova Cond"/>
        <family val="2"/>
      </rPr>
      <t>PCNOD:</t>
    </r>
    <r>
      <rPr>
        <sz val="11"/>
        <rFont val="Arial Nova Cond"/>
        <family val="2"/>
      </rPr>
      <t xml:space="preserve"> Promedio de Cumplimiento Normativo de Organismos Descentralizados</t>
    </r>
  </si>
  <si>
    <r>
      <rPr>
        <b/>
        <sz val="11"/>
        <color theme="1"/>
        <rFont val="Arial"/>
        <family val="2"/>
      </rPr>
      <t>UNIDAD DE MEDIDA DEL INDICADOR</t>
    </r>
    <r>
      <rPr>
        <sz val="11"/>
        <color theme="1"/>
        <rFont val="Arial"/>
        <family val="2"/>
      </rPr>
      <t xml:space="preserve">: </t>
    </r>
    <r>
      <rPr>
        <sz val="11"/>
        <rFont val="Arial Nova Cond"/>
        <family val="2"/>
      </rPr>
      <t>Promedio</t>
    </r>
    <r>
      <rPr>
        <b/>
        <sz val="11"/>
        <rFont val="Arial Nova Cond"/>
        <family val="2"/>
      </rPr>
      <t xml:space="preserve">
UNIDAD DE MEDIDA DE LAS VARIABLES: </t>
    </r>
    <r>
      <rPr>
        <sz val="11"/>
        <rFont val="Arial Nova Cond"/>
        <family val="2"/>
      </rPr>
      <t>Porcentaje de cumplimiento</t>
    </r>
  </si>
  <si>
    <r>
      <t xml:space="preserve">Justificacion Trimestral: </t>
    </r>
    <r>
      <rPr>
        <sz val="11"/>
        <color theme="1"/>
        <rFont val="Arial"/>
        <family val="2"/>
      </rPr>
      <t>No se alcanzo la meta programada por el area</t>
    </r>
  </si>
  <si>
    <t>1.5.1.1.7.5. Sistematización de la gestión que apoye el control y seguimiento para la mejora de la eficiencia operativa de las Dependencias de la Administración Pública Municipal.</t>
  </si>
  <si>
    <r>
      <rPr>
        <b/>
        <sz val="11"/>
        <rFont val="Arial Nova Cond"/>
        <family val="2"/>
      </rPr>
      <t xml:space="preserve">PSI: </t>
    </r>
    <r>
      <rPr>
        <sz val="11"/>
        <rFont val="Arial Nova Cond"/>
        <family val="2"/>
      </rPr>
      <t xml:space="preserve">Porcentaje de Sistemas Informáticos </t>
    </r>
  </si>
  <si>
    <r>
      <rPr>
        <b/>
        <sz val="11"/>
        <rFont val="Arial Nova Cond"/>
        <family val="2"/>
      </rPr>
      <t xml:space="preserve">UNIDAD DE MEDIDA DEL INDICADOR: </t>
    </r>
    <r>
      <rPr>
        <sz val="11"/>
        <rFont val="Arial Nova Cond"/>
        <family val="2"/>
      </rPr>
      <t xml:space="preserve">Porcentaje
</t>
    </r>
    <r>
      <rPr>
        <b/>
        <sz val="11"/>
        <rFont val="Arial Nova Cond"/>
        <family val="2"/>
      </rPr>
      <t>UNIDAD DE MEDIDA DE LAS VARIABLES:</t>
    </r>
    <r>
      <rPr>
        <sz val="11"/>
        <rFont val="Arial Nova Cond"/>
        <family val="2"/>
      </rPr>
      <t xml:space="preserve"> Sistemas Informáticos</t>
    </r>
  </si>
  <si>
    <r>
      <t xml:space="preserve">Justificacion Trimestral: </t>
    </r>
    <r>
      <rPr>
        <sz val="11"/>
        <color theme="1"/>
        <rFont val="Arial"/>
        <family val="2"/>
      </rPr>
      <t>Se alcanzo la meta programada por el area con la creación de un sistema informatico que ya esta en uso.</t>
    </r>
  </si>
  <si>
    <t>SEGUIMIENTO A LA EJECUCIÓN DEL PRESUPUESTO AUTORIZADO</t>
  </si>
  <si>
    <t>CONCENTRADO DE UNIDADES ADMINISTRATIVAS</t>
  </si>
  <si>
    <t>PRESUPUESTO ANUAL AUTORIZADO</t>
  </si>
  <si>
    <t>PLANEACIÓN TRIMESTRAL DE EJECUCIÓN DEL PRESUPUESTO</t>
  </si>
  <si>
    <t>EJECUCIÓN  DEL PRESUPUESTO AUTORIZADO</t>
  </si>
  <si>
    <t>AVANCE TRIMESTRAL EN LA EJECUCIÓN DEL PRESUPUESTO</t>
  </si>
  <si>
    <t>AVANCE ACUMULADO ANUAL DE LA  EJECUCIÓN DEL PRESUPUESTO</t>
  </si>
  <si>
    <t>JUSTIFICACION TRIMESTRAL Y ANUAL DE AVANCE DE RESULTADOS 2023</t>
  </si>
  <si>
    <t>TRIMESTRE 1 2023</t>
  </si>
  <si>
    <t>TRIMESTRE 2 2023</t>
  </si>
  <si>
    <t>TRIMESTRE 3 2023</t>
  </si>
  <si>
    <t>TRIMESTRE 4 2023</t>
  </si>
  <si>
    <r>
      <t xml:space="preserve">Justificacion Trimestral: </t>
    </r>
    <r>
      <rPr>
        <sz val="11"/>
        <color theme="1"/>
        <rFont val="Arial"/>
        <family val="2"/>
      </rPr>
      <t>No cumplio la meta conforme a lo proyectado por la dirección.</t>
    </r>
  </si>
  <si>
    <r>
      <t>Justificacion Trimestral:</t>
    </r>
    <r>
      <rPr>
        <sz val="11"/>
        <color theme="1"/>
        <rFont val="Arial"/>
        <family val="2"/>
      </rPr>
      <t xml:space="preserve"> No se rebasó la meta debido a la migración de información al nuevo sistema de registro de personal en permiso o vacaciones en las diversas dependencias municipales.</t>
    </r>
  </si>
  <si>
    <r>
      <t xml:space="preserve">Justificacion Trimestral: </t>
    </r>
    <r>
      <rPr>
        <sz val="11"/>
        <color theme="1"/>
        <rFont val="Arial"/>
        <family val="2"/>
      </rPr>
      <t>No se superó  la meta debido a que se realizaron obras públicas que no se pudieron realizar en los periodos anteriores por distintos motivos.</t>
    </r>
  </si>
  <si>
    <r>
      <t xml:space="preserve">Justificacion Trimestral: </t>
    </r>
    <r>
      <rPr>
        <sz val="11"/>
        <color theme="1"/>
        <rFont val="Arial"/>
        <family val="2"/>
      </rPr>
      <t>Se superó la meta debido a que las personas que asisten a esta contaloría es variable y no depende de la dirección.</t>
    </r>
  </si>
  <si>
    <r>
      <t xml:space="preserve">Justificacion Trimestral: </t>
    </r>
    <r>
      <rPr>
        <sz val="11"/>
        <color theme="1"/>
        <rFont val="Arial"/>
        <family val="2"/>
      </rPr>
      <t>No se alcanzó la meta debido a las resoluciones de intancias del proceso.</t>
    </r>
  </si>
  <si>
    <r>
      <t xml:space="preserve">Justificacion Trimestral: </t>
    </r>
    <r>
      <rPr>
        <sz val="11"/>
        <color theme="1"/>
        <rFont val="Arial"/>
        <family val="2"/>
      </rPr>
      <t>No se alcanzó la meta programada debido a que no fueron solicitadas las contancias como se tenia proyectado.</t>
    </r>
  </si>
  <si>
    <r>
      <t xml:space="preserve">Justificacion Trimestral: </t>
    </r>
    <r>
      <rPr>
        <sz val="11"/>
        <color theme="1"/>
        <rFont val="Arial"/>
        <family val="2"/>
      </rPr>
      <t>No se alcanzó la meta por carga de trabajo y falta de recursos humanos.</t>
    </r>
  </si>
  <si>
    <r>
      <t xml:space="preserve">Justificacion Trimestral: </t>
    </r>
    <r>
      <rPr>
        <sz val="11"/>
        <color theme="1"/>
        <rFont val="Arial"/>
        <family val="2"/>
      </rPr>
      <t>Se superó la meta programada a nivel componente, este componente depende de varias unidades administrativas</t>
    </r>
  </si>
  <si>
    <r>
      <t xml:space="preserve">Justificacion Trimestral: </t>
    </r>
    <r>
      <rPr>
        <sz val="11"/>
        <color theme="1"/>
        <rFont val="Arial"/>
        <family val="2"/>
      </rPr>
      <t>Se superó la meta la  progamada por la Coordinacion Adminsitrativa porque se realizao inventario extraordiario</t>
    </r>
    <r>
      <rPr>
        <b/>
        <sz val="11"/>
        <color theme="1"/>
        <rFont val="Arial"/>
        <family val="2"/>
      </rPr>
      <t>.</t>
    </r>
  </si>
  <si>
    <r>
      <t>Justificacion Trimestral: S</t>
    </r>
    <r>
      <rPr>
        <sz val="11"/>
        <color theme="1"/>
        <rFont val="Arial"/>
        <family val="2"/>
      </rPr>
      <t>e alcanzo la meta conforme a la proyección realizada por el area.</t>
    </r>
  </si>
  <si>
    <r>
      <t>Justificacion Trimestral: S</t>
    </r>
    <r>
      <rPr>
        <sz val="11"/>
        <color theme="1"/>
        <rFont val="Arial"/>
        <family val="2"/>
      </rPr>
      <t>e alcanzo la meta programada por el area.</t>
    </r>
  </si>
  <si>
    <t xml:space="preserve">Línea de acción 1.5.1: Realizar auditorías y revisiones a la Obra Pública, Adquisiciones y servicios relacionados. </t>
  </si>
  <si>
    <t>Línea de acción 1.5.2 Realizar auditorías, revisiones y arqueos a las dependencias y entidades de las Administración Pública Municipal</t>
  </si>
  <si>
    <t>Línea de acción 1.5.3 Actualizar la implementación, evaluación y seguimiento del Programa Especial Anticorrupción</t>
  </si>
  <si>
    <t>Estrategia 1.5 Implementar suficientes acciones de seguimiento al ejercicio y control del gasto</t>
  </si>
  <si>
    <t>Línea de acción 1.6.3 Implementar suficientes instrumentos para que transparenten el actuar de los funcionarios públicos.</t>
  </si>
  <si>
    <t>Línea de acción 1.5.6 Reducir el Trafico de influencias (corrupción) en diversos tramites que realiza la ciudadania</t>
  </si>
  <si>
    <t>Línea de acción 2.1.2 Integrar suficientes comites vecinales de contraloria social con la ciudadania</t>
  </si>
  <si>
    <t>Línea de acción 1.5.4 Atender con diligencia a la ciudadanía en materia de responsabilidades administrativas públicas y/o de particulares</t>
  </si>
  <si>
    <t>Línea de acción 1.5.5 Implementar la evaluación del Sistema de Control Interno</t>
  </si>
  <si>
    <t>1.5.1</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</si>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</sst>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24">
    <font>
      <sz val="11"/>
      <color theme="1"/>
      <name val="Calibri"/>
      <family val="2"/>
      <scheme val="minor"/>
    </font>
    <font>
      <b/>
      <sz val="11"/>
      <color theme="1"/>
      <name val="Arial"/>
      <family val="2"/>
    </font>
    <font>
      <sz val="11"/>
      <color theme="1"/>
      <name val="Arial"/>
      <family val="2"/>
    </font>
    <font>
      <b/>
      <sz val="11"/>
      <color rgb="FF000000"/>
      <name val="Arial"/>
      <family val="2"/>
    </font>
    <font>
      <sz val="11"/>
      <name val="Arial"/>
      <family val="2"/>
    </font>
    <font>
      <b/>
      <sz val="11"/>
      <color theme="0"/>
      <name val="Arial"/>
      <family val="2"/>
    </font>
    <font>
      <sz val="11"/>
      <color theme="1"/>
      <name val="Calibri"/>
      <family val="2"/>
      <scheme val="minor"/>
    </font>
    <font>
      <b/>
      <sz val="11"/>
      <name val="Arial"/>
      <family val="2"/>
    </font>
    <font>
      <b/>
      <sz val="14"/>
      <color rgb="FFFFFFFF"/>
      <name val="Arial"/>
      <family val="2"/>
    </font>
    <font>
      <b/>
      <sz val="14"/>
      <color theme="0"/>
      <name val="Arial"/>
      <family val="2"/>
    </font>
    <font>
      <b/>
      <sz val="22"/>
      <color theme="0"/>
      <name val="Arial"/>
      <family val="2"/>
    </font>
    <font>
      <sz val="10"/>
      <name val="Arial"/>
      <family val="2"/>
    </font>
    <font>
      <b/>
      <sz val="12"/>
      <color rgb="FFFFFFFF"/>
      <name val="Arial"/>
      <family val="2"/>
    </font>
    <font>
      <b/>
      <sz val="16"/>
      <color theme="0"/>
      <name val="Arial"/>
      <family val="2"/>
    </font>
    <font>
      <b/>
      <sz val="12"/>
      <color theme="1"/>
      <name val="Calibri"/>
      <family val="2"/>
      <scheme val="minor"/>
    </font>
    <font>
      <b/>
      <sz val="14"/>
      <color theme="0"/>
      <name val="Calibri"/>
      <family val="2"/>
      <scheme val="minor"/>
    </font>
    <font>
      <b/>
      <sz val="11"/>
      <name val="Arial Nova Cond"/>
      <family val="2"/>
    </font>
    <font>
      <sz val="11"/>
      <name val="Arial Nova Cond"/>
      <family val="2"/>
    </font>
    <font>
      <sz val="11"/>
      <color theme="1"/>
      <name val="Arial Nova Cond"/>
      <family val="2"/>
    </font>
    <font>
      <b/>
      <sz val="11"/>
      <color theme="1"/>
      <name val="Arial Nova Cond"/>
      <family val="2"/>
    </font>
    <font>
      <sz val="14"/>
      <color theme="1"/>
      <name val="Calibri"/>
      <family val="2"/>
      <scheme val="minor"/>
    </font>
    <font>
      <sz val="17"/>
      <color theme="1"/>
      <name val="Arial"/>
      <family val="2"/>
    </font>
    <font>
      <sz val="17"/>
      <color theme="1"/>
      <name val="Calibri"/>
      <family val="2"/>
      <scheme val="minor"/>
    </font>
    <font>
      <sz val="16"/>
      <color theme="1"/>
      <name val="Calibri"/>
      <family val="2"/>
      <scheme val="minor"/>
    </font>
  </fonts>
  <fills count="1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rgb="FFF2F2F2"/>
        <bgColor rgb="FFF2F2F2"/>
      </patternFill>
    </fill>
    <fill>
      <patternFill patternType="solid">
        <fgColor theme="0" tint="-0.499984740745262"/>
        <bgColor rgb="FF000000"/>
      </patternFill>
    </fill>
    <fill>
      <patternFill patternType="solid">
        <fgColor theme="0" tint="-4.9989318521683403E-2"/>
        <bgColor indexed="64"/>
      </patternFill>
    </fill>
    <fill>
      <patternFill patternType="solid">
        <fgColor rgb="FFC7EFCE"/>
        <bgColor indexed="64"/>
      </patternFill>
    </fill>
    <fill>
      <patternFill patternType="solid">
        <fgColor rgb="FFF2F2F2"/>
        <bgColor rgb="FF000000"/>
      </patternFill>
    </fill>
    <fill>
      <patternFill patternType="solid">
        <fgColor rgb="FF969696"/>
        <bgColor indexed="64"/>
      </patternFill>
    </fill>
    <fill>
      <patternFill patternType="solid">
        <fgColor rgb="FFE8E8E8"/>
        <bgColor indexed="64"/>
      </patternFill>
    </fill>
    <fill>
      <patternFill patternType="solid">
        <fgColor rgb="FFFFFF00"/>
        <bgColor indexed="64"/>
      </patternFill>
    </fill>
    <fill>
      <patternFill patternType="solid">
        <fgColor theme="0"/>
        <bgColor rgb="FF000000"/>
      </patternFill>
    </fill>
    <fill>
      <patternFill patternType="solid">
        <fgColor rgb="FFFFEB9C"/>
        <bgColor indexed="64"/>
      </patternFill>
    </fill>
    <fill>
      <patternFill patternType="solid">
        <fgColor rgb="FFFF5555"/>
        <bgColor indexed="64"/>
      </patternFill>
    </fill>
    <fill>
      <patternFill patternType="solid">
        <fgColor theme="5" tint="0.59999389629810485"/>
        <bgColor indexed="64"/>
      </patternFill>
    </fill>
    <fill>
      <patternFill patternType="solid">
        <fgColor rgb="FFD3676A"/>
        <bgColor indexed="64"/>
      </patternFill>
    </fill>
  </fills>
  <borders count="106">
    <border>
      <left/>
      <right/>
      <top/>
      <bottom/>
      <diagonal/>
    </border>
    <border>
      <left style="dashed">
        <color theme="1"/>
      </left>
      <right style="dashed">
        <color theme="1"/>
      </right>
      <top style="dashed">
        <color theme="1"/>
      </top>
      <bottom style="dashed">
        <color theme="1"/>
      </bottom>
      <diagonal/>
    </border>
    <border>
      <left style="dashed">
        <color theme="1"/>
      </left>
      <right style="dashed">
        <color theme="1"/>
      </right>
      <top/>
      <bottom style="dashed">
        <color theme="1"/>
      </bottom>
      <diagonal/>
    </border>
    <border>
      <left style="medium">
        <color indexed="64"/>
      </left>
      <right/>
      <top style="medium">
        <color indexed="64"/>
      </top>
      <bottom/>
      <diagonal/>
    </border>
    <border>
      <left/>
      <right/>
      <top style="medium">
        <color indexed="64"/>
      </top>
      <bottom/>
      <diagonal/>
    </border>
    <border>
      <left style="medium">
        <color indexed="64"/>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dashed">
        <color theme="1"/>
      </left>
      <right/>
      <top style="dashed">
        <color theme="1"/>
      </top>
      <bottom style="dashed">
        <color theme="1"/>
      </bottom>
      <diagonal/>
    </border>
    <border>
      <left style="dashed">
        <color theme="1"/>
      </left>
      <right/>
      <top style="dashed">
        <color theme="1"/>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dashed">
        <color theme="1"/>
      </left>
      <right style="dashed">
        <color theme="1"/>
      </right>
      <top/>
      <bottom/>
      <diagonal/>
    </border>
    <border>
      <left style="dashed">
        <color theme="1"/>
      </left>
      <right style="dashed">
        <color theme="1"/>
      </right>
      <top style="dotted">
        <color theme="1"/>
      </top>
      <bottom style="dotted">
        <color theme="1"/>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style="thin">
        <color indexed="64"/>
      </left>
      <right style="medium">
        <color indexed="64"/>
      </right>
      <top/>
      <bottom style="dotted">
        <color indexed="64"/>
      </bottom>
      <diagonal/>
    </border>
    <border>
      <left style="dotted">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left>
      <right style="dashed">
        <color theme="1"/>
      </right>
      <top style="dashed">
        <color theme="1"/>
      </top>
      <bottom style="dashed">
        <color theme="1"/>
      </bottom>
      <diagonal/>
    </border>
    <border>
      <left style="medium">
        <color theme="1"/>
      </left>
      <right style="dashed">
        <color theme="1"/>
      </right>
      <top style="dashed">
        <color theme="1"/>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dashed">
        <color theme="1"/>
      </left>
      <right style="medium">
        <color indexed="64"/>
      </right>
      <top style="dotted">
        <color theme="1"/>
      </top>
      <bottom style="dotted">
        <color theme="1"/>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medium">
        <color indexed="64"/>
      </left>
      <right/>
      <top style="thin">
        <color indexed="64"/>
      </top>
      <bottom style="thin">
        <color indexed="64"/>
      </bottom>
      <diagonal/>
    </border>
    <border>
      <left/>
      <right style="dashed">
        <color theme="1"/>
      </right>
      <top style="dashed">
        <color theme="1"/>
      </top>
      <bottom style="dashed">
        <color theme="1"/>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dashed">
        <color theme="1"/>
      </right>
      <top style="dashed">
        <color theme="1"/>
      </top>
      <bottom style="medium">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ashed">
        <color theme="1"/>
      </left>
      <right/>
      <top/>
      <bottom style="dotted">
        <color theme="1"/>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top style="medium">
        <color indexed="64"/>
      </top>
      <bottom style="thin">
        <color rgb="FF000000"/>
      </bottom>
      <diagonal/>
    </border>
    <border>
      <left style="thin">
        <color rgb="FF000000"/>
      </left>
      <right/>
      <top style="thin">
        <color rgb="FF000000"/>
      </top>
      <bottom style="medium">
        <color indexed="64"/>
      </bottom>
      <diagonal/>
    </border>
    <border>
      <left/>
      <right style="dashed">
        <color theme="1"/>
      </right>
      <top/>
      <bottom style="dashed">
        <color theme="1"/>
      </bottom>
      <diagonal/>
    </border>
    <border>
      <left style="dashed">
        <color theme="1"/>
      </left>
      <right/>
      <top/>
      <bottom style="dashed">
        <color theme="1"/>
      </bottom>
      <diagonal/>
    </border>
    <border>
      <left style="medium">
        <color theme="1"/>
      </left>
      <right style="dashed">
        <color theme="1"/>
      </right>
      <top/>
      <bottom style="dashed">
        <color theme="1"/>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dotted">
        <color indexed="64"/>
      </top>
      <bottom style="dashed">
        <color theme="1"/>
      </bottom>
      <diagonal/>
    </border>
    <border>
      <left style="medium">
        <color theme="1"/>
      </left>
      <right style="dotted">
        <color indexed="64"/>
      </right>
      <top style="dotted">
        <color indexed="64"/>
      </top>
      <bottom style="dotted">
        <color indexed="64"/>
      </bottom>
      <diagonal/>
    </border>
    <border>
      <left style="medium">
        <color theme="1"/>
      </left>
      <right style="dashed">
        <color theme="1"/>
      </right>
      <top style="dashed">
        <color theme="1"/>
      </top>
      <bottom/>
      <diagonal/>
    </border>
    <border>
      <left style="medium">
        <color theme="1"/>
      </left>
      <right style="dotted">
        <color indexed="64"/>
      </right>
      <top style="dotted">
        <color indexed="64"/>
      </top>
      <bottom/>
      <diagonal/>
    </border>
    <border>
      <left style="medium">
        <color theme="1"/>
      </left>
      <right style="dotted">
        <color indexed="64"/>
      </right>
      <top/>
      <bottom style="dotted">
        <color indexed="64"/>
      </bottom>
      <diagonal/>
    </border>
    <border>
      <left style="dashed">
        <color theme="1"/>
      </left>
      <right style="dashed">
        <color theme="1"/>
      </right>
      <top style="dashed">
        <color theme="1"/>
      </top>
      <bottom/>
      <diagonal/>
    </border>
    <border>
      <left style="dotted">
        <color indexed="64"/>
      </left>
      <right style="dotted">
        <color indexed="64"/>
      </right>
      <top style="dashed">
        <color theme="1"/>
      </top>
      <bottom/>
      <diagonal/>
    </border>
    <border>
      <left style="dashed">
        <color theme="1"/>
      </left>
      <right style="dashed">
        <color theme="1"/>
      </right>
      <top style="dashed">
        <color theme="1"/>
      </top>
      <bottom style="medium">
        <color theme="1"/>
      </bottom>
      <diagonal/>
    </border>
    <border>
      <left style="dashed">
        <color theme="1"/>
      </left>
      <right style="dashed">
        <color theme="1"/>
      </right>
      <top style="dotted">
        <color indexed="64"/>
      </top>
      <bottom style="dotted">
        <color indexed="64"/>
      </bottom>
      <diagonal/>
    </border>
    <border>
      <left style="dashed">
        <color theme="1"/>
      </left>
      <right style="dashed">
        <color theme="1"/>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medium">
        <color indexed="64"/>
      </right>
      <top style="dotted">
        <color indexed="64"/>
      </top>
      <bottom/>
      <diagonal/>
    </border>
    <border>
      <left style="dashed">
        <color theme="1"/>
      </left>
      <right style="medium">
        <color indexed="64"/>
      </right>
      <top style="dashed">
        <color theme="1"/>
      </top>
      <bottom/>
      <diagonal/>
    </border>
    <border>
      <left style="thin">
        <color indexed="64"/>
      </left>
      <right style="medium">
        <color indexed="64"/>
      </right>
      <top style="dotted">
        <color indexed="64"/>
      </top>
      <bottom/>
      <diagonal/>
    </border>
    <border>
      <left style="dashed">
        <color theme="1"/>
      </left>
      <right/>
      <top style="dashed">
        <color theme="1"/>
      </top>
      <bottom/>
      <diagonal/>
    </border>
    <border>
      <left/>
      <right style="dashed">
        <color theme="1"/>
      </right>
      <top style="dashed">
        <color theme="1"/>
      </top>
      <bottom/>
      <diagonal/>
    </border>
    <border>
      <left/>
      <right style="medium">
        <color theme="1"/>
      </right>
      <top style="medium">
        <color indexed="64"/>
      </top>
      <bottom style="medium">
        <color indexed="64"/>
      </bottom>
      <diagonal/>
    </border>
    <border>
      <left style="dashed">
        <color theme="1"/>
      </left>
      <right style="dashed">
        <color theme="1"/>
      </right>
      <top style="dotted">
        <color indexed="64"/>
      </top>
      <bottom style="dashed">
        <color theme="1"/>
      </bottom>
      <diagonal/>
    </border>
    <border>
      <left style="dotted">
        <color indexed="64"/>
      </left>
      <right style="dotted">
        <color indexed="64"/>
      </right>
      <top style="dotted">
        <color indexed="64"/>
      </top>
      <bottom style="medium">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style="dotted">
        <color theme="1"/>
      </left>
      <right style="dashed">
        <color theme="1"/>
      </right>
      <top style="medium">
        <color indexed="64"/>
      </top>
      <bottom style="dashed">
        <color theme="1"/>
      </bottom>
      <diagonal/>
    </border>
    <border>
      <left style="medium">
        <color theme="1"/>
      </left>
      <right/>
      <top style="dashed">
        <color theme="1"/>
      </top>
      <bottom style="dashed">
        <color theme="1"/>
      </bottom>
      <diagonal/>
    </border>
    <border>
      <left style="dotted">
        <color indexed="64"/>
      </left>
      <right style="dotted">
        <color indexed="64"/>
      </right>
      <top style="medium">
        <color indexed="64"/>
      </top>
      <bottom style="dotted">
        <color indexed="64"/>
      </bottom>
      <diagonal/>
    </border>
    <border>
      <left style="medium">
        <color indexed="64"/>
      </left>
      <right/>
      <top style="thin">
        <color indexed="64"/>
      </top>
      <bottom style="dotted">
        <color indexed="64"/>
      </bottom>
      <diagonal/>
    </border>
    <border>
      <left style="dotted">
        <color indexed="64"/>
      </left>
      <right style="dotted">
        <color indexed="64"/>
      </right>
      <top style="dotted">
        <color indexed="64"/>
      </top>
      <bottom/>
      <diagonal/>
    </border>
    <border>
      <left style="thin">
        <color indexed="64"/>
      </left>
      <right style="medium">
        <color indexed="64"/>
      </right>
      <top style="medium">
        <color indexed="64"/>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style="dotted">
        <color indexed="64"/>
      </left>
      <right/>
      <top style="dotted">
        <color indexed="64"/>
      </top>
      <bottom style="dotted">
        <color indexed="64"/>
      </bottom>
      <diagonal/>
    </border>
    <border>
      <left style="dashed">
        <color indexed="64"/>
      </left>
      <right/>
      <top style="dashed">
        <color indexed="64"/>
      </top>
      <bottom style="medium">
        <color indexed="64"/>
      </bottom>
      <diagonal/>
    </border>
  </borders>
  <cellStyleXfs count="2">
    <xf numFmtId="0" fontId="0" fillId="0" borderId="0"/>
    <xf numFmtId="44" fontId="6" fillId="0" borderId="0" applyFont="0" applyFill="0" applyBorder="0" applyAlignment="0" applyProtection="0"/>
  </cellStyleXfs>
  <cellXfs count="301">
    <xf numFmtId="0" fontId="0" fillId="0" borderId="0" xfId="0"/>
    <xf numFmtId="3" fontId="2" fillId="2" borderId="1" xfId="0" applyNumberFormat="1" applyFont="1" applyFill="1" applyBorder="1" applyAlignment="1">
      <alignment horizontal="center" vertical="center" wrapText="1"/>
    </xf>
    <xf numFmtId="3" fontId="2" fillId="2" borderId="6" xfId="0" applyNumberFormat="1" applyFont="1" applyFill="1" applyBorder="1" applyAlignment="1">
      <alignment horizontal="center" vertical="center" wrapText="1"/>
    </xf>
    <xf numFmtId="0" fontId="2" fillId="8" borderId="18" xfId="0" applyFont="1" applyFill="1" applyBorder="1" applyAlignment="1">
      <alignment horizontal="center" vertical="center" wrapText="1"/>
    </xf>
    <xf numFmtId="0" fontId="4" fillId="8"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4" fillId="8" borderId="27"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2" fillId="3" borderId="32" xfId="0" applyFont="1" applyFill="1" applyBorder="1" applyAlignment="1">
      <alignment horizontal="left" vertical="center" wrapText="1"/>
    </xf>
    <xf numFmtId="0" fontId="4" fillId="4" borderId="27" xfId="0" applyFont="1" applyFill="1" applyBorder="1" applyAlignment="1">
      <alignment horizontal="center" vertical="center" wrapText="1"/>
    </xf>
    <xf numFmtId="0" fontId="2" fillId="3" borderId="33" xfId="0" applyFont="1" applyFill="1" applyBorder="1" applyAlignment="1">
      <alignment horizontal="left" vertical="center" wrapText="1"/>
    </xf>
    <xf numFmtId="0" fontId="4" fillId="4" borderId="26" xfId="0" applyFont="1" applyFill="1" applyBorder="1" applyAlignment="1">
      <alignment horizontal="center" vertical="center" wrapText="1"/>
    </xf>
    <xf numFmtId="0" fontId="2" fillId="3" borderId="32" xfId="0" applyFont="1" applyFill="1" applyBorder="1" applyAlignment="1">
      <alignment horizontal="center" vertical="center" wrapText="1"/>
    </xf>
    <xf numFmtId="164" fontId="1" fillId="8" borderId="25" xfId="0" applyNumberFormat="1" applyFont="1" applyFill="1" applyBorder="1" applyAlignment="1">
      <alignment horizontal="center" vertical="center" wrapText="1"/>
    </xf>
    <xf numFmtId="164" fontId="1" fillId="8" borderId="17" xfId="0" applyNumberFormat="1" applyFont="1" applyFill="1" applyBorder="1" applyAlignment="1">
      <alignment horizontal="center" vertical="center" wrapText="1"/>
    </xf>
    <xf numFmtId="0" fontId="1" fillId="8" borderId="29" xfId="0" applyFont="1" applyFill="1" applyBorder="1" applyAlignment="1">
      <alignment horizontal="left" vertical="center" wrapText="1"/>
    </xf>
    <xf numFmtId="0" fontId="1" fillId="8" borderId="30" xfId="0" applyFont="1" applyFill="1" applyBorder="1" applyAlignment="1">
      <alignment horizontal="left" vertical="center" wrapText="1"/>
    </xf>
    <xf numFmtId="0" fontId="1" fillId="8" borderId="25" xfId="0" applyFont="1" applyFill="1" applyBorder="1" applyAlignment="1">
      <alignment horizontal="center" vertical="center" wrapText="1"/>
    </xf>
    <xf numFmtId="0" fontId="1" fillId="8" borderId="17" xfId="0" applyFont="1" applyFill="1" applyBorder="1" applyAlignment="1">
      <alignment horizontal="center" vertical="center" wrapText="1"/>
    </xf>
    <xf numFmtId="0" fontId="1" fillId="8" borderId="20" xfId="0" applyFont="1" applyFill="1" applyBorder="1" applyAlignment="1">
      <alignment horizontal="center" vertical="center" wrapText="1"/>
    </xf>
    <xf numFmtId="164" fontId="1" fillId="8" borderId="20" xfId="0" applyNumberFormat="1" applyFont="1" applyFill="1" applyBorder="1" applyAlignment="1">
      <alignment horizontal="center" vertical="center" wrapText="1"/>
    </xf>
    <xf numFmtId="0" fontId="2" fillId="0" borderId="37"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10" fontId="0" fillId="6" borderId="40" xfId="0" applyNumberFormat="1" applyFill="1" applyBorder="1" applyAlignment="1">
      <alignment horizontal="center" vertical="center" wrapText="1"/>
    </xf>
    <xf numFmtId="3" fontId="2" fillId="2" borderId="10" xfId="0" applyNumberFormat="1" applyFont="1" applyFill="1" applyBorder="1" applyAlignment="1">
      <alignment horizontal="center" vertical="center" wrapText="1"/>
    </xf>
    <xf numFmtId="10" fontId="0" fillId="6" borderId="41" xfId="0" applyNumberFormat="1" applyFill="1" applyBorder="1" applyAlignment="1">
      <alignment horizontal="center" vertical="center" wrapText="1"/>
    </xf>
    <xf numFmtId="3" fontId="2" fillId="2" borderId="8" xfId="0" applyNumberFormat="1" applyFont="1" applyFill="1" applyBorder="1" applyAlignment="1">
      <alignment horizontal="center" vertical="center" wrapText="1"/>
    </xf>
    <xf numFmtId="3" fontId="2" fillId="2" borderId="9" xfId="0" applyNumberFormat="1" applyFont="1" applyFill="1" applyBorder="1" applyAlignment="1">
      <alignment horizontal="center" vertical="center" wrapText="1"/>
    </xf>
    <xf numFmtId="3" fontId="2" fillId="2" borderId="46" xfId="0" applyNumberFormat="1" applyFont="1" applyFill="1" applyBorder="1" applyAlignment="1">
      <alignment horizontal="center" vertical="center" wrapText="1"/>
    </xf>
    <xf numFmtId="3" fontId="2" fillId="2" borderId="47" xfId="0" applyNumberFormat="1" applyFont="1" applyFill="1" applyBorder="1" applyAlignment="1">
      <alignment horizontal="center" vertical="center" wrapText="1"/>
    </xf>
    <xf numFmtId="3" fontId="2" fillId="2" borderId="48" xfId="0" applyNumberFormat="1" applyFont="1" applyFill="1" applyBorder="1" applyAlignment="1">
      <alignment horizontal="center" vertical="center" wrapText="1"/>
    </xf>
    <xf numFmtId="10" fontId="0" fillId="6" borderId="45" xfId="0" applyNumberFormat="1" applyFill="1" applyBorder="1" applyAlignment="1">
      <alignment horizontal="center" vertical="center" wrapText="1"/>
    </xf>
    <xf numFmtId="3" fontId="2" fillId="2" borderId="49" xfId="0" applyNumberFormat="1" applyFont="1" applyFill="1" applyBorder="1" applyAlignment="1">
      <alignment horizontal="center" vertical="center" wrapText="1"/>
    </xf>
    <xf numFmtId="3" fontId="2" fillId="2" borderId="50" xfId="0" applyNumberFormat="1" applyFont="1" applyFill="1" applyBorder="1" applyAlignment="1">
      <alignment horizontal="center" vertical="center" wrapText="1"/>
    </xf>
    <xf numFmtId="3" fontId="2" fillId="2" borderId="11" xfId="0" applyNumberFormat="1" applyFont="1" applyFill="1" applyBorder="1" applyAlignment="1">
      <alignment horizontal="center" vertical="center" wrapText="1"/>
    </xf>
    <xf numFmtId="0" fontId="1" fillId="2" borderId="1" xfId="0" applyFont="1" applyFill="1" applyBorder="1" applyAlignment="1">
      <alignment vertical="center" wrapText="1"/>
    </xf>
    <xf numFmtId="3" fontId="2" fillId="2" borderId="15" xfId="0" applyNumberFormat="1" applyFont="1" applyFill="1" applyBorder="1" applyAlignment="1">
      <alignment horizontal="center" vertical="center" wrapText="1"/>
    </xf>
    <xf numFmtId="3" fontId="2" fillId="2" borderId="16" xfId="0" applyNumberFormat="1" applyFont="1" applyFill="1" applyBorder="1" applyAlignment="1">
      <alignment horizontal="center" vertical="center" wrapText="1"/>
    </xf>
    <xf numFmtId="3" fontId="2" fillId="2" borderId="40" xfId="0" applyNumberFormat="1" applyFont="1" applyFill="1" applyBorder="1" applyAlignment="1">
      <alignment horizontal="center" vertical="center" wrapText="1"/>
    </xf>
    <xf numFmtId="3" fontId="2" fillId="2" borderId="52" xfId="0" applyNumberFormat="1" applyFont="1" applyFill="1" applyBorder="1" applyAlignment="1">
      <alignment horizontal="center" vertical="center" wrapText="1"/>
    </xf>
    <xf numFmtId="3" fontId="2" fillId="2" borderId="51" xfId="0" applyNumberFormat="1" applyFont="1" applyFill="1" applyBorder="1" applyAlignment="1">
      <alignment horizontal="center" vertical="center" wrapText="1"/>
    </xf>
    <xf numFmtId="44" fontId="2" fillId="2" borderId="42" xfId="1" applyFont="1" applyFill="1" applyBorder="1" applyAlignment="1">
      <alignment horizontal="center" vertical="center" wrapText="1"/>
    </xf>
    <xf numFmtId="44" fontId="2" fillId="2" borderId="43" xfId="1" applyFont="1" applyFill="1" applyBorder="1" applyAlignment="1">
      <alignment horizontal="center" vertical="center" wrapText="1"/>
    </xf>
    <xf numFmtId="44" fontId="2" fillId="2" borderId="44" xfId="1" applyFont="1" applyFill="1" applyBorder="1" applyAlignment="1">
      <alignment horizontal="center" vertical="center" wrapText="1"/>
    </xf>
    <xf numFmtId="44" fontId="2" fillId="2" borderId="53" xfId="1" applyFont="1" applyFill="1" applyBorder="1" applyAlignment="1">
      <alignment horizontal="center" vertical="center" wrapText="1"/>
    </xf>
    <xf numFmtId="44" fontId="2" fillId="2" borderId="54" xfId="1" applyFont="1" applyFill="1" applyBorder="1" applyAlignment="1">
      <alignment horizontal="center" vertical="center" wrapText="1"/>
    </xf>
    <xf numFmtId="44" fontId="2" fillId="2" borderId="5" xfId="1" applyFont="1" applyFill="1" applyBorder="1" applyAlignment="1">
      <alignment horizontal="center" vertical="center" wrapText="1"/>
    </xf>
    <xf numFmtId="44" fontId="2" fillId="2" borderId="1" xfId="1" applyFont="1" applyFill="1" applyBorder="1" applyAlignment="1">
      <alignment horizontal="center" vertical="center" wrapText="1"/>
    </xf>
    <xf numFmtId="44" fontId="2" fillId="2" borderId="6" xfId="1" applyFont="1" applyFill="1" applyBorder="1" applyAlignment="1">
      <alignment horizontal="center" vertical="center" wrapText="1"/>
    </xf>
    <xf numFmtId="44" fontId="2" fillId="2" borderId="24" xfId="1" applyFont="1" applyFill="1" applyBorder="1" applyAlignment="1">
      <alignment horizontal="center" vertical="center" wrapText="1"/>
    </xf>
    <xf numFmtId="44" fontId="2" fillId="2" borderId="55" xfId="1" applyFont="1" applyFill="1" applyBorder="1" applyAlignment="1">
      <alignment horizontal="center" vertical="center" wrapText="1"/>
    </xf>
    <xf numFmtId="44" fontId="2" fillId="2" borderId="7" xfId="1" applyFont="1" applyFill="1" applyBorder="1" applyAlignment="1">
      <alignment horizontal="center" vertical="center" wrapText="1"/>
    </xf>
    <xf numFmtId="44" fontId="2" fillId="2" borderId="8" xfId="1" applyFont="1" applyFill="1" applyBorder="1" applyAlignment="1">
      <alignment horizontal="center" vertical="center" wrapText="1"/>
    </xf>
    <xf numFmtId="44" fontId="2" fillId="2" borderId="9" xfId="1" applyFont="1" applyFill="1" applyBorder="1" applyAlignment="1">
      <alignment horizontal="center" vertical="center" wrapText="1"/>
    </xf>
    <xf numFmtId="44" fontId="2" fillId="2" borderId="56" xfId="1" applyFont="1" applyFill="1" applyBorder="1" applyAlignment="1">
      <alignment horizontal="center" vertical="center" wrapText="1"/>
    </xf>
    <xf numFmtId="44" fontId="2" fillId="2" borderId="57" xfId="1" applyFont="1" applyFill="1" applyBorder="1" applyAlignment="1">
      <alignment horizontal="center" vertical="center" wrapText="1"/>
    </xf>
    <xf numFmtId="10" fontId="0" fillId="6" borderId="58" xfId="0" applyNumberFormat="1" applyFill="1" applyBorder="1" applyAlignment="1">
      <alignment horizontal="center" vertical="center" wrapText="1"/>
    </xf>
    <xf numFmtId="3" fontId="2" fillId="4" borderId="49"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3" fontId="2" fillId="4" borderId="10" xfId="0" applyNumberFormat="1" applyFont="1" applyFill="1" applyBorder="1" applyAlignment="1">
      <alignment horizontal="center" vertical="center" wrapText="1"/>
    </xf>
    <xf numFmtId="3" fontId="2" fillId="4" borderId="6" xfId="0" applyNumberFormat="1" applyFont="1" applyFill="1" applyBorder="1" applyAlignment="1">
      <alignment horizontal="center" vertical="center" wrapText="1"/>
    </xf>
    <xf numFmtId="0" fontId="5" fillId="4" borderId="60" xfId="0" applyFont="1" applyFill="1" applyBorder="1" applyAlignment="1">
      <alignment horizontal="center" vertical="center" wrapText="1"/>
    </xf>
    <xf numFmtId="0" fontId="2" fillId="8" borderId="64" xfId="0" applyFont="1" applyFill="1" applyBorder="1" applyAlignment="1">
      <alignment horizontal="center" vertical="center" wrapText="1"/>
    </xf>
    <xf numFmtId="0" fontId="2" fillId="8" borderId="65" xfId="0" applyFont="1" applyFill="1" applyBorder="1" applyAlignment="1">
      <alignment vertical="center" wrapText="1"/>
    </xf>
    <xf numFmtId="0" fontId="12" fillId="7" borderId="61"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7" fillId="8" borderId="74"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7" fillId="8" borderId="27"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7" fillId="8" borderId="26"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4" borderId="28" xfId="0" applyFont="1" applyFill="1" applyBorder="1" applyAlignment="1">
      <alignment horizontal="center" vertical="center" wrapText="1"/>
    </xf>
    <xf numFmtId="0" fontId="1" fillId="8" borderId="49" xfId="0" applyFont="1" applyFill="1" applyBorder="1" applyAlignment="1">
      <alignment horizontal="center" vertical="center" wrapText="1"/>
    </xf>
    <xf numFmtId="0" fontId="16" fillId="10" borderId="76" xfId="0" applyFont="1" applyFill="1" applyBorder="1" applyAlignment="1">
      <alignment horizontal="center" vertical="center" wrapText="1"/>
    </xf>
    <xf numFmtId="0" fontId="1" fillId="8" borderId="76" xfId="0" applyFont="1" applyFill="1" applyBorder="1" applyAlignment="1">
      <alignment horizontal="center" vertical="center" wrapText="1"/>
    </xf>
    <xf numFmtId="0" fontId="1" fillId="8" borderId="82" xfId="0" applyFont="1" applyFill="1" applyBorder="1" applyAlignment="1">
      <alignment vertical="center" wrapText="1"/>
    </xf>
    <xf numFmtId="0" fontId="2" fillId="8" borderId="1" xfId="0" applyFont="1" applyFill="1" applyBorder="1" applyAlignment="1">
      <alignment vertical="center" wrapText="1"/>
    </xf>
    <xf numFmtId="0" fontId="1" fillId="8" borderId="1" xfId="0" applyFont="1" applyFill="1" applyBorder="1" applyAlignment="1">
      <alignment vertical="center" wrapText="1"/>
    </xf>
    <xf numFmtId="0" fontId="2" fillId="10" borderId="18" xfId="0" applyFont="1" applyFill="1" applyBorder="1" applyAlignment="1">
      <alignment horizontal="left" vertical="center" wrapText="1"/>
    </xf>
    <xf numFmtId="0" fontId="16" fillId="8" borderId="18" xfId="0" applyFont="1" applyFill="1" applyBorder="1" applyAlignment="1">
      <alignment horizontal="left" vertical="center" wrapText="1"/>
    </xf>
    <xf numFmtId="0" fontId="2" fillId="8" borderId="18" xfId="0" applyFont="1" applyFill="1" applyBorder="1" applyAlignment="1">
      <alignment horizontal="left" vertical="center" wrapText="1"/>
    </xf>
    <xf numFmtId="0" fontId="16" fillId="10" borderId="18" xfId="0" applyFont="1" applyFill="1" applyBorder="1" applyAlignment="1">
      <alignment horizontal="left" vertical="center" wrapText="1"/>
    </xf>
    <xf numFmtId="0" fontId="2" fillId="8" borderId="83" xfId="0" applyFont="1" applyFill="1" applyBorder="1" applyAlignment="1">
      <alignment horizontal="center" vertical="center" wrapText="1"/>
    </xf>
    <xf numFmtId="0" fontId="17" fillId="10" borderId="18" xfId="0" applyFont="1" applyFill="1" applyBorder="1" applyAlignment="1">
      <alignment horizontal="center" vertical="center" wrapText="1"/>
    </xf>
    <xf numFmtId="0" fontId="2" fillId="8" borderId="84" xfId="0" applyFont="1" applyFill="1" applyBorder="1" applyAlignment="1">
      <alignment horizontal="center" vertical="center" wrapText="1"/>
    </xf>
    <xf numFmtId="0" fontId="2" fillId="8" borderId="19" xfId="0" applyFont="1" applyFill="1" applyBorder="1" applyAlignment="1">
      <alignment vertical="center" wrapText="1"/>
    </xf>
    <xf numFmtId="0" fontId="2" fillId="8" borderId="85" xfId="0" applyFont="1" applyFill="1" applyBorder="1" applyAlignment="1">
      <alignment vertical="center" wrapText="1"/>
    </xf>
    <xf numFmtId="0" fontId="1" fillId="2" borderId="49" xfId="0" applyFont="1" applyFill="1" applyBorder="1" applyAlignment="1">
      <alignment horizontal="center" vertical="center" wrapText="1"/>
    </xf>
    <xf numFmtId="0" fontId="2" fillId="2" borderId="1" xfId="0" applyFont="1" applyFill="1" applyBorder="1" applyAlignment="1">
      <alignment horizontal="left" vertical="center" wrapText="1"/>
    </xf>
    <xf numFmtId="10" fontId="15" fillId="5" borderId="73" xfId="0" applyNumberFormat="1" applyFont="1" applyFill="1" applyBorder="1" applyAlignment="1">
      <alignment horizontal="center" vertical="center"/>
    </xf>
    <xf numFmtId="0" fontId="1" fillId="8" borderId="50" xfId="0" applyFont="1" applyFill="1" applyBorder="1" applyAlignment="1">
      <alignment horizontal="center" vertical="center" wrapText="1"/>
    </xf>
    <xf numFmtId="3" fontId="2" fillId="2" borderId="80" xfId="0" applyNumberFormat="1" applyFont="1" applyFill="1" applyBorder="1" applyAlignment="1">
      <alignment horizontal="center" vertical="center" wrapText="1"/>
    </xf>
    <xf numFmtId="3" fontId="2" fillId="2" borderId="77" xfId="0" applyNumberFormat="1" applyFont="1" applyFill="1" applyBorder="1" applyAlignment="1">
      <alignment horizontal="center" vertical="center" wrapText="1"/>
    </xf>
    <xf numFmtId="3" fontId="2" fillId="2" borderId="87" xfId="0" applyNumberFormat="1" applyFont="1" applyFill="1" applyBorder="1" applyAlignment="1">
      <alignment horizontal="center" vertical="center" wrapText="1"/>
    </xf>
    <xf numFmtId="3" fontId="2" fillId="2" borderId="89" xfId="0" applyNumberFormat="1" applyFont="1" applyFill="1" applyBorder="1" applyAlignment="1">
      <alignment horizontal="center" vertical="center" wrapText="1"/>
    </xf>
    <xf numFmtId="0" fontId="18" fillId="2" borderId="1" xfId="0" applyFont="1" applyFill="1" applyBorder="1" applyAlignment="1">
      <alignment vertical="center" wrapText="1"/>
    </xf>
    <xf numFmtId="0" fontId="17" fillId="2" borderId="83" xfId="0" applyFont="1" applyFill="1" applyBorder="1" applyAlignment="1">
      <alignment horizontal="center" vertical="center" wrapText="1"/>
    </xf>
    <xf numFmtId="0" fontId="2" fillId="2" borderId="19" xfId="0" applyFont="1" applyFill="1" applyBorder="1" applyAlignment="1">
      <alignment vertical="center" wrapText="1"/>
    </xf>
    <xf numFmtId="0" fontId="2" fillId="2" borderId="83" xfId="0" applyFont="1" applyFill="1" applyBorder="1" applyAlignment="1">
      <alignment horizontal="center" vertical="center" wrapText="1"/>
    </xf>
    <xf numFmtId="0" fontId="16" fillId="2" borderId="1" xfId="0" applyFont="1" applyFill="1" applyBorder="1" applyAlignment="1">
      <alignment vertical="center" wrapText="1"/>
    </xf>
    <xf numFmtId="0" fontId="17" fillId="2" borderId="19" xfId="0" applyFont="1" applyFill="1" applyBorder="1" applyAlignment="1">
      <alignment vertical="center" wrapText="1"/>
    </xf>
    <xf numFmtId="0" fontId="1" fillId="2" borderId="88" xfId="0" applyFont="1" applyFill="1" applyBorder="1" applyAlignment="1">
      <alignment vertical="center" wrapText="1"/>
    </xf>
    <xf numFmtId="0" fontId="1" fillId="2" borderId="29" xfId="0" applyFont="1" applyFill="1" applyBorder="1" applyAlignment="1">
      <alignment horizontal="left" vertical="center" wrapText="1"/>
    </xf>
    <xf numFmtId="0" fontId="1" fillId="2" borderId="17" xfId="0" applyFont="1" applyFill="1" applyBorder="1" applyAlignment="1">
      <alignment horizontal="center" vertical="center" wrapText="1"/>
    </xf>
    <xf numFmtId="0" fontId="1" fillId="2" borderId="75" xfId="0" applyFont="1" applyFill="1" applyBorder="1" applyAlignment="1">
      <alignment horizontal="center" vertical="center" wrapText="1"/>
    </xf>
    <xf numFmtId="0" fontId="1" fillId="2" borderId="86" xfId="0" applyFont="1" applyFill="1" applyBorder="1" applyAlignment="1">
      <alignment horizontal="center" vertical="center" wrapText="1"/>
    </xf>
    <xf numFmtId="3" fontId="2" fillId="8" borderId="59" xfId="0" applyNumberFormat="1" applyFont="1" applyFill="1" applyBorder="1" applyAlignment="1">
      <alignment horizontal="center" vertical="center" wrapText="1"/>
    </xf>
    <xf numFmtId="3" fontId="2" fillId="8" borderId="90" xfId="0" applyNumberFormat="1" applyFont="1" applyFill="1" applyBorder="1" applyAlignment="1">
      <alignment horizontal="center" vertical="center" wrapText="1"/>
    </xf>
    <xf numFmtId="3" fontId="2" fillId="8" borderId="62" xfId="0" applyNumberFormat="1" applyFont="1" applyFill="1" applyBorder="1" applyAlignment="1">
      <alignment horizontal="center" vertical="center" wrapText="1"/>
    </xf>
    <xf numFmtId="3" fontId="2" fillId="8" borderId="1" xfId="0" applyNumberFormat="1" applyFont="1" applyFill="1" applyBorder="1" applyAlignment="1">
      <alignment horizontal="center" vertical="center" wrapText="1"/>
    </xf>
    <xf numFmtId="3" fontId="2" fillId="8" borderId="80" xfId="0" applyNumberFormat="1" applyFont="1" applyFill="1" applyBorder="1" applyAlignment="1">
      <alignment horizontal="center" vertical="center" wrapText="1"/>
    </xf>
    <xf numFmtId="3" fontId="2" fillId="8" borderId="8" xfId="0" applyNumberFormat="1" applyFont="1" applyFill="1" applyBorder="1" applyAlignment="1">
      <alignment horizontal="center" vertical="center" wrapText="1"/>
    </xf>
    <xf numFmtId="0" fontId="1" fillId="2" borderId="20" xfId="0" applyFont="1" applyFill="1" applyBorder="1" applyAlignment="1">
      <alignment horizontal="center" vertical="center" wrapText="1"/>
    </xf>
    <xf numFmtId="44" fontId="2" fillId="9" borderId="8" xfId="1" applyFont="1" applyFill="1" applyBorder="1" applyAlignment="1">
      <alignment horizontal="center" vertical="center" wrapText="1"/>
    </xf>
    <xf numFmtId="0" fontId="0" fillId="0" borderId="0" xfId="0" applyAlignment="1">
      <alignment horizontal="center" vertical="center"/>
    </xf>
    <xf numFmtId="0" fontId="14" fillId="0" borderId="0" xfId="0" applyFont="1" applyAlignment="1">
      <alignment vertical="center"/>
    </xf>
    <xf numFmtId="3" fontId="1" fillId="2" borderId="75" xfId="0" applyNumberFormat="1" applyFont="1" applyFill="1" applyBorder="1" applyAlignment="1">
      <alignment horizontal="center" vertical="center" wrapText="1"/>
    </xf>
    <xf numFmtId="0" fontId="1" fillId="5" borderId="29" xfId="0" applyFont="1" applyFill="1" applyBorder="1" applyAlignment="1">
      <alignment horizontal="left" vertical="center" wrapText="1"/>
    </xf>
    <xf numFmtId="0" fontId="1" fillId="2" borderId="1" xfId="0" applyFont="1" applyFill="1" applyBorder="1" applyAlignment="1">
      <alignment horizontal="justify" vertical="center" wrapText="1"/>
    </xf>
    <xf numFmtId="0" fontId="1" fillId="8" borderId="1"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10" borderId="18" xfId="0" applyFont="1" applyFill="1" applyBorder="1" applyAlignment="1">
      <alignment horizontal="justify" vertical="center" wrapText="1"/>
    </xf>
    <xf numFmtId="0" fontId="17" fillId="8" borderId="18" xfId="0" applyFont="1" applyFill="1" applyBorder="1" applyAlignment="1">
      <alignment horizontal="justify" vertical="center" wrapText="1"/>
    </xf>
    <xf numFmtId="0" fontId="16" fillId="2" borderId="1" xfId="0" applyFont="1" applyFill="1" applyBorder="1" applyAlignment="1">
      <alignment horizontal="justify" vertical="center" wrapText="1"/>
    </xf>
    <xf numFmtId="0" fontId="16" fillId="8" borderId="1" xfId="0" applyFont="1" applyFill="1" applyBorder="1" applyAlignment="1">
      <alignment horizontal="justify" vertical="center" wrapText="1"/>
    </xf>
    <xf numFmtId="49" fontId="18" fillId="2" borderId="1" xfId="0" applyNumberFormat="1" applyFont="1" applyFill="1" applyBorder="1" applyAlignment="1">
      <alignment horizontal="justify" vertical="center" wrapText="1"/>
    </xf>
    <xf numFmtId="0" fontId="19" fillId="8" borderId="1" xfId="0" applyFont="1" applyFill="1" applyBorder="1" applyAlignment="1">
      <alignment horizontal="justify" vertical="center" wrapText="1"/>
    </xf>
    <xf numFmtId="0" fontId="1" fillId="8" borderId="8" xfId="0" applyFont="1" applyFill="1" applyBorder="1" applyAlignment="1">
      <alignment horizontal="justify" vertical="center" wrapText="1"/>
    </xf>
    <xf numFmtId="0" fontId="7" fillId="11" borderId="49" xfId="0" applyFont="1" applyFill="1" applyBorder="1" applyAlignment="1">
      <alignment horizontal="center" vertical="center" wrapText="1"/>
    </xf>
    <xf numFmtId="0" fontId="7" fillId="11" borderId="1" xfId="0" applyFont="1" applyFill="1" applyBorder="1" applyAlignment="1">
      <alignment horizontal="justify" vertical="center" wrapText="1"/>
    </xf>
    <xf numFmtId="0" fontId="7" fillId="11" borderId="1" xfId="0" applyFont="1" applyFill="1" applyBorder="1" applyAlignment="1">
      <alignment vertical="center" wrapText="1"/>
    </xf>
    <xf numFmtId="0" fontId="4" fillId="11" borderId="1" xfId="0" applyFont="1" applyFill="1" applyBorder="1" applyAlignment="1">
      <alignment horizontal="center" vertical="center" wrapText="1"/>
    </xf>
    <xf numFmtId="0" fontId="2" fillId="8" borderId="23" xfId="0" applyFont="1" applyFill="1" applyBorder="1" applyAlignment="1">
      <alignment horizontal="justify" vertical="center" wrapText="1"/>
    </xf>
    <xf numFmtId="0" fontId="3" fillId="8" borderId="63" xfId="0" applyFont="1" applyFill="1" applyBorder="1" applyAlignment="1">
      <alignment horizontal="center" vertical="center" wrapText="1"/>
    </xf>
    <xf numFmtId="0" fontId="11" fillId="8" borderId="31" xfId="0" applyFont="1" applyFill="1" applyBorder="1" applyAlignment="1">
      <alignment horizontal="left" vertical="center" wrapText="1"/>
    </xf>
    <xf numFmtId="3" fontId="1" fillId="2" borderId="17" xfId="0" applyNumberFormat="1" applyFont="1" applyFill="1" applyBorder="1" applyAlignment="1">
      <alignment horizontal="center" vertical="center" wrapText="1"/>
    </xf>
    <xf numFmtId="0" fontId="2" fillId="12" borderId="80" xfId="0" applyFont="1" applyFill="1" applyBorder="1" applyAlignment="1">
      <alignment horizontal="justify" vertical="center" wrapText="1"/>
    </xf>
    <xf numFmtId="0" fontId="7" fillId="11" borderId="92" xfId="0" applyFont="1" applyFill="1" applyBorder="1" applyAlignment="1">
      <alignment vertical="center" wrapText="1"/>
    </xf>
    <xf numFmtId="10" fontId="1" fillId="2" borderId="25" xfId="0" applyNumberFormat="1" applyFont="1" applyFill="1" applyBorder="1" applyAlignment="1">
      <alignment horizontal="center" vertical="center" wrapText="1"/>
    </xf>
    <xf numFmtId="10" fontId="2" fillId="8" borderId="70" xfId="0" applyNumberFormat="1" applyFont="1" applyFill="1" applyBorder="1" applyAlignment="1">
      <alignment horizontal="center" vertical="center" wrapText="1"/>
    </xf>
    <xf numFmtId="10" fontId="2" fillId="2" borderId="2" xfId="0" applyNumberFormat="1" applyFont="1" applyFill="1" applyBorder="1" applyAlignment="1">
      <alignment horizontal="center" vertical="center" wrapText="1"/>
    </xf>
    <xf numFmtId="10" fontId="2" fillId="8" borderId="2" xfId="0" applyNumberFormat="1" applyFont="1" applyFill="1" applyBorder="1" applyAlignment="1">
      <alignment horizontal="center" vertical="center" wrapText="1"/>
    </xf>
    <xf numFmtId="10" fontId="2" fillId="2" borderId="71" xfId="0" applyNumberFormat="1" applyFont="1" applyFill="1" applyBorder="1" applyAlignment="1">
      <alignment horizontal="center" vertical="center" wrapText="1"/>
    </xf>
    <xf numFmtId="0" fontId="8" fillId="7" borderId="12"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4" fillId="0" borderId="0" xfId="0" applyFont="1" applyAlignment="1">
      <alignment horizontal="center" vertical="center"/>
    </xf>
    <xf numFmtId="0" fontId="9" fillId="5" borderId="12" xfId="0" applyFont="1" applyFill="1" applyBorder="1" applyAlignment="1">
      <alignment horizontal="center" vertical="center" wrapText="1"/>
    </xf>
    <xf numFmtId="0" fontId="12" fillId="7" borderId="14" xfId="0" applyFont="1" applyFill="1" applyBorder="1" applyAlignment="1">
      <alignment horizontal="center" vertical="center" wrapText="1"/>
    </xf>
    <xf numFmtId="0" fontId="8" fillId="7" borderId="12" xfId="0" applyFont="1" applyFill="1" applyBorder="1" applyAlignment="1">
      <alignment horizontal="center" vertical="center"/>
    </xf>
    <xf numFmtId="10" fontId="20" fillId="6" borderId="94" xfId="0" applyNumberFormat="1" applyFont="1" applyFill="1" applyBorder="1" applyAlignment="1">
      <alignment horizontal="center" vertical="center" wrapText="1"/>
    </xf>
    <xf numFmtId="10" fontId="20" fillId="6" borderId="95" xfId="0" applyNumberFormat="1" applyFont="1" applyFill="1" applyBorder="1" applyAlignment="1">
      <alignment horizontal="center" vertical="center" wrapText="1"/>
    </xf>
    <xf numFmtId="10" fontId="20" fillId="6" borderId="18" xfId="0" applyNumberFormat="1" applyFont="1" applyFill="1" applyBorder="1" applyAlignment="1">
      <alignment horizontal="center" vertical="center" wrapText="1"/>
    </xf>
    <xf numFmtId="10" fontId="20" fillId="6" borderId="93" xfId="0" applyNumberFormat="1" applyFont="1" applyFill="1" applyBorder="1" applyAlignment="1">
      <alignment horizontal="center" vertical="center" wrapText="1"/>
    </xf>
    <xf numFmtId="10" fontId="2" fillId="2" borderId="97" xfId="0" applyNumberFormat="1" applyFont="1" applyFill="1" applyBorder="1" applyAlignment="1">
      <alignment horizontal="center" vertical="center" wrapText="1"/>
    </xf>
    <xf numFmtId="10" fontId="2" fillId="2" borderId="96" xfId="0" applyNumberFormat="1" applyFont="1" applyFill="1" applyBorder="1" applyAlignment="1">
      <alignment horizontal="center" vertical="center" wrapText="1"/>
    </xf>
    <xf numFmtId="10" fontId="20" fillId="6" borderId="99" xfId="0" applyNumberFormat="1" applyFont="1" applyFill="1" applyBorder="1" applyAlignment="1">
      <alignment horizontal="center" vertical="center" wrapText="1"/>
    </xf>
    <xf numFmtId="10" fontId="20" fillId="6" borderId="100" xfId="0" applyNumberFormat="1" applyFont="1" applyFill="1" applyBorder="1" applyAlignment="1">
      <alignment horizontal="center" vertical="center" wrapText="1"/>
    </xf>
    <xf numFmtId="0" fontId="7" fillId="4" borderId="101" xfId="0" applyFont="1" applyFill="1" applyBorder="1" applyAlignment="1">
      <alignment horizontal="center" vertical="center" wrapText="1"/>
    </xf>
    <xf numFmtId="0" fontId="5" fillId="4" borderId="14" xfId="0" applyFont="1" applyFill="1" applyBorder="1" applyAlignment="1">
      <alignment horizontal="center" vertical="center" wrapText="1"/>
    </xf>
    <xf numFmtId="10" fontId="21" fillId="2" borderId="2" xfId="0" applyNumberFormat="1" applyFont="1" applyFill="1" applyBorder="1" applyAlignment="1">
      <alignment horizontal="center" vertical="center" wrapText="1"/>
    </xf>
    <xf numFmtId="10" fontId="21" fillId="13" borderId="96" xfId="0" applyNumberFormat="1" applyFont="1" applyFill="1" applyBorder="1" applyAlignment="1">
      <alignment horizontal="center" vertical="center" wrapText="1"/>
    </xf>
    <xf numFmtId="10" fontId="22" fillId="6" borderId="98" xfId="0" applyNumberFormat="1" applyFont="1" applyFill="1" applyBorder="1" applyAlignment="1">
      <alignment horizontal="center" vertical="center" wrapText="1"/>
    </xf>
    <xf numFmtId="3" fontId="21" fillId="2" borderId="1" xfId="0" applyNumberFormat="1" applyFont="1" applyFill="1" applyBorder="1" applyAlignment="1">
      <alignment horizontal="center" vertical="center" wrapText="1"/>
    </xf>
    <xf numFmtId="3" fontId="21" fillId="13" borderId="1" xfId="0" applyNumberFormat="1" applyFont="1" applyFill="1" applyBorder="1" applyAlignment="1">
      <alignment horizontal="center" vertical="center" wrapText="1"/>
    </xf>
    <xf numFmtId="10" fontId="22" fillId="6" borderId="18" xfId="0" applyNumberFormat="1" applyFont="1" applyFill="1" applyBorder="1" applyAlignment="1">
      <alignment horizontal="center" vertical="center" wrapText="1"/>
    </xf>
    <xf numFmtId="3" fontId="21" fillId="2" borderId="80" xfId="0" applyNumberFormat="1" applyFont="1" applyFill="1" applyBorder="1" applyAlignment="1">
      <alignment horizontal="center" vertical="center" wrapText="1"/>
    </xf>
    <xf numFmtId="3" fontId="21" fillId="13" borderId="80" xfId="0" applyNumberFormat="1" applyFont="1" applyFill="1" applyBorder="1" applyAlignment="1">
      <alignment horizontal="center" vertical="center" wrapText="1"/>
    </xf>
    <xf numFmtId="3" fontId="21" fillId="2" borderId="8" xfId="0" applyNumberFormat="1" applyFont="1" applyFill="1" applyBorder="1" applyAlignment="1">
      <alignment horizontal="center" vertical="center" wrapText="1"/>
    </xf>
    <xf numFmtId="3" fontId="21" fillId="13" borderId="8" xfId="0" applyNumberFormat="1" applyFont="1" applyFill="1" applyBorder="1" applyAlignment="1">
      <alignment horizontal="center" vertical="center" wrapText="1"/>
    </xf>
    <xf numFmtId="10" fontId="22" fillId="6" borderId="93" xfId="0" applyNumberFormat="1" applyFont="1" applyFill="1" applyBorder="1" applyAlignment="1">
      <alignment horizontal="center" vertical="center" wrapText="1"/>
    </xf>
    <xf numFmtId="0" fontId="3" fillId="4" borderId="63" xfId="0" applyFont="1" applyFill="1" applyBorder="1" applyAlignment="1">
      <alignment horizontal="center" vertical="center" wrapText="1"/>
    </xf>
    <xf numFmtId="0" fontId="2" fillId="4" borderId="23" xfId="0" applyFont="1" applyFill="1" applyBorder="1" applyAlignment="1">
      <alignment horizontal="justify" vertical="center" wrapText="1"/>
    </xf>
    <xf numFmtId="0" fontId="2" fillId="4" borderId="80" xfId="0" applyFont="1" applyFill="1" applyBorder="1" applyAlignment="1">
      <alignment horizontal="justify" vertical="center" wrapText="1"/>
    </xf>
    <xf numFmtId="0" fontId="7" fillId="4" borderId="49" xfId="0" applyFont="1" applyFill="1" applyBorder="1" applyAlignment="1">
      <alignment horizontal="center" vertical="center" wrapText="1"/>
    </xf>
    <xf numFmtId="0" fontId="7" fillId="4" borderId="1" xfId="0" applyFont="1" applyFill="1" applyBorder="1" applyAlignment="1">
      <alignment horizontal="justify" vertical="center" wrapText="1"/>
    </xf>
    <xf numFmtId="0" fontId="7" fillId="4" borderId="92" xfId="0" applyFont="1" applyFill="1" applyBorder="1" applyAlignment="1">
      <alignment vertical="center" wrapText="1"/>
    </xf>
    <xf numFmtId="0" fontId="1" fillId="4" borderId="49" xfId="0" applyFont="1" applyFill="1" applyBorder="1" applyAlignment="1">
      <alignment horizontal="center" vertical="center" wrapText="1"/>
    </xf>
    <xf numFmtId="0" fontId="1" fillId="4" borderId="1" xfId="0" applyFont="1" applyFill="1" applyBorder="1" applyAlignment="1">
      <alignment horizontal="justify" vertical="center" wrapText="1"/>
    </xf>
    <xf numFmtId="0" fontId="1" fillId="4" borderId="1" xfId="0" applyFont="1" applyFill="1" applyBorder="1" applyAlignment="1">
      <alignment vertical="center" wrapText="1"/>
    </xf>
    <xf numFmtId="0" fontId="2" fillId="4" borderId="1" xfId="0" applyFont="1" applyFill="1" applyBorder="1" applyAlignment="1">
      <alignment vertical="center" wrapText="1"/>
    </xf>
    <xf numFmtId="0" fontId="2" fillId="4" borderId="1" xfId="0" applyFont="1" applyFill="1" applyBorder="1" applyAlignment="1">
      <alignment horizontal="justify" vertical="center" wrapText="1"/>
    </xf>
    <xf numFmtId="0" fontId="2" fillId="4" borderId="1" xfId="0" applyFont="1" applyFill="1" applyBorder="1" applyAlignment="1">
      <alignment horizontal="left" vertical="center" wrapText="1"/>
    </xf>
    <xf numFmtId="0" fontId="16" fillId="14" borderId="76" xfId="0" applyFont="1" applyFill="1" applyBorder="1" applyAlignment="1">
      <alignment horizontal="center" vertical="center" wrapText="1"/>
    </xf>
    <xf numFmtId="0" fontId="2" fillId="14" borderId="18" xfId="0" applyFont="1" applyFill="1" applyBorder="1" applyAlignment="1">
      <alignment horizontal="justify" vertical="center" wrapText="1"/>
    </xf>
    <xf numFmtId="0" fontId="2" fillId="14" borderId="18" xfId="0" applyFont="1" applyFill="1" applyBorder="1" applyAlignment="1">
      <alignment horizontal="left" vertical="center" wrapText="1"/>
    </xf>
    <xf numFmtId="0" fontId="16" fillId="4" borderId="1" xfId="0" applyFont="1" applyFill="1" applyBorder="1" applyAlignment="1">
      <alignment vertical="center" wrapText="1"/>
    </xf>
    <xf numFmtId="0" fontId="1" fillId="4" borderId="76" xfId="0" applyFont="1" applyFill="1" applyBorder="1" applyAlignment="1">
      <alignment horizontal="center" vertical="center" wrapText="1"/>
    </xf>
    <xf numFmtId="0" fontId="17" fillId="4" borderId="18" xfId="0" applyFont="1" applyFill="1" applyBorder="1" applyAlignment="1">
      <alignment horizontal="justify" vertical="center" wrapText="1"/>
    </xf>
    <xf numFmtId="0" fontId="16" fillId="4" borderId="18" xfId="0" applyFont="1" applyFill="1" applyBorder="1" applyAlignment="1">
      <alignment horizontal="left" vertical="center" wrapText="1"/>
    </xf>
    <xf numFmtId="0" fontId="16" fillId="4" borderId="1" xfId="0" applyFont="1" applyFill="1" applyBorder="1" applyAlignment="1">
      <alignment horizontal="justify" vertical="center" wrapText="1"/>
    </xf>
    <xf numFmtId="0" fontId="2" fillId="4" borderId="18" xfId="0" applyFont="1" applyFill="1" applyBorder="1" applyAlignment="1">
      <alignment horizontal="left" vertical="center" wrapText="1"/>
    </xf>
    <xf numFmtId="0" fontId="16" fillId="14" borderId="18" xfId="0" applyFont="1" applyFill="1" applyBorder="1" applyAlignment="1">
      <alignment horizontal="left" vertical="center" wrapText="1"/>
    </xf>
    <xf numFmtId="49" fontId="18" fillId="4" borderId="1" xfId="0" applyNumberFormat="1" applyFont="1" applyFill="1" applyBorder="1" applyAlignment="1">
      <alignment horizontal="justify" vertical="center" wrapText="1"/>
    </xf>
    <xf numFmtId="0" fontId="18" fillId="4" borderId="1" xfId="0" applyFont="1" applyFill="1" applyBorder="1" applyAlignment="1">
      <alignment vertical="center" wrapText="1"/>
    </xf>
    <xf numFmtId="0" fontId="19" fillId="4" borderId="1" xfId="0" applyFont="1" applyFill="1" applyBorder="1" applyAlignment="1">
      <alignment horizontal="justify" vertical="center" wrapText="1"/>
    </xf>
    <xf numFmtId="0" fontId="1" fillId="4" borderId="50" xfId="0" applyFont="1" applyFill="1" applyBorder="1" applyAlignment="1">
      <alignment horizontal="center" vertical="center" wrapText="1"/>
    </xf>
    <xf numFmtId="0" fontId="1" fillId="4" borderId="8" xfId="0" applyFont="1" applyFill="1" applyBorder="1" applyAlignment="1">
      <alignment horizontal="justify" vertical="center" wrapText="1"/>
    </xf>
    <xf numFmtId="0" fontId="1" fillId="4" borderId="82" xfId="0" applyFont="1" applyFill="1" applyBorder="1" applyAlignment="1">
      <alignment vertical="center" wrapText="1"/>
    </xf>
    <xf numFmtId="0" fontId="2" fillId="3" borderId="102" xfId="0" applyFont="1" applyFill="1" applyBorder="1" applyAlignment="1">
      <alignment vertical="center" wrapText="1"/>
    </xf>
    <xf numFmtId="0" fontId="2" fillId="8" borderId="102" xfId="0" applyFont="1" applyFill="1" applyBorder="1" applyAlignment="1">
      <alignment vertical="center" wrapText="1"/>
    </xf>
    <xf numFmtId="0" fontId="2" fillId="2" borderId="18" xfId="0" applyFont="1" applyFill="1" applyBorder="1" applyAlignment="1">
      <alignment horizontal="justify" vertical="center" wrapText="1"/>
    </xf>
    <xf numFmtId="0" fontId="2" fillId="8" borderId="18" xfId="0" applyFont="1" applyFill="1" applyBorder="1" applyAlignment="1">
      <alignment horizontal="justify" vertical="center" wrapText="1"/>
    </xf>
    <xf numFmtId="0" fontId="2" fillId="3" borderId="103" xfId="0" applyFont="1" applyFill="1" applyBorder="1" applyAlignment="1">
      <alignment vertical="center" wrapText="1"/>
    </xf>
    <xf numFmtId="0" fontId="2" fillId="8" borderId="104" xfId="0" applyFont="1" applyFill="1" applyBorder="1" applyAlignment="1">
      <alignment horizontal="justify" vertical="center" wrapText="1"/>
    </xf>
    <xf numFmtId="0" fontId="2" fillId="8" borderId="103" xfId="0" applyFont="1" applyFill="1" applyBorder="1" applyAlignment="1">
      <alignment vertical="center" wrapText="1"/>
    </xf>
    <xf numFmtId="0" fontId="2" fillId="8" borderId="105" xfId="0" applyFont="1" applyFill="1" applyBorder="1" applyAlignment="1">
      <alignment vertical="center" wrapText="1"/>
    </xf>
    <xf numFmtId="0" fontId="2" fillId="10" borderId="1" xfId="0" applyFont="1" applyFill="1" applyBorder="1" applyAlignment="1">
      <alignment horizontal="left" vertical="center" wrapText="1"/>
    </xf>
    <xf numFmtId="0" fontId="1" fillId="8" borderId="18" xfId="0" applyFont="1" applyFill="1" applyBorder="1" applyAlignment="1">
      <alignment vertical="center" wrapText="1"/>
    </xf>
    <xf numFmtId="0" fontId="2" fillId="10" borderId="82" xfId="0" applyFont="1" applyFill="1" applyBorder="1" applyAlignment="1">
      <alignment horizontal="left" vertical="center" wrapText="1"/>
    </xf>
    <xf numFmtId="0" fontId="18" fillId="2" borderId="18" xfId="0" applyFont="1" applyFill="1" applyBorder="1" applyAlignment="1">
      <alignment vertical="center" wrapText="1"/>
    </xf>
    <xf numFmtId="0" fontId="16" fillId="8" borderId="1" xfId="0" applyFont="1" applyFill="1" applyBorder="1" applyAlignment="1">
      <alignment horizontal="left" vertical="center" wrapText="1"/>
    </xf>
    <xf numFmtId="0" fontId="2" fillId="8" borderId="18" xfId="0" applyFont="1" applyFill="1" applyBorder="1" applyAlignment="1">
      <alignment vertical="center" wrapText="1"/>
    </xf>
    <xf numFmtId="0" fontId="2" fillId="8" borderId="1"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16" fillId="10" borderId="1" xfId="0" applyFont="1" applyFill="1" applyBorder="1" applyAlignment="1">
      <alignment horizontal="left" vertical="center" wrapText="1"/>
    </xf>
    <xf numFmtId="0" fontId="2" fillId="8" borderId="105" xfId="0" applyFont="1" applyFill="1" applyBorder="1" applyAlignment="1">
      <alignment horizontal="justify" vertical="center" wrapText="1"/>
    </xf>
    <xf numFmtId="0" fontId="2" fillId="17" borderId="102" xfId="0" applyFont="1" applyFill="1" applyBorder="1" applyAlignment="1">
      <alignment horizontal="justify" vertical="center" wrapText="1"/>
    </xf>
    <xf numFmtId="0" fontId="2" fillId="17" borderId="102" xfId="0" applyFont="1" applyFill="1" applyBorder="1" applyAlignment="1">
      <alignment vertical="center" wrapText="1"/>
    </xf>
    <xf numFmtId="0" fontId="2" fillId="17" borderId="18" xfId="0" applyFont="1" applyFill="1" applyBorder="1" applyAlignment="1">
      <alignment vertical="center" wrapText="1"/>
    </xf>
    <xf numFmtId="0" fontId="2" fillId="17" borderId="103" xfId="0" applyFont="1" applyFill="1" applyBorder="1" applyAlignment="1">
      <alignment vertical="center" wrapText="1"/>
    </xf>
    <xf numFmtId="0" fontId="2" fillId="16" borderId="102" xfId="0" applyFont="1" applyFill="1" applyBorder="1" applyAlignment="1">
      <alignment vertical="center" wrapText="1"/>
    </xf>
    <xf numFmtId="0" fontId="2" fillId="16" borderId="104" xfId="0" applyFont="1" applyFill="1" applyBorder="1" applyAlignment="1">
      <alignment vertical="center" wrapText="1"/>
    </xf>
    <xf numFmtId="0" fontId="2" fillId="9" borderId="103" xfId="0" applyFont="1" applyFill="1" applyBorder="1" applyAlignment="1">
      <alignment vertical="center" wrapText="1"/>
    </xf>
    <xf numFmtId="0" fontId="2" fillId="9" borderId="104" xfId="0" applyFont="1" applyFill="1" applyBorder="1" applyAlignment="1">
      <alignment vertical="center" wrapText="1"/>
    </xf>
    <xf numFmtId="0" fontId="2" fillId="18" borderId="103" xfId="0" applyFont="1" applyFill="1" applyBorder="1" applyAlignment="1">
      <alignment horizontal="justify" vertical="center" wrapText="1"/>
    </xf>
    <xf numFmtId="0" fontId="2" fillId="15" borderId="103" xfId="0" applyFont="1" applyFill="1" applyBorder="1" applyAlignment="1">
      <alignment vertical="center" wrapText="1"/>
    </xf>
    <xf numFmtId="0" fontId="2" fillId="15" borderId="103" xfId="0" applyFont="1" applyFill="1" applyBorder="1" applyAlignment="1">
      <alignment horizontal="justify" vertical="center" wrapText="1"/>
    </xf>
    <xf numFmtId="0" fontId="2" fillId="9" borderId="103" xfId="0" applyFont="1" applyFill="1" applyBorder="1" applyAlignment="1">
      <alignment horizontal="justify" vertical="center" wrapText="1"/>
    </xf>
    <xf numFmtId="0" fontId="23" fillId="0" borderId="0" xfId="0" applyFont="1" applyAlignment="1">
      <alignment horizontal="center" vertical="center"/>
    </xf>
    <xf numFmtId="3" fontId="23" fillId="0" borderId="0" xfId="0" applyNumberFormat="1" applyFont="1" applyAlignment="1">
      <alignment horizontal="center" vertical="center"/>
    </xf>
    <xf numFmtId="0" fontId="14" fillId="0" borderId="0" xfId="0" applyFont="1" applyAlignment="1">
      <alignment horizontal="center" vertical="top" wrapText="1"/>
    </xf>
    <xf numFmtId="0" fontId="2" fillId="8" borderId="102" xfId="0" applyFont="1" applyFill="1" applyBorder="1" applyAlignment="1">
      <alignment horizontal="justify" vertical="center" wrapText="1"/>
    </xf>
    <xf numFmtId="0" fontId="2" fillId="8" borderId="103" xfId="0" applyFont="1" applyFill="1" applyBorder="1" applyAlignment="1">
      <alignment horizontal="justify" vertical="center" wrapText="1"/>
    </xf>
    <xf numFmtId="0" fontId="2" fillId="3" borderId="18" xfId="0" applyFont="1" applyFill="1" applyBorder="1" applyAlignment="1">
      <alignment vertical="center" wrapText="1"/>
    </xf>
    <xf numFmtId="0" fontId="2" fillId="8" borderId="104" xfId="0" applyFont="1" applyFill="1" applyBorder="1" applyAlignment="1">
      <alignment vertical="center" wrapText="1"/>
    </xf>
    <xf numFmtId="0" fontId="2" fillId="2" borderId="103" xfId="0" applyFont="1" applyFill="1" applyBorder="1" applyAlignment="1">
      <alignment horizontal="justify" vertical="center" wrapText="1"/>
    </xf>
    <xf numFmtId="0" fontId="1" fillId="8" borderId="77" xfId="0" applyFont="1" applyFill="1" applyBorder="1" applyAlignment="1">
      <alignment horizontal="center" vertical="center" wrapText="1"/>
    </xf>
    <xf numFmtId="0" fontId="1" fillId="8" borderId="72" xfId="0" applyFont="1" applyFill="1" applyBorder="1" applyAlignment="1">
      <alignment horizontal="center" vertical="center" wrapText="1"/>
    </xf>
    <xf numFmtId="0" fontId="1" fillId="8" borderId="78" xfId="0" applyFont="1" applyFill="1" applyBorder="1" applyAlignment="1">
      <alignment horizontal="center" vertical="center" wrapText="1"/>
    </xf>
    <xf numFmtId="0" fontId="1" fillId="8" borderId="79" xfId="0" applyFont="1" applyFill="1" applyBorder="1" applyAlignment="1">
      <alignment horizontal="center" vertical="center" wrapText="1"/>
    </xf>
    <xf numFmtId="0" fontId="2" fillId="8" borderId="81" xfId="0" applyFont="1" applyFill="1" applyBorder="1" applyAlignment="1">
      <alignment horizontal="justify" vertical="center" wrapText="1"/>
    </xf>
    <xf numFmtId="0" fontId="2" fillId="8" borderId="64" xfId="0" applyFont="1" applyFill="1" applyBorder="1" applyAlignment="1">
      <alignment horizontal="justify" vertical="center" wrapText="1"/>
    </xf>
    <xf numFmtId="0" fontId="16" fillId="8" borderId="80" xfId="0" applyFont="1" applyFill="1" applyBorder="1" applyAlignment="1">
      <alignment horizontal="justify" vertical="center" wrapText="1"/>
    </xf>
    <xf numFmtId="0" fontId="16" fillId="8" borderId="2" xfId="0" applyFont="1" applyFill="1" applyBorder="1" applyAlignment="1">
      <alignment horizontal="justify" vertical="center" wrapText="1"/>
    </xf>
    <xf numFmtId="0" fontId="5" fillId="4" borderId="14" xfId="0" applyFont="1" applyFill="1" applyBorder="1" applyAlignment="1">
      <alignment horizontal="center" vertical="center" wrapText="1"/>
    </xf>
    <xf numFmtId="0" fontId="5" fillId="4" borderId="91"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35" xfId="0" applyFont="1" applyFill="1" applyBorder="1" applyAlignment="1">
      <alignment horizontal="center" vertical="center" wrapText="1"/>
    </xf>
    <xf numFmtId="0" fontId="10" fillId="5"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10" fillId="5" borderId="36" xfId="0" applyFont="1" applyFill="1" applyBorder="1" applyAlignment="1">
      <alignment horizontal="center" vertical="center" wrapText="1"/>
    </xf>
    <xf numFmtId="0" fontId="10" fillId="5" borderId="34"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13" fillId="5" borderId="14" xfId="0" applyFont="1" applyFill="1" applyBorder="1" applyAlignment="1">
      <alignment horizontal="center" vertical="center"/>
    </xf>
    <xf numFmtId="0" fontId="13" fillId="5" borderId="12" xfId="0" applyFont="1" applyFill="1" applyBorder="1" applyAlignment="1">
      <alignment horizontal="center" vertical="center"/>
    </xf>
    <xf numFmtId="0" fontId="13" fillId="5" borderId="13" xfId="0" applyFont="1" applyFill="1" applyBorder="1" applyAlignment="1">
      <alignment horizontal="center" vertical="center"/>
    </xf>
    <xf numFmtId="0" fontId="9" fillId="5" borderId="25" xfId="0" applyFont="1" applyFill="1" applyBorder="1" applyAlignment="1">
      <alignment horizontal="center" vertical="center" wrapText="1"/>
    </xf>
    <xf numFmtId="0" fontId="9" fillId="5" borderId="20" xfId="0" applyFont="1" applyFill="1" applyBorder="1" applyAlignment="1">
      <alignment horizontal="center" vertical="center" wrapText="1"/>
    </xf>
    <xf numFmtId="0" fontId="14" fillId="0" borderId="0" xfId="0" applyFont="1" applyAlignment="1">
      <alignment horizontal="center" vertical="center"/>
    </xf>
    <xf numFmtId="0" fontId="14" fillId="0" borderId="0" xfId="0" applyFont="1" applyAlignment="1">
      <alignment horizontal="center" vertical="top" wrapText="1"/>
    </xf>
    <xf numFmtId="0" fontId="16" fillId="2" borderId="80" xfId="0" applyFont="1" applyFill="1" applyBorder="1" applyAlignment="1">
      <alignment horizontal="justify" vertical="center" wrapText="1"/>
    </xf>
    <xf numFmtId="0" fontId="16" fillId="2" borderId="2" xfId="0" applyFont="1" applyFill="1" applyBorder="1" applyAlignment="1">
      <alignment horizontal="justify" vertical="center" wrapText="1"/>
    </xf>
    <xf numFmtId="0" fontId="1" fillId="2" borderId="77" xfId="0" applyFont="1" applyFill="1" applyBorder="1" applyAlignment="1">
      <alignment horizontal="center" vertical="center" wrapText="1"/>
    </xf>
    <xf numFmtId="0" fontId="1" fillId="2" borderId="72"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12" fillId="7" borderId="66" xfId="0" applyFont="1" applyFill="1" applyBorder="1" applyAlignment="1">
      <alignment horizontal="center" vertical="center" wrapText="1"/>
    </xf>
    <xf numFmtId="0" fontId="12" fillId="7" borderId="67" xfId="0" applyFont="1" applyFill="1" applyBorder="1" applyAlignment="1">
      <alignment horizontal="center" vertical="center" wrapText="1"/>
    </xf>
    <xf numFmtId="0" fontId="12" fillId="7" borderId="68" xfId="0" applyFont="1" applyFill="1" applyBorder="1" applyAlignment="1">
      <alignment horizontal="center" vertical="center" wrapText="1"/>
    </xf>
    <xf numFmtId="0" fontId="12" fillId="7" borderId="69" xfId="0" applyFont="1" applyFill="1" applyBorder="1" applyAlignment="1">
      <alignment horizontal="center" vertical="center" wrapText="1"/>
    </xf>
    <xf numFmtId="0" fontId="12" fillId="7" borderId="14" xfId="0" applyFont="1" applyFill="1" applyBorder="1" applyAlignment="1">
      <alignment horizontal="center" vertical="center" wrapText="1"/>
    </xf>
    <xf numFmtId="0" fontId="12" fillId="7" borderId="12" xfId="0" applyFont="1" applyFill="1" applyBorder="1" applyAlignment="1">
      <alignment horizontal="center" vertical="center" wrapText="1"/>
    </xf>
    <xf numFmtId="0" fontId="12" fillId="7" borderId="13" xfId="0" applyFont="1" applyFill="1" applyBorder="1" applyAlignment="1">
      <alignment horizontal="center" vertical="center" wrapText="1"/>
    </xf>
    <xf numFmtId="0" fontId="8" fillId="7" borderId="12" xfId="0" applyFont="1" applyFill="1" applyBorder="1" applyAlignment="1">
      <alignment horizontal="center" vertical="center"/>
    </xf>
    <xf numFmtId="0" fontId="8" fillId="7" borderId="13" xfId="0" applyFont="1" applyFill="1" applyBorder="1" applyAlignment="1">
      <alignment horizontal="center" vertical="center"/>
    </xf>
    <xf numFmtId="0" fontId="0" fillId="0" borderId="0" xfId="0" applyAlignment="1">
      <alignment horizontal="center"/>
    </xf>
    <xf numFmtId="0" fontId="1" fillId="4" borderId="77" xfId="0" applyFont="1" applyFill="1" applyBorder="1" applyAlignment="1">
      <alignment horizontal="center" vertical="center" wrapText="1"/>
    </xf>
    <xf numFmtId="0" fontId="1" fillId="4" borderId="72" xfId="0" applyFont="1" applyFill="1" applyBorder="1" applyAlignment="1">
      <alignment horizontal="center" vertical="center" wrapText="1"/>
    </xf>
    <xf numFmtId="0" fontId="16" fillId="4" borderId="80" xfId="0" applyFont="1" applyFill="1" applyBorder="1" applyAlignment="1">
      <alignment horizontal="justify" vertical="center" wrapText="1"/>
    </xf>
    <xf numFmtId="0" fontId="16" fillId="4" borderId="2" xfId="0" applyFont="1" applyFill="1" applyBorder="1" applyAlignment="1">
      <alignment horizontal="justify" vertical="center" wrapText="1"/>
    </xf>
    <xf numFmtId="0" fontId="1" fillId="4" borderId="78" xfId="0" applyFont="1" applyFill="1" applyBorder="1" applyAlignment="1">
      <alignment horizontal="center" vertical="center" wrapText="1"/>
    </xf>
    <xf numFmtId="0" fontId="1" fillId="4" borderId="79" xfId="0" applyFont="1" applyFill="1" applyBorder="1" applyAlignment="1">
      <alignment horizontal="center" vertical="center" wrapText="1"/>
    </xf>
    <xf numFmtId="0" fontId="2" fillId="4" borderId="81" xfId="0" applyFont="1" applyFill="1" applyBorder="1" applyAlignment="1">
      <alignment horizontal="justify" vertical="center" wrapText="1"/>
    </xf>
    <xf numFmtId="0" fontId="2" fillId="4" borderId="64" xfId="0" applyFont="1" applyFill="1" applyBorder="1" applyAlignment="1">
      <alignment horizontal="justify" vertical="center" wrapText="1"/>
    </xf>
  </cellXfs>
  <cellStyles count="2">
    <cellStyle name="Moneda" xfId="1" builtinId="4"/>
    <cellStyle name="Normal" xfId="0" builtinId="0"/>
  </cellStyles>
  <dxfs count="92">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555"/>
        </patternFill>
      </fill>
    </dxf>
    <dxf>
      <fill>
        <patternFill>
          <bgColor theme="9" tint="0.3999450666829432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39994506668294322"/>
        </patternFill>
      </fill>
    </dxf>
    <dxf>
      <fill>
        <patternFill>
          <bgColor rgb="FFFF5555"/>
        </patternFill>
      </fill>
    </dxf>
    <dxf>
      <fill>
        <patternFill>
          <bgColor rgb="FFFFFF00"/>
        </patternFill>
      </fill>
    </dxf>
    <dxf>
      <fill>
        <patternFill>
          <bgColor theme="9" tint="0.39994506668294322"/>
        </patternFill>
      </fill>
    </dxf>
    <dxf>
      <fill>
        <patternFill>
          <bgColor theme="9" tint="0.39994506668294322"/>
        </patternFill>
      </fill>
    </dxf>
    <dxf>
      <font>
        <color rgb="FF9C5700"/>
      </font>
      <fill>
        <patternFill>
          <bgColor rgb="FFFFEB9C"/>
        </patternFill>
      </fill>
    </dxf>
    <dxf>
      <font>
        <color rgb="FF9C5700"/>
      </font>
      <fill>
        <patternFill>
          <bgColor rgb="FFFFEB9C"/>
        </patternFill>
      </fill>
    </dxf>
    <dxf>
      <fill>
        <patternFill>
          <bgColor theme="9" tint="0.39994506668294322"/>
        </patternFill>
      </fill>
    </dxf>
    <dxf>
      <fill>
        <patternFill>
          <bgColor theme="9" tint="0.39994506668294322"/>
        </patternFill>
      </fill>
    </dxf>
    <dxf>
      <font>
        <color rgb="FF9C5700"/>
      </font>
      <fill>
        <patternFill>
          <bgColor rgb="FFFFEB9C"/>
        </patternFill>
      </fill>
    </dxf>
    <dxf>
      <font>
        <color rgb="FF9C5700"/>
      </font>
      <fill>
        <patternFill>
          <bgColor rgb="FFFFEB9C"/>
        </patternFill>
      </fill>
    </dxf>
    <dxf>
      <fill>
        <patternFill>
          <bgColor theme="9" tint="0.39994506668294322"/>
        </patternFill>
      </fill>
    </dxf>
    <dxf>
      <fill>
        <patternFill>
          <bgColor rgb="FFFF5555"/>
        </patternFill>
      </fill>
    </dxf>
    <dxf>
      <fill>
        <patternFill>
          <bgColor rgb="FFFFFF0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555"/>
        </patternFill>
      </fill>
    </dxf>
    <dxf>
      <fill>
        <patternFill>
          <bgColor theme="9" tint="0.39994506668294322"/>
        </patternFill>
      </fill>
    </dxf>
    <dxf>
      <font>
        <color rgb="FF9C5700"/>
      </font>
      <fill>
        <patternFill>
          <bgColor rgb="FFFFEB9C"/>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7EFCE"/>
      <color rgb="FFD3676A"/>
      <color rgb="FFFFEB9C"/>
      <color rgb="FFFF5555"/>
      <color rgb="FF969696"/>
      <color rgb="FF942C2C"/>
      <color rgb="FFC84043"/>
      <color rgb="FFD56D6F"/>
      <color rgb="FF611D1D"/>
      <color rgb="FF611C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115660</xdr:colOff>
      <xdr:row>0</xdr:row>
      <xdr:rowOff>54429</xdr:rowOff>
    </xdr:from>
    <xdr:to>
      <xdr:col>2</xdr:col>
      <xdr:colOff>1514381</xdr:colOff>
      <xdr:row>8</xdr:row>
      <xdr:rowOff>123753</xdr:rowOff>
    </xdr:to>
    <xdr:pic>
      <xdr:nvPicPr>
        <xdr:cNvPr id="3" name="Imagen 2">
          <a:extLst>
            <a:ext uri="{FF2B5EF4-FFF2-40B4-BE49-F238E27FC236}">
              <a16:creationId xmlns:a16="http://schemas.microsoft.com/office/drawing/2014/main" id="{95E8EF9C-D18D-4A41-A459-E543F96DC1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7660" y="54429"/>
          <a:ext cx="2875962" cy="2260074"/>
        </a:xfrm>
        <a:prstGeom prst="rect">
          <a:avLst/>
        </a:prstGeom>
      </xdr:spPr>
    </xdr:pic>
    <xdr:clientData/>
  </xdr:twoCellAnchor>
  <xdr:twoCellAnchor editAs="oneCell">
    <xdr:from>
      <xdr:col>2</xdr:col>
      <xdr:colOff>1352981</xdr:colOff>
      <xdr:row>2</xdr:row>
      <xdr:rowOff>91703</xdr:rowOff>
    </xdr:from>
    <xdr:to>
      <xdr:col>3</xdr:col>
      <xdr:colOff>2130137</xdr:colOff>
      <xdr:row>5</xdr:row>
      <xdr:rowOff>136106</xdr:rowOff>
    </xdr:to>
    <xdr:pic>
      <xdr:nvPicPr>
        <xdr:cNvPr id="4" name="Imagen 3">
          <a:extLst>
            <a:ext uri="{FF2B5EF4-FFF2-40B4-BE49-F238E27FC236}">
              <a16:creationId xmlns:a16="http://schemas.microsoft.com/office/drawing/2014/main" id="{3583FE28-1A59-4BE0-97AE-7D51A8F41DD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3933390" y="645885"/>
          <a:ext cx="3565383" cy="1100812"/>
        </a:xfrm>
        <a:prstGeom prst="rect">
          <a:avLst/>
        </a:prstGeom>
      </xdr:spPr>
    </xdr:pic>
    <xdr:clientData/>
  </xdr:twoCellAnchor>
  <xdr:oneCellAnchor>
    <xdr:from>
      <xdr:col>1</xdr:col>
      <xdr:colOff>554181</xdr:colOff>
      <xdr:row>55</xdr:row>
      <xdr:rowOff>51954</xdr:rowOff>
    </xdr:from>
    <xdr:ext cx="9001125" cy="2222500"/>
    <xdr:sp macro="" textlink="">
      <xdr:nvSpPr>
        <xdr:cNvPr id="2" name="CuadroTexto 1">
          <a:extLst>
            <a:ext uri="{FF2B5EF4-FFF2-40B4-BE49-F238E27FC236}">
              <a16:creationId xmlns:a16="http://schemas.microsoft.com/office/drawing/2014/main" id="{675AA17E-BFFA-4B2C-92BF-5C0886BA8EFB}"/>
            </a:ext>
          </a:extLst>
        </xdr:cNvPr>
        <xdr:cNvSpPr txBox="1"/>
      </xdr:nvSpPr>
      <xdr:spPr>
        <a:xfrm>
          <a:off x="1316181" y="63852136"/>
          <a:ext cx="9001125" cy="222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Elaboró</a:t>
          </a:r>
        </a:p>
        <a:p>
          <a:pPr algn="ctr"/>
          <a:r>
            <a:rPr lang="es-MX" sz="1600">
              <a:solidFill>
                <a:schemeClr val="tx1"/>
              </a:solidFill>
              <a:effectLst/>
              <a:latin typeface="+mn-lt"/>
              <a:ea typeface="+mn-ea"/>
              <a:cs typeface="+mn-cs"/>
            </a:rPr>
            <a:t>C. Zuleica Estefania Salazar</a:t>
          </a:r>
          <a:r>
            <a:rPr lang="es-MX" sz="1600" baseline="0">
              <a:solidFill>
                <a:schemeClr val="tx1"/>
              </a:solidFill>
              <a:effectLst/>
              <a:latin typeface="+mn-lt"/>
              <a:ea typeface="+mn-ea"/>
              <a:cs typeface="+mn-cs"/>
            </a:rPr>
            <a:t> Fregoso</a:t>
          </a:r>
          <a:endParaRPr lang="es-MX" sz="1600">
            <a:effectLst/>
          </a:endParaRPr>
        </a:p>
        <a:p>
          <a:pPr algn="ctr"/>
          <a:r>
            <a:rPr lang="es-MX" sz="1600" baseline="0">
              <a:solidFill>
                <a:schemeClr val="tx1"/>
              </a:solidFill>
              <a:effectLst/>
              <a:latin typeface="+mn-lt"/>
              <a:ea typeface="+mn-ea"/>
              <a:cs typeface="+mn-cs"/>
            </a:rPr>
            <a:t>Coordinación Administrativa de la Contraloría Municipal</a:t>
          </a:r>
          <a:endParaRPr lang="es-MX" sz="1600">
            <a:effectLst/>
          </a:endParaRPr>
        </a:p>
      </xdr:txBody>
    </xdr:sp>
    <xdr:clientData/>
  </xdr:oneCellAnchor>
  <xdr:oneCellAnchor>
    <xdr:from>
      <xdr:col>7</xdr:col>
      <xdr:colOff>666749</xdr:colOff>
      <xdr:row>55</xdr:row>
      <xdr:rowOff>155864</xdr:rowOff>
    </xdr:from>
    <xdr:ext cx="7762875" cy="1873249"/>
    <xdr:sp macro="" textlink="">
      <xdr:nvSpPr>
        <xdr:cNvPr id="6" name="CuadroTexto 5">
          <a:extLst>
            <a:ext uri="{FF2B5EF4-FFF2-40B4-BE49-F238E27FC236}">
              <a16:creationId xmlns:a16="http://schemas.microsoft.com/office/drawing/2014/main" id="{7DE44257-D84D-481A-A719-EF39D664D37E}"/>
            </a:ext>
          </a:extLst>
        </xdr:cNvPr>
        <xdr:cNvSpPr txBox="1"/>
      </xdr:nvSpPr>
      <xdr:spPr>
        <a:xfrm>
          <a:off x="13977937" y="64116239"/>
          <a:ext cx="7762875" cy="1873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Revisó</a:t>
          </a:r>
        </a:p>
        <a:p>
          <a:pPr algn="ctr"/>
          <a:r>
            <a:rPr lang="es-MX" sz="1600"/>
            <a:t>C. Enrique Eduardo Encalada Sánchez</a:t>
          </a:r>
        </a:p>
        <a:p>
          <a:pPr algn="ctr"/>
          <a:r>
            <a:rPr lang="es-MX" sz="1600"/>
            <a:t>Dirección de Planeación de la DGPM</a:t>
          </a:r>
        </a:p>
      </xdr:txBody>
    </xdr:sp>
    <xdr:clientData/>
  </xdr:oneCellAnchor>
  <xdr:oneCellAnchor>
    <xdr:from>
      <xdr:col>18</xdr:col>
      <xdr:colOff>727363</xdr:colOff>
      <xdr:row>56</xdr:row>
      <xdr:rowOff>138546</xdr:rowOff>
    </xdr:from>
    <xdr:ext cx="7762875" cy="1873249"/>
    <xdr:sp macro="" textlink="">
      <xdr:nvSpPr>
        <xdr:cNvPr id="7" name="CuadroTexto 6">
          <a:extLst>
            <a:ext uri="{FF2B5EF4-FFF2-40B4-BE49-F238E27FC236}">
              <a16:creationId xmlns:a16="http://schemas.microsoft.com/office/drawing/2014/main" id="{7BC061F0-AEA8-4A58-8F91-FB99F307E90C}"/>
            </a:ext>
          </a:extLst>
        </xdr:cNvPr>
        <xdr:cNvSpPr txBox="1"/>
      </xdr:nvSpPr>
      <xdr:spPr>
        <a:xfrm>
          <a:off x="25163318" y="64129228"/>
          <a:ext cx="7762875" cy="1873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Autorizó</a:t>
          </a:r>
        </a:p>
        <a:p>
          <a:pPr algn="ctr"/>
          <a:r>
            <a:rPr lang="es-MX" sz="1600"/>
            <a:t>C. P. C.Yuri Salazar Ceballos</a:t>
          </a:r>
          <a:br>
            <a:rPr lang="es-MX" sz="1600"/>
          </a:br>
          <a:r>
            <a:rPr lang="es-MX" sz="1600"/>
            <a:t>Contraloría Municipal</a:t>
          </a:r>
        </a:p>
      </xdr:txBody>
    </xdr:sp>
    <xdr:clientData/>
  </xdr:oneCellAnchor>
  <xdr:twoCellAnchor editAs="oneCell">
    <xdr:from>
      <xdr:col>19</xdr:col>
      <xdr:colOff>533515</xdr:colOff>
      <xdr:row>1</xdr:row>
      <xdr:rowOff>17319</xdr:rowOff>
    </xdr:from>
    <xdr:to>
      <xdr:col>22</xdr:col>
      <xdr:colOff>3176864</xdr:colOff>
      <xdr:row>6</xdr:row>
      <xdr:rowOff>86591</xdr:rowOff>
    </xdr:to>
    <xdr:pic>
      <xdr:nvPicPr>
        <xdr:cNvPr id="9" name="Imagen 8">
          <a:extLst>
            <a:ext uri="{FF2B5EF4-FFF2-40B4-BE49-F238E27FC236}">
              <a16:creationId xmlns:a16="http://schemas.microsoft.com/office/drawing/2014/main" id="{945954B3-080F-6B1C-16A0-FB52AE6A998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7394015" y="225137"/>
          <a:ext cx="6487985" cy="16625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115660</xdr:colOff>
      <xdr:row>0</xdr:row>
      <xdr:rowOff>54429</xdr:rowOff>
    </xdr:from>
    <xdr:to>
      <xdr:col>2</xdr:col>
      <xdr:colOff>1514381</xdr:colOff>
      <xdr:row>8</xdr:row>
      <xdr:rowOff>139436</xdr:rowOff>
    </xdr:to>
    <xdr:pic>
      <xdr:nvPicPr>
        <xdr:cNvPr id="2" name="Imagen 1">
          <a:extLst>
            <a:ext uri="{FF2B5EF4-FFF2-40B4-BE49-F238E27FC236}">
              <a16:creationId xmlns:a16="http://schemas.microsoft.com/office/drawing/2014/main" id="{9E00B085-94AE-4D61-B6D6-B5CB1B92E6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0664" y="54429"/>
          <a:ext cx="2942849" cy="2200049"/>
        </a:xfrm>
        <a:prstGeom prst="rect">
          <a:avLst/>
        </a:prstGeom>
      </xdr:spPr>
    </xdr:pic>
    <xdr:clientData/>
  </xdr:twoCellAnchor>
  <xdr:twoCellAnchor editAs="oneCell">
    <xdr:from>
      <xdr:col>2</xdr:col>
      <xdr:colOff>1352981</xdr:colOff>
      <xdr:row>2</xdr:row>
      <xdr:rowOff>91703</xdr:rowOff>
    </xdr:from>
    <xdr:to>
      <xdr:col>3</xdr:col>
      <xdr:colOff>2130137</xdr:colOff>
      <xdr:row>5</xdr:row>
      <xdr:rowOff>136103</xdr:rowOff>
    </xdr:to>
    <xdr:pic>
      <xdr:nvPicPr>
        <xdr:cNvPr id="3" name="Imagen 2">
          <a:extLst>
            <a:ext uri="{FF2B5EF4-FFF2-40B4-BE49-F238E27FC236}">
              <a16:creationId xmlns:a16="http://schemas.microsoft.com/office/drawing/2014/main" id="{366B5E19-8573-460B-95B3-D57A2A99282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3682113" y="635167"/>
          <a:ext cx="3667005" cy="1088199"/>
        </a:xfrm>
        <a:prstGeom prst="rect">
          <a:avLst/>
        </a:prstGeom>
      </xdr:spPr>
    </xdr:pic>
    <xdr:clientData/>
  </xdr:twoCellAnchor>
  <xdr:oneCellAnchor>
    <xdr:from>
      <xdr:col>1</xdr:col>
      <xdr:colOff>554181</xdr:colOff>
      <xdr:row>56</xdr:row>
      <xdr:rowOff>51954</xdr:rowOff>
    </xdr:from>
    <xdr:ext cx="9001125" cy="2222500"/>
    <xdr:sp macro="" textlink="">
      <xdr:nvSpPr>
        <xdr:cNvPr id="4" name="CuadroTexto 3">
          <a:extLst>
            <a:ext uri="{FF2B5EF4-FFF2-40B4-BE49-F238E27FC236}">
              <a16:creationId xmlns:a16="http://schemas.microsoft.com/office/drawing/2014/main" id="{85BB465F-71EA-408A-8843-1407E1FBF43C}"/>
            </a:ext>
          </a:extLst>
        </xdr:cNvPr>
        <xdr:cNvSpPr txBox="1"/>
      </xdr:nvSpPr>
      <xdr:spPr>
        <a:xfrm>
          <a:off x="1339185" y="60600762"/>
          <a:ext cx="9001125" cy="222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Elaboró</a:t>
          </a:r>
        </a:p>
        <a:p>
          <a:pPr algn="ctr"/>
          <a:r>
            <a:rPr lang="es-MX" sz="1600">
              <a:solidFill>
                <a:schemeClr val="tx1"/>
              </a:solidFill>
              <a:effectLst/>
              <a:latin typeface="+mn-lt"/>
              <a:ea typeface="+mn-ea"/>
              <a:cs typeface="+mn-cs"/>
            </a:rPr>
            <a:t>C. Zuleica Estefania Salazar</a:t>
          </a:r>
          <a:r>
            <a:rPr lang="es-MX" sz="1600" baseline="0">
              <a:solidFill>
                <a:schemeClr val="tx1"/>
              </a:solidFill>
              <a:effectLst/>
              <a:latin typeface="+mn-lt"/>
              <a:ea typeface="+mn-ea"/>
              <a:cs typeface="+mn-cs"/>
            </a:rPr>
            <a:t> Fregoso</a:t>
          </a:r>
          <a:endParaRPr lang="es-MX" sz="1600">
            <a:effectLst/>
          </a:endParaRPr>
        </a:p>
        <a:p>
          <a:pPr algn="ctr"/>
          <a:r>
            <a:rPr lang="es-MX" sz="1600" baseline="0">
              <a:solidFill>
                <a:schemeClr val="tx1"/>
              </a:solidFill>
              <a:effectLst/>
              <a:latin typeface="+mn-lt"/>
              <a:ea typeface="+mn-ea"/>
              <a:cs typeface="+mn-cs"/>
            </a:rPr>
            <a:t>Coordinación Administrativa de la Contraloría Municipal</a:t>
          </a:r>
          <a:endParaRPr lang="es-MX" sz="1600">
            <a:effectLst/>
          </a:endParaRPr>
        </a:p>
      </xdr:txBody>
    </xdr:sp>
    <xdr:clientData/>
  </xdr:oneCellAnchor>
  <xdr:oneCellAnchor>
    <xdr:from>
      <xdr:col>4</xdr:col>
      <xdr:colOff>0</xdr:colOff>
      <xdr:row>56</xdr:row>
      <xdr:rowOff>155864</xdr:rowOff>
    </xdr:from>
    <xdr:ext cx="7762875" cy="1873249"/>
    <xdr:sp macro="" textlink="">
      <xdr:nvSpPr>
        <xdr:cNvPr id="5" name="CuadroTexto 4">
          <a:extLst>
            <a:ext uri="{FF2B5EF4-FFF2-40B4-BE49-F238E27FC236}">
              <a16:creationId xmlns:a16="http://schemas.microsoft.com/office/drawing/2014/main" id="{5D85A802-850B-44FE-951E-2D9940D9917C}"/>
            </a:ext>
          </a:extLst>
        </xdr:cNvPr>
        <xdr:cNvSpPr txBox="1"/>
      </xdr:nvSpPr>
      <xdr:spPr>
        <a:xfrm>
          <a:off x="14106704" y="60704672"/>
          <a:ext cx="7762875" cy="1873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Revisó</a:t>
          </a:r>
        </a:p>
        <a:p>
          <a:pPr algn="ctr"/>
          <a:r>
            <a:rPr lang="es-MX" sz="1600"/>
            <a:t>C. Enrique Eduardo Encalada Sánchez</a:t>
          </a:r>
        </a:p>
        <a:p>
          <a:pPr algn="ctr"/>
          <a:r>
            <a:rPr lang="es-MX" sz="1600"/>
            <a:t>Dirección de Planeación de la DGPM</a:t>
          </a:r>
        </a:p>
      </xdr:txBody>
    </xdr:sp>
    <xdr:clientData/>
  </xdr:oneCellAnchor>
  <xdr:oneCellAnchor>
    <xdr:from>
      <xdr:col>7</xdr:col>
      <xdr:colOff>0</xdr:colOff>
      <xdr:row>57</xdr:row>
      <xdr:rowOff>138546</xdr:rowOff>
    </xdr:from>
    <xdr:ext cx="7762875" cy="1873249"/>
    <xdr:sp macro="" textlink="">
      <xdr:nvSpPr>
        <xdr:cNvPr id="6" name="CuadroTexto 5">
          <a:extLst>
            <a:ext uri="{FF2B5EF4-FFF2-40B4-BE49-F238E27FC236}">
              <a16:creationId xmlns:a16="http://schemas.microsoft.com/office/drawing/2014/main" id="{DD58DC4F-2124-4DBE-AD25-FF8367951D80}"/>
            </a:ext>
          </a:extLst>
        </xdr:cNvPr>
        <xdr:cNvSpPr txBox="1"/>
      </xdr:nvSpPr>
      <xdr:spPr>
        <a:xfrm>
          <a:off x="27037929" y="60868508"/>
          <a:ext cx="7762875" cy="1873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Autorizó</a:t>
          </a:r>
        </a:p>
        <a:p>
          <a:pPr algn="ctr"/>
          <a:r>
            <a:rPr lang="es-MX" sz="1600"/>
            <a:t>C.</a:t>
          </a:r>
          <a:r>
            <a:rPr lang="es-MX" sz="1600" baseline="0"/>
            <a:t> Virginia Guadalupe Poot Vega</a:t>
          </a:r>
          <a:endParaRPr lang="es-MX" sz="1600"/>
        </a:p>
        <a:p>
          <a:pPr algn="ctr"/>
          <a:r>
            <a:rPr lang="es-MX" sz="1600"/>
            <a:t>Contraloría Municipal</a:t>
          </a:r>
        </a:p>
      </xdr:txBody>
    </xdr:sp>
    <xdr:clientData/>
  </xdr:oneCellAnchor>
  <xdr:twoCellAnchor editAs="oneCell">
    <xdr:from>
      <xdr:col>7</xdr:col>
      <xdr:colOff>0</xdr:colOff>
      <xdr:row>1</xdr:row>
      <xdr:rowOff>17319</xdr:rowOff>
    </xdr:from>
    <xdr:to>
      <xdr:col>12</xdr:col>
      <xdr:colOff>102478</xdr:colOff>
      <xdr:row>6</xdr:row>
      <xdr:rowOff>86592</xdr:rowOff>
    </xdr:to>
    <xdr:pic>
      <xdr:nvPicPr>
        <xdr:cNvPr id="7" name="Imagen 6">
          <a:extLst>
            <a:ext uri="{FF2B5EF4-FFF2-40B4-BE49-F238E27FC236}">
              <a16:creationId xmlns:a16="http://schemas.microsoft.com/office/drawing/2014/main" id="{2B3E91A9-0C9F-429F-8A7C-6F933787023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8008647" y="215727"/>
          <a:ext cx="6628753" cy="16392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115660</xdr:colOff>
      <xdr:row>0</xdr:row>
      <xdr:rowOff>0</xdr:rowOff>
    </xdr:from>
    <xdr:to>
      <xdr:col>2</xdr:col>
      <xdr:colOff>447841</xdr:colOff>
      <xdr:row>3</xdr:row>
      <xdr:rowOff>257536</xdr:rowOff>
    </xdr:to>
    <xdr:pic>
      <xdr:nvPicPr>
        <xdr:cNvPr id="2" name="Imagen 1">
          <a:extLst>
            <a:ext uri="{FF2B5EF4-FFF2-40B4-BE49-F238E27FC236}">
              <a16:creationId xmlns:a16="http://schemas.microsoft.com/office/drawing/2014/main" id="{E74DFCE3-4D0C-489E-B6F3-585AEE9686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0664" y="54429"/>
          <a:ext cx="2942849" cy="2200049"/>
        </a:xfrm>
        <a:prstGeom prst="rect">
          <a:avLst/>
        </a:prstGeom>
      </xdr:spPr>
    </xdr:pic>
    <xdr:clientData/>
  </xdr:twoCellAnchor>
  <xdr:oneCellAnchor>
    <xdr:from>
      <xdr:col>1</xdr:col>
      <xdr:colOff>554181</xdr:colOff>
      <xdr:row>42</xdr:row>
      <xdr:rowOff>51954</xdr:rowOff>
    </xdr:from>
    <xdr:ext cx="9001125" cy="2222500"/>
    <xdr:sp macro="" textlink="">
      <xdr:nvSpPr>
        <xdr:cNvPr id="4" name="CuadroTexto 3">
          <a:extLst>
            <a:ext uri="{FF2B5EF4-FFF2-40B4-BE49-F238E27FC236}">
              <a16:creationId xmlns:a16="http://schemas.microsoft.com/office/drawing/2014/main" id="{EA60C5F8-C018-44E9-8C27-8117BBEF9A32}"/>
            </a:ext>
          </a:extLst>
        </xdr:cNvPr>
        <xdr:cNvSpPr txBox="1"/>
      </xdr:nvSpPr>
      <xdr:spPr>
        <a:xfrm>
          <a:off x="1339185" y="60600762"/>
          <a:ext cx="9001125" cy="2222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Elaboró</a:t>
          </a:r>
        </a:p>
        <a:p>
          <a:pPr algn="ctr"/>
          <a:r>
            <a:rPr lang="es-MX" sz="1600">
              <a:solidFill>
                <a:schemeClr val="tx1"/>
              </a:solidFill>
              <a:effectLst/>
              <a:latin typeface="+mn-lt"/>
              <a:ea typeface="+mn-ea"/>
              <a:cs typeface="+mn-cs"/>
            </a:rPr>
            <a:t>C. Zuleica Estefania Salazar</a:t>
          </a:r>
          <a:r>
            <a:rPr lang="es-MX" sz="1600" baseline="0">
              <a:solidFill>
                <a:schemeClr val="tx1"/>
              </a:solidFill>
              <a:effectLst/>
              <a:latin typeface="+mn-lt"/>
              <a:ea typeface="+mn-ea"/>
              <a:cs typeface="+mn-cs"/>
            </a:rPr>
            <a:t> Fregoso</a:t>
          </a:r>
          <a:endParaRPr lang="es-MX" sz="1600">
            <a:effectLst/>
          </a:endParaRPr>
        </a:p>
        <a:p>
          <a:pPr algn="ctr"/>
          <a:r>
            <a:rPr lang="es-MX" sz="1600" baseline="0">
              <a:solidFill>
                <a:schemeClr val="tx1"/>
              </a:solidFill>
              <a:effectLst/>
              <a:latin typeface="+mn-lt"/>
              <a:ea typeface="+mn-ea"/>
              <a:cs typeface="+mn-cs"/>
            </a:rPr>
            <a:t>Coordinación Administrativa de la Contraloría Municipal</a:t>
          </a:r>
          <a:endParaRPr lang="es-MX" sz="1600">
            <a:effectLst/>
          </a:endParaRPr>
        </a:p>
      </xdr:txBody>
    </xdr:sp>
    <xdr:clientData/>
  </xdr:oneCellAnchor>
  <xdr:oneCellAnchor>
    <xdr:from>
      <xdr:col>5</xdr:col>
      <xdr:colOff>0</xdr:colOff>
      <xdr:row>42</xdr:row>
      <xdr:rowOff>155864</xdr:rowOff>
    </xdr:from>
    <xdr:ext cx="7762875" cy="1873249"/>
    <xdr:sp macro="" textlink="">
      <xdr:nvSpPr>
        <xdr:cNvPr id="5" name="CuadroTexto 4">
          <a:extLst>
            <a:ext uri="{FF2B5EF4-FFF2-40B4-BE49-F238E27FC236}">
              <a16:creationId xmlns:a16="http://schemas.microsoft.com/office/drawing/2014/main" id="{A545C51F-D45A-4749-87ED-FCA9AE75D36E}"/>
            </a:ext>
          </a:extLst>
        </xdr:cNvPr>
        <xdr:cNvSpPr txBox="1"/>
      </xdr:nvSpPr>
      <xdr:spPr>
        <a:xfrm>
          <a:off x="14106704" y="60704672"/>
          <a:ext cx="7762875" cy="1873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Revisó</a:t>
          </a:r>
        </a:p>
        <a:p>
          <a:pPr algn="ctr"/>
          <a:r>
            <a:rPr lang="es-MX" sz="1600"/>
            <a:t>C. Enrique Eduardo Encalada Sánchez</a:t>
          </a:r>
        </a:p>
        <a:p>
          <a:pPr algn="ctr"/>
          <a:r>
            <a:rPr lang="es-MX" sz="1600"/>
            <a:t>Dirección de Planeación de la DGPM</a:t>
          </a:r>
        </a:p>
      </xdr:txBody>
    </xdr:sp>
    <xdr:clientData/>
  </xdr:oneCellAnchor>
  <xdr:oneCellAnchor>
    <xdr:from>
      <xdr:col>6</xdr:col>
      <xdr:colOff>0</xdr:colOff>
      <xdr:row>43</xdr:row>
      <xdr:rowOff>138546</xdr:rowOff>
    </xdr:from>
    <xdr:ext cx="7762875" cy="1873249"/>
    <xdr:sp macro="" textlink="">
      <xdr:nvSpPr>
        <xdr:cNvPr id="6" name="CuadroTexto 5">
          <a:extLst>
            <a:ext uri="{FF2B5EF4-FFF2-40B4-BE49-F238E27FC236}">
              <a16:creationId xmlns:a16="http://schemas.microsoft.com/office/drawing/2014/main" id="{97A1CE55-ED54-4E86-A938-D28F2E89E9DC}"/>
            </a:ext>
          </a:extLst>
        </xdr:cNvPr>
        <xdr:cNvSpPr txBox="1"/>
      </xdr:nvSpPr>
      <xdr:spPr>
        <a:xfrm>
          <a:off x="27037929" y="60868508"/>
          <a:ext cx="7762875" cy="1873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600"/>
            <a:t>Autorizó</a:t>
          </a:r>
        </a:p>
        <a:p>
          <a:pPr algn="ctr"/>
          <a:r>
            <a:rPr lang="es-MX" sz="1600"/>
            <a:t>C.</a:t>
          </a:r>
          <a:r>
            <a:rPr lang="es-MX" sz="1600" baseline="0"/>
            <a:t> Virginia Guadalupe Poot Vega</a:t>
          </a:r>
          <a:endParaRPr lang="es-MX" sz="1600"/>
        </a:p>
        <a:p>
          <a:pPr algn="ctr"/>
          <a:r>
            <a:rPr lang="es-MX" sz="1600"/>
            <a:t>Contraloría Municipal</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W80"/>
  <sheetViews>
    <sheetView tabSelected="1" topLeftCell="O14" zoomScale="55" zoomScaleNormal="55" zoomScaleSheetLayoutView="40" zoomScalePageLayoutView="55" workbookViewId="0">
      <selection activeCell="T16" sqref="T16"/>
    </sheetView>
  </sheetViews>
  <sheetFormatPr defaultColWidth="11.42578125" defaultRowHeight="15"/>
  <cols>
    <col min="2" max="2" width="22.42578125" customWidth="1"/>
    <col min="3" max="3" width="41.85546875" customWidth="1"/>
    <col min="4" max="4" width="38.28515625" customWidth="1"/>
    <col min="5" max="5" width="29.85546875" customWidth="1"/>
    <col min="6" max="6" width="33.28515625" customWidth="1"/>
    <col min="7" max="8" width="17.7109375" customWidth="1"/>
    <col min="9" max="19" width="16.85546875" customWidth="1"/>
    <col min="20" max="22" width="19.28515625" customWidth="1"/>
    <col min="23" max="23" width="49.28515625" customWidth="1"/>
  </cols>
  <sheetData>
    <row r="1" spans="2:23" ht="15.75" thickBot="1"/>
    <row r="2" spans="2:23" ht="27.2">
      <c r="E2" s="250" t="s">
        <v>0</v>
      </c>
      <c r="F2" s="251"/>
      <c r="G2" s="251"/>
      <c r="H2" s="251"/>
      <c r="I2" s="251"/>
      <c r="J2" s="251"/>
      <c r="K2" s="251"/>
      <c r="L2" s="251"/>
      <c r="M2" s="251"/>
      <c r="N2" s="251"/>
      <c r="O2" s="251"/>
      <c r="P2" s="251"/>
      <c r="Q2" s="251"/>
      <c r="R2" s="251"/>
      <c r="S2" s="251"/>
    </row>
    <row r="3" spans="2:23" ht="27.75">
      <c r="E3" s="252" t="s">
        <v>1</v>
      </c>
      <c r="F3" s="253"/>
      <c r="G3" s="253"/>
      <c r="H3" s="253"/>
      <c r="I3" s="253"/>
      <c r="J3" s="253"/>
      <c r="K3" s="253"/>
      <c r="L3" s="253"/>
      <c r="M3" s="253"/>
      <c r="N3" s="253"/>
      <c r="O3" s="253"/>
      <c r="P3" s="253"/>
      <c r="Q3" s="253"/>
      <c r="R3" s="253"/>
      <c r="S3" s="253"/>
    </row>
    <row r="4" spans="2:23" ht="27.75">
      <c r="E4" s="252" t="s">
        <v>2</v>
      </c>
      <c r="F4" s="253"/>
      <c r="G4" s="253"/>
      <c r="H4" s="253"/>
      <c r="I4" s="253"/>
      <c r="J4" s="253"/>
      <c r="K4" s="253"/>
      <c r="L4" s="253"/>
      <c r="M4" s="253"/>
      <c r="N4" s="253"/>
      <c r="O4" s="253"/>
      <c r="P4" s="253"/>
      <c r="Q4" s="253"/>
      <c r="R4" s="253"/>
      <c r="S4" s="253"/>
    </row>
    <row r="5" spans="2:23" ht="28.5" thickBot="1">
      <c r="E5" s="257" t="s">
        <v>3</v>
      </c>
      <c r="F5" s="258"/>
      <c r="G5" s="258"/>
      <c r="H5" s="258"/>
      <c r="I5" s="258"/>
      <c r="J5" s="258"/>
      <c r="K5" s="258"/>
      <c r="L5" s="258"/>
      <c r="M5" s="258"/>
      <c r="N5" s="258"/>
      <c r="O5" s="258"/>
      <c r="P5" s="258"/>
      <c r="Q5" s="258"/>
      <c r="R5" s="258"/>
      <c r="S5" s="258"/>
    </row>
    <row r="9" spans="2:23" ht="15.75" thickBot="1"/>
    <row r="10" spans="2:23" ht="21.2" thickBot="1">
      <c r="G10" s="269" t="s">
        <v>4</v>
      </c>
      <c r="H10" s="270"/>
      <c r="I10" s="270"/>
      <c r="J10" s="270"/>
      <c r="K10" s="270"/>
      <c r="L10" s="270"/>
      <c r="M10" s="270"/>
      <c r="N10" s="270"/>
      <c r="O10" s="270"/>
      <c r="P10" s="270"/>
      <c r="Q10" s="270"/>
      <c r="R10" s="270"/>
      <c r="S10" s="270"/>
      <c r="T10" s="270"/>
      <c r="U10" s="270"/>
      <c r="V10" s="271"/>
    </row>
    <row r="11" spans="2:23" ht="18.75" thickBot="1">
      <c r="B11" s="283" t="s">
        <v>5</v>
      </c>
      <c r="C11" s="285" t="s">
        <v>6</v>
      </c>
      <c r="D11" s="287" t="s">
        <v>7</v>
      </c>
      <c r="E11" s="288"/>
      <c r="F11" s="289"/>
      <c r="G11" s="290" t="s">
        <v>8</v>
      </c>
      <c r="H11" s="290"/>
      <c r="I11" s="290"/>
      <c r="J11" s="290"/>
      <c r="K11" s="291"/>
      <c r="L11" s="254" t="s">
        <v>9</v>
      </c>
      <c r="M11" s="255"/>
      <c r="N11" s="255"/>
      <c r="O11" s="256"/>
      <c r="P11" s="280" t="s">
        <v>10</v>
      </c>
      <c r="Q11" s="281"/>
      <c r="R11" s="281"/>
      <c r="S11" s="282"/>
      <c r="T11" s="281" t="s">
        <v>11</v>
      </c>
      <c r="U11" s="281"/>
      <c r="V11" s="281"/>
      <c r="W11" s="272" t="s">
        <v>12</v>
      </c>
    </row>
    <row r="12" spans="2:23" ht="126.75" customHeight="1" thickBot="1">
      <c r="B12" s="284"/>
      <c r="C12" s="286"/>
      <c r="D12" s="65" t="s">
        <v>13</v>
      </c>
      <c r="E12" s="65" t="s">
        <v>14</v>
      </c>
      <c r="F12" s="65" t="s">
        <v>15</v>
      </c>
      <c r="G12" s="66" t="s">
        <v>16</v>
      </c>
      <c r="H12" s="67" t="s">
        <v>17</v>
      </c>
      <c r="I12" s="68" t="s">
        <v>18</v>
      </c>
      <c r="J12" s="69" t="s">
        <v>19</v>
      </c>
      <c r="K12" s="70" t="s">
        <v>20</v>
      </c>
      <c r="L12" s="71" t="s">
        <v>17</v>
      </c>
      <c r="M12" s="68" t="s">
        <v>18</v>
      </c>
      <c r="N12" s="69" t="s">
        <v>19</v>
      </c>
      <c r="O12" s="70" t="s">
        <v>20</v>
      </c>
      <c r="P12" s="72" t="s">
        <v>17</v>
      </c>
      <c r="Q12" s="73" t="s">
        <v>18</v>
      </c>
      <c r="R12" s="74" t="s">
        <v>19</v>
      </c>
      <c r="S12" s="75" t="s">
        <v>20</v>
      </c>
      <c r="T12" s="73" t="s">
        <v>18</v>
      </c>
      <c r="U12" s="74" t="s">
        <v>19</v>
      </c>
      <c r="V12" s="161" t="s">
        <v>20</v>
      </c>
      <c r="W12" s="273"/>
    </row>
    <row r="13" spans="2:23" ht="184.7" customHeight="1">
      <c r="B13" s="137" t="s">
        <v>21</v>
      </c>
      <c r="C13" s="136" t="s">
        <v>22</v>
      </c>
      <c r="D13" s="140" t="s">
        <v>23</v>
      </c>
      <c r="E13" s="63" t="s">
        <v>24</v>
      </c>
      <c r="F13" s="64" t="s">
        <v>25</v>
      </c>
      <c r="G13" s="142">
        <v>0.9</v>
      </c>
      <c r="H13" s="143">
        <v>0.9</v>
      </c>
      <c r="I13" s="144">
        <v>0.9</v>
      </c>
      <c r="J13" s="145">
        <v>0.9</v>
      </c>
      <c r="K13" s="146">
        <v>0.9</v>
      </c>
      <c r="L13" s="157">
        <v>0.88700000000000001</v>
      </c>
      <c r="M13" s="158">
        <v>0.90800000000000003</v>
      </c>
      <c r="N13" s="158">
        <v>0.90800000000000003</v>
      </c>
      <c r="O13" s="158">
        <v>0.90800000000000003</v>
      </c>
      <c r="P13" s="159">
        <v>0.98555555555555552</v>
      </c>
      <c r="Q13" s="155">
        <f>IFERROR(M13/I13,"100%")</f>
        <v>1.0088888888888889</v>
      </c>
      <c r="R13" s="155">
        <f>IFERROR(N13/J13,"100%")</f>
        <v>1.0088888888888889</v>
      </c>
      <c r="S13" s="155">
        <f>IFERROR(O13/K13,"100%")</f>
        <v>1.0088888888888889</v>
      </c>
      <c r="T13" s="160">
        <f>IFERROR(((L13+M13)/(H13+I13)),"100%")</f>
        <v>0.99722222222222212</v>
      </c>
      <c r="U13" s="155">
        <f>IFERROR(((L13+M13+N13)/(H13+I13+J13)),"100%")</f>
        <v>1.0011111111111111</v>
      </c>
      <c r="V13" s="155">
        <f>IFERROR(((M13+N13+O13+L13)/(I13+J13+K13+H13)),"100%")</f>
        <v>1.0030555555555556</v>
      </c>
      <c r="W13" s="138" t="s">
        <v>26</v>
      </c>
    </row>
    <row r="14" spans="2:23" ht="171" customHeight="1">
      <c r="B14" s="132" t="s">
        <v>27</v>
      </c>
      <c r="C14" s="133" t="s">
        <v>28</v>
      </c>
      <c r="D14" s="141" t="s">
        <v>29</v>
      </c>
      <c r="E14" s="135" t="s">
        <v>24</v>
      </c>
      <c r="F14" s="134" t="s">
        <v>30</v>
      </c>
      <c r="G14" s="139">
        <f>SUM(H14:K14)</f>
        <v>36939</v>
      </c>
      <c r="H14" s="110">
        <v>6711</v>
      </c>
      <c r="I14" s="1">
        <v>15897</v>
      </c>
      <c r="J14" s="113">
        <v>7688</v>
      </c>
      <c r="K14" s="25">
        <v>6643</v>
      </c>
      <c r="L14" s="33">
        <v>7261</v>
      </c>
      <c r="M14" s="1">
        <f>SUM(M16:M17,M19:M20,M22:M30,M33:M34,M36:M39,M41:M43,M45:M52)</f>
        <v>17748</v>
      </c>
      <c r="N14" s="1">
        <f>SUM(N16:N17,N19:N20,N22:N30,N33:N34,N36:N39,N41:N43,N45:N52)</f>
        <v>7277</v>
      </c>
      <c r="O14" s="1">
        <v>8765</v>
      </c>
      <c r="P14" s="153">
        <f>IFERROR(L14/H14,"100%")</f>
        <v>1.0819549992549546</v>
      </c>
      <c r="Q14" s="155">
        <f>IFERROR(M14/I14,"100%")</f>
        <v>1.116437063596905</v>
      </c>
      <c r="R14" s="155">
        <f>IFERROR(N14/J14,"100%")</f>
        <v>0.94654006243496358</v>
      </c>
      <c r="S14" s="155">
        <f>IFERROR(O14/K14,"100%")</f>
        <v>1.3194339906668673</v>
      </c>
      <c r="T14" s="155">
        <f>IFERROR(((L14+M14)/(H14+I14)),"100%")</f>
        <v>1.1062013446567587</v>
      </c>
      <c r="U14" s="155">
        <f>IFERROR(((L14+M14+N14)/(H14+I14+J14)),"100%")</f>
        <v>1.0656852389754423</v>
      </c>
      <c r="V14" s="155">
        <f>IFERROR(((M14+N14+O14+L14)/(I14+J14+K14+H14)),"100%")</f>
        <v>1.1113186604943286</v>
      </c>
      <c r="W14" s="121" t="s">
        <v>31</v>
      </c>
    </row>
    <row r="15" spans="2:23" ht="170.45" customHeight="1">
      <c r="B15" s="91" t="s">
        <v>32</v>
      </c>
      <c r="C15" s="122" t="s">
        <v>33</v>
      </c>
      <c r="D15" s="36" t="s">
        <v>34</v>
      </c>
      <c r="E15" s="102" t="s">
        <v>35</v>
      </c>
      <c r="F15" s="101" t="s">
        <v>36</v>
      </c>
      <c r="G15" s="107">
        <f t="shared" ref="G15:G52" si="0">SUM(H15:K15)</f>
        <v>1400</v>
      </c>
      <c r="H15" s="110">
        <v>360</v>
      </c>
      <c r="I15" s="1">
        <v>319</v>
      </c>
      <c r="J15" s="113">
        <v>363</v>
      </c>
      <c r="K15" s="25">
        <v>358</v>
      </c>
      <c r="L15" s="33">
        <v>360</v>
      </c>
      <c r="M15" s="1">
        <v>319</v>
      </c>
      <c r="N15" s="1">
        <f>SUM(N16:N17)</f>
        <v>318</v>
      </c>
      <c r="O15" s="2">
        <v>271</v>
      </c>
      <c r="P15" s="153">
        <f t="shared" ref="P15:P52" si="1">IFERROR(L15/H15,"100%")</f>
        <v>1</v>
      </c>
      <c r="Q15" s="155">
        <f>IFERROR(M15/I15,"100%")</f>
        <v>1</v>
      </c>
      <c r="R15" s="155">
        <f t="shared" ref="R15:R51" si="2">IFERROR(N15/J15,"100%")</f>
        <v>0.87603305785123964</v>
      </c>
      <c r="S15" s="155">
        <f t="shared" ref="S15:S52" si="3">IFERROR(O15/K15,"100%")</f>
        <v>0.75698324022346364</v>
      </c>
      <c r="T15" s="155">
        <f>IFERROR(((L15+M15)/(H15+I15)),"100%")</f>
        <v>1</v>
      </c>
      <c r="U15" s="155">
        <f t="shared" ref="U15:U51" si="4">IFERROR(((L15+M15+N15)/(H15+I15+J15)),"100%")</f>
        <v>0.95681381957773515</v>
      </c>
      <c r="V15" s="155">
        <f t="shared" ref="V15:V52" si="5">IFERROR(((M15+N15+O15+L15)/(I15+J15+K15+H15)),"100%")</f>
        <v>0.90571428571428569</v>
      </c>
      <c r="W15" s="106" t="s">
        <v>37</v>
      </c>
    </row>
    <row r="16" spans="2:23" ht="102.75">
      <c r="B16" s="76" t="s">
        <v>38</v>
      </c>
      <c r="C16" s="123" t="s">
        <v>39</v>
      </c>
      <c r="D16" s="80" t="s">
        <v>40</v>
      </c>
      <c r="E16" s="86" t="s">
        <v>41</v>
      </c>
      <c r="F16" s="89" t="s">
        <v>42</v>
      </c>
      <c r="G16" s="108">
        <f t="shared" si="0"/>
        <v>1328</v>
      </c>
      <c r="H16" s="110">
        <v>342</v>
      </c>
      <c r="I16" s="1">
        <v>301</v>
      </c>
      <c r="J16" s="113">
        <v>345</v>
      </c>
      <c r="K16" s="25">
        <v>340</v>
      </c>
      <c r="L16" s="33">
        <v>342</v>
      </c>
      <c r="M16" s="1">
        <v>301</v>
      </c>
      <c r="N16" s="1">
        <v>300</v>
      </c>
      <c r="O16" s="2">
        <v>249</v>
      </c>
      <c r="P16" s="153">
        <f t="shared" si="1"/>
        <v>1</v>
      </c>
      <c r="Q16" s="155">
        <f t="shared" ref="Q16:R52" si="6">IFERROR(M16/I16,"100%")</f>
        <v>1</v>
      </c>
      <c r="R16" s="155">
        <f t="shared" si="2"/>
        <v>0.86956521739130432</v>
      </c>
      <c r="S16" s="155">
        <f t="shared" si="3"/>
        <v>0.73235294117647054</v>
      </c>
      <c r="T16" s="155">
        <f t="shared" ref="T15:U52" si="7">IFERROR(((L16+M16)/(H16+I16)),"100%")</f>
        <v>1</v>
      </c>
      <c r="U16" s="155">
        <f t="shared" si="4"/>
        <v>0.95445344129554655</v>
      </c>
      <c r="V16" s="155">
        <f t="shared" si="5"/>
        <v>0.89759036144578308</v>
      </c>
      <c r="W16" s="15" t="s">
        <v>37</v>
      </c>
    </row>
    <row r="17" spans="2:23" ht="113.25" customHeight="1">
      <c r="B17" s="76" t="s">
        <v>38</v>
      </c>
      <c r="C17" s="123" t="s">
        <v>43</v>
      </c>
      <c r="D17" s="80" t="s">
        <v>44</v>
      </c>
      <c r="E17" s="86" t="s">
        <v>41</v>
      </c>
      <c r="F17" s="89" t="s">
        <v>45</v>
      </c>
      <c r="G17" s="108">
        <f t="shared" si="0"/>
        <v>72</v>
      </c>
      <c r="H17" s="110">
        <v>18</v>
      </c>
      <c r="I17" s="1">
        <v>18</v>
      </c>
      <c r="J17" s="113">
        <v>18</v>
      </c>
      <c r="K17" s="25">
        <v>18</v>
      </c>
      <c r="L17" s="33">
        <v>18</v>
      </c>
      <c r="M17" s="1">
        <v>18</v>
      </c>
      <c r="N17" s="1">
        <v>18</v>
      </c>
      <c r="O17" s="2">
        <v>18</v>
      </c>
      <c r="P17" s="153">
        <f t="shared" si="1"/>
        <v>1</v>
      </c>
      <c r="Q17" s="155">
        <f t="shared" si="6"/>
        <v>1</v>
      </c>
      <c r="R17" s="155">
        <f t="shared" si="2"/>
        <v>1</v>
      </c>
      <c r="S17" s="155">
        <f t="shared" si="3"/>
        <v>1</v>
      </c>
      <c r="T17" s="155">
        <f t="shared" si="7"/>
        <v>1</v>
      </c>
      <c r="U17" s="155">
        <f t="shared" si="4"/>
        <v>1</v>
      </c>
      <c r="V17" s="155">
        <f t="shared" si="5"/>
        <v>1</v>
      </c>
      <c r="W17" s="15" t="s">
        <v>46</v>
      </c>
    </row>
    <row r="18" spans="2:23" ht="120">
      <c r="B18" s="91" t="s">
        <v>47</v>
      </c>
      <c r="C18" s="122" t="s">
        <v>48</v>
      </c>
      <c r="D18" s="36" t="s">
        <v>49</v>
      </c>
      <c r="E18" s="102" t="s">
        <v>35</v>
      </c>
      <c r="F18" s="101" t="s">
        <v>50</v>
      </c>
      <c r="G18" s="108">
        <f t="shared" si="0"/>
        <v>10630</v>
      </c>
      <c r="H18" s="110">
        <v>2520</v>
      </c>
      <c r="I18" s="1">
        <v>2550</v>
      </c>
      <c r="J18" s="113">
        <v>3230</v>
      </c>
      <c r="K18" s="25">
        <v>2330</v>
      </c>
      <c r="L18" s="33">
        <v>3676</v>
      </c>
      <c r="M18" s="1">
        <v>4352</v>
      </c>
      <c r="N18" s="1">
        <f>SUM(N19:N20)</f>
        <v>3937</v>
      </c>
      <c r="O18" s="2">
        <v>4563</v>
      </c>
      <c r="P18" s="153">
        <f t="shared" si="1"/>
        <v>1.4587301587301587</v>
      </c>
      <c r="Q18" s="155">
        <f t="shared" si="6"/>
        <v>1.7066666666666668</v>
      </c>
      <c r="R18" s="155">
        <f t="shared" si="2"/>
        <v>1.2188854489164087</v>
      </c>
      <c r="S18" s="155">
        <f t="shared" si="3"/>
        <v>1.9583690987124462</v>
      </c>
      <c r="T18" s="155">
        <f t="shared" si="7"/>
        <v>1.5834319526627219</v>
      </c>
      <c r="U18" s="155">
        <f t="shared" si="4"/>
        <v>1.441566265060241</v>
      </c>
      <c r="V18" s="155">
        <f t="shared" si="5"/>
        <v>1.5548447789275635</v>
      </c>
      <c r="W18" s="106" t="s">
        <v>51</v>
      </c>
    </row>
    <row r="19" spans="2:23" ht="118.5">
      <c r="B19" s="76" t="s">
        <v>38</v>
      </c>
      <c r="C19" s="123" t="s">
        <v>52</v>
      </c>
      <c r="D19" s="81" t="s">
        <v>53</v>
      </c>
      <c r="E19" s="86" t="s">
        <v>41</v>
      </c>
      <c r="F19" s="89" t="s">
        <v>54</v>
      </c>
      <c r="G19" s="108">
        <f t="shared" si="0"/>
        <v>10500</v>
      </c>
      <c r="H19" s="110">
        <v>2500</v>
      </c>
      <c r="I19" s="1">
        <v>2500</v>
      </c>
      <c r="J19" s="113">
        <v>3200</v>
      </c>
      <c r="K19" s="25">
        <v>2300</v>
      </c>
      <c r="L19" s="33">
        <v>3556</v>
      </c>
      <c r="M19" s="1">
        <v>4302</v>
      </c>
      <c r="N19" s="1">
        <v>3907</v>
      </c>
      <c r="O19" s="2">
        <v>4533</v>
      </c>
      <c r="P19" s="153">
        <f t="shared" si="1"/>
        <v>1.4224000000000001</v>
      </c>
      <c r="Q19" s="155">
        <f>IFERROR(M19/I19,"100%")</f>
        <v>1.7208000000000001</v>
      </c>
      <c r="R19" s="155">
        <f t="shared" si="2"/>
        <v>1.2209375</v>
      </c>
      <c r="S19" s="155">
        <f t="shared" si="3"/>
        <v>1.9708695652173913</v>
      </c>
      <c r="T19" s="155">
        <f t="shared" si="7"/>
        <v>1.5716000000000001</v>
      </c>
      <c r="U19" s="155">
        <f t="shared" si="4"/>
        <v>1.4347560975609757</v>
      </c>
      <c r="V19" s="155">
        <f t="shared" si="5"/>
        <v>1.5521904761904761</v>
      </c>
      <c r="W19" s="15" t="s">
        <v>55</v>
      </c>
    </row>
    <row r="20" spans="2:23" ht="103.5">
      <c r="B20" s="76" t="s">
        <v>38</v>
      </c>
      <c r="C20" s="123" t="s">
        <v>56</v>
      </c>
      <c r="D20" s="81" t="s">
        <v>57</v>
      </c>
      <c r="E20" s="86" t="s">
        <v>41</v>
      </c>
      <c r="F20" s="89" t="s">
        <v>58</v>
      </c>
      <c r="G20" s="108">
        <f t="shared" si="0"/>
        <v>130</v>
      </c>
      <c r="H20" s="110">
        <v>20</v>
      </c>
      <c r="I20" s="1">
        <v>50</v>
      </c>
      <c r="J20" s="113">
        <v>30</v>
      </c>
      <c r="K20" s="25">
        <v>30</v>
      </c>
      <c r="L20" s="33">
        <v>20</v>
      </c>
      <c r="M20" s="1">
        <v>50</v>
      </c>
      <c r="N20" s="1">
        <v>30</v>
      </c>
      <c r="O20" s="2">
        <v>30</v>
      </c>
      <c r="P20" s="153">
        <f t="shared" si="1"/>
        <v>1</v>
      </c>
      <c r="Q20" s="155">
        <f t="shared" si="6"/>
        <v>1</v>
      </c>
      <c r="R20" s="155">
        <f t="shared" si="2"/>
        <v>1</v>
      </c>
      <c r="S20" s="155">
        <f t="shared" si="3"/>
        <v>1</v>
      </c>
      <c r="T20" s="155">
        <f t="shared" si="7"/>
        <v>1</v>
      </c>
      <c r="U20" s="155">
        <f t="shared" si="4"/>
        <v>1</v>
      </c>
      <c r="V20" s="155">
        <f t="shared" si="5"/>
        <v>1</v>
      </c>
      <c r="W20" s="15" t="s">
        <v>59</v>
      </c>
    </row>
    <row r="21" spans="2:23" ht="102.75">
      <c r="B21" s="91" t="s">
        <v>60</v>
      </c>
      <c r="C21" s="124" t="s">
        <v>61</v>
      </c>
      <c r="D21" s="92" t="s">
        <v>62</v>
      </c>
      <c r="E21" s="102" t="s">
        <v>41</v>
      </c>
      <c r="F21" s="101" t="s">
        <v>63</v>
      </c>
      <c r="G21" s="108">
        <f t="shared" si="0"/>
        <v>15838</v>
      </c>
      <c r="H21" s="110">
        <v>1821</v>
      </c>
      <c r="I21" s="1">
        <v>9912</v>
      </c>
      <c r="J21" s="113">
        <v>2019</v>
      </c>
      <c r="K21" s="25">
        <v>2086</v>
      </c>
      <c r="L21" s="33">
        <v>951</v>
      </c>
      <c r="M21" s="1">
        <v>9671</v>
      </c>
      <c r="N21" s="1">
        <v>812</v>
      </c>
      <c r="O21" s="2">
        <v>1598</v>
      </c>
      <c r="P21" s="153">
        <f t="shared" si="1"/>
        <v>0.52224052718286651</v>
      </c>
      <c r="Q21" s="155">
        <f t="shared" si="6"/>
        <v>0.97568603712671509</v>
      </c>
      <c r="R21" s="155">
        <f t="shared" si="2"/>
        <v>0.40217929668152552</v>
      </c>
      <c r="S21" s="155">
        <f t="shared" si="3"/>
        <v>0.76605944391179293</v>
      </c>
      <c r="T21" s="155">
        <f t="shared" si="7"/>
        <v>0.90530980993778232</v>
      </c>
      <c r="U21" s="155">
        <f t="shared" si="4"/>
        <v>0.83144269924374636</v>
      </c>
      <c r="V21" s="155">
        <f t="shared" si="5"/>
        <v>0.82283116555120595</v>
      </c>
      <c r="W21" s="106" t="s">
        <v>64</v>
      </c>
    </row>
    <row r="22" spans="2:23" ht="102.75">
      <c r="B22" s="77" t="s">
        <v>65</v>
      </c>
      <c r="C22" s="125" t="s">
        <v>66</v>
      </c>
      <c r="D22" s="82" t="s">
        <v>67</v>
      </c>
      <c r="E22" s="87" t="s">
        <v>41</v>
      </c>
      <c r="F22" s="89" t="s">
        <v>68</v>
      </c>
      <c r="G22" s="108">
        <f t="shared" si="0"/>
        <v>7</v>
      </c>
      <c r="H22" s="110">
        <v>2</v>
      </c>
      <c r="I22" s="1">
        <v>1</v>
      </c>
      <c r="J22" s="113">
        <v>2</v>
      </c>
      <c r="K22" s="25">
        <v>2</v>
      </c>
      <c r="L22" s="33">
        <v>2</v>
      </c>
      <c r="M22" s="1">
        <v>1</v>
      </c>
      <c r="N22" s="1">
        <v>2</v>
      </c>
      <c r="O22" s="2">
        <v>2</v>
      </c>
      <c r="P22" s="153">
        <f t="shared" si="1"/>
        <v>1</v>
      </c>
      <c r="Q22" s="155">
        <f t="shared" si="6"/>
        <v>1</v>
      </c>
      <c r="R22" s="155">
        <f t="shared" si="2"/>
        <v>1</v>
      </c>
      <c r="S22" s="155">
        <f t="shared" si="3"/>
        <v>1</v>
      </c>
      <c r="T22" s="155">
        <f t="shared" si="7"/>
        <v>1</v>
      </c>
      <c r="U22" s="155">
        <f t="shared" si="4"/>
        <v>1</v>
      </c>
      <c r="V22" s="155">
        <f t="shared" si="5"/>
        <v>1</v>
      </c>
      <c r="W22" s="15" t="s">
        <v>69</v>
      </c>
    </row>
    <row r="23" spans="2:23" ht="117">
      <c r="B23" s="77" t="s">
        <v>65</v>
      </c>
      <c r="C23" s="125" t="s">
        <v>70</v>
      </c>
      <c r="D23" s="82" t="s">
        <v>71</v>
      </c>
      <c r="E23" s="87" t="s">
        <v>41</v>
      </c>
      <c r="F23" s="89" t="s">
        <v>72</v>
      </c>
      <c r="G23" s="108">
        <f t="shared" si="0"/>
        <v>5</v>
      </c>
      <c r="H23" s="110">
        <v>2</v>
      </c>
      <c r="I23" s="1">
        <v>1</v>
      </c>
      <c r="J23" s="113">
        <v>0</v>
      </c>
      <c r="K23" s="25">
        <v>2</v>
      </c>
      <c r="L23" s="33">
        <v>1</v>
      </c>
      <c r="M23" s="1">
        <v>0</v>
      </c>
      <c r="N23" s="1">
        <v>3</v>
      </c>
      <c r="O23" s="2">
        <v>3</v>
      </c>
      <c r="P23" s="153">
        <f t="shared" si="1"/>
        <v>0.5</v>
      </c>
      <c r="Q23" s="155">
        <f t="shared" si="6"/>
        <v>0</v>
      </c>
      <c r="R23" s="155" t="str">
        <f t="shared" si="2"/>
        <v>100%</v>
      </c>
      <c r="S23" s="155">
        <f t="shared" si="3"/>
        <v>1.5</v>
      </c>
      <c r="T23" s="155">
        <f t="shared" si="7"/>
        <v>0.33333333333333331</v>
      </c>
      <c r="U23" s="155">
        <f t="shared" si="4"/>
        <v>1.3333333333333333</v>
      </c>
      <c r="V23" s="155">
        <f t="shared" si="5"/>
        <v>1.4</v>
      </c>
      <c r="W23" s="15" t="s">
        <v>73</v>
      </c>
    </row>
    <row r="24" spans="2:23" ht="102.75">
      <c r="B24" s="77" t="s">
        <v>65</v>
      </c>
      <c r="C24" s="125" t="s">
        <v>74</v>
      </c>
      <c r="D24" s="82" t="s">
        <v>75</v>
      </c>
      <c r="E24" s="87" t="s">
        <v>41</v>
      </c>
      <c r="F24" s="89" t="s">
        <v>76</v>
      </c>
      <c r="G24" s="108">
        <f t="shared" si="0"/>
        <v>200</v>
      </c>
      <c r="H24" s="110">
        <v>15</v>
      </c>
      <c r="I24" s="1">
        <v>50</v>
      </c>
      <c r="J24" s="113">
        <v>15</v>
      </c>
      <c r="K24" s="25">
        <v>120</v>
      </c>
      <c r="L24" s="33">
        <v>16</v>
      </c>
      <c r="M24" s="1">
        <v>48</v>
      </c>
      <c r="N24" s="1">
        <v>27</v>
      </c>
      <c r="O24" s="2">
        <v>267</v>
      </c>
      <c r="P24" s="153">
        <f t="shared" si="1"/>
        <v>1.0666666666666667</v>
      </c>
      <c r="Q24" s="155">
        <f t="shared" si="6"/>
        <v>0.96</v>
      </c>
      <c r="R24" s="155">
        <f t="shared" si="2"/>
        <v>1.8</v>
      </c>
      <c r="S24" s="155">
        <f t="shared" si="3"/>
        <v>2.2250000000000001</v>
      </c>
      <c r="T24" s="155">
        <f t="shared" si="7"/>
        <v>0.98461538461538467</v>
      </c>
      <c r="U24" s="155">
        <f t="shared" si="4"/>
        <v>1.1375</v>
      </c>
      <c r="V24" s="155">
        <f t="shared" si="5"/>
        <v>1.79</v>
      </c>
      <c r="W24" s="15" t="s">
        <v>77</v>
      </c>
    </row>
    <row r="25" spans="2:23" ht="102.75">
      <c r="B25" s="77" t="s">
        <v>65</v>
      </c>
      <c r="C25" s="125" t="s">
        <v>78</v>
      </c>
      <c r="D25" s="82" t="s">
        <v>79</v>
      </c>
      <c r="E25" s="87" t="s">
        <v>41</v>
      </c>
      <c r="F25" s="89" t="s">
        <v>80</v>
      </c>
      <c r="G25" s="108">
        <f t="shared" si="0"/>
        <v>9250</v>
      </c>
      <c r="H25" s="110">
        <v>250</v>
      </c>
      <c r="I25" s="1">
        <v>8500</v>
      </c>
      <c r="J25" s="113">
        <v>250</v>
      </c>
      <c r="K25" s="25">
        <v>250</v>
      </c>
      <c r="L25" s="33">
        <v>129</v>
      </c>
      <c r="M25" s="1">
        <v>8874</v>
      </c>
      <c r="N25" s="1">
        <v>285</v>
      </c>
      <c r="O25" s="2">
        <v>334</v>
      </c>
      <c r="P25" s="153">
        <f t="shared" si="1"/>
        <v>0.51600000000000001</v>
      </c>
      <c r="Q25" s="155">
        <f t="shared" si="6"/>
        <v>1.044</v>
      </c>
      <c r="R25" s="155">
        <f t="shared" si="2"/>
        <v>1.1399999999999999</v>
      </c>
      <c r="S25" s="155">
        <f t="shared" si="3"/>
        <v>1.3360000000000001</v>
      </c>
      <c r="T25" s="155">
        <f t="shared" si="7"/>
        <v>1.0289142857142857</v>
      </c>
      <c r="U25" s="155">
        <f t="shared" si="4"/>
        <v>1.032</v>
      </c>
      <c r="V25" s="155">
        <f t="shared" si="5"/>
        <v>1.0402162162162163</v>
      </c>
      <c r="W25" s="15" t="s">
        <v>81</v>
      </c>
    </row>
    <row r="26" spans="2:23" ht="117">
      <c r="B26" s="77" t="s">
        <v>65</v>
      </c>
      <c r="C26" s="125" t="s">
        <v>82</v>
      </c>
      <c r="D26" s="82" t="s">
        <v>83</v>
      </c>
      <c r="E26" s="87" t="s">
        <v>41</v>
      </c>
      <c r="F26" s="89" t="s">
        <v>84</v>
      </c>
      <c r="G26" s="108">
        <f t="shared" si="0"/>
        <v>1340</v>
      </c>
      <c r="H26" s="110">
        <v>300</v>
      </c>
      <c r="I26" s="1">
        <v>350</v>
      </c>
      <c r="J26" s="113">
        <v>240</v>
      </c>
      <c r="K26" s="25">
        <v>450</v>
      </c>
      <c r="L26" s="33">
        <v>252</v>
      </c>
      <c r="M26" s="1">
        <v>236</v>
      </c>
      <c r="N26" s="1">
        <v>250</v>
      </c>
      <c r="O26" s="2">
        <v>803</v>
      </c>
      <c r="P26" s="153">
        <f t="shared" si="1"/>
        <v>0.84</v>
      </c>
      <c r="Q26" s="155">
        <f t="shared" si="6"/>
        <v>0.67428571428571427</v>
      </c>
      <c r="R26" s="155">
        <f t="shared" si="2"/>
        <v>1.0416666666666667</v>
      </c>
      <c r="S26" s="155">
        <f t="shared" si="3"/>
        <v>1.7844444444444445</v>
      </c>
      <c r="T26" s="155">
        <f t="shared" si="7"/>
        <v>0.75076923076923074</v>
      </c>
      <c r="U26" s="155">
        <f t="shared" si="4"/>
        <v>0.82921348314606746</v>
      </c>
      <c r="V26" s="155">
        <f t="shared" si="5"/>
        <v>1.1499999999999999</v>
      </c>
      <c r="W26" s="15" t="s">
        <v>85</v>
      </c>
    </row>
    <row r="27" spans="2:23" ht="117">
      <c r="B27" s="77" t="s">
        <v>65</v>
      </c>
      <c r="C27" s="125" t="s">
        <v>86</v>
      </c>
      <c r="D27" s="82" t="s">
        <v>87</v>
      </c>
      <c r="E27" s="87" t="s">
        <v>41</v>
      </c>
      <c r="F27" s="89" t="s">
        <v>88</v>
      </c>
      <c r="G27" s="108">
        <f t="shared" si="0"/>
        <v>5000</v>
      </c>
      <c r="H27" s="110">
        <v>1250</v>
      </c>
      <c r="I27" s="1">
        <v>1000</v>
      </c>
      <c r="J27" s="113">
        <v>1500</v>
      </c>
      <c r="K27" s="25">
        <v>1250</v>
      </c>
      <c r="L27" s="33">
        <v>547</v>
      </c>
      <c r="M27" s="1">
        <v>504</v>
      </c>
      <c r="N27" s="1">
        <v>239</v>
      </c>
      <c r="O27" s="2">
        <v>170</v>
      </c>
      <c r="P27" s="153">
        <f t="shared" si="1"/>
        <v>0.43759999999999999</v>
      </c>
      <c r="Q27" s="155">
        <f t="shared" si="6"/>
        <v>0.504</v>
      </c>
      <c r="R27" s="155">
        <f t="shared" si="2"/>
        <v>0.15933333333333333</v>
      </c>
      <c r="S27" s="155">
        <f t="shared" si="3"/>
        <v>0.13600000000000001</v>
      </c>
      <c r="T27" s="155">
        <f t="shared" si="7"/>
        <v>0.46711111111111109</v>
      </c>
      <c r="U27" s="155">
        <f t="shared" si="4"/>
        <v>0.34399999999999997</v>
      </c>
      <c r="V27" s="155">
        <f t="shared" si="5"/>
        <v>0.29199999999999998</v>
      </c>
      <c r="W27" s="15" t="s">
        <v>89</v>
      </c>
    </row>
    <row r="28" spans="2:23" ht="117">
      <c r="B28" s="77" t="s">
        <v>65</v>
      </c>
      <c r="C28" s="125" t="s">
        <v>90</v>
      </c>
      <c r="D28" s="82" t="s">
        <v>91</v>
      </c>
      <c r="E28" s="87" t="s">
        <v>41</v>
      </c>
      <c r="F28" s="89" t="s">
        <v>92</v>
      </c>
      <c r="G28" s="108">
        <f t="shared" si="0"/>
        <v>6</v>
      </c>
      <c r="H28" s="110">
        <v>2</v>
      </c>
      <c r="I28" s="1">
        <v>1</v>
      </c>
      <c r="J28" s="113">
        <v>2</v>
      </c>
      <c r="K28" s="25">
        <v>1</v>
      </c>
      <c r="L28" s="33">
        <v>2</v>
      </c>
      <c r="M28" s="1">
        <v>1</v>
      </c>
      <c r="N28" s="1">
        <v>2</v>
      </c>
      <c r="O28" s="2">
        <v>0</v>
      </c>
      <c r="P28" s="153">
        <f t="shared" si="1"/>
        <v>1</v>
      </c>
      <c r="Q28" s="155">
        <f t="shared" si="6"/>
        <v>1</v>
      </c>
      <c r="R28" s="155">
        <f t="shared" si="2"/>
        <v>1</v>
      </c>
      <c r="S28" s="155">
        <f t="shared" si="3"/>
        <v>0</v>
      </c>
      <c r="T28" s="155">
        <f t="shared" si="7"/>
        <v>1</v>
      </c>
      <c r="U28" s="155">
        <f t="shared" si="4"/>
        <v>1</v>
      </c>
      <c r="V28" s="155">
        <f t="shared" si="5"/>
        <v>0.83333333333333337</v>
      </c>
      <c r="W28" s="15" t="s">
        <v>93</v>
      </c>
    </row>
    <row r="29" spans="2:23" ht="117">
      <c r="B29" s="77" t="s">
        <v>65</v>
      </c>
      <c r="C29" s="125" t="s">
        <v>94</v>
      </c>
      <c r="D29" s="82" t="s">
        <v>95</v>
      </c>
      <c r="E29" s="87" t="s">
        <v>41</v>
      </c>
      <c r="F29" s="89" t="s">
        <v>92</v>
      </c>
      <c r="G29" s="108">
        <f t="shared" si="0"/>
        <v>2</v>
      </c>
      <c r="H29" s="110">
        <v>0</v>
      </c>
      <c r="I29" s="1">
        <v>1</v>
      </c>
      <c r="J29" s="113">
        <v>0</v>
      </c>
      <c r="K29" s="25">
        <v>1</v>
      </c>
      <c r="L29" s="33"/>
      <c r="M29" s="1">
        <v>1</v>
      </c>
      <c r="N29" s="1"/>
      <c r="O29" s="2">
        <v>1</v>
      </c>
      <c r="P29" s="153" t="str">
        <f>IFERROR(L29/H29,"100%")</f>
        <v>100%</v>
      </c>
      <c r="Q29" s="155">
        <f t="shared" si="6"/>
        <v>1</v>
      </c>
      <c r="R29" s="155" t="str">
        <f t="shared" si="2"/>
        <v>100%</v>
      </c>
      <c r="S29" s="155">
        <f t="shared" si="3"/>
        <v>1</v>
      </c>
      <c r="T29" s="155">
        <f t="shared" si="7"/>
        <v>1</v>
      </c>
      <c r="U29" s="155">
        <f t="shared" si="4"/>
        <v>1</v>
      </c>
      <c r="V29" s="155">
        <f t="shared" si="5"/>
        <v>1</v>
      </c>
      <c r="W29" s="15" t="s">
        <v>69</v>
      </c>
    </row>
    <row r="30" spans="2:23" ht="117">
      <c r="B30" s="77" t="s">
        <v>65</v>
      </c>
      <c r="C30" s="125" t="s">
        <v>96</v>
      </c>
      <c r="D30" s="82" t="s">
        <v>97</v>
      </c>
      <c r="E30" s="87" t="s">
        <v>41</v>
      </c>
      <c r="F30" s="89" t="s">
        <v>98</v>
      </c>
      <c r="G30" s="109">
        <f t="shared" si="0"/>
        <v>28</v>
      </c>
      <c r="H30" s="111">
        <v>0</v>
      </c>
      <c r="I30" s="95">
        <v>8</v>
      </c>
      <c r="J30" s="114">
        <v>10</v>
      </c>
      <c r="K30" s="98">
        <v>10</v>
      </c>
      <c r="L30" s="96">
        <v>2</v>
      </c>
      <c r="M30" s="95">
        <v>6</v>
      </c>
      <c r="N30" s="95">
        <v>4</v>
      </c>
      <c r="O30" s="97">
        <v>18</v>
      </c>
      <c r="P30" s="153" t="str">
        <f t="shared" si="1"/>
        <v>100%</v>
      </c>
      <c r="Q30" s="155">
        <f t="shared" si="6"/>
        <v>0.75</v>
      </c>
      <c r="R30" s="155">
        <f t="shared" si="2"/>
        <v>0.4</v>
      </c>
      <c r="S30" s="155">
        <f t="shared" si="3"/>
        <v>1.8</v>
      </c>
      <c r="T30" s="155">
        <f t="shared" si="7"/>
        <v>1</v>
      </c>
      <c r="U30" s="155">
        <f t="shared" si="4"/>
        <v>0.66666666666666663</v>
      </c>
      <c r="V30" s="155">
        <f t="shared" si="5"/>
        <v>1.0714285714285714</v>
      </c>
      <c r="W30" s="15" t="s">
        <v>99</v>
      </c>
    </row>
    <row r="31" spans="2:23" ht="83.25" customHeight="1">
      <c r="B31" s="278" t="s">
        <v>100</v>
      </c>
      <c r="C31" s="276" t="s">
        <v>101</v>
      </c>
      <c r="D31" s="103" t="s">
        <v>102</v>
      </c>
      <c r="E31" s="102" t="s">
        <v>41</v>
      </c>
      <c r="F31" s="104" t="s">
        <v>103</v>
      </c>
      <c r="G31" s="108">
        <f t="shared" si="0"/>
        <v>120</v>
      </c>
      <c r="H31" s="113">
        <v>30</v>
      </c>
      <c r="I31" s="1">
        <v>30</v>
      </c>
      <c r="J31" s="113">
        <v>30</v>
      </c>
      <c r="K31" s="1">
        <v>30</v>
      </c>
      <c r="L31" s="96">
        <v>7</v>
      </c>
      <c r="M31" s="95">
        <v>3</v>
      </c>
      <c r="N31" s="95">
        <v>20</v>
      </c>
      <c r="O31" s="97">
        <v>7</v>
      </c>
      <c r="P31" s="153">
        <f t="shared" si="1"/>
        <v>0.23333333333333334</v>
      </c>
      <c r="Q31" s="155">
        <f t="shared" si="6"/>
        <v>0.1</v>
      </c>
      <c r="R31" s="155">
        <f t="shared" si="2"/>
        <v>0.66666666666666663</v>
      </c>
      <c r="S31" s="155">
        <f t="shared" si="3"/>
        <v>0.23333333333333334</v>
      </c>
      <c r="T31" s="155">
        <f t="shared" si="7"/>
        <v>0.16666666666666666</v>
      </c>
      <c r="U31" s="155">
        <f t="shared" si="4"/>
        <v>0.33333333333333331</v>
      </c>
      <c r="V31" s="155">
        <f t="shared" si="5"/>
        <v>0.30833333333333335</v>
      </c>
      <c r="W31" s="105" t="s">
        <v>104</v>
      </c>
    </row>
    <row r="32" spans="2:23" ht="112.7" customHeight="1">
      <c r="B32" s="279"/>
      <c r="C32" s="277"/>
      <c r="D32" s="36" t="s">
        <v>105</v>
      </c>
      <c r="E32" s="102" t="s">
        <v>41</v>
      </c>
      <c r="F32" s="101" t="s">
        <v>106</v>
      </c>
      <c r="G32" s="109">
        <f t="shared" si="0"/>
        <v>95</v>
      </c>
      <c r="H32" s="113">
        <v>23</v>
      </c>
      <c r="I32" s="1">
        <v>24</v>
      </c>
      <c r="J32" s="113">
        <v>23</v>
      </c>
      <c r="K32" s="1">
        <v>25</v>
      </c>
      <c r="L32" s="96">
        <v>35</v>
      </c>
      <c r="M32" s="95">
        <v>42</v>
      </c>
      <c r="N32" s="95">
        <v>27</v>
      </c>
      <c r="O32" s="97">
        <v>47</v>
      </c>
      <c r="P32" s="153">
        <f t="shared" si="1"/>
        <v>1.5217391304347827</v>
      </c>
      <c r="Q32" s="155">
        <f t="shared" si="6"/>
        <v>1.75</v>
      </c>
      <c r="R32" s="155">
        <f t="shared" si="2"/>
        <v>1.173913043478261</v>
      </c>
      <c r="S32" s="155">
        <f t="shared" si="3"/>
        <v>1.88</v>
      </c>
      <c r="T32" s="155">
        <f t="shared" si="7"/>
        <v>1.6382978723404256</v>
      </c>
      <c r="U32" s="155">
        <f t="shared" si="4"/>
        <v>1.4857142857142858</v>
      </c>
      <c r="V32" s="155">
        <f t="shared" si="5"/>
        <v>1.5894736842105264</v>
      </c>
      <c r="W32" s="105" t="s">
        <v>107</v>
      </c>
    </row>
    <row r="33" spans="2:23" ht="102.75">
      <c r="B33" s="78" t="s">
        <v>108</v>
      </c>
      <c r="C33" s="126" t="s">
        <v>109</v>
      </c>
      <c r="D33" s="83" t="s">
        <v>110</v>
      </c>
      <c r="E33" s="3" t="s">
        <v>41</v>
      </c>
      <c r="F33" s="89" t="s">
        <v>111</v>
      </c>
      <c r="G33" s="108">
        <f t="shared" si="0"/>
        <v>200</v>
      </c>
      <c r="H33" s="110">
        <v>50</v>
      </c>
      <c r="I33" s="1">
        <v>50</v>
      </c>
      <c r="J33" s="113">
        <v>50</v>
      </c>
      <c r="K33" s="25">
        <v>50</v>
      </c>
      <c r="L33" s="96">
        <v>29</v>
      </c>
      <c r="M33" s="95">
        <v>21</v>
      </c>
      <c r="N33" s="95">
        <v>56</v>
      </c>
      <c r="O33" s="97">
        <v>68</v>
      </c>
      <c r="P33" s="153">
        <f t="shared" si="1"/>
        <v>0.57999999999999996</v>
      </c>
      <c r="Q33" s="155">
        <f t="shared" si="6"/>
        <v>0.42</v>
      </c>
      <c r="R33" s="155">
        <f t="shared" si="2"/>
        <v>1.1200000000000001</v>
      </c>
      <c r="S33" s="155">
        <f t="shared" si="3"/>
        <v>1.36</v>
      </c>
      <c r="T33" s="155">
        <f t="shared" si="7"/>
        <v>0.5</v>
      </c>
      <c r="U33" s="155">
        <f t="shared" si="4"/>
        <v>0.70666666666666667</v>
      </c>
      <c r="V33" s="155">
        <f t="shared" si="5"/>
        <v>0.87</v>
      </c>
      <c r="W33" s="15" t="s">
        <v>112</v>
      </c>
    </row>
    <row r="34" spans="2:23" ht="102.75">
      <c r="B34" s="78" t="s">
        <v>108</v>
      </c>
      <c r="C34" s="126" t="s">
        <v>113</v>
      </c>
      <c r="D34" s="83" t="s">
        <v>114</v>
      </c>
      <c r="E34" s="3" t="s">
        <v>41</v>
      </c>
      <c r="F34" s="89" t="s">
        <v>115</v>
      </c>
      <c r="G34" s="108">
        <f t="shared" si="0"/>
        <v>300</v>
      </c>
      <c r="H34" s="110">
        <v>75</v>
      </c>
      <c r="I34" s="1">
        <v>75</v>
      </c>
      <c r="J34" s="113">
        <v>75</v>
      </c>
      <c r="K34" s="25">
        <v>75</v>
      </c>
      <c r="L34" s="33">
        <v>27</v>
      </c>
      <c r="M34" s="1">
        <v>50</v>
      </c>
      <c r="N34" s="1">
        <v>80</v>
      </c>
      <c r="O34" s="2">
        <v>54</v>
      </c>
      <c r="P34" s="153">
        <f t="shared" si="1"/>
        <v>0.36</v>
      </c>
      <c r="Q34" s="155">
        <f t="shared" si="6"/>
        <v>0.66666666666666663</v>
      </c>
      <c r="R34" s="155">
        <f t="shared" si="2"/>
        <v>1.0666666666666667</v>
      </c>
      <c r="S34" s="155">
        <f t="shared" si="3"/>
        <v>0.72</v>
      </c>
      <c r="T34" s="155">
        <f t="shared" si="7"/>
        <v>0.51333333333333331</v>
      </c>
      <c r="U34" s="155">
        <f t="shared" si="4"/>
        <v>0.69777777777777783</v>
      </c>
      <c r="V34" s="155">
        <f t="shared" si="5"/>
        <v>0.70333333333333337</v>
      </c>
      <c r="W34" s="15" t="s">
        <v>116</v>
      </c>
    </row>
    <row r="35" spans="2:23" ht="126.75" customHeight="1">
      <c r="B35" s="91" t="s">
        <v>117</v>
      </c>
      <c r="C35" s="127" t="s">
        <v>118</v>
      </c>
      <c r="D35" s="36" t="s">
        <v>119</v>
      </c>
      <c r="E35" s="102" t="s">
        <v>35</v>
      </c>
      <c r="F35" s="101" t="s">
        <v>120</v>
      </c>
      <c r="G35" s="108">
        <f t="shared" si="0"/>
        <v>53</v>
      </c>
      <c r="H35" s="110">
        <v>13</v>
      </c>
      <c r="I35" s="1">
        <v>13</v>
      </c>
      <c r="J35" s="113">
        <v>15</v>
      </c>
      <c r="K35" s="25">
        <v>12</v>
      </c>
      <c r="L35" s="33">
        <v>7</v>
      </c>
      <c r="M35" s="1">
        <v>3</v>
      </c>
      <c r="N35" s="1">
        <v>24</v>
      </c>
      <c r="O35" s="2">
        <v>7</v>
      </c>
      <c r="P35" s="153">
        <f t="shared" si="1"/>
        <v>0.53846153846153844</v>
      </c>
      <c r="Q35" s="155">
        <f t="shared" si="6"/>
        <v>0.23076923076923078</v>
      </c>
      <c r="R35" s="155">
        <f t="shared" si="2"/>
        <v>1.6</v>
      </c>
      <c r="S35" s="155">
        <f t="shared" si="3"/>
        <v>0.58333333333333337</v>
      </c>
      <c r="T35" s="155">
        <f t="shared" si="7"/>
        <v>0.38461538461538464</v>
      </c>
      <c r="U35" s="155">
        <f t="shared" si="4"/>
        <v>0.82926829268292679</v>
      </c>
      <c r="V35" s="155">
        <f t="shared" si="5"/>
        <v>0.77358490566037741</v>
      </c>
      <c r="W35" s="106" t="s">
        <v>121</v>
      </c>
    </row>
    <row r="36" spans="2:23" ht="120.2" customHeight="1">
      <c r="B36" s="78" t="s">
        <v>122</v>
      </c>
      <c r="C36" s="128" t="s">
        <v>123</v>
      </c>
      <c r="D36" s="81" t="s">
        <v>124</v>
      </c>
      <c r="E36" s="86" t="s">
        <v>125</v>
      </c>
      <c r="F36" s="89" t="s">
        <v>126</v>
      </c>
      <c r="G36" s="108">
        <f t="shared" si="0"/>
        <v>2177</v>
      </c>
      <c r="H36" s="110">
        <v>534</v>
      </c>
      <c r="I36" s="1">
        <v>534</v>
      </c>
      <c r="J36" s="113">
        <v>617</v>
      </c>
      <c r="K36" s="25">
        <v>492</v>
      </c>
      <c r="L36" s="33">
        <v>524</v>
      </c>
      <c r="M36" s="1">
        <v>511</v>
      </c>
      <c r="N36" s="1">
        <v>797</v>
      </c>
      <c r="O36" s="2">
        <v>827</v>
      </c>
      <c r="P36" s="153">
        <f t="shared" si="1"/>
        <v>0.98127340823970033</v>
      </c>
      <c r="Q36" s="155">
        <f t="shared" si="6"/>
        <v>0.95692883895131087</v>
      </c>
      <c r="R36" s="155">
        <f t="shared" si="2"/>
        <v>1.2917341977309562</v>
      </c>
      <c r="S36" s="155">
        <f t="shared" si="3"/>
        <v>1.6808943089430894</v>
      </c>
      <c r="T36" s="155">
        <f t="shared" si="7"/>
        <v>0.9691011235955056</v>
      </c>
      <c r="U36" s="155">
        <f t="shared" si="4"/>
        <v>1.0872403560830861</v>
      </c>
      <c r="V36" s="155">
        <f t="shared" si="5"/>
        <v>1.2214056040422601</v>
      </c>
      <c r="W36" s="15" t="s">
        <v>127</v>
      </c>
    </row>
    <row r="37" spans="2:23" ht="103.5">
      <c r="B37" s="242" t="s">
        <v>122</v>
      </c>
      <c r="C37" s="244" t="s">
        <v>128</v>
      </c>
      <c r="D37" s="84" t="s">
        <v>129</v>
      </c>
      <c r="E37" s="3" t="s">
        <v>41</v>
      </c>
      <c r="F37" s="89" t="s">
        <v>130</v>
      </c>
      <c r="G37" s="108">
        <f t="shared" si="0"/>
        <v>60</v>
      </c>
      <c r="H37" s="110">
        <v>16</v>
      </c>
      <c r="I37" s="1">
        <v>18</v>
      </c>
      <c r="J37" s="113">
        <v>14</v>
      </c>
      <c r="K37" s="25">
        <v>12</v>
      </c>
      <c r="L37" s="33">
        <v>17</v>
      </c>
      <c r="M37" s="1">
        <v>12</v>
      </c>
      <c r="N37" s="1">
        <v>27</v>
      </c>
      <c r="O37" s="2">
        <v>12</v>
      </c>
      <c r="P37" s="153">
        <f t="shared" si="1"/>
        <v>1.0625</v>
      </c>
      <c r="Q37" s="155">
        <f t="shared" si="6"/>
        <v>0.66666666666666663</v>
      </c>
      <c r="R37" s="155">
        <f t="shared" si="2"/>
        <v>1.9285714285714286</v>
      </c>
      <c r="S37" s="155">
        <f t="shared" si="3"/>
        <v>1</v>
      </c>
      <c r="T37" s="155">
        <f t="shared" si="7"/>
        <v>0.8529411764705882</v>
      </c>
      <c r="U37" s="155">
        <f t="shared" si="4"/>
        <v>1.1666666666666667</v>
      </c>
      <c r="V37" s="155">
        <f t="shared" si="5"/>
        <v>1.1333333333333333</v>
      </c>
      <c r="W37" s="15" t="s">
        <v>131</v>
      </c>
    </row>
    <row r="38" spans="2:23" ht="102.75">
      <c r="B38" s="243"/>
      <c r="C38" s="245"/>
      <c r="D38" s="84" t="s">
        <v>132</v>
      </c>
      <c r="E38" s="3" t="s">
        <v>41</v>
      </c>
      <c r="F38" s="89" t="s">
        <v>133</v>
      </c>
      <c r="G38" s="108">
        <f t="shared" si="0"/>
        <v>46</v>
      </c>
      <c r="H38" s="110">
        <v>14</v>
      </c>
      <c r="I38" s="1">
        <v>14</v>
      </c>
      <c r="J38" s="113">
        <v>11</v>
      </c>
      <c r="K38" s="25">
        <v>7</v>
      </c>
      <c r="L38" s="33">
        <v>16</v>
      </c>
      <c r="M38" s="1">
        <v>7</v>
      </c>
      <c r="N38" s="1">
        <v>10</v>
      </c>
      <c r="O38" s="2">
        <v>17</v>
      </c>
      <c r="P38" s="153">
        <f t="shared" si="1"/>
        <v>1.1428571428571428</v>
      </c>
      <c r="Q38" s="155">
        <f t="shared" si="6"/>
        <v>0.5</v>
      </c>
      <c r="R38" s="155">
        <f t="shared" si="2"/>
        <v>0.90909090909090906</v>
      </c>
      <c r="S38" s="155">
        <f t="shared" si="3"/>
        <v>2.4285714285714284</v>
      </c>
      <c r="T38" s="155">
        <f t="shared" si="7"/>
        <v>0.8214285714285714</v>
      </c>
      <c r="U38" s="155">
        <f t="shared" si="4"/>
        <v>0.84615384615384615</v>
      </c>
      <c r="V38" s="155">
        <f t="shared" si="5"/>
        <v>1.0869565217391304</v>
      </c>
      <c r="W38" s="15" t="s">
        <v>134</v>
      </c>
    </row>
    <row r="39" spans="2:23" ht="102.75">
      <c r="B39" s="78" t="s">
        <v>122</v>
      </c>
      <c r="C39" s="126" t="s">
        <v>135</v>
      </c>
      <c r="D39" s="85" t="s">
        <v>136</v>
      </c>
      <c r="E39" s="3" t="s">
        <v>41</v>
      </c>
      <c r="F39" s="89" t="s">
        <v>137</v>
      </c>
      <c r="G39" s="108">
        <f t="shared" si="0"/>
        <v>1516</v>
      </c>
      <c r="H39" s="110">
        <v>524</v>
      </c>
      <c r="I39" s="1">
        <v>385</v>
      </c>
      <c r="J39" s="113">
        <v>309</v>
      </c>
      <c r="K39" s="25">
        <v>298</v>
      </c>
      <c r="L39" s="33">
        <v>919</v>
      </c>
      <c r="M39" s="1">
        <v>377</v>
      </c>
      <c r="N39" s="1">
        <v>298</v>
      </c>
      <c r="O39" s="2">
        <v>489</v>
      </c>
      <c r="P39" s="153">
        <f t="shared" si="1"/>
        <v>1.7538167938931297</v>
      </c>
      <c r="Q39" s="155">
        <f t="shared" si="6"/>
        <v>0.97922077922077921</v>
      </c>
      <c r="R39" s="155">
        <f t="shared" si="2"/>
        <v>0.96440129449838186</v>
      </c>
      <c r="S39" s="155">
        <f t="shared" si="3"/>
        <v>1.6409395973154361</v>
      </c>
      <c r="T39" s="155">
        <f t="shared" si="7"/>
        <v>1.4257425742574257</v>
      </c>
      <c r="U39" s="155">
        <f t="shared" si="4"/>
        <v>1.3087027914614122</v>
      </c>
      <c r="V39" s="155">
        <f t="shared" si="5"/>
        <v>1.3740105540897098</v>
      </c>
      <c r="W39" s="15" t="s">
        <v>138</v>
      </c>
    </row>
    <row r="40" spans="2:23" ht="135.75" customHeight="1">
      <c r="B40" s="91" t="s">
        <v>139</v>
      </c>
      <c r="C40" s="127" t="s">
        <v>140</v>
      </c>
      <c r="D40" s="36" t="s">
        <v>141</v>
      </c>
      <c r="E40" s="102" t="s">
        <v>35</v>
      </c>
      <c r="F40" s="101" t="s">
        <v>142</v>
      </c>
      <c r="G40" s="108">
        <f t="shared" si="0"/>
        <v>2829</v>
      </c>
      <c r="H40" s="110">
        <v>406</v>
      </c>
      <c r="I40" s="1">
        <v>1502</v>
      </c>
      <c r="J40" s="113">
        <v>449</v>
      </c>
      <c r="K40" s="25">
        <v>472</v>
      </c>
      <c r="L40" s="33">
        <v>391</v>
      </c>
      <c r="M40" s="1">
        <f>SUM(M41:M43)</f>
        <v>1936</v>
      </c>
      <c r="N40" s="1">
        <f>SUM(N41:N43)</f>
        <v>380</v>
      </c>
      <c r="O40" s="1">
        <v>441</v>
      </c>
      <c r="P40" s="153">
        <f t="shared" si="1"/>
        <v>0.96305418719211822</v>
      </c>
      <c r="Q40" s="155">
        <f t="shared" si="6"/>
        <v>1.288948069241012</v>
      </c>
      <c r="R40" s="155">
        <f t="shared" si="2"/>
        <v>0.84632516703786187</v>
      </c>
      <c r="S40" s="155">
        <f t="shared" si="3"/>
        <v>0.93432203389830504</v>
      </c>
      <c r="T40" s="155">
        <f t="shared" si="7"/>
        <v>1.2196016771488469</v>
      </c>
      <c r="U40" s="155">
        <f t="shared" si="4"/>
        <v>1.1484938481120068</v>
      </c>
      <c r="V40" s="155">
        <f t="shared" si="5"/>
        <v>1.1127606928243194</v>
      </c>
      <c r="W40" s="106" t="s">
        <v>143</v>
      </c>
    </row>
    <row r="41" spans="2:23" ht="99" customHeight="1">
      <c r="B41" s="76" t="s">
        <v>38</v>
      </c>
      <c r="C41" s="128" t="s">
        <v>144</v>
      </c>
      <c r="D41" s="81" t="s">
        <v>145</v>
      </c>
      <c r="E41" s="86" t="s">
        <v>41</v>
      </c>
      <c r="F41" s="89" t="s">
        <v>146</v>
      </c>
      <c r="G41" s="108">
        <f t="shared" si="0"/>
        <v>843</v>
      </c>
      <c r="H41" s="110">
        <v>200</v>
      </c>
      <c r="I41" s="1">
        <v>200</v>
      </c>
      <c r="J41" s="113">
        <v>200</v>
      </c>
      <c r="K41" s="25">
        <v>243</v>
      </c>
      <c r="L41" s="33">
        <v>217</v>
      </c>
      <c r="M41" s="1">
        <v>557</v>
      </c>
      <c r="N41" s="1">
        <v>196</v>
      </c>
      <c r="O41" s="2">
        <v>239</v>
      </c>
      <c r="P41" s="153">
        <f t="shared" si="1"/>
        <v>1.085</v>
      </c>
      <c r="Q41" s="155">
        <f t="shared" si="6"/>
        <v>2.7850000000000001</v>
      </c>
      <c r="R41" s="155">
        <f t="shared" si="2"/>
        <v>0.98</v>
      </c>
      <c r="S41" s="155">
        <f t="shared" si="3"/>
        <v>0.98353909465020573</v>
      </c>
      <c r="T41" s="155">
        <f t="shared" si="7"/>
        <v>1.9350000000000001</v>
      </c>
      <c r="U41" s="155">
        <f t="shared" si="4"/>
        <v>1.6166666666666667</v>
      </c>
      <c r="V41" s="155">
        <f t="shared" si="5"/>
        <v>1.4341637010676156</v>
      </c>
      <c r="W41" s="15" t="s">
        <v>147</v>
      </c>
    </row>
    <row r="42" spans="2:23" ht="86.25">
      <c r="B42" s="76" t="s">
        <v>38</v>
      </c>
      <c r="C42" s="128" t="s">
        <v>148</v>
      </c>
      <c r="D42" s="81" t="s">
        <v>149</v>
      </c>
      <c r="E42" s="86" t="s">
        <v>41</v>
      </c>
      <c r="F42" s="89" t="s">
        <v>150</v>
      </c>
      <c r="G42" s="108">
        <f t="shared" si="0"/>
        <v>368</v>
      </c>
      <c r="H42" s="110">
        <v>74</v>
      </c>
      <c r="I42" s="1">
        <v>97</v>
      </c>
      <c r="J42" s="113">
        <v>106</v>
      </c>
      <c r="K42" s="25">
        <v>91</v>
      </c>
      <c r="L42" s="33">
        <v>67</v>
      </c>
      <c r="M42" s="1">
        <v>80</v>
      </c>
      <c r="N42" s="1">
        <v>93</v>
      </c>
      <c r="O42" s="2">
        <v>86</v>
      </c>
      <c r="P42" s="153">
        <f t="shared" si="1"/>
        <v>0.90540540540540537</v>
      </c>
      <c r="Q42" s="155">
        <f t="shared" si="6"/>
        <v>0.82474226804123707</v>
      </c>
      <c r="R42" s="155">
        <f t="shared" si="2"/>
        <v>0.87735849056603776</v>
      </c>
      <c r="S42" s="155">
        <f t="shared" si="3"/>
        <v>0.94505494505494503</v>
      </c>
      <c r="T42" s="155">
        <f t="shared" si="7"/>
        <v>0.85964912280701755</v>
      </c>
      <c r="U42" s="155">
        <f t="shared" si="4"/>
        <v>0.86642599277978338</v>
      </c>
      <c r="V42" s="155">
        <f t="shared" si="5"/>
        <v>0.88586956521739135</v>
      </c>
      <c r="W42" s="15" t="s">
        <v>151</v>
      </c>
    </row>
    <row r="43" spans="2:23" ht="81" customHeight="1">
      <c r="B43" s="76" t="s">
        <v>38</v>
      </c>
      <c r="C43" s="128" t="s">
        <v>152</v>
      </c>
      <c r="D43" s="81" t="s">
        <v>153</v>
      </c>
      <c r="E43" s="86" t="s">
        <v>41</v>
      </c>
      <c r="F43" s="89" t="s">
        <v>154</v>
      </c>
      <c r="G43" s="120">
        <f t="shared" si="0"/>
        <v>1618</v>
      </c>
      <c r="H43" s="110">
        <v>132</v>
      </c>
      <c r="I43" s="1">
        <v>1205</v>
      </c>
      <c r="J43" s="113">
        <v>143</v>
      </c>
      <c r="K43" s="25">
        <v>138</v>
      </c>
      <c r="L43" s="33">
        <v>107</v>
      </c>
      <c r="M43" s="1">
        <v>1299</v>
      </c>
      <c r="N43" s="1">
        <v>91</v>
      </c>
      <c r="O43" s="2">
        <v>116</v>
      </c>
      <c r="P43" s="153">
        <f t="shared" si="1"/>
        <v>0.81060606060606055</v>
      </c>
      <c r="Q43" s="155">
        <f t="shared" si="6"/>
        <v>1.0780082987551867</v>
      </c>
      <c r="R43" s="155">
        <f t="shared" si="2"/>
        <v>0.63636363636363635</v>
      </c>
      <c r="S43" s="155">
        <f t="shared" si="3"/>
        <v>0.84057971014492749</v>
      </c>
      <c r="T43" s="155">
        <f t="shared" si="7"/>
        <v>1.0516080777860883</v>
      </c>
      <c r="U43" s="155">
        <f t="shared" si="4"/>
        <v>1.0114864864864865</v>
      </c>
      <c r="V43" s="155">
        <f t="shared" si="5"/>
        <v>0.99690976514215079</v>
      </c>
      <c r="W43" s="15" t="s">
        <v>155</v>
      </c>
    </row>
    <row r="44" spans="2:23" ht="116.45" customHeight="1">
      <c r="B44" s="91" t="s">
        <v>156</v>
      </c>
      <c r="C44" s="129" t="s">
        <v>157</v>
      </c>
      <c r="D44" s="99" t="s">
        <v>158</v>
      </c>
      <c r="E44" s="100" t="s">
        <v>41</v>
      </c>
      <c r="F44" s="101" t="s">
        <v>159</v>
      </c>
      <c r="G44" s="108">
        <f t="shared" si="0"/>
        <v>1943</v>
      </c>
      <c r="H44" s="110">
        <v>391</v>
      </c>
      <c r="I44" s="1">
        <v>538</v>
      </c>
      <c r="J44" s="113">
        <v>551</v>
      </c>
      <c r="K44" s="25">
        <v>463</v>
      </c>
      <c r="L44" s="33">
        <v>351</v>
      </c>
      <c r="M44" s="1">
        <f>SUM(M45:M52)</f>
        <v>492</v>
      </c>
      <c r="N44" s="1">
        <f>SUM(N45:N52)</f>
        <v>562</v>
      </c>
      <c r="O44" s="1">
        <v>429</v>
      </c>
      <c r="P44" s="153">
        <f t="shared" si="1"/>
        <v>0.89769820971867009</v>
      </c>
      <c r="Q44" s="155">
        <f t="shared" si="6"/>
        <v>0.91449814126394047</v>
      </c>
      <c r="R44" s="155">
        <f t="shared" si="2"/>
        <v>1.0199637023593466</v>
      </c>
      <c r="S44" s="155">
        <f t="shared" si="3"/>
        <v>0.92656587473002161</v>
      </c>
      <c r="T44" s="155">
        <f t="shared" si="7"/>
        <v>0.90742734122712598</v>
      </c>
      <c r="U44" s="155">
        <f t="shared" si="4"/>
        <v>0.94932432432432434</v>
      </c>
      <c r="V44" s="155">
        <f t="shared" si="5"/>
        <v>0.94390118373649001</v>
      </c>
      <c r="W44" s="106" t="s">
        <v>160</v>
      </c>
    </row>
    <row r="45" spans="2:23" ht="137.25" customHeight="1">
      <c r="B45" s="240" t="s">
        <v>38</v>
      </c>
      <c r="C45" s="246" t="s">
        <v>161</v>
      </c>
      <c r="D45" s="81" t="s">
        <v>162</v>
      </c>
      <c r="E45" s="86" t="s">
        <v>41</v>
      </c>
      <c r="F45" s="89" t="s">
        <v>163</v>
      </c>
      <c r="G45" s="108">
        <f t="shared" si="0"/>
        <v>24</v>
      </c>
      <c r="H45" s="110">
        <v>6</v>
      </c>
      <c r="I45" s="1">
        <v>6</v>
      </c>
      <c r="J45" s="113">
        <v>6</v>
      </c>
      <c r="K45" s="25">
        <v>6</v>
      </c>
      <c r="L45" s="33">
        <v>6</v>
      </c>
      <c r="M45" s="1">
        <v>6</v>
      </c>
      <c r="N45" s="1">
        <v>6</v>
      </c>
      <c r="O45" s="2">
        <v>6</v>
      </c>
      <c r="P45" s="153">
        <f t="shared" si="1"/>
        <v>1</v>
      </c>
      <c r="Q45" s="155">
        <f t="shared" si="6"/>
        <v>1</v>
      </c>
      <c r="R45" s="155">
        <f t="shared" si="2"/>
        <v>1</v>
      </c>
      <c r="S45" s="155">
        <f t="shared" si="3"/>
        <v>1</v>
      </c>
      <c r="T45" s="155">
        <f t="shared" si="7"/>
        <v>1</v>
      </c>
      <c r="U45" s="155">
        <f t="shared" si="4"/>
        <v>1</v>
      </c>
      <c r="V45" s="155">
        <f>IFERROR(((M45+N45+O45+L45)/(I45+J45+K45+H45)),"100%")</f>
        <v>1</v>
      </c>
      <c r="W45" s="15" t="s">
        <v>164</v>
      </c>
    </row>
    <row r="46" spans="2:23" ht="108.75" customHeight="1">
      <c r="B46" s="241"/>
      <c r="C46" s="247"/>
      <c r="D46" s="81" t="s">
        <v>165</v>
      </c>
      <c r="E46" s="86" t="s">
        <v>41</v>
      </c>
      <c r="F46" s="89" t="s">
        <v>166</v>
      </c>
      <c r="G46" s="108">
        <f t="shared" si="0"/>
        <v>20</v>
      </c>
      <c r="H46" s="110">
        <v>5</v>
      </c>
      <c r="I46" s="1">
        <v>5</v>
      </c>
      <c r="J46" s="113">
        <v>5</v>
      </c>
      <c r="K46" s="25">
        <v>5</v>
      </c>
      <c r="L46" s="33">
        <v>5</v>
      </c>
      <c r="M46" s="1">
        <v>6</v>
      </c>
      <c r="N46" s="1">
        <v>13</v>
      </c>
      <c r="O46" s="2">
        <v>5</v>
      </c>
      <c r="P46" s="153">
        <f t="shared" si="1"/>
        <v>1</v>
      </c>
      <c r="Q46" s="155">
        <f t="shared" si="6"/>
        <v>1.2</v>
      </c>
      <c r="R46" s="155">
        <f t="shared" si="2"/>
        <v>2.6</v>
      </c>
      <c r="S46" s="155">
        <f t="shared" si="3"/>
        <v>1</v>
      </c>
      <c r="T46" s="155">
        <f t="shared" si="7"/>
        <v>1.1000000000000001</v>
      </c>
      <c r="U46" s="155">
        <f t="shared" si="4"/>
        <v>1.6</v>
      </c>
      <c r="V46" s="155">
        <f t="shared" si="5"/>
        <v>1.45</v>
      </c>
      <c r="W46" s="15" t="s">
        <v>167</v>
      </c>
    </row>
    <row r="47" spans="2:23" ht="135.75" customHeight="1">
      <c r="B47" s="76" t="s">
        <v>38</v>
      </c>
      <c r="C47" s="130" t="s">
        <v>168</v>
      </c>
      <c r="D47" s="81" t="s">
        <v>169</v>
      </c>
      <c r="E47" s="86" t="s">
        <v>41</v>
      </c>
      <c r="F47" s="89" t="s">
        <v>170</v>
      </c>
      <c r="G47" s="108">
        <f t="shared" si="0"/>
        <v>12</v>
      </c>
      <c r="H47" s="110">
        <v>3</v>
      </c>
      <c r="I47" s="1">
        <v>3</v>
      </c>
      <c r="J47" s="113">
        <v>3</v>
      </c>
      <c r="K47" s="25">
        <v>3</v>
      </c>
      <c r="L47" s="33">
        <v>4</v>
      </c>
      <c r="M47" s="1">
        <v>3</v>
      </c>
      <c r="N47" s="1">
        <v>3</v>
      </c>
      <c r="O47" s="2">
        <v>6</v>
      </c>
      <c r="P47" s="153">
        <f t="shared" si="1"/>
        <v>1.3333333333333333</v>
      </c>
      <c r="Q47" s="155">
        <f t="shared" si="6"/>
        <v>1</v>
      </c>
      <c r="R47" s="155">
        <f t="shared" si="2"/>
        <v>1</v>
      </c>
      <c r="S47" s="155">
        <f t="shared" si="3"/>
        <v>2</v>
      </c>
      <c r="T47" s="155">
        <f t="shared" si="7"/>
        <v>1.1666666666666667</v>
      </c>
      <c r="U47" s="155">
        <f t="shared" si="4"/>
        <v>1.1111111111111112</v>
      </c>
      <c r="V47" s="155">
        <f t="shared" si="5"/>
        <v>1.3333333333333333</v>
      </c>
      <c r="W47" s="15" t="s">
        <v>171</v>
      </c>
    </row>
    <row r="48" spans="2:23" ht="90" customHeight="1">
      <c r="B48" s="240" t="s">
        <v>38</v>
      </c>
      <c r="C48" s="246" t="s">
        <v>172</v>
      </c>
      <c r="D48" s="81" t="s">
        <v>173</v>
      </c>
      <c r="E48" s="86" t="s">
        <v>41</v>
      </c>
      <c r="F48" s="89" t="s">
        <v>174</v>
      </c>
      <c r="G48" s="108">
        <f t="shared" si="0"/>
        <v>1255</v>
      </c>
      <c r="H48" s="110">
        <v>220</v>
      </c>
      <c r="I48" s="1">
        <v>365</v>
      </c>
      <c r="J48" s="113">
        <v>380</v>
      </c>
      <c r="K48" s="25">
        <v>290</v>
      </c>
      <c r="L48" s="33">
        <v>217</v>
      </c>
      <c r="M48" s="1">
        <v>367</v>
      </c>
      <c r="N48" s="1">
        <v>382</v>
      </c>
      <c r="O48" s="2">
        <v>302</v>
      </c>
      <c r="P48" s="153">
        <f t="shared" si="1"/>
        <v>0.98636363636363633</v>
      </c>
      <c r="Q48" s="155">
        <f t="shared" si="6"/>
        <v>1.0054794520547945</v>
      </c>
      <c r="R48" s="155">
        <f t="shared" si="2"/>
        <v>1.0052631578947369</v>
      </c>
      <c r="S48" s="155">
        <f t="shared" si="3"/>
        <v>1.0413793103448277</v>
      </c>
      <c r="T48" s="155">
        <f t="shared" si="7"/>
        <v>0.9982905982905983</v>
      </c>
      <c r="U48" s="155">
        <f t="shared" si="4"/>
        <v>1.0010362694300519</v>
      </c>
      <c r="V48" s="155">
        <f t="shared" si="5"/>
        <v>1.0103585657370517</v>
      </c>
      <c r="W48" s="15" t="s">
        <v>175</v>
      </c>
    </row>
    <row r="49" spans="2:23" ht="85.5">
      <c r="B49" s="241"/>
      <c r="C49" s="247"/>
      <c r="D49" s="81" t="s">
        <v>176</v>
      </c>
      <c r="E49" s="86" t="s">
        <v>41</v>
      </c>
      <c r="F49" s="89" t="s">
        <v>177</v>
      </c>
      <c r="G49" s="108">
        <f t="shared" si="0"/>
        <v>4</v>
      </c>
      <c r="H49" s="110">
        <v>0</v>
      </c>
      <c r="I49" s="1">
        <v>2</v>
      </c>
      <c r="J49" s="113">
        <v>0</v>
      </c>
      <c r="K49" s="25">
        <v>2</v>
      </c>
      <c r="L49" s="33">
        <v>1</v>
      </c>
      <c r="M49" s="1">
        <v>2</v>
      </c>
      <c r="N49" s="1">
        <v>1</v>
      </c>
      <c r="O49" s="2">
        <v>2</v>
      </c>
      <c r="P49" s="153" t="str">
        <f>IFERROR(L49/H49,"100%")</f>
        <v>100%</v>
      </c>
      <c r="Q49" s="155">
        <f t="shared" si="6"/>
        <v>1</v>
      </c>
      <c r="R49" s="155" t="str">
        <f t="shared" si="2"/>
        <v>100%</v>
      </c>
      <c r="S49" s="155">
        <f t="shared" si="3"/>
        <v>1</v>
      </c>
      <c r="T49" s="155">
        <f t="shared" si="7"/>
        <v>1.5</v>
      </c>
      <c r="U49" s="155">
        <f t="shared" si="4"/>
        <v>2</v>
      </c>
      <c r="V49" s="155">
        <f t="shared" si="5"/>
        <v>1.5</v>
      </c>
      <c r="W49" s="15" t="s">
        <v>178</v>
      </c>
    </row>
    <row r="50" spans="2:23" ht="101.25" customHeight="1">
      <c r="B50" s="240" t="s">
        <v>38</v>
      </c>
      <c r="C50" s="246" t="s">
        <v>179</v>
      </c>
      <c r="D50" s="81" t="s">
        <v>180</v>
      </c>
      <c r="E50" s="86" t="s">
        <v>41</v>
      </c>
      <c r="F50" s="89" t="s">
        <v>181</v>
      </c>
      <c r="G50" s="108">
        <f t="shared" si="0"/>
        <v>444</v>
      </c>
      <c r="H50" s="110">
        <v>111</v>
      </c>
      <c r="I50" s="1">
        <v>111</v>
      </c>
      <c r="J50" s="113">
        <v>111</v>
      </c>
      <c r="K50" s="25">
        <v>111</v>
      </c>
      <c r="L50" s="33">
        <v>81</v>
      </c>
      <c r="M50" s="1">
        <v>72</v>
      </c>
      <c r="N50" s="1">
        <v>111</v>
      </c>
      <c r="O50" s="2">
        <v>77</v>
      </c>
      <c r="P50" s="153">
        <f t="shared" si="1"/>
        <v>0.72972972972972971</v>
      </c>
      <c r="Q50" s="155">
        <f t="shared" si="6"/>
        <v>0.64864864864864868</v>
      </c>
      <c r="R50" s="155">
        <f t="shared" si="2"/>
        <v>1</v>
      </c>
      <c r="S50" s="155">
        <f t="shared" si="3"/>
        <v>0.69369369369369371</v>
      </c>
      <c r="T50" s="155">
        <f t="shared" si="7"/>
        <v>0.68918918918918914</v>
      </c>
      <c r="U50" s="155">
        <f t="shared" si="4"/>
        <v>0.7927927927927928</v>
      </c>
      <c r="V50" s="155">
        <f t="shared" si="5"/>
        <v>0.76801801801801806</v>
      </c>
      <c r="W50" s="15" t="s">
        <v>182</v>
      </c>
    </row>
    <row r="51" spans="2:23" ht="87">
      <c r="B51" s="241"/>
      <c r="C51" s="247"/>
      <c r="D51" s="81" t="s">
        <v>183</v>
      </c>
      <c r="E51" s="86" t="s">
        <v>41</v>
      </c>
      <c r="F51" s="89" t="s">
        <v>184</v>
      </c>
      <c r="G51" s="108">
        <f t="shared" si="0"/>
        <v>180</v>
      </c>
      <c r="H51" s="110">
        <v>45</v>
      </c>
      <c r="I51" s="1">
        <v>45</v>
      </c>
      <c r="J51" s="113">
        <v>45</v>
      </c>
      <c r="K51" s="25">
        <v>45</v>
      </c>
      <c r="L51" s="33">
        <v>36</v>
      </c>
      <c r="M51" s="1">
        <v>35</v>
      </c>
      <c r="N51" s="1">
        <v>45</v>
      </c>
      <c r="O51" s="2">
        <v>31</v>
      </c>
      <c r="P51" s="153">
        <f t="shared" si="1"/>
        <v>0.8</v>
      </c>
      <c r="Q51" s="155">
        <f t="shared" si="6"/>
        <v>0.77777777777777779</v>
      </c>
      <c r="R51" s="155">
        <f t="shared" si="2"/>
        <v>1</v>
      </c>
      <c r="S51" s="155">
        <f t="shared" si="3"/>
        <v>0.68888888888888888</v>
      </c>
      <c r="T51" s="155">
        <f t="shared" si="7"/>
        <v>0.78888888888888886</v>
      </c>
      <c r="U51" s="155">
        <f t="shared" si="4"/>
        <v>0.85925925925925928</v>
      </c>
      <c r="V51" s="155">
        <f t="shared" si="5"/>
        <v>0.81666666666666665</v>
      </c>
      <c r="W51" s="15" t="s">
        <v>185</v>
      </c>
    </row>
    <row r="52" spans="2:23" ht="90.75" thickBot="1">
      <c r="B52" s="94" t="s">
        <v>38</v>
      </c>
      <c r="C52" s="131" t="s">
        <v>186</v>
      </c>
      <c r="D52" s="79" t="s">
        <v>187</v>
      </c>
      <c r="E52" s="88" t="s">
        <v>41</v>
      </c>
      <c r="F52" s="90" t="s">
        <v>188</v>
      </c>
      <c r="G52" s="116">
        <f t="shared" si="0"/>
        <v>4</v>
      </c>
      <c r="H52" s="112">
        <v>1</v>
      </c>
      <c r="I52" s="27">
        <v>1</v>
      </c>
      <c r="J52" s="115">
        <v>1</v>
      </c>
      <c r="K52" s="35">
        <v>1</v>
      </c>
      <c r="L52" s="34">
        <v>1</v>
      </c>
      <c r="M52" s="27">
        <v>1</v>
      </c>
      <c r="N52" s="27">
        <v>1</v>
      </c>
      <c r="O52" s="28">
        <v>1</v>
      </c>
      <c r="P52" s="154">
        <f t="shared" si="1"/>
        <v>1</v>
      </c>
      <c r="Q52" s="156">
        <f t="shared" si="6"/>
        <v>1</v>
      </c>
      <c r="R52" s="156">
        <f t="shared" si="6"/>
        <v>1</v>
      </c>
      <c r="S52" s="155">
        <f t="shared" si="3"/>
        <v>1</v>
      </c>
      <c r="T52" s="156">
        <f t="shared" si="7"/>
        <v>1</v>
      </c>
      <c r="U52" s="156">
        <f t="shared" si="7"/>
        <v>1</v>
      </c>
      <c r="V52" s="155">
        <f t="shared" si="5"/>
        <v>1</v>
      </c>
      <c r="W52" s="16" t="s">
        <v>189</v>
      </c>
    </row>
    <row r="53" spans="2:23" ht="18.75">
      <c r="S53" s="93">
        <f>AVERAGE(S45:S52,S41:S43,S36:S39,S33:S34,S22:S30,S19:S20,S16:S17)</f>
        <v>1.1836069309481918</v>
      </c>
      <c r="V53" s="93">
        <f>AVERAGE(V45:V52,V41:V43,V36:V39,V33:V34,V22:V30,V19:V20,V16:V17)</f>
        <v>1.0870372640111456</v>
      </c>
    </row>
    <row r="59" spans="2:23">
      <c r="F59" s="118"/>
      <c r="G59" s="118"/>
    </row>
    <row r="60" spans="2:23" ht="15.75">
      <c r="C60" s="274"/>
      <c r="D60" s="274"/>
      <c r="E60" s="274"/>
      <c r="F60" s="119"/>
      <c r="G60" s="119"/>
      <c r="L60" s="275"/>
      <c r="M60" s="275"/>
      <c r="N60" s="275"/>
      <c r="O60" s="275"/>
      <c r="P60" s="275"/>
      <c r="Q60" s="275"/>
      <c r="U60" s="274"/>
      <c r="V60" s="274"/>
      <c r="W60" s="274"/>
    </row>
    <row r="73" spans="5:23" ht="15.75" thickBot="1"/>
    <row r="74" spans="5:23" ht="15.75" thickBot="1">
      <c r="E74" s="262" t="s">
        <v>190</v>
      </c>
      <c r="F74" s="263"/>
      <c r="G74" s="263"/>
      <c r="H74" s="263"/>
      <c r="I74" s="263"/>
      <c r="J74" s="263"/>
      <c r="K74" s="263"/>
      <c r="L74" s="263"/>
      <c r="M74" s="263"/>
      <c r="N74" s="263"/>
      <c r="O74" s="263"/>
      <c r="P74" s="263"/>
      <c r="Q74" s="263"/>
      <c r="R74" s="263"/>
      <c r="S74" s="263"/>
      <c r="T74" s="263"/>
      <c r="U74" s="263"/>
      <c r="V74" s="263"/>
      <c r="W74" s="264"/>
    </row>
    <row r="75" spans="5:23" ht="15.75" thickBot="1">
      <c r="E75" s="265" t="s">
        <v>191</v>
      </c>
      <c r="F75" s="265" t="s">
        <v>192</v>
      </c>
      <c r="G75" s="259" t="s">
        <v>193</v>
      </c>
      <c r="H75" s="260"/>
      <c r="I75" s="260"/>
      <c r="J75" s="261"/>
      <c r="K75" s="259" t="s">
        <v>194</v>
      </c>
      <c r="L75" s="260"/>
      <c r="M75" s="260"/>
      <c r="N75" s="261"/>
      <c r="O75" s="259" t="s">
        <v>195</v>
      </c>
      <c r="P75" s="260"/>
      <c r="Q75" s="260"/>
      <c r="R75" s="261"/>
      <c r="S75" s="259" t="s">
        <v>196</v>
      </c>
      <c r="T75" s="260"/>
      <c r="U75" s="260"/>
      <c r="V75" s="261"/>
      <c r="W75" s="267" t="s">
        <v>197</v>
      </c>
    </row>
    <row r="76" spans="5:23" ht="29.25" thickBot="1">
      <c r="E76" s="266"/>
      <c r="F76" s="266"/>
      <c r="G76" s="4" t="s">
        <v>198</v>
      </c>
      <c r="H76" s="5" t="s">
        <v>199</v>
      </c>
      <c r="I76" s="6" t="s">
        <v>200</v>
      </c>
      <c r="J76" s="7" t="s">
        <v>201</v>
      </c>
      <c r="K76" s="4" t="s">
        <v>198</v>
      </c>
      <c r="L76" s="5" t="s">
        <v>199</v>
      </c>
      <c r="M76" s="6" t="s">
        <v>200</v>
      </c>
      <c r="N76" s="7" t="s">
        <v>201</v>
      </c>
      <c r="O76" s="4" t="s">
        <v>17</v>
      </c>
      <c r="P76" s="8" t="s">
        <v>18</v>
      </c>
      <c r="Q76" s="9" t="s">
        <v>19</v>
      </c>
      <c r="R76" s="10" t="s">
        <v>20</v>
      </c>
      <c r="S76" s="11" t="s">
        <v>17</v>
      </c>
      <c r="T76" s="12" t="s">
        <v>18</v>
      </c>
      <c r="U76" s="9" t="s">
        <v>19</v>
      </c>
      <c r="V76" s="12" t="s">
        <v>20</v>
      </c>
      <c r="W76" s="268"/>
    </row>
    <row r="77" spans="5:23" ht="15.75" thickBot="1">
      <c r="E77" s="248"/>
      <c r="F77" s="249"/>
      <c r="G77" s="58"/>
      <c r="H77" s="59"/>
      <c r="I77" s="59"/>
      <c r="J77" s="60"/>
      <c r="K77" s="58"/>
      <c r="L77" s="59"/>
      <c r="M77" s="59"/>
      <c r="N77" s="61"/>
      <c r="O77" s="57" t="str">
        <f>IFERROR((K77/G77),"100%")</f>
        <v>100%</v>
      </c>
      <c r="P77" s="24" t="str">
        <f>IFERROR((L77/H77),"100%")</f>
        <v>100%</v>
      </c>
      <c r="Q77" s="24" t="str">
        <f>IFERROR((M77/I77),"100%")</f>
        <v>100%</v>
      </c>
      <c r="R77" s="26" t="str">
        <f>IFERROR((N77/J77),"100%")</f>
        <v>100%</v>
      </c>
      <c r="S77" s="57" t="str">
        <f>IFERROR(((K77)/(G77)),"100%")</f>
        <v>100%</v>
      </c>
      <c r="T77" s="57" t="str">
        <f>IFERROR(((L77+M77)/(H77+I77)),"100%")</f>
        <v>100%</v>
      </c>
      <c r="U77" s="24" t="str">
        <f>IFERROR(((L77+M77+N77)/(H77+I77+J77)),"100%")</f>
        <v>100%</v>
      </c>
      <c r="V77" s="26" t="str">
        <f>IFERROR(((L77+M77+N77+O77)/(H77+I77+J77+K77)),"100%")</f>
        <v>100%</v>
      </c>
      <c r="W77" s="62"/>
    </row>
    <row r="78" spans="5:23">
      <c r="E78" s="17"/>
      <c r="F78" s="13">
        <v>400</v>
      </c>
      <c r="G78" s="42">
        <v>100</v>
      </c>
      <c r="H78" s="43">
        <v>100</v>
      </c>
      <c r="I78" s="43">
        <v>100</v>
      </c>
      <c r="J78" s="44">
        <v>100</v>
      </c>
      <c r="K78" s="42">
        <v>90</v>
      </c>
      <c r="L78" s="45"/>
      <c r="M78" s="45"/>
      <c r="N78" s="46"/>
      <c r="O78" s="26">
        <f>IFERROR(K78/G78,"100"%)</f>
        <v>0.9</v>
      </c>
      <c r="P78" s="37"/>
      <c r="Q78" s="37"/>
      <c r="R78" s="38"/>
      <c r="S78" s="32">
        <f>IFERROR(K78/F78,"100%")</f>
        <v>0.22500000000000001</v>
      </c>
      <c r="T78" s="37"/>
      <c r="U78" s="37"/>
      <c r="V78" s="38"/>
      <c r="W78" s="21"/>
    </row>
    <row r="79" spans="5:23">
      <c r="E79" s="18"/>
      <c r="F79" s="14">
        <v>1500</v>
      </c>
      <c r="G79" s="47">
        <v>500</v>
      </c>
      <c r="H79" s="48">
        <v>250</v>
      </c>
      <c r="I79" s="48">
        <v>550</v>
      </c>
      <c r="J79" s="49">
        <v>200</v>
      </c>
      <c r="K79" s="47">
        <v>450</v>
      </c>
      <c r="L79" s="50"/>
      <c r="M79" s="50"/>
      <c r="N79" s="51"/>
      <c r="O79" s="26">
        <f>IFERROR(K79/G79,"100"%)</f>
        <v>0.9</v>
      </c>
      <c r="P79" s="39"/>
      <c r="Q79" s="39"/>
      <c r="R79" s="40"/>
      <c r="S79" s="32">
        <f>IFERROR(K79/F79,"100%")</f>
        <v>0.3</v>
      </c>
      <c r="T79" s="39"/>
      <c r="U79" s="39"/>
      <c r="V79" s="40"/>
      <c r="W79" s="22"/>
    </row>
    <row r="80" spans="5:23" ht="15.75" thickBot="1">
      <c r="E80" s="19"/>
      <c r="F80" s="20"/>
      <c r="G80" s="52"/>
      <c r="H80" s="117"/>
      <c r="I80" s="53"/>
      <c r="J80" s="54"/>
      <c r="K80" s="52"/>
      <c r="L80" s="55"/>
      <c r="M80" s="55"/>
      <c r="N80" s="56"/>
      <c r="O80" s="29"/>
      <c r="P80" s="30"/>
      <c r="Q80" s="30"/>
      <c r="R80" s="31"/>
      <c r="S80" s="41"/>
      <c r="T80" s="30"/>
      <c r="U80" s="30"/>
      <c r="V80" s="31"/>
      <c r="W80" s="23"/>
    </row>
  </sheetData>
  <mergeCells count="35">
    <mergeCell ref="B31:B32"/>
    <mergeCell ref="P11:S11"/>
    <mergeCell ref="T11:V11"/>
    <mergeCell ref="B11:B12"/>
    <mergeCell ref="C11:C12"/>
    <mergeCell ref="D11:F11"/>
    <mergeCell ref="G11:K11"/>
    <mergeCell ref="C60:E60"/>
    <mergeCell ref="L60:Q60"/>
    <mergeCell ref="U60:W60"/>
    <mergeCell ref="C31:C32"/>
    <mergeCell ref="C50:C51"/>
    <mergeCell ref="E77:F77"/>
    <mergeCell ref="E2:S2"/>
    <mergeCell ref="E3:S3"/>
    <mergeCell ref="E4:S4"/>
    <mergeCell ref="L11:O11"/>
    <mergeCell ref="E5:S5"/>
    <mergeCell ref="K75:N75"/>
    <mergeCell ref="O75:R75"/>
    <mergeCell ref="S75:V75"/>
    <mergeCell ref="E74:W74"/>
    <mergeCell ref="E75:E76"/>
    <mergeCell ref="W75:W76"/>
    <mergeCell ref="F75:F76"/>
    <mergeCell ref="G75:J75"/>
    <mergeCell ref="G10:V10"/>
    <mergeCell ref="W11:W12"/>
    <mergeCell ref="B50:B51"/>
    <mergeCell ref="B37:B38"/>
    <mergeCell ref="C37:C38"/>
    <mergeCell ref="C48:C49"/>
    <mergeCell ref="B48:B49"/>
    <mergeCell ref="C45:C46"/>
    <mergeCell ref="B45:B46"/>
  </mergeCells>
  <conditionalFormatting sqref="C27">
    <cfRule type="duplicateValues" dxfId="91" priority="101"/>
    <cfRule type="duplicateValues" dxfId="90" priority="102"/>
  </conditionalFormatting>
  <conditionalFormatting sqref="C41">
    <cfRule type="duplicateValues" dxfId="89" priority="110"/>
    <cfRule type="duplicateValues" dxfId="88" priority="109"/>
  </conditionalFormatting>
  <conditionalFormatting sqref="C42">
    <cfRule type="duplicateValues" dxfId="87" priority="108"/>
    <cfRule type="duplicateValues" dxfId="86" priority="107"/>
  </conditionalFormatting>
  <conditionalFormatting sqref="C43">
    <cfRule type="duplicateValues" dxfId="85" priority="105"/>
    <cfRule type="duplicateValues" dxfId="84" priority="106"/>
  </conditionalFormatting>
  <conditionalFormatting sqref="C44">
    <cfRule type="duplicateValues" dxfId="83" priority="99"/>
    <cfRule type="duplicateValues" dxfId="82" priority="100"/>
  </conditionalFormatting>
  <conditionalFormatting sqref="G77:J80">
    <cfRule type="containsBlanks" dxfId="81" priority="124">
      <formula>LEN(TRIM(G77))=0</formula>
    </cfRule>
  </conditionalFormatting>
  <conditionalFormatting sqref="H13:K52">
    <cfRule type="containsBlanks" dxfId="80" priority="201">
      <formula>LEN(TRIM(H13))=0</formula>
    </cfRule>
  </conditionalFormatting>
  <conditionalFormatting sqref="K77:N80">
    <cfRule type="containsBlanks" dxfId="79" priority="125">
      <formula>LEN(TRIM(K77))=0</formula>
    </cfRule>
  </conditionalFormatting>
  <conditionalFormatting sqref="L13:S52">
    <cfRule type="containsBlanks" dxfId="78" priority="21">
      <formula>LEN(TRIM(L13))=0</formula>
    </cfRule>
  </conditionalFormatting>
  <conditionalFormatting sqref="O78:O79">
    <cfRule type="containsBlanks" dxfId="77" priority="233" stopIfTrue="1">
      <formula>LEN(TRIM(O78))=0</formula>
    </cfRule>
    <cfRule type="cellIs" dxfId="76" priority="228" stopIfTrue="1" operator="equal">
      <formula>"100%"</formula>
    </cfRule>
    <cfRule type="cellIs" dxfId="75" priority="229" stopIfTrue="1" operator="lessThan">
      <formula>0.5</formula>
    </cfRule>
    <cfRule type="cellIs" dxfId="74" priority="230" stopIfTrue="1" operator="between">
      <formula>0.5</formula>
      <formula>0.7</formula>
    </cfRule>
    <cfRule type="cellIs" dxfId="73" priority="231" stopIfTrue="1" operator="between">
      <formula>0.7</formula>
      <formula>1.2</formula>
    </cfRule>
    <cfRule type="cellIs" dxfId="72" priority="232" stopIfTrue="1" operator="greaterThanOrEqual">
      <formula>1.2</formula>
    </cfRule>
  </conditionalFormatting>
  <conditionalFormatting sqref="O77:V77">
    <cfRule type="containsBlanks" dxfId="71" priority="117" stopIfTrue="1">
      <formula>LEN(TRIM(O77))=0</formula>
    </cfRule>
    <cfRule type="cellIs" dxfId="70" priority="116" stopIfTrue="1" operator="greaterThanOrEqual">
      <formula>1.2</formula>
    </cfRule>
    <cfRule type="cellIs" dxfId="69" priority="115" stopIfTrue="1" operator="between">
      <formula>0.7</formula>
      <formula>1.2</formula>
    </cfRule>
    <cfRule type="cellIs" dxfId="68" priority="114" stopIfTrue="1" operator="between">
      <formula>0.5</formula>
      <formula>0.7</formula>
    </cfRule>
    <cfRule type="cellIs" dxfId="67" priority="113" stopIfTrue="1" operator="lessThan">
      <formula>0.5</formula>
    </cfRule>
    <cfRule type="cellIs" dxfId="66" priority="112" stopIfTrue="1" operator="equal">
      <formula>"100%"</formula>
    </cfRule>
  </conditionalFormatting>
  <conditionalFormatting sqref="P13:S52">
    <cfRule type="containsBlanks" dxfId="65" priority="20" stopIfTrue="1">
      <formula>LEN(TRIM(P13))=0</formula>
    </cfRule>
    <cfRule type="cellIs" dxfId="64" priority="15" stopIfTrue="1" operator="equal">
      <formula>"100%"</formula>
    </cfRule>
    <cfRule type="cellIs" dxfId="63" priority="16" stopIfTrue="1" operator="lessThan">
      <formula>0.5</formula>
    </cfRule>
    <cfRule type="cellIs" dxfId="62" priority="17" stopIfTrue="1" operator="between">
      <formula>0.5</formula>
      <formula>0.7</formula>
    </cfRule>
    <cfRule type="cellIs" dxfId="61" priority="18" stopIfTrue="1" operator="between">
      <formula>0.7</formula>
      <formula>1.2</formula>
    </cfRule>
    <cfRule type="cellIs" dxfId="60" priority="19" stopIfTrue="1" operator="greaterThanOrEqual">
      <formula>1.2</formula>
    </cfRule>
  </conditionalFormatting>
  <conditionalFormatting sqref="P78:R79 T78:V79 O80:V80">
    <cfRule type="containsBlanks" dxfId="59" priority="202">
      <formula>LEN(TRIM(O78))=0</formula>
    </cfRule>
  </conditionalFormatting>
  <conditionalFormatting sqref="S78:S79">
    <cfRule type="cellIs" dxfId="58" priority="215" stopIfTrue="1" operator="equal">
      <formula>"100%"</formula>
    </cfRule>
    <cfRule type="cellIs" dxfId="57" priority="216" stopIfTrue="1" operator="lessThan">
      <formula>0.5</formula>
    </cfRule>
    <cfRule type="cellIs" dxfId="56" priority="217" stopIfTrue="1" operator="between">
      <formula>0.5</formula>
      <formula>0.7</formula>
    </cfRule>
    <cfRule type="cellIs" dxfId="55" priority="218" stopIfTrue="1" operator="between">
      <formula>0.7</formula>
      <formula>1.2</formula>
    </cfRule>
    <cfRule type="cellIs" dxfId="54" priority="219" stopIfTrue="1" operator="greaterThanOrEqual">
      <formula>1.2</formula>
    </cfRule>
    <cfRule type="containsBlanks" dxfId="53" priority="220" stopIfTrue="1">
      <formula>LEN(TRIM(S78))=0</formula>
    </cfRule>
  </conditionalFormatting>
  <conditionalFormatting sqref="S77:V77">
    <cfRule type="containsBlanks" dxfId="52" priority="111">
      <formula>LEN(TRIM(S77))=0</formula>
    </cfRule>
  </conditionalFormatting>
  <conditionalFormatting sqref="T13:U52 V13">
    <cfRule type="cellIs" dxfId="51" priority="24" stopIfTrue="1" operator="between">
      <formula>0.5</formula>
      <formula>0.7</formula>
    </cfRule>
    <cfRule type="cellIs" dxfId="50" priority="23" stopIfTrue="1" operator="lessThan">
      <formula>0.5</formula>
    </cfRule>
    <cfRule type="cellIs" dxfId="49" priority="22" stopIfTrue="1" operator="equal">
      <formula>"100%"</formula>
    </cfRule>
    <cfRule type="containsBlanks" dxfId="48" priority="28">
      <formula>LEN(TRIM(T13))=0</formula>
    </cfRule>
    <cfRule type="containsBlanks" dxfId="47" priority="27" stopIfTrue="1">
      <formula>LEN(TRIM(T13))=0</formula>
    </cfRule>
    <cfRule type="cellIs" dxfId="46" priority="26" stopIfTrue="1" operator="greaterThanOrEqual">
      <formula>1.2</formula>
    </cfRule>
    <cfRule type="cellIs" dxfId="45" priority="25" stopIfTrue="1" operator="between">
      <formula>0.7</formula>
      <formula>1.2</formula>
    </cfRule>
  </conditionalFormatting>
  <conditionalFormatting sqref="V14:V52">
    <cfRule type="containsBlanks" dxfId="44" priority="7">
      <formula>LEN(TRIM(V14))=0</formula>
    </cfRule>
    <cfRule type="containsBlanks" dxfId="43" priority="6" stopIfTrue="1">
      <formula>LEN(TRIM(V14))=0</formula>
    </cfRule>
    <cfRule type="cellIs" dxfId="42" priority="5" stopIfTrue="1" operator="greaterThanOrEqual">
      <formula>1.2</formula>
    </cfRule>
    <cfRule type="cellIs" dxfId="41" priority="4" stopIfTrue="1" operator="between">
      <formula>0.7</formula>
      <formula>1.2</formula>
    </cfRule>
    <cfRule type="cellIs" dxfId="40" priority="3" stopIfTrue="1" operator="between">
      <formula>0.5</formula>
      <formula>0.7</formula>
    </cfRule>
    <cfRule type="cellIs" dxfId="39" priority="2" stopIfTrue="1" operator="lessThan">
      <formula>0.5</formula>
    </cfRule>
    <cfRule type="cellIs" dxfId="38" priority="1" stopIfTrue="1" operator="equal">
      <formula>"100%"</formula>
    </cfRule>
  </conditionalFormatting>
  <pageMargins left="0.7" right="0.7" top="0.75" bottom="0.75" header="0.3" footer="0.3"/>
  <pageSetup paperSize="309" scale="25" fitToHeight="0" orientation="landscape" r:id="rId1"/>
  <rowBreaks count="3" manualBreakCount="3">
    <brk id="22" max="22" man="1"/>
    <brk id="35" max="16383" man="1"/>
    <brk id="49"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91330-924B-4349-96C7-748F246D6533}">
  <sheetPr>
    <pageSetUpPr fitToPage="1"/>
  </sheetPr>
  <dimension ref="B1:H81"/>
  <sheetViews>
    <sheetView view="pageBreakPreview" topLeftCell="A6" zoomScale="55" zoomScaleNormal="55" zoomScaleSheetLayoutView="55" zoomScalePageLayoutView="55" workbookViewId="0">
      <selection activeCell="F13" sqref="F13"/>
    </sheetView>
  </sheetViews>
  <sheetFormatPr defaultColWidth="11.42578125" defaultRowHeight="15"/>
  <cols>
    <col min="2" max="2" width="22.42578125" customWidth="1"/>
    <col min="3" max="3" width="41.85546875" customWidth="1"/>
    <col min="4" max="4" width="38.28515625" customWidth="1"/>
    <col min="5" max="7" width="16.85546875" customWidth="1"/>
    <col min="8" max="8" width="49.28515625" customWidth="1"/>
  </cols>
  <sheetData>
    <row r="1" spans="2:8" thickBot="1"/>
    <row r="2" spans="2:8" ht="27.2">
      <c r="E2" s="251"/>
      <c r="F2" s="251"/>
      <c r="G2" s="251"/>
    </row>
    <row r="3" spans="2:8" ht="27.2">
      <c r="E3" s="253"/>
      <c r="F3" s="253"/>
      <c r="G3" s="253"/>
    </row>
    <row r="4" spans="2:8" ht="27.2">
      <c r="E4" s="253"/>
      <c r="F4" s="253"/>
      <c r="G4" s="253"/>
    </row>
    <row r="5" spans="2:8" ht="28.15" thickBot="1">
      <c r="E5" s="258"/>
      <c r="F5" s="258"/>
      <c r="G5" s="258"/>
    </row>
    <row r="9" spans="2:8" thickBot="1"/>
    <row r="10" spans="2:8" ht="21.75" thickBot="1">
      <c r="E10" s="270"/>
      <c r="F10" s="270"/>
      <c r="G10" s="270"/>
    </row>
    <row r="11" spans="2:8" ht="18.75" thickBot="1">
      <c r="B11" s="283" t="s">
        <v>5</v>
      </c>
      <c r="C11" s="285" t="s">
        <v>6</v>
      </c>
      <c r="D11" s="151" t="s">
        <v>7</v>
      </c>
      <c r="E11" s="152"/>
      <c r="F11" s="147"/>
      <c r="G11" s="150"/>
      <c r="H11" s="272" t="s">
        <v>12</v>
      </c>
    </row>
    <row r="12" spans="2:8" ht="126.75" customHeight="1" thickBot="1">
      <c r="B12" s="284"/>
      <c r="C12" s="286"/>
      <c r="D12" s="65" t="s">
        <v>13</v>
      </c>
      <c r="E12" s="68" t="s">
        <v>19</v>
      </c>
      <c r="F12" s="68" t="s">
        <v>19</v>
      </c>
      <c r="G12" s="73" t="s">
        <v>18</v>
      </c>
      <c r="H12" s="273"/>
    </row>
    <row r="13" spans="2:8" ht="184.7" customHeight="1">
      <c r="B13" s="174" t="s">
        <v>21</v>
      </c>
      <c r="C13" s="175" t="s">
        <v>22</v>
      </c>
      <c r="D13" s="176" t="s">
        <v>23</v>
      </c>
      <c r="E13" s="163">
        <v>0.9</v>
      </c>
      <c r="F13" s="164">
        <v>0.90800000000000003</v>
      </c>
      <c r="G13" s="165">
        <v>0.98555555555555552</v>
      </c>
      <c r="H13" s="138" t="s">
        <v>26</v>
      </c>
    </row>
    <row r="14" spans="2:8" ht="171" customHeight="1">
      <c r="B14" s="177" t="s">
        <v>27</v>
      </c>
      <c r="C14" s="178" t="s">
        <v>28</v>
      </c>
      <c r="D14" s="179" t="s">
        <v>29</v>
      </c>
      <c r="E14" s="166">
        <v>7688</v>
      </c>
      <c r="F14" s="167">
        <v>7277</v>
      </c>
      <c r="G14" s="168">
        <v>1.116437063596905</v>
      </c>
      <c r="H14" s="121" t="s">
        <v>31</v>
      </c>
    </row>
    <row r="15" spans="2:8" ht="170.45" customHeight="1">
      <c r="B15" s="180" t="s">
        <v>32</v>
      </c>
      <c r="C15" s="181" t="s">
        <v>33</v>
      </c>
      <c r="D15" s="182" t="s">
        <v>34</v>
      </c>
      <c r="E15" s="166">
        <v>363</v>
      </c>
      <c r="F15" s="167">
        <v>318</v>
      </c>
      <c r="G15" s="168">
        <v>1</v>
      </c>
      <c r="H15" s="106" t="s">
        <v>37</v>
      </c>
    </row>
    <row r="16" spans="2:8" ht="57.75">
      <c r="B16" s="180" t="s">
        <v>38</v>
      </c>
      <c r="C16" s="181" t="s">
        <v>39</v>
      </c>
      <c r="D16" s="183" t="s">
        <v>40</v>
      </c>
      <c r="E16" s="166">
        <v>345</v>
      </c>
      <c r="F16" s="167">
        <v>300</v>
      </c>
      <c r="G16" s="168">
        <v>1</v>
      </c>
      <c r="H16" s="15" t="s">
        <v>37</v>
      </c>
    </row>
    <row r="17" spans="2:8" ht="113.25" customHeight="1">
      <c r="B17" s="180" t="s">
        <v>38</v>
      </c>
      <c r="C17" s="181" t="s">
        <v>43</v>
      </c>
      <c r="D17" s="183" t="s">
        <v>44</v>
      </c>
      <c r="E17" s="166">
        <v>18</v>
      </c>
      <c r="F17" s="167">
        <v>18</v>
      </c>
      <c r="G17" s="168">
        <v>1</v>
      </c>
      <c r="H17" s="15" t="s">
        <v>46</v>
      </c>
    </row>
    <row r="18" spans="2:8" ht="120">
      <c r="B18" s="180" t="s">
        <v>47</v>
      </c>
      <c r="C18" s="181" t="s">
        <v>48</v>
      </c>
      <c r="D18" s="182" t="s">
        <v>49</v>
      </c>
      <c r="E18" s="166">
        <v>3230</v>
      </c>
      <c r="F18" s="167">
        <v>3937</v>
      </c>
      <c r="G18" s="168">
        <v>1.7066666666666668</v>
      </c>
      <c r="H18" s="106" t="s">
        <v>51</v>
      </c>
    </row>
    <row r="19" spans="2:8" ht="60">
      <c r="B19" s="180" t="s">
        <v>38</v>
      </c>
      <c r="C19" s="181" t="s">
        <v>52</v>
      </c>
      <c r="D19" s="182" t="s">
        <v>53</v>
      </c>
      <c r="E19" s="166">
        <v>3200</v>
      </c>
      <c r="F19" s="167">
        <v>3907</v>
      </c>
      <c r="G19" s="168">
        <v>1.7208000000000001</v>
      </c>
      <c r="H19" s="15" t="s">
        <v>55</v>
      </c>
    </row>
    <row r="20" spans="2:8" ht="60">
      <c r="B20" s="180" t="s">
        <v>38</v>
      </c>
      <c r="C20" s="181" t="s">
        <v>56</v>
      </c>
      <c r="D20" s="182" t="s">
        <v>57</v>
      </c>
      <c r="E20" s="166">
        <v>30</v>
      </c>
      <c r="F20" s="167">
        <v>30</v>
      </c>
      <c r="G20" s="168">
        <v>1</v>
      </c>
      <c r="H20" s="15" t="s">
        <v>59</v>
      </c>
    </row>
    <row r="21" spans="2:8" ht="75">
      <c r="B21" s="180" t="s">
        <v>60</v>
      </c>
      <c r="C21" s="184" t="s">
        <v>61</v>
      </c>
      <c r="D21" s="185" t="s">
        <v>62</v>
      </c>
      <c r="E21" s="166">
        <v>2019</v>
      </c>
      <c r="F21" s="167">
        <v>812</v>
      </c>
      <c r="G21" s="168">
        <v>0.97568603712671509</v>
      </c>
      <c r="H21" s="106" t="s">
        <v>64</v>
      </c>
    </row>
    <row r="22" spans="2:8" ht="57">
      <c r="B22" s="186" t="s">
        <v>65</v>
      </c>
      <c r="C22" s="187" t="s">
        <v>66</v>
      </c>
      <c r="D22" s="188" t="s">
        <v>67</v>
      </c>
      <c r="E22" s="166">
        <v>2</v>
      </c>
      <c r="F22" s="167">
        <v>2</v>
      </c>
      <c r="G22" s="168">
        <v>1</v>
      </c>
      <c r="H22" s="15" t="s">
        <v>69</v>
      </c>
    </row>
    <row r="23" spans="2:8" ht="57">
      <c r="B23" s="186" t="s">
        <v>65</v>
      </c>
      <c r="C23" s="187" t="s">
        <v>70</v>
      </c>
      <c r="D23" s="188" t="s">
        <v>71</v>
      </c>
      <c r="E23" s="166">
        <v>0</v>
      </c>
      <c r="F23" s="167">
        <v>3</v>
      </c>
      <c r="G23" s="168">
        <v>0</v>
      </c>
      <c r="H23" s="15" t="s">
        <v>202</v>
      </c>
    </row>
    <row r="24" spans="2:8" ht="57">
      <c r="B24" s="186" t="s">
        <v>65</v>
      </c>
      <c r="C24" s="187" t="s">
        <v>74</v>
      </c>
      <c r="D24" s="188" t="s">
        <v>75</v>
      </c>
      <c r="E24" s="166">
        <v>15</v>
      </c>
      <c r="F24" s="167">
        <v>27</v>
      </c>
      <c r="G24" s="168">
        <v>0.96</v>
      </c>
      <c r="H24" s="15" t="s">
        <v>77</v>
      </c>
    </row>
    <row r="25" spans="2:8" ht="71.25">
      <c r="B25" s="186" t="s">
        <v>65</v>
      </c>
      <c r="C25" s="187" t="s">
        <v>78</v>
      </c>
      <c r="D25" s="188" t="s">
        <v>79</v>
      </c>
      <c r="E25" s="166">
        <v>250</v>
      </c>
      <c r="F25" s="167">
        <v>285</v>
      </c>
      <c r="G25" s="168">
        <v>1.044</v>
      </c>
      <c r="H25" s="15" t="s">
        <v>81</v>
      </c>
    </row>
    <row r="26" spans="2:8" ht="72">
      <c r="B26" s="186" t="s">
        <v>65</v>
      </c>
      <c r="C26" s="187" t="s">
        <v>82</v>
      </c>
      <c r="D26" s="188" t="s">
        <v>83</v>
      </c>
      <c r="E26" s="166">
        <v>240</v>
      </c>
      <c r="F26" s="167">
        <v>250</v>
      </c>
      <c r="G26" s="168">
        <v>0.67428571428571427</v>
      </c>
      <c r="H26" s="15" t="s">
        <v>203</v>
      </c>
    </row>
    <row r="27" spans="2:8" ht="57.75">
      <c r="B27" s="186" t="s">
        <v>65</v>
      </c>
      <c r="C27" s="187" t="s">
        <v>86</v>
      </c>
      <c r="D27" s="188" t="s">
        <v>87</v>
      </c>
      <c r="E27" s="166">
        <v>1500</v>
      </c>
      <c r="F27" s="167">
        <v>239</v>
      </c>
      <c r="G27" s="168">
        <v>0.504</v>
      </c>
      <c r="H27" s="15" t="s">
        <v>89</v>
      </c>
    </row>
    <row r="28" spans="2:8" ht="99.75">
      <c r="B28" s="186" t="s">
        <v>65</v>
      </c>
      <c r="C28" s="187" t="s">
        <v>90</v>
      </c>
      <c r="D28" s="188" t="s">
        <v>91</v>
      </c>
      <c r="E28" s="166">
        <v>2</v>
      </c>
      <c r="F28" s="167">
        <v>2</v>
      </c>
      <c r="G28" s="168">
        <v>1</v>
      </c>
      <c r="H28" s="15" t="s">
        <v>69</v>
      </c>
    </row>
    <row r="29" spans="2:8" ht="57.75">
      <c r="B29" s="186" t="s">
        <v>65</v>
      </c>
      <c r="C29" s="187" t="s">
        <v>94</v>
      </c>
      <c r="D29" s="188" t="s">
        <v>95</v>
      </c>
      <c r="E29" s="166">
        <v>0</v>
      </c>
      <c r="F29" s="167"/>
      <c r="G29" s="168">
        <v>1</v>
      </c>
      <c r="H29" s="15" t="s">
        <v>69</v>
      </c>
    </row>
    <row r="30" spans="2:8" ht="57.75">
      <c r="B30" s="186" t="s">
        <v>65</v>
      </c>
      <c r="C30" s="187" t="s">
        <v>96</v>
      </c>
      <c r="D30" s="188" t="s">
        <v>97</v>
      </c>
      <c r="E30" s="169">
        <v>10</v>
      </c>
      <c r="F30" s="170">
        <v>4</v>
      </c>
      <c r="G30" s="168">
        <v>0.75</v>
      </c>
      <c r="H30" s="15" t="s">
        <v>204</v>
      </c>
    </row>
    <row r="31" spans="2:8" ht="83.25" customHeight="1">
      <c r="B31" s="293" t="s">
        <v>100</v>
      </c>
      <c r="C31" s="295" t="s">
        <v>101</v>
      </c>
      <c r="D31" s="189" t="s">
        <v>102</v>
      </c>
      <c r="E31" s="166">
        <v>30</v>
      </c>
      <c r="F31" s="170">
        <v>20</v>
      </c>
      <c r="G31" s="168">
        <v>0.1</v>
      </c>
      <c r="H31" s="105" t="s">
        <v>104</v>
      </c>
    </row>
    <row r="32" spans="2:8" ht="112.7" customHeight="1">
      <c r="B32" s="294"/>
      <c r="C32" s="296"/>
      <c r="D32" s="182" t="s">
        <v>105</v>
      </c>
      <c r="E32" s="166">
        <v>23</v>
      </c>
      <c r="F32" s="170">
        <v>27</v>
      </c>
      <c r="G32" s="168">
        <v>1.75</v>
      </c>
      <c r="H32" s="105" t="s">
        <v>107</v>
      </c>
    </row>
    <row r="33" spans="2:8" ht="90">
      <c r="B33" s="190" t="s">
        <v>108</v>
      </c>
      <c r="C33" s="191" t="s">
        <v>109</v>
      </c>
      <c r="D33" s="192" t="s">
        <v>110</v>
      </c>
      <c r="E33" s="166">
        <v>50</v>
      </c>
      <c r="F33" s="170">
        <v>56</v>
      </c>
      <c r="G33" s="168">
        <v>0.42</v>
      </c>
      <c r="H33" s="15" t="s">
        <v>112</v>
      </c>
    </row>
    <row r="34" spans="2:8" ht="90">
      <c r="B34" s="190" t="s">
        <v>108</v>
      </c>
      <c r="C34" s="191" t="s">
        <v>113</v>
      </c>
      <c r="D34" s="192" t="s">
        <v>114</v>
      </c>
      <c r="E34" s="166">
        <v>75</v>
      </c>
      <c r="F34" s="167">
        <v>80</v>
      </c>
      <c r="G34" s="168">
        <v>0.66666666666666663</v>
      </c>
      <c r="H34" s="15" t="s">
        <v>205</v>
      </c>
    </row>
    <row r="35" spans="2:8" ht="126.75" customHeight="1">
      <c r="B35" s="180" t="s">
        <v>117</v>
      </c>
      <c r="C35" s="193" t="s">
        <v>118</v>
      </c>
      <c r="D35" s="182" t="s">
        <v>119</v>
      </c>
      <c r="E35" s="166">
        <v>15</v>
      </c>
      <c r="F35" s="167">
        <v>24</v>
      </c>
      <c r="G35" s="168">
        <v>0.23076923076923078</v>
      </c>
      <c r="H35" s="106" t="s">
        <v>121</v>
      </c>
    </row>
    <row r="36" spans="2:8" ht="120.2" customHeight="1">
      <c r="B36" s="190" t="s">
        <v>122</v>
      </c>
      <c r="C36" s="193" t="s">
        <v>123</v>
      </c>
      <c r="D36" s="182" t="s">
        <v>124</v>
      </c>
      <c r="E36" s="166">
        <v>617</v>
      </c>
      <c r="F36" s="167">
        <v>797</v>
      </c>
      <c r="G36" s="168">
        <v>0.95692883895131087</v>
      </c>
      <c r="H36" s="15" t="s">
        <v>127</v>
      </c>
    </row>
    <row r="37" spans="2:8" ht="57.75">
      <c r="B37" s="297" t="s">
        <v>122</v>
      </c>
      <c r="C37" s="299" t="s">
        <v>128</v>
      </c>
      <c r="D37" s="194" t="s">
        <v>129</v>
      </c>
      <c r="E37" s="166">
        <v>14</v>
      </c>
      <c r="F37" s="167">
        <v>27</v>
      </c>
      <c r="G37" s="168">
        <v>0.66666666666666663</v>
      </c>
      <c r="H37" s="15" t="s">
        <v>131</v>
      </c>
    </row>
    <row r="38" spans="2:8" ht="43.5">
      <c r="B38" s="298"/>
      <c r="C38" s="300"/>
      <c r="D38" s="194" t="s">
        <v>132</v>
      </c>
      <c r="E38" s="166">
        <v>11</v>
      </c>
      <c r="F38" s="167">
        <v>10</v>
      </c>
      <c r="G38" s="168">
        <v>0.5</v>
      </c>
      <c r="H38" s="15" t="s">
        <v>206</v>
      </c>
    </row>
    <row r="39" spans="2:8" ht="45">
      <c r="B39" s="190" t="s">
        <v>122</v>
      </c>
      <c r="C39" s="191" t="s">
        <v>135</v>
      </c>
      <c r="D39" s="195" t="s">
        <v>136</v>
      </c>
      <c r="E39" s="166">
        <v>309</v>
      </c>
      <c r="F39" s="167">
        <v>298</v>
      </c>
      <c r="G39" s="168">
        <v>0.97922077922077921</v>
      </c>
      <c r="H39" s="15" t="s">
        <v>207</v>
      </c>
    </row>
    <row r="40" spans="2:8" ht="135.75" customHeight="1">
      <c r="B40" s="180" t="s">
        <v>139</v>
      </c>
      <c r="C40" s="193" t="s">
        <v>140</v>
      </c>
      <c r="D40" s="182" t="s">
        <v>141</v>
      </c>
      <c r="E40" s="166">
        <v>449</v>
      </c>
      <c r="F40" s="167">
        <v>380</v>
      </c>
      <c r="G40" s="168">
        <v>1.288948069241012</v>
      </c>
      <c r="H40" s="106" t="s">
        <v>143</v>
      </c>
    </row>
    <row r="41" spans="2:8" ht="99" customHeight="1">
      <c r="B41" s="180" t="s">
        <v>38</v>
      </c>
      <c r="C41" s="193" t="s">
        <v>144</v>
      </c>
      <c r="D41" s="182" t="s">
        <v>145</v>
      </c>
      <c r="E41" s="166">
        <v>200</v>
      </c>
      <c r="F41" s="167">
        <v>196</v>
      </c>
      <c r="G41" s="168">
        <v>2.7850000000000001</v>
      </c>
      <c r="H41" s="15" t="s">
        <v>147</v>
      </c>
    </row>
    <row r="42" spans="2:8" ht="57">
      <c r="B42" s="180" t="s">
        <v>38</v>
      </c>
      <c r="C42" s="193" t="s">
        <v>148</v>
      </c>
      <c r="D42" s="182" t="s">
        <v>149</v>
      </c>
      <c r="E42" s="166">
        <v>106</v>
      </c>
      <c r="F42" s="167">
        <v>93</v>
      </c>
      <c r="G42" s="168">
        <v>0.82474226804123707</v>
      </c>
      <c r="H42" s="15" t="s">
        <v>208</v>
      </c>
    </row>
    <row r="43" spans="2:8" ht="81" customHeight="1">
      <c r="B43" s="180" t="s">
        <v>38</v>
      </c>
      <c r="C43" s="193" t="s">
        <v>152</v>
      </c>
      <c r="D43" s="182" t="s">
        <v>153</v>
      </c>
      <c r="E43" s="166">
        <v>143</v>
      </c>
      <c r="F43" s="167">
        <v>91</v>
      </c>
      <c r="G43" s="168">
        <v>1.0780082987551867</v>
      </c>
      <c r="H43" s="15" t="s">
        <v>155</v>
      </c>
    </row>
    <row r="44" spans="2:8" ht="116.45" customHeight="1">
      <c r="B44" s="180" t="s">
        <v>156</v>
      </c>
      <c r="C44" s="196" t="s">
        <v>157</v>
      </c>
      <c r="D44" s="197" t="s">
        <v>158</v>
      </c>
      <c r="E44" s="166">
        <v>551</v>
      </c>
      <c r="F44" s="167">
        <v>562</v>
      </c>
      <c r="G44" s="168">
        <v>0.91449814126394047</v>
      </c>
      <c r="H44" s="106" t="s">
        <v>209</v>
      </c>
    </row>
    <row r="45" spans="2:8" ht="137.25" customHeight="1">
      <c r="B45" s="293" t="s">
        <v>38</v>
      </c>
      <c r="C45" s="295" t="s">
        <v>161</v>
      </c>
      <c r="D45" s="182" t="s">
        <v>162</v>
      </c>
      <c r="E45" s="166">
        <v>6</v>
      </c>
      <c r="F45" s="167">
        <v>6</v>
      </c>
      <c r="G45" s="168">
        <v>1</v>
      </c>
      <c r="H45" s="15" t="s">
        <v>164</v>
      </c>
    </row>
    <row r="46" spans="2:8" ht="108.75" customHeight="1">
      <c r="B46" s="294"/>
      <c r="C46" s="296"/>
      <c r="D46" s="182" t="s">
        <v>165</v>
      </c>
      <c r="E46" s="166">
        <v>5</v>
      </c>
      <c r="F46" s="167">
        <v>13</v>
      </c>
      <c r="G46" s="168">
        <v>1.2</v>
      </c>
      <c r="H46" s="15" t="s">
        <v>167</v>
      </c>
    </row>
    <row r="47" spans="2:8" ht="135.75" customHeight="1">
      <c r="B47" s="180" t="s">
        <v>38</v>
      </c>
      <c r="C47" s="198" t="s">
        <v>168</v>
      </c>
      <c r="D47" s="182" t="s">
        <v>169</v>
      </c>
      <c r="E47" s="166">
        <v>3</v>
      </c>
      <c r="F47" s="167">
        <v>3</v>
      </c>
      <c r="G47" s="168">
        <v>1</v>
      </c>
      <c r="H47" s="15" t="s">
        <v>171</v>
      </c>
    </row>
    <row r="48" spans="2:8" ht="90" customHeight="1">
      <c r="B48" s="293" t="s">
        <v>38</v>
      </c>
      <c r="C48" s="295" t="s">
        <v>172</v>
      </c>
      <c r="D48" s="182" t="s">
        <v>173</v>
      </c>
      <c r="E48" s="166">
        <v>380</v>
      </c>
      <c r="F48" s="167">
        <v>382</v>
      </c>
      <c r="G48" s="168">
        <v>1.0054794520547945</v>
      </c>
      <c r="H48" s="15" t="s">
        <v>175</v>
      </c>
    </row>
    <row r="49" spans="2:8" ht="44.25">
      <c r="B49" s="294"/>
      <c r="C49" s="296"/>
      <c r="D49" s="182" t="s">
        <v>176</v>
      </c>
      <c r="E49" s="166">
        <v>0</v>
      </c>
      <c r="F49" s="167">
        <v>1</v>
      </c>
      <c r="G49" s="168">
        <v>1</v>
      </c>
      <c r="H49" s="15" t="s">
        <v>210</v>
      </c>
    </row>
    <row r="50" spans="2:8" ht="101.25" customHeight="1">
      <c r="B50" s="293" t="s">
        <v>38</v>
      </c>
      <c r="C50" s="295" t="s">
        <v>179</v>
      </c>
      <c r="D50" s="182" t="s">
        <v>180</v>
      </c>
      <c r="E50" s="166">
        <v>111</v>
      </c>
      <c r="F50" s="167">
        <v>111</v>
      </c>
      <c r="G50" s="168">
        <v>0.64864864864864868</v>
      </c>
      <c r="H50" s="15" t="s">
        <v>211</v>
      </c>
    </row>
    <row r="51" spans="2:8" ht="42.75">
      <c r="B51" s="294"/>
      <c r="C51" s="296"/>
      <c r="D51" s="182" t="s">
        <v>183</v>
      </c>
      <c r="E51" s="166">
        <v>45</v>
      </c>
      <c r="F51" s="167">
        <v>45</v>
      </c>
      <c r="G51" s="168">
        <v>0.77777777777777779</v>
      </c>
      <c r="H51" s="15" t="s">
        <v>212</v>
      </c>
    </row>
    <row r="52" spans="2:8" ht="90.75" thickBot="1">
      <c r="B52" s="199" t="s">
        <v>38</v>
      </c>
      <c r="C52" s="200" t="s">
        <v>186</v>
      </c>
      <c r="D52" s="201" t="s">
        <v>187</v>
      </c>
      <c r="E52" s="171">
        <v>1</v>
      </c>
      <c r="F52" s="172">
        <v>1</v>
      </c>
      <c r="G52" s="173">
        <v>1</v>
      </c>
      <c r="H52" s="16" t="s">
        <v>189</v>
      </c>
    </row>
    <row r="53" spans="2:8" ht="18.75">
      <c r="C53" s="292"/>
      <c r="D53" s="292"/>
      <c r="G53" s="93">
        <f>AVERAGE(G45:G52,G41:G43,G36:G39,G33:G34,G22:G30,G19:G20,G16:G17)</f>
        <v>0.93874083703562605</v>
      </c>
    </row>
    <row r="61" spans="2:8" ht="15.75">
      <c r="C61" s="274"/>
      <c r="D61" s="274"/>
      <c r="F61" s="275"/>
      <c r="G61" s="275"/>
      <c r="H61" s="149"/>
    </row>
    <row r="74" spans="5:8" ht="15.75" thickBot="1"/>
    <row r="75" spans="5:8" ht="15.75" thickBot="1">
      <c r="E75" s="263"/>
      <c r="F75" s="263"/>
      <c r="G75" s="263"/>
      <c r="H75" s="264"/>
    </row>
    <row r="76" spans="5:8" ht="15.75" thickBot="1">
      <c r="E76" s="148"/>
      <c r="F76" s="148"/>
      <c r="G76" s="148"/>
      <c r="H76" s="267" t="s">
        <v>197</v>
      </c>
    </row>
    <row r="77" spans="5:8" ht="29.25" thickBot="1">
      <c r="E77" s="6" t="s">
        <v>200</v>
      </c>
      <c r="F77" s="6" t="s">
        <v>200</v>
      </c>
      <c r="G77" s="9" t="s">
        <v>19</v>
      </c>
      <c r="H77" s="268"/>
    </row>
    <row r="78" spans="5:8" ht="15.75" thickBot="1">
      <c r="E78" s="59"/>
      <c r="F78" s="59"/>
      <c r="G78" s="24" t="str">
        <f>IFERROR((F78/E78),"100%")</f>
        <v>100%</v>
      </c>
      <c r="H78" s="62"/>
    </row>
    <row r="79" spans="5:8">
      <c r="E79" s="43">
        <v>100</v>
      </c>
      <c r="F79" s="45"/>
      <c r="G79" s="37"/>
      <c r="H79" s="21"/>
    </row>
    <row r="80" spans="5:8">
      <c r="E80" s="48">
        <v>550</v>
      </c>
      <c r="F80" s="50"/>
      <c r="G80" s="39"/>
      <c r="H80" s="22"/>
    </row>
    <row r="81" spans="5:8" ht="15.75" thickBot="1">
      <c r="E81" s="53"/>
      <c r="F81" s="55"/>
      <c r="G81" s="30"/>
      <c r="H81" s="23"/>
    </row>
  </sheetData>
  <mergeCells count="23">
    <mergeCell ref="E2:G2"/>
    <mergeCell ref="E3:G3"/>
    <mergeCell ref="E4:G4"/>
    <mergeCell ref="E5:G5"/>
    <mergeCell ref="E10:G10"/>
    <mergeCell ref="H11:H12"/>
    <mergeCell ref="B31:B32"/>
    <mergeCell ref="C31:C32"/>
    <mergeCell ref="B37:B38"/>
    <mergeCell ref="C37:C38"/>
    <mergeCell ref="B11:B12"/>
    <mergeCell ref="C11:C12"/>
    <mergeCell ref="B45:B46"/>
    <mergeCell ref="C45:C46"/>
    <mergeCell ref="B48:B49"/>
    <mergeCell ref="C48:C49"/>
    <mergeCell ref="B50:B51"/>
    <mergeCell ref="C50:C51"/>
    <mergeCell ref="H76:H77"/>
    <mergeCell ref="C53:D53"/>
    <mergeCell ref="C61:D61"/>
    <mergeCell ref="F61:G61"/>
    <mergeCell ref="E75:H75"/>
  </mergeCells>
  <conditionalFormatting sqref="C27">
    <cfRule type="duplicateValues" dxfId="37" priority="16"/>
    <cfRule type="duplicateValues" dxfId="36" priority="17"/>
  </conditionalFormatting>
  <conditionalFormatting sqref="C41">
    <cfRule type="duplicateValues" dxfId="35" priority="22"/>
    <cfRule type="duplicateValues" dxfId="34" priority="23"/>
  </conditionalFormatting>
  <conditionalFormatting sqref="C42">
    <cfRule type="duplicateValues" dxfId="33" priority="20"/>
    <cfRule type="duplicateValues" dxfId="32" priority="21"/>
  </conditionalFormatting>
  <conditionalFormatting sqref="C43">
    <cfRule type="duplicateValues" dxfId="31" priority="18"/>
    <cfRule type="duplicateValues" dxfId="30" priority="19"/>
  </conditionalFormatting>
  <conditionalFormatting sqref="C44">
    <cfRule type="duplicateValues" dxfId="29" priority="14"/>
    <cfRule type="duplicateValues" dxfId="28" priority="15"/>
  </conditionalFormatting>
  <conditionalFormatting sqref="E13:E52 E78:E81">
    <cfRule type="containsBlanks" dxfId="27" priority="31">
      <formula>LEN(TRIM(E13))=0</formula>
    </cfRule>
  </conditionalFormatting>
  <conditionalFormatting sqref="F13:G52 F78:F81 G79:G81">
    <cfRule type="containsBlanks" dxfId="26" priority="32">
      <formula>LEN(TRIM(F13))=0</formula>
    </cfRule>
  </conditionalFormatting>
  <conditionalFormatting sqref="G13:G52">
    <cfRule type="cellIs" dxfId="25" priority="8" stopIfTrue="1" operator="equal">
      <formula>"100%"</formula>
    </cfRule>
    <cfRule type="cellIs" dxfId="24" priority="9" stopIfTrue="1" operator="lessThan">
      <formula>0.5</formula>
    </cfRule>
    <cfRule type="cellIs" dxfId="23" priority="10" stopIfTrue="1" operator="between">
      <formula>0.5</formula>
      <formula>0.7</formula>
    </cfRule>
    <cfRule type="cellIs" dxfId="22" priority="11" stopIfTrue="1" operator="between">
      <formula>0.7</formula>
      <formula>1.2</formula>
    </cfRule>
    <cfRule type="cellIs" dxfId="21" priority="12" stopIfTrue="1" operator="greaterThanOrEqual">
      <formula>1.2</formula>
    </cfRule>
    <cfRule type="containsBlanks" dxfId="20" priority="13" stopIfTrue="1">
      <formula>LEN(TRIM(G13))=0</formula>
    </cfRule>
  </conditionalFormatting>
  <conditionalFormatting sqref="G78">
    <cfRule type="cellIs" dxfId="19" priority="41" stopIfTrue="1" operator="equal">
      <formula>"100%"</formula>
    </cfRule>
    <cfRule type="cellIs" dxfId="18" priority="42" stopIfTrue="1" operator="lessThan">
      <formula>0.5</formula>
    </cfRule>
    <cfRule type="cellIs" dxfId="17" priority="43" stopIfTrue="1" operator="between">
      <formula>0.5</formula>
      <formula>0.7</formula>
    </cfRule>
    <cfRule type="cellIs" dxfId="16" priority="44" stopIfTrue="1" operator="between">
      <formula>0.7</formula>
      <formula>1.2</formula>
    </cfRule>
    <cfRule type="cellIs" dxfId="15" priority="45" stopIfTrue="1" operator="greaterThanOrEqual">
      <formula>1.2</formula>
    </cfRule>
    <cfRule type="containsBlanks" dxfId="14" priority="46" stopIfTrue="1">
      <formula>LEN(TRIM(G78))=0</formula>
    </cfRule>
  </conditionalFormatting>
  <pageMargins left="0.7" right="0.7" top="0.75" bottom="0.75" header="0.3" footer="0.3"/>
  <pageSetup scale="57" fitToHeight="0" orientation="landscape" r:id="rId1"/>
  <rowBreaks count="4" manualBreakCount="4">
    <brk id="19" max="7" man="1"/>
    <brk id="30" max="7" man="1"/>
    <brk id="36" max="7" man="1"/>
    <brk id="49"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D238B-92EB-47E5-9BFF-57F722441E46}">
  <sheetPr>
    <pageSetUpPr fitToPage="1"/>
  </sheetPr>
  <dimension ref="B1:F67"/>
  <sheetViews>
    <sheetView topLeftCell="D20" zoomScale="55" zoomScaleNormal="55" zoomScaleSheetLayoutView="55" zoomScalePageLayoutView="55" workbookViewId="0">
      <pane xSplit="1" topLeftCell="E1" activePane="topRight" state="frozen"/>
      <selection pane="topRight" activeCell="F1" sqref="F1"/>
      <selection activeCell="D13" sqref="D13"/>
    </sheetView>
  </sheetViews>
  <sheetFormatPr defaultColWidth="11.42578125" defaultRowHeight="15"/>
  <cols>
    <col min="2" max="2" width="37.5703125" bestFit="1" customWidth="1"/>
    <col min="3" max="3" width="63.140625" bestFit="1" customWidth="1"/>
    <col min="4" max="4" width="41.42578125" bestFit="1" customWidth="1"/>
    <col min="5" max="5" width="64.5703125" bestFit="1" customWidth="1"/>
    <col min="6" max="6" width="15.5703125" bestFit="1" customWidth="1"/>
  </cols>
  <sheetData>
    <row r="1" spans="2:6" ht="90">
      <c r="B1" s="91" t="s">
        <v>32</v>
      </c>
      <c r="C1" s="122" t="s">
        <v>33</v>
      </c>
      <c r="D1" s="36" t="s">
        <v>34</v>
      </c>
      <c r="E1" s="202" t="s">
        <v>213</v>
      </c>
      <c r="F1" s="2">
        <v>271</v>
      </c>
    </row>
    <row r="2" spans="2:6" ht="43.5">
      <c r="B2" s="76" t="s">
        <v>38</v>
      </c>
      <c r="C2" s="123" t="s">
        <v>39</v>
      </c>
      <c r="D2" s="80" t="s">
        <v>40</v>
      </c>
      <c r="E2" s="203" t="s">
        <v>213</v>
      </c>
      <c r="F2" s="2">
        <v>249</v>
      </c>
    </row>
    <row r="3" spans="2:6" ht="30">
      <c r="B3" s="76" t="s">
        <v>38</v>
      </c>
      <c r="C3" s="123" t="s">
        <v>43</v>
      </c>
      <c r="D3" s="80" t="s">
        <v>44</v>
      </c>
      <c r="E3" s="203" t="s">
        <v>213</v>
      </c>
      <c r="F3" s="2">
        <v>18</v>
      </c>
    </row>
    <row r="4" spans="2:6" ht="75">
      <c r="B4" s="91" t="s">
        <v>47</v>
      </c>
      <c r="C4" s="122" t="s">
        <v>48</v>
      </c>
      <c r="D4" s="36" t="s">
        <v>49</v>
      </c>
      <c r="E4" s="202" t="s">
        <v>214</v>
      </c>
      <c r="F4" s="2">
        <v>4563</v>
      </c>
    </row>
    <row r="5" spans="2:6" ht="45">
      <c r="B5" s="76" t="s">
        <v>38</v>
      </c>
      <c r="C5" s="123" t="s">
        <v>52</v>
      </c>
      <c r="D5" s="81" t="s">
        <v>53</v>
      </c>
      <c r="E5" s="203" t="s">
        <v>214</v>
      </c>
      <c r="F5" s="2">
        <v>4533</v>
      </c>
    </row>
    <row r="6" spans="2:6" ht="45">
      <c r="B6" s="76" t="s">
        <v>38</v>
      </c>
      <c r="C6" s="123" t="s">
        <v>56</v>
      </c>
      <c r="D6" s="81" t="s">
        <v>57</v>
      </c>
      <c r="E6" s="203" t="s">
        <v>214</v>
      </c>
      <c r="F6" s="2">
        <v>30</v>
      </c>
    </row>
    <row r="7" spans="2:6" ht="45">
      <c r="B7" s="91" t="s">
        <v>60</v>
      </c>
      <c r="C7" s="124" t="s">
        <v>61</v>
      </c>
      <c r="D7" s="92" t="s">
        <v>62</v>
      </c>
      <c r="E7" s="204" t="s">
        <v>215</v>
      </c>
      <c r="F7" s="2">
        <v>1598</v>
      </c>
    </row>
    <row r="8" spans="2:6" ht="43.5">
      <c r="B8" s="77" t="s">
        <v>65</v>
      </c>
      <c r="C8" s="125" t="s">
        <v>66</v>
      </c>
      <c r="D8" s="82" t="s">
        <v>67</v>
      </c>
      <c r="E8" s="205" t="s">
        <v>215</v>
      </c>
      <c r="F8" s="2">
        <v>2</v>
      </c>
    </row>
    <row r="9" spans="2:6" ht="42.75">
      <c r="B9" s="77" t="s">
        <v>65</v>
      </c>
      <c r="C9" s="125" t="s">
        <v>70</v>
      </c>
      <c r="D9" s="82" t="s">
        <v>71</v>
      </c>
      <c r="E9" s="205" t="s">
        <v>215</v>
      </c>
      <c r="F9" s="2">
        <v>3</v>
      </c>
    </row>
    <row r="10" spans="2:6" ht="42.75">
      <c r="B10" s="77" t="s">
        <v>65</v>
      </c>
      <c r="C10" s="125" t="s">
        <v>74</v>
      </c>
      <c r="D10" s="82" t="s">
        <v>75</v>
      </c>
      <c r="E10" s="205" t="s">
        <v>216</v>
      </c>
      <c r="F10" s="2">
        <v>267</v>
      </c>
    </row>
    <row r="11" spans="2:6" ht="43.5">
      <c r="B11" s="77" t="s">
        <v>65</v>
      </c>
      <c r="C11" s="125" t="s">
        <v>78</v>
      </c>
      <c r="D11" s="82" t="s">
        <v>79</v>
      </c>
      <c r="E11" s="205" t="s">
        <v>217</v>
      </c>
      <c r="F11" s="2">
        <v>334</v>
      </c>
    </row>
    <row r="12" spans="2:6" ht="43.5">
      <c r="B12" s="77" t="s">
        <v>65</v>
      </c>
      <c r="C12" s="125" t="s">
        <v>82</v>
      </c>
      <c r="D12" s="82" t="s">
        <v>83</v>
      </c>
      <c r="E12" s="205" t="s">
        <v>215</v>
      </c>
      <c r="F12" s="2">
        <v>803</v>
      </c>
    </row>
    <row r="13" spans="2:6" ht="57.75">
      <c r="B13" s="77" t="s">
        <v>65</v>
      </c>
      <c r="C13" s="125" t="s">
        <v>86</v>
      </c>
      <c r="D13" s="82" t="s">
        <v>87</v>
      </c>
      <c r="E13" s="205" t="s">
        <v>218</v>
      </c>
      <c r="F13" s="2">
        <v>170</v>
      </c>
    </row>
    <row r="14" spans="2:6" ht="72">
      <c r="B14" s="77" t="s">
        <v>65</v>
      </c>
      <c r="C14" s="125" t="s">
        <v>90</v>
      </c>
      <c r="D14" s="82" t="s">
        <v>91</v>
      </c>
      <c r="E14" s="205" t="s">
        <v>217</v>
      </c>
      <c r="F14" s="2">
        <v>0</v>
      </c>
    </row>
    <row r="15" spans="2:6" ht="43.5">
      <c r="B15" s="77" t="s">
        <v>65</v>
      </c>
      <c r="C15" s="125" t="s">
        <v>94</v>
      </c>
      <c r="D15" s="82" t="s">
        <v>95</v>
      </c>
      <c r="E15" s="205" t="s">
        <v>215</v>
      </c>
      <c r="F15" s="2">
        <v>1</v>
      </c>
    </row>
    <row r="16" spans="2:6" ht="43.5">
      <c r="B16" s="77" t="s">
        <v>65</v>
      </c>
      <c r="C16" s="125" t="s">
        <v>96</v>
      </c>
      <c r="D16" s="82" t="s">
        <v>97</v>
      </c>
      <c r="E16" s="205" t="s">
        <v>219</v>
      </c>
      <c r="F16" s="97">
        <v>18</v>
      </c>
    </row>
    <row r="17" spans="2:6" ht="28.5">
      <c r="B17" s="278" t="s">
        <v>100</v>
      </c>
      <c r="C17" s="276" t="s">
        <v>101</v>
      </c>
      <c r="D17" s="103" t="s">
        <v>102</v>
      </c>
      <c r="E17" s="206" t="s">
        <v>216</v>
      </c>
      <c r="F17" s="97">
        <v>7</v>
      </c>
    </row>
    <row r="18" spans="2:6" ht="28.5">
      <c r="B18" s="279"/>
      <c r="C18" s="277"/>
      <c r="D18" s="36" t="s">
        <v>105</v>
      </c>
      <c r="E18" s="206" t="s">
        <v>216</v>
      </c>
      <c r="F18" s="97">
        <v>47</v>
      </c>
    </row>
    <row r="19" spans="2:6" ht="60">
      <c r="B19" s="78" t="s">
        <v>108</v>
      </c>
      <c r="C19" s="126" t="s">
        <v>109</v>
      </c>
      <c r="D19" s="83" t="s">
        <v>110</v>
      </c>
      <c r="E19" s="207" t="s">
        <v>216</v>
      </c>
      <c r="F19" s="97">
        <v>68</v>
      </c>
    </row>
    <row r="20" spans="2:6" ht="60">
      <c r="B20" s="78" t="s">
        <v>108</v>
      </c>
      <c r="C20" s="126" t="s">
        <v>113</v>
      </c>
      <c r="D20" s="83" t="s">
        <v>114</v>
      </c>
      <c r="E20" s="207" t="s">
        <v>216</v>
      </c>
      <c r="F20" s="2">
        <v>54</v>
      </c>
    </row>
    <row r="21" spans="2:6" ht="57">
      <c r="B21" s="91" t="s">
        <v>117</v>
      </c>
      <c r="C21" s="127" t="s">
        <v>118</v>
      </c>
      <c r="D21" s="36" t="s">
        <v>119</v>
      </c>
      <c r="E21" s="206" t="s">
        <v>220</v>
      </c>
      <c r="F21" s="2">
        <v>7</v>
      </c>
    </row>
    <row r="22" spans="2:6" ht="57">
      <c r="B22" s="78" t="s">
        <v>122</v>
      </c>
      <c r="C22" s="128" t="s">
        <v>123</v>
      </c>
      <c r="D22" s="81" t="s">
        <v>124</v>
      </c>
      <c r="E22" s="208" t="s">
        <v>220</v>
      </c>
      <c r="F22" s="2">
        <v>827</v>
      </c>
    </row>
    <row r="23" spans="2:6" ht="42.75">
      <c r="B23" s="242" t="s">
        <v>122</v>
      </c>
      <c r="C23" s="244" t="s">
        <v>128</v>
      </c>
      <c r="D23" s="84" t="s">
        <v>129</v>
      </c>
      <c r="E23" s="207" t="s">
        <v>220</v>
      </c>
      <c r="F23" s="2">
        <v>12</v>
      </c>
    </row>
    <row r="24" spans="2:6" ht="43.5">
      <c r="B24" s="243"/>
      <c r="C24" s="245"/>
      <c r="D24" s="84" t="s">
        <v>132</v>
      </c>
      <c r="E24" s="208" t="s">
        <v>220</v>
      </c>
      <c r="F24" s="2">
        <v>17</v>
      </c>
    </row>
    <row r="25" spans="2:6" ht="42.75">
      <c r="B25" s="78" t="s">
        <v>122</v>
      </c>
      <c r="C25" s="126" t="s">
        <v>135</v>
      </c>
      <c r="D25" s="85" t="s">
        <v>136</v>
      </c>
      <c r="E25" s="208" t="s">
        <v>220</v>
      </c>
      <c r="F25" s="2">
        <v>489</v>
      </c>
    </row>
    <row r="26" spans="2:6" ht="57">
      <c r="B26" s="91" t="s">
        <v>139</v>
      </c>
      <c r="C26" s="127" t="s">
        <v>140</v>
      </c>
      <c r="D26" s="36" t="s">
        <v>141</v>
      </c>
      <c r="E26" s="206" t="s">
        <v>216</v>
      </c>
      <c r="F26" s="1">
        <v>441</v>
      </c>
    </row>
    <row r="27" spans="2:6" ht="42.75">
      <c r="B27" s="76" t="s">
        <v>38</v>
      </c>
      <c r="C27" s="128" t="s">
        <v>144</v>
      </c>
      <c r="D27" s="81" t="s">
        <v>145</v>
      </c>
      <c r="E27" s="208" t="s">
        <v>216</v>
      </c>
      <c r="F27" s="2">
        <v>239</v>
      </c>
    </row>
    <row r="28" spans="2:6" ht="42.75">
      <c r="B28" s="76" t="s">
        <v>38</v>
      </c>
      <c r="C28" s="128" t="s">
        <v>148</v>
      </c>
      <c r="D28" s="81" t="s">
        <v>149</v>
      </c>
      <c r="E28" s="208" t="s">
        <v>216</v>
      </c>
      <c r="F28" s="2">
        <v>86</v>
      </c>
    </row>
    <row r="29" spans="2:6" ht="42.75">
      <c r="B29" s="76" t="s">
        <v>38</v>
      </c>
      <c r="C29" s="128" t="s">
        <v>152</v>
      </c>
      <c r="D29" s="81" t="s">
        <v>153</v>
      </c>
      <c r="E29" s="208" t="s">
        <v>216</v>
      </c>
      <c r="F29" s="2">
        <v>116</v>
      </c>
    </row>
    <row r="30" spans="2:6" ht="45">
      <c r="B30" s="91" t="s">
        <v>156</v>
      </c>
      <c r="C30" s="129" t="s">
        <v>157</v>
      </c>
      <c r="D30" s="99" t="s">
        <v>158</v>
      </c>
      <c r="E30" s="206" t="s">
        <v>216</v>
      </c>
      <c r="F30" s="1">
        <v>429</v>
      </c>
    </row>
    <row r="31" spans="2:6" ht="42.75">
      <c r="B31" s="240" t="s">
        <v>38</v>
      </c>
      <c r="C31" s="246" t="s">
        <v>161</v>
      </c>
      <c r="D31" s="81" t="s">
        <v>162</v>
      </c>
      <c r="E31" s="208" t="s">
        <v>216</v>
      </c>
      <c r="F31" s="2">
        <v>5</v>
      </c>
    </row>
    <row r="32" spans="2:6" ht="57">
      <c r="B32" s="241"/>
      <c r="C32" s="247"/>
      <c r="D32" s="81" t="s">
        <v>165</v>
      </c>
      <c r="E32" s="208" t="s">
        <v>221</v>
      </c>
      <c r="F32" s="2">
        <v>5</v>
      </c>
    </row>
    <row r="33" spans="2:6" ht="71.25">
      <c r="B33" s="76" t="s">
        <v>38</v>
      </c>
      <c r="C33" s="130" t="s">
        <v>168</v>
      </c>
      <c r="D33" s="81" t="s">
        <v>169</v>
      </c>
      <c r="E33" s="208" t="s">
        <v>216</v>
      </c>
      <c r="F33" s="2">
        <v>6</v>
      </c>
    </row>
    <row r="34" spans="2:6" ht="42.75">
      <c r="B34" s="240" t="s">
        <v>38</v>
      </c>
      <c r="C34" s="246" t="s">
        <v>172</v>
      </c>
      <c r="D34" s="81" t="s">
        <v>173</v>
      </c>
      <c r="E34" s="208" t="s">
        <v>216</v>
      </c>
      <c r="F34" s="2">
        <v>302</v>
      </c>
    </row>
    <row r="35" spans="2:6" ht="28.5">
      <c r="B35" s="241"/>
      <c r="C35" s="247"/>
      <c r="D35" s="81" t="s">
        <v>176</v>
      </c>
      <c r="E35" s="208" t="s">
        <v>216</v>
      </c>
      <c r="F35" s="2">
        <v>2</v>
      </c>
    </row>
    <row r="36" spans="2:6" ht="42.75">
      <c r="B36" s="240" t="s">
        <v>38</v>
      </c>
      <c r="C36" s="246" t="s">
        <v>179</v>
      </c>
      <c r="D36" s="81" t="s">
        <v>180</v>
      </c>
      <c r="E36" s="208" t="s">
        <v>216</v>
      </c>
      <c r="F36" s="2">
        <v>77</v>
      </c>
    </row>
    <row r="37" spans="2:6" ht="28.5">
      <c r="B37" s="241"/>
      <c r="C37" s="247"/>
      <c r="D37" s="81" t="s">
        <v>183</v>
      </c>
      <c r="E37" s="208" t="s">
        <v>216</v>
      </c>
      <c r="F37" s="2">
        <v>31</v>
      </c>
    </row>
    <row r="38" spans="2:6" ht="60.75" thickBot="1">
      <c r="B38" s="94" t="s">
        <v>38</v>
      </c>
      <c r="C38" s="131" t="s">
        <v>186</v>
      </c>
      <c r="D38" s="79" t="s">
        <v>187</v>
      </c>
      <c r="E38" s="209" t="s">
        <v>216</v>
      </c>
      <c r="F38" s="28">
        <v>1</v>
      </c>
    </row>
    <row r="39" spans="2:6" ht="14.25">
      <c r="C39" s="292"/>
      <c r="D39" s="292"/>
      <c r="E39" s="292"/>
    </row>
    <row r="47" spans="2:6" ht="16.350000000000001">
      <c r="C47" s="274"/>
      <c r="D47" s="274"/>
      <c r="E47" s="274"/>
      <c r="F47" s="234"/>
    </row>
    <row r="60" spans="5:6" ht="15.75" thickBot="1"/>
    <row r="61" spans="5:6" ht="15.75" thickBot="1">
      <c r="E61" s="262" t="s">
        <v>190</v>
      </c>
      <c r="F61" s="263"/>
    </row>
    <row r="62" spans="5:6" ht="15.75" thickBot="1">
      <c r="E62" s="265" t="s">
        <v>191</v>
      </c>
      <c r="F62" s="148"/>
    </row>
    <row r="63" spans="5:6" ht="29.25" thickBot="1">
      <c r="E63" s="266"/>
      <c r="F63" s="6" t="s">
        <v>200</v>
      </c>
    </row>
    <row r="64" spans="5:6" ht="15.75" thickBot="1">
      <c r="E64" s="162"/>
      <c r="F64" s="59"/>
    </row>
    <row r="65" spans="5:6">
      <c r="E65" s="17"/>
      <c r="F65" s="45"/>
    </row>
    <row r="66" spans="5:6">
      <c r="E66" s="18"/>
      <c r="F66" s="50"/>
    </row>
    <row r="67" spans="5:6" ht="15.75" thickBot="1">
      <c r="E67" s="19"/>
      <c r="F67" s="55"/>
    </row>
  </sheetData>
  <mergeCells count="14">
    <mergeCell ref="C47:E47"/>
    <mergeCell ref="E61:F61"/>
    <mergeCell ref="E62:E63"/>
    <mergeCell ref="B34:B35"/>
    <mergeCell ref="C34:C35"/>
    <mergeCell ref="B36:B37"/>
    <mergeCell ref="C36:C37"/>
    <mergeCell ref="C39:E39"/>
    <mergeCell ref="B17:B18"/>
    <mergeCell ref="C17:C18"/>
    <mergeCell ref="B23:B24"/>
    <mergeCell ref="C23:C24"/>
    <mergeCell ref="B31:B32"/>
    <mergeCell ref="C31:C32"/>
  </mergeCells>
  <conditionalFormatting sqref="C13">
    <cfRule type="duplicateValues" dxfId="13" priority="18"/>
    <cfRule type="duplicateValues" dxfId="12" priority="19"/>
  </conditionalFormatting>
  <conditionalFormatting sqref="C27">
    <cfRule type="duplicateValues" dxfId="11" priority="24"/>
    <cfRule type="duplicateValues" dxfId="10" priority="25"/>
  </conditionalFormatting>
  <conditionalFormatting sqref="C28">
    <cfRule type="duplicateValues" dxfId="9" priority="22"/>
    <cfRule type="duplicateValues" dxfId="8" priority="23"/>
  </conditionalFormatting>
  <conditionalFormatting sqref="C29">
    <cfRule type="duplicateValues" dxfId="7" priority="20"/>
    <cfRule type="duplicateValues" dxfId="6" priority="21"/>
  </conditionalFormatting>
  <conditionalFormatting sqref="C30">
    <cfRule type="duplicateValues" dxfId="5" priority="16"/>
    <cfRule type="duplicateValues" dxfId="4" priority="17"/>
  </conditionalFormatting>
  <conditionalFormatting sqref="F1:F38">
    <cfRule type="containsBlanks" dxfId="3" priority="1">
      <formula>LEN(TRIM(F1))=0</formula>
    </cfRule>
  </conditionalFormatting>
  <conditionalFormatting sqref="F64:F67">
    <cfRule type="containsBlanks" dxfId="2" priority="34">
      <formula>LEN(TRIM(F64))=0</formula>
    </cfRule>
  </conditionalFormatting>
  <pageMargins left="0.7" right="0.7" top="0.75" bottom="0.75" header="0.3" footer="0.3"/>
  <pageSetup paperSize="309" scale="30" fitToHeight="0" orientation="landscape" r:id="rId1"/>
  <rowBreaks count="3" manualBreakCount="3">
    <brk id="8" max="22" man="1"/>
    <brk id="21" max="16383" man="1"/>
    <brk id="36" max="2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3FFA2-47CD-43C3-A60A-107A1CD5BA28}">
  <dimension ref="A1:C38"/>
  <sheetViews>
    <sheetView workbookViewId="0">
      <selection activeCell="B4" sqref="B4"/>
    </sheetView>
  </sheetViews>
  <sheetFormatPr defaultColWidth="11.42578125" defaultRowHeight="15"/>
  <cols>
    <col min="1" max="1" width="55.42578125" customWidth="1"/>
    <col min="2" max="2" width="75.5703125" bestFit="1" customWidth="1"/>
    <col min="3" max="3" width="6.140625" bestFit="1" customWidth="1"/>
  </cols>
  <sheetData>
    <row r="1" spans="1:3" ht="29.25">
      <c r="A1" s="36" t="s">
        <v>34</v>
      </c>
      <c r="B1" s="202" t="s">
        <v>213</v>
      </c>
      <c r="C1" s="2">
        <v>271</v>
      </c>
    </row>
    <row r="2" spans="1:3" ht="29.25">
      <c r="A2" s="210" t="s">
        <v>75</v>
      </c>
      <c r="B2" s="235" t="s">
        <v>216</v>
      </c>
      <c r="C2" s="2">
        <v>267</v>
      </c>
    </row>
    <row r="3" spans="1:3" ht="28.5">
      <c r="A3" s="103" t="s">
        <v>102</v>
      </c>
      <c r="B3" s="202" t="s">
        <v>216</v>
      </c>
      <c r="C3" s="2">
        <v>7</v>
      </c>
    </row>
    <row r="4" spans="1:3" ht="27.2">
      <c r="A4" s="36" t="s">
        <v>105</v>
      </c>
      <c r="B4" s="202" t="s">
        <v>216</v>
      </c>
      <c r="C4" s="2">
        <v>47</v>
      </c>
    </row>
    <row r="5" spans="1:3" ht="28.5">
      <c r="A5" s="214" t="s">
        <v>110</v>
      </c>
      <c r="B5" s="235" t="s">
        <v>216</v>
      </c>
      <c r="C5" s="2">
        <v>68</v>
      </c>
    </row>
    <row r="6" spans="1:3" ht="28.5">
      <c r="A6" s="214" t="s">
        <v>114</v>
      </c>
      <c r="B6" s="235" t="s">
        <v>216</v>
      </c>
      <c r="C6" s="2">
        <v>54</v>
      </c>
    </row>
    <row r="7" spans="1:3" ht="28.5">
      <c r="A7" s="36" t="s">
        <v>141</v>
      </c>
      <c r="B7" s="237" t="s">
        <v>216</v>
      </c>
      <c r="C7" s="2">
        <v>441</v>
      </c>
    </row>
    <row r="8" spans="1:3" ht="28.5">
      <c r="A8" s="211" t="s">
        <v>145</v>
      </c>
      <c r="B8" s="215" t="s">
        <v>216</v>
      </c>
      <c r="C8" s="2">
        <v>239</v>
      </c>
    </row>
    <row r="9" spans="1:3" ht="28.5">
      <c r="A9" s="211" t="s">
        <v>149</v>
      </c>
      <c r="B9" s="215" t="s">
        <v>216</v>
      </c>
      <c r="C9" s="2">
        <v>86</v>
      </c>
    </row>
    <row r="10" spans="1:3" ht="28.5">
      <c r="A10" s="211" t="s">
        <v>153</v>
      </c>
      <c r="B10" s="215" t="s">
        <v>216</v>
      </c>
      <c r="C10" s="2">
        <v>116</v>
      </c>
    </row>
    <row r="11" spans="1:3" ht="28.5">
      <c r="A11" s="213" t="s">
        <v>158</v>
      </c>
      <c r="B11" s="237" t="s">
        <v>216</v>
      </c>
      <c r="C11" s="2">
        <v>429</v>
      </c>
    </row>
    <row r="12" spans="1:3" ht="28.5">
      <c r="A12" s="211" t="s">
        <v>162</v>
      </c>
      <c r="B12" s="215" t="s">
        <v>216</v>
      </c>
      <c r="C12" s="2">
        <v>5</v>
      </c>
    </row>
    <row r="13" spans="1:3" ht="27.2">
      <c r="A13" s="211" t="s">
        <v>169</v>
      </c>
      <c r="B13" s="215" t="s">
        <v>216</v>
      </c>
      <c r="C13" s="2">
        <v>6</v>
      </c>
    </row>
    <row r="14" spans="1:3" ht="28.5">
      <c r="A14" s="211" t="s">
        <v>173</v>
      </c>
      <c r="B14" s="215" t="s">
        <v>216</v>
      </c>
      <c r="C14" s="2">
        <v>302</v>
      </c>
    </row>
    <row r="15" spans="1:3" ht="28.5">
      <c r="A15" s="211" t="s">
        <v>176</v>
      </c>
      <c r="B15" s="215" t="s">
        <v>216</v>
      </c>
      <c r="C15" s="2">
        <v>2</v>
      </c>
    </row>
    <row r="16" spans="1:3" ht="28.5">
      <c r="A16" s="211" t="s">
        <v>180</v>
      </c>
      <c r="B16" s="215" t="s">
        <v>216</v>
      </c>
      <c r="C16" s="97">
        <v>77</v>
      </c>
    </row>
    <row r="17" spans="1:3" ht="28.5">
      <c r="A17" s="81" t="s">
        <v>183</v>
      </c>
      <c r="B17" s="208" t="s">
        <v>216</v>
      </c>
      <c r="C17" s="97">
        <v>31</v>
      </c>
    </row>
    <row r="18" spans="1:3" ht="28.5">
      <c r="A18" s="81" t="s">
        <v>187</v>
      </c>
      <c r="B18" s="208" t="s">
        <v>216</v>
      </c>
      <c r="C18" s="97">
        <v>1</v>
      </c>
    </row>
    <row r="19" spans="1:3" ht="29.25">
      <c r="A19" s="215" t="s">
        <v>40</v>
      </c>
      <c r="B19" s="238" t="s">
        <v>213</v>
      </c>
      <c r="C19" s="97">
        <v>249</v>
      </c>
    </row>
    <row r="20" spans="1:3" ht="29.25">
      <c r="A20" s="215" t="s">
        <v>44</v>
      </c>
      <c r="B20" s="238" t="s">
        <v>213</v>
      </c>
      <c r="C20" s="2">
        <v>18</v>
      </c>
    </row>
    <row r="21" spans="1:3" ht="29.25">
      <c r="A21" s="36" t="s">
        <v>49</v>
      </c>
      <c r="B21" s="206" t="s">
        <v>214</v>
      </c>
      <c r="C21" s="2">
        <v>4563</v>
      </c>
    </row>
    <row r="22" spans="1:3" ht="29.25">
      <c r="A22" s="81" t="s">
        <v>53</v>
      </c>
      <c r="B22" s="208" t="s">
        <v>214</v>
      </c>
      <c r="C22" s="2">
        <v>4533</v>
      </c>
    </row>
    <row r="23" spans="1:3" ht="28.5">
      <c r="A23" s="211" t="s">
        <v>57</v>
      </c>
      <c r="B23" s="238" t="s">
        <v>214</v>
      </c>
      <c r="C23" s="2">
        <v>30</v>
      </c>
    </row>
    <row r="24" spans="1:3" ht="29.25">
      <c r="A24" s="217" t="s">
        <v>62</v>
      </c>
      <c r="B24" s="239" t="s">
        <v>215</v>
      </c>
      <c r="C24" s="2">
        <v>1598</v>
      </c>
    </row>
    <row r="25" spans="1:3" ht="29.25">
      <c r="A25" s="82" t="s">
        <v>67</v>
      </c>
      <c r="B25" s="236" t="s">
        <v>215</v>
      </c>
      <c r="C25" s="2">
        <v>2</v>
      </c>
    </row>
    <row r="26" spans="1:3" ht="29.25">
      <c r="A26" s="210" t="s">
        <v>71</v>
      </c>
      <c r="B26" s="236" t="s">
        <v>215</v>
      </c>
      <c r="C26" s="1">
        <v>3</v>
      </c>
    </row>
    <row r="27" spans="1:3" ht="29.25">
      <c r="A27" s="210" t="s">
        <v>83</v>
      </c>
      <c r="B27" s="236" t="s">
        <v>215</v>
      </c>
      <c r="C27" s="2">
        <v>803</v>
      </c>
    </row>
    <row r="28" spans="1:3" ht="29.25">
      <c r="A28" s="210" t="s">
        <v>95</v>
      </c>
      <c r="B28" s="236" t="s">
        <v>215</v>
      </c>
      <c r="C28" s="2">
        <v>1</v>
      </c>
    </row>
    <row r="29" spans="1:3" ht="42.75">
      <c r="A29" s="36" t="s">
        <v>119</v>
      </c>
      <c r="B29" s="206" t="s">
        <v>220</v>
      </c>
      <c r="C29" s="2">
        <v>7</v>
      </c>
    </row>
    <row r="30" spans="1:3" ht="42.75">
      <c r="A30" s="81" t="s">
        <v>124</v>
      </c>
      <c r="B30" s="208" t="s">
        <v>220</v>
      </c>
      <c r="C30" s="1">
        <v>827</v>
      </c>
    </row>
    <row r="31" spans="1:3" ht="29.25">
      <c r="A31" s="216" t="s">
        <v>129</v>
      </c>
      <c r="B31" s="236" t="s">
        <v>220</v>
      </c>
      <c r="C31" s="2">
        <v>12</v>
      </c>
    </row>
    <row r="32" spans="1:3" ht="29.25">
      <c r="A32" s="216" t="s">
        <v>132</v>
      </c>
      <c r="B32" s="208" t="s">
        <v>220</v>
      </c>
      <c r="C32" s="2">
        <v>17</v>
      </c>
    </row>
    <row r="33" spans="1:3" ht="28.5">
      <c r="A33" s="218" t="s">
        <v>136</v>
      </c>
      <c r="B33" s="208" t="s">
        <v>220</v>
      </c>
      <c r="C33" s="2">
        <v>489</v>
      </c>
    </row>
    <row r="34" spans="1:3" ht="42.75">
      <c r="A34" s="81" t="s">
        <v>165</v>
      </c>
      <c r="B34" s="208" t="s">
        <v>221</v>
      </c>
      <c r="C34" s="2">
        <v>5</v>
      </c>
    </row>
    <row r="35" spans="1:3" ht="43.5">
      <c r="A35" s="210" t="s">
        <v>87</v>
      </c>
      <c r="B35" s="236" t="s">
        <v>218</v>
      </c>
      <c r="C35" s="2">
        <v>170</v>
      </c>
    </row>
    <row r="36" spans="1:3" ht="43.5">
      <c r="A36" s="210" t="s">
        <v>79</v>
      </c>
      <c r="B36" s="236" t="s">
        <v>217</v>
      </c>
      <c r="C36" s="2">
        <v>334</v>
      </c>
    </row>
    <row r="37" spans="1:3" ht="57.75">
      <c r="A37" s="210" t="s">
        <v>91</v>
      </c>
      <c r="B37" s="236" t="s">
        <v>217</v>
      </c>
      <c r="C37" s="2">
        <v>0</v>
      </c>
    </row>
    <row r="38" spans="1:3" ht="30" thickBot="1">
      <c r="A38" s="212" t="s">
        <v>97</v>
      </c>
      <c r="B38" s="219" t="s">
        <v>219</v>
      </c>
      <c r="C38" s="28">
        <v>18</v>
      </c>
    </row>
  </sheetData>
  <sortState xmlns:xlrd2="http://schemas.microsoft.com/office/spreadsheetml/2017/richdata2" ref="A2:C41">
    <sortCondition ref="B1:B41"/>
  </sortState>
  <conditionalFormatting sqref="C1:C38">
    <cfRule type="containsBlanks" dxfId="1" priority="1">
      <formula>LEN(TRIM(C1))=0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47F76-E107-4E86-B93B-C98C73F9040F}">
  <dimension ref="A2:H39"/>
  <sheetViews>
    <sheetView zoomScale="55" zoomScaleNormal="55" workbookViewId="0">
      <selection activeCell="G19" sqref="G19"/>
    </sheetView>
  </sheetViews>
  <sheetFormatPr defaultColWidth="45.85546875" defaultRowHeight="21"/>
  <cols>
    <col min="1" max="1" width="113.42578125" bestFit="1" customWidth="1"/>
    <col min="2" max="2" width="49.5703125" bestFit="1" customWidth="1"/>
    <col min="3" max="4" width="6.42578125" bestFit="1" customWidth="1"/>
    <col min="6" max="8" width="45.85546875" style="232"/>
  </cols>
  <sheetData>
    <row r="2" spans="1:8" ht="28.5">
      <c r="A2" s="210" t="s">
        <v>75</v>
      </c>
      <c r="B2" s="220" t="s">
        <v>216</v>
      </c>
      <c r="C2" s="1">
        <v>48</v>
      </c>
      <c r="D2" s="1">
        <v>27</v>
      </c>
    </row>
    <row r="3" spans="1:8" ht="27.2">
      <c r="A3" s="103" t="s">
        <v>102</v>
      </c>
      <c r="B3" s="221" t="s">
        <v>216</v>
      </c>
      <c r="C3" s="1">
        <v>3</v>
      </c>
      <c r="D3" s="1">
        <v>20</v>
      </c>
    </row>
    <row r="4" spans="1:8" ht="27.2">
      <c r="A4" s="36" t="s">
        <v>105</v>
      </c>
      <c r="B4" s="221" t="s">
        <v>216</v>
      </c>
      <c r="C4" s="1">
        <v>42</v>
      </c>
      <c r="D4" s="1">
        <v>27</v>
      </c>
    </row>
    <row r="5" spans="1:8" ht="28.5">
      <c r="A5" s="214" t="s">
        <v>110</v>
      </c>
      <c r="B5" s="220" t="s">
        <v>216</v>
      </c>
      <c r="C5" s="1">
        <v>21</v>
      </c>
      <c r="D5" s="1">
        <v>56</v>
      </c>
      <c r="F5" s="232">
        <v>1.5</v>
      </c>
      <c r="G5" s="233">
        <f>SUM(C2:C18)</f>
        <v>5014</v>
      </c>
      <c r="H5" s="233">
        <f>SUM(D2:D18)</f>
        <v>2081</v>
      </c>
    </row>
    <row r="6" spans="1:8" ht="28.5">
      <c r="A6" s="214" t="s">
        <v>114</v>
      </c>
      <c r="B6" s="220" t="s">
        <v>216</v>
      </c>
      <c r="C6" s="1">
        <v>50</v>
      </c>
      <c r="D6" s="1">
        <v>80</v>
      </c>
      <c r="F6" s="232" t="s">
        <v>222</v>
      </c>
      <c r="G6" s="233">
        <f>SUM(C19:C21)</f>
        <v>638</v>
      </c>
      <c r="H6" s="233">
        <f>SUM(D19:D21)</f>
        <v>636</v>
      </c>
    </row>
    <row r="7" spans="1:8" ht="28.5">
      <c r="A7" s="36" t="s">
        <v>141</v>
      </c>
      <c r="B7" s="222" t="s">
        <v>216</v>
      </c>
      <c r="C7" s="1">
        <v>1936</v>
      </c>
      <c r="D7" s="1">
        <v>380</v>
      </c>
      <c r="G7" s="233">
        <f>SUM(C22:C24)</f>
        <v>8704</v>
      </c>
      <c r="H7" s="233">
        <f>SUM(D22:D24)</f>
        <v>7874</v>
      </c>
    </row>
    <row r="8" spans="1:8" ht="27.2">
      <c r="A8" s="211" t="s">
        <v>145</v>
      </c>
      <c r="B8" s="222" t="s">
        <v>216</v>
      </c>
      <c r="C8" s="1">
        <v>557</v>
      </c>
      <c r="D8" s="1">
        <v>196</v>
      </c>
      <c r="G8" s="233">
        <f>SUM(C25:C29)</f>
        <v>238</v>
      </c>
      <c r="H8" s="233">
        <f>SUM(D25:D29)</f>
        <v>1067</v>
      </c>
    </row>
    <row r="9" spans="1:8" ht="28.5">
      <c r="A9" s="211" t="s">
        <v>149</v>
      </c>
      <c r="B9" s="222" t="s">
        <v>216</v>
      </c>
      <c r="C9" s="1">
        <v>80</v>
      </c>
      <c r="D9" s="1">
        <v>93</v>
      </c>
      <c r="G9" s="233">
        <f>SUM(C30:C34)</f>
        <v>910</v>
      </c>
      <c r="H9" s="233">
        <f>SUM(D30:D34)</f>
        <v>1156</v>
      </c>
    </row>
    <row r="10" spans="1:8" ht="28.5">
      <c r="A10" s="211" t="s">
        <v>153</v>
      </c>
      <c r="B10" s="222" t="s">
        <v>216</v>
      </c>
      <c r="C10" s="1">
        <v>1299</v>
      </c>
      <c r="D10" s="1">
        <v>91</v>
      </c>
      <c r="G10" s="233">
        <f>SUM(C35)</f>
        <v>6</v>
      </c>
      <c r="H10" s="233">
        <f>SUM(D35)</f>
        <v>13</v>
      </c>
    </row>
    <row r="11" spans="1:8" ht="28.5">
      <c r="A11" s="213" t="s">
        <v>158</v>
      </c>
      <c r="B11" s="222" t="s">
        <v>216</v>
      </c>
      <c r="C11" s="1">
        <v>492</v>
      </c>
      <c r="D11" s="1">
        <v>562</v>
      </c>
      <c r="G11" s="233">
        <f>SUM(C36)</f>
        <v>504</v>
      </c>
      <c r="H11" s="233">
        <f>SUM(D36)</f>
        <v>239</v>
      </c>
    </row>
    <row r="12" spans="1:8" ht="28.5">
      <c r="A12" s="211" t="s">
        <v>162</v>
      </c>
      <c r="B12" s="222" t="s">
        <v>216</v>
      </c>
      <c r="C12" s="1">
        <v>6</v>
      </c>
      <c r="D12" s="1">
        <v>6</v>
      </c>
      <c r="G12" s="233">
        <f>SUM(C37:C38)</f>
        <v>8875</v>
      </c>
      <c r="H12" s="233">
        <f>SUM(D37:D38)</f>
        <v>287</v>
      </c>
    </row>
    <row r="13" spans="1:8" ht="27.2">
      <c r="A13" s="211" t="s">
        <v>169</v>
      </c>
      <c r="B13" s="222" t="s">
        <v>216</v>
      </c>
      <c r="C13" s="1">
        <v>3</v>
      </c>
      <c r="D13" s="1">
        <v>3</v>
      </c>
      <c r="G13" s="233">
        <f>SUM(C39)</f>
        <v>6</v>
      </c>
      <c r="H13" s="233">
        <f>SUM(D39)</f>
        <v>4</v>
      </c>
    </row>
    <row r="14" spans="1:8" ht="28.5">
      <c r="A14" s="211" t="s">
        <v>173</v>
      </c>
      <c r="B14" s="222" t="s">
        <v>216</v>
      </c>
      <c r="C14" s="1">
        <v>367</v>
      </c>
      <c r="D14" s="1">
        <v>382</v>
      </c>
    </row>
    <row r="15" spans="1:8" ht="28.5">
      <c r="A15" s="211" t="s">
        <v>176</v>
      </c>
      <c r="B15" s="222" t="s">
        <v>216</v>
      </c>
      <c r="C15" s="1">
        <v>2</v>
      </c>
      <c r="D15" s="1">
        <v>1</v>
      </c>
    </row>
    <row r="16" spans="1:8" ht="28.5">
      <c r="A16" s="211" t="s">
        <v>180</v>
      </c>
      <c r="B16" s="222" t="s">
        <v>216</v>
      </c>
      <c r="C16" s="95">
        <v>72</v>
      </c>
      <c r="D16" s="95">
        <v>111</v>
      </c>
    </row>
    <row r="17" spans="1:4" ht="27.2">
      <c r="A17" s="81" t="s">
        <v>183</v>
      </c>
      <c r="B17" s="223" t="s">
        <v>216</v>
      </c>
      <c r="C17" s="95">
        <v>35</v>
      </c>
      <c r="D17" s="95">
        <v>45</v>
      </c>
    </row>
    <row r="18" spans="1:4" ht="28.5">
      <c r="A18" s="81" t="s">
        <v>187</v>
      </c>
      <c r="B18" s="223" t="s">
        <v>216</v>
      </c>
      <c r="C18" s="95">
        <v>1</v>
      </c>
      <c r="D18" s="95">
        <v>1</v>
      </c>
    </row>
    <row r="19" spans="1:4" ht="42.75">
      <c r="A19" s="36" t="s">
        <v>34</v>
      </c>
      <c r="B19" s="224" t="s">
        <v>213</v>
      </c>
      <c r="C19" s="1">
        <v>319</v>
      </c>
      <c r="D19" s="1">
        <v>318</v>
      </c>
    </row>
    <row r="20" spans="1:4" ht="42.75">
      <c r="A20" s="215" t="s">
        <v>40</v>
      </c>
      <c r="B20" s="225" t="s">
        <v>213</v>
      </c>
      <c r="C20" s="95">
        <v>301</v>
      </c>
      <c r="D20" s="95">
        <v>300</v>
      </c>
    </row>
    <row r="21" spans="1:4" ht="42.75">
      <c r="A21" s="215" t="s">
        <v>44</v>
      </c>
      <c r="B21" s="225" t="s">
        <v>213</v>
      </c>
      <c r="C21" s="1">
        <v>18</v>
      </c>
      <c r="D21" s="1">
        <v>18</v>
      </c>
    </row>
    <row r="22" spans="1:4" ht="42.75">
      <c r="A22" s="36" t="s">
        <v>49</v>
      </c>
      <c r="B22" s="226" t="s">
        <v>214</v>
      </c>
      <c r="C22" s="1">
        <v>4352</v>
      </c>
      <c r="D22" s="1">
        <v>3937</v>
      </c>
    </row>
    <row r="23" spans="1:4" ht="42.75">
      <c r="A23" s="81" t="s">
        <v>53</v>
      </c>
      <c r="B23" s="226" t="s">
        <v>214</v>
      </c>
      <c r="C23" s="1">
        <v>4302</v>
      </c>
      <c r="D23" s="1">
        <v>3907</v>
      </c>
    </row>
    <row r="24" spans="1:4" ht="42.75">
      <c r="A24" s="211" t="s">
        <v>57</v>
      </c>
      <c r="B24" s="227" t="s">
        <v>214</v>
      </c>
      <c r="C24" s="1">
        <v>50</v>
      </c>
      <c r="D24" s="1">
        <v>30</v>
      </c>
    </row>
    <row r="25" spans="1:4" ht="42.75">
      <c r="A25" s="217" t="s">
        <v>62</v>
      </c>
      <c r="B25" s="228" t="s">
        <v>215</v>
      </c>
      <c r="C25" s="1" t="s">
        <v>223</v>
      </c>
      <c r="D25" s="1">
        <v>812</v>
      </c>
    </row>
    <row r="26" spans="1:4" ht="42.75">
      <c r="A26" s="82" t="s">
        <v>67</v>
      </c>
      <c r="B26" s="228" t="s">
        <v>215</v>
      </c>
      <c r="C26" s="1">
        <v>1</v>
      </c>
      <c r="D26" s="1">
        <v>2</v>
      </c>
    </row>
    <row r="27" spans="1:4" ht="42.75">
      <c r="A27" s="210" t="s">
        <v>71</v>
      </c>
      <c r="B27" s="228" t="s">
        <v>215</v>
      </c>
      <c r="C27" s="1">
        <v>0</v>
      </c>
      <c r="D27" s="1">
        <v>3</v>
      </c>
    </row>
    <row r="28" spans="1:4" ht="42.75">
      <c r="A28" s="210" t="s">
        <v>83</v>
      </c>
      <c r="B28" s="228" t="s">
        <v>215</v>
      </c>
      <c r="C28" s="1">
        <v>236</v>
      </c>
      <c r="D28" s="1">
        <v>250</v>
      </c>
    </row>
    <row r="29" spans="1:4" ht="42.75">
      <c r="A29" s="210" t="s">
        <v>95</v>
      </c>
      <c r="B29" s="228" t="s">
        <v>215</v>
      </c>
      <c r="C29" s="1">
        <v>1</v>
      </c>
      <c r="D29" s="1"/>
    </row>
    <row r="30" spans="1:4" ht="42.75">
      <c r="A30" s="36" t="s">
        <v>119</v>
      </c>
      <c r="B30" s="229" t="s">
        <v>220</v>
      </c>
      <c r="C30" s="1">
        <v>3</v>
      </c>
      <c r="D30" s="1">
        <v>24</v>
      </c>
    </row>
    <row r="31" spans="1:4" ht="42.75">
      <c r="A31" s="81" t="s">
        <v>124</v>
      </c>
      <c r="B31" s="229" t="s">
        <v>220</v>
      </c>
      <c r="C31" s="1">
        <v>511</v>
      </c>
      <c r="D31" s="1">
        <v>797</v>
      </c>
    </row>
    <row r="32" spans="1:4" ht="42.75">
      <c r="A32" s="216" t="s">
        <v>129</v>
      </c>
      <c r="B32" s="230" t="s">
        <v>220</v>
      </c>
      <c r="C32" s="1">
        <v>12</v>
      </c>
      <c r="D32" s="1">
        <v>27</v>
      </c>
    </row>
    <row r="33" spans="1:4" ht="42.75">
      <c r="A33" s="216" t="s">
        <v>132</v>
      </c>
      <c r="B33" s="229" t="s">
        <v>220</v>
      </c>
      <c r="C33" s="1">
        <v>7</v>
      </c>
      <c r="D33" s="1">
        <v>10</v>
      </c>
    </row>
    <row r="34" spans="1:4" ht="42.75">
      <c r="A34" s="218" t="s">
        <v>136</v>
      </c>
      <c r="B34" s="229" t="s">
        <v>220</v>
      </c>
      <c r="C34" s="1">
        <v>377</v>
      </c>
      <c r="D34" s="1">
        <v>298</v>
      </c>
    </row>
    <row r="35" spans="1:4" ht="28.5">
      <c r="A35" s="81" t="s">
        <v>165</v>
      </c>
      <c r="B35" s="208" t="s">
        <v>221</v>
      </c>
      <c r="C35" s="1">
        <v>6</v>
      </c>
      <c r="D35" s="1">
        <v>13</v>
      </c>
    </row>
    <row r="36" spans="1:4" ht="42.75">
      <c r="A36" s="210" t="s">
        <v>87</v>
      </c>
      <c r="B36" s="231" t="s">
        <v>218</v>
      </c>
      <c r="C36" s="1">
        <v>504</v>
      </c>
      <c r="D36" s="1">
        <v>239</v>
      </c>
    </row>
    <row r="37" spans="1:4" ht="42.75">
      <c r="A37" s="210" t="s">
        <v>79</v>
      </c>
      <c r="B37" s="228" t="s">
        <v>217</v>
      </c>
      <c r="C37" s="1">
        <v>8874</v>
      </c>
      <c r="D37" s="1">
        <v>285</v>
      </c>
    </row>
    <row r="38" spans="1:4" ht="43.5">
      <c r="A38" s="210" t="s">
        <v>91</v>
      </c>
      <c r="B38" s="228" t="s">
        <v>217</v>
      </c>
      <c r="C38" s="1">
        <v>1</v>
      </c>
      <c r="D38" s="1">
        <v>2</v>
      </c>
    </row>
    <row r="39" spans="1:4" ht="29.25" thickBot="1">
      <c r="A39" s="212" t="s">
        <v>97</v>
      </c>
      <c r="B39" s="219" t="s">
        <v>219</v>
      </c>
      <c r="C39" s="27">
        <v>6</v>
      </c>
      <c r="D39" s="27">
        <v>4</v>
      </c>
    </row>
  </sheetData>
  <sortState xmlns:xlrd2="http://schemas.microsoft.com/office/spreadsheetml/2017/richdata2" ref="A2:D39">
    <sortCondition ref="B1:B39"/>
  </sortState>
  <conditionalFormatting sqref="C2:D39">
    <cfRule type="containsBlanks" dxfId="0" priority="1">
      <formula>LEN(TRIM(C2))=0</formula>
    </cfRule>
  </conditionalFormatting>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Susana Graciela Chan May</cp:lastModifiedBy>
  <cp:revision/>
  <dcterms:created xsi:type="dcterms:W3CDTF">2020-03-29T15:30:51Z</dcterms:created>
  <dcterms:modified xsi:type="dcterms:W3CDTF">2025-01-31T20:31:44Z</dcterms:modified>
  <cp:category/>
  <cp:contentStatus/>
</cp:coreProperties>
</file>