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cargas 2\"/>
    </mc:Choice>
  </mc:AlternateContent>
  <xr:revisionPtr revIDLastSave="0" documentId="13_ncr:1_{D068E5E9-E8D4-498F-8ABD-F70824CDDE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EGUIMIENTO 1Tr23" sheetId="3" r:id="rId1"/>
    <sheet name="Instrucciones" sheetId="4" r:id="rId2"/>
  </sheets>
  <definedNames>
    <definedName name="ADFASDF">#REF!</definedName>
    <definedName name="_xlnm.Print_Area" localSheetId="0">'SEGUIMIENTO 1Tr23'!$A$1:$W$109</definedName>
    <definedName name="averiguar">#REF!</definedName>
    <definedName name="averiguar2">#REF!</definedName>
    <definedName name="averiguar3">#REF!</definedName>
    <definedName name="e">#REF!</definedName>
    <definedName name="formato2">#REF!</definedName>
    <definedName name="M">#REF!</definedName>
    <definedName name="MIRPRUEB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3" i="3" l="1"/>
  <c r="V14" i="3"/>
  <c r="U13" i="3"/>
  <c r="U14" i="3"/>
  <c r="T13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V54" i="3"/>
  <c r="V55" i="3"/>
  <c r="V56" i="3"/>
  <c r="V57" i="3"/>
  <c r="V58" i="3"/>
  <c r="V59" i="3"/>
  <c r="V60" i="3"/>
  <c r="V61" i="3"/>
  <c r="V62" i="3"/>
  <c r="V63" i="3"/>
  <c r="V64" i="3"/>
  <c r="V65" i="3"/>
  <c r="V66" i="3"/>
  <c r="V67" i="3"/>
  <c r="V68" i="3"/>
  <c r="V69" i="3"/>
  <c r="V70" i="3"/>
  <c r="V71" i="3"/>
  <c r="V72" i="3"/>
  <c r="V73" i="3"/>
  <c r="V74" i="3"/>
  <c r="V75" i="3"/>
  <c r="V76" i="3"/>
  <c r="V77" i="3"/>
  <c r="V78" i="3"/>
  <c r="V79" i="3"/>
  <c r="V80" i="3"/>
  <c r="V81" i="3"/>
  <c r="V82" i="3"/>
  <c r="V83" i="3"/>
  <c r="V84" i="3"/>
  <c r="V85" i="3"/>
  <c r="V86" i="3"/>
  <c r="V87" i="3"/>
  <c r="V88" i="3"/>
  <c r="V89" i="3"/>
  <c r="V90" i="3"/>
  <c r="V91" i="3"/>
  <c r="V92" i="3"/>
  <c r="V93" i="3"/>
  <c r="V94" i="3"/>
  <c r="V95" i="3"/>
  <c r="V96" i="3"/>
  <c r="V97" i="3"/>
  <c r="V98" i="3"/>
  <c r="V99" i="3"/>
  <c r="V100" i="3"/>
  <c r="V101" i="3"/>
  <c r="V102" i="3"/>
  <c r="V103" i="3"/>
  <c r="V15" i="3"/>
  <c r="S16" i="3" l="1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5" i="3"/>
  <c r="U16" i="3" l="1"/>
  <c r="U15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Q15" i="3"/>
  <c r="T14" i="3"/>
  <c r="T15" i="3"/>
  <c r="T16" i="3" l="1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P102" i="3"/>
  <c r="P103" i="3"/>
  <c r="P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P14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4" i="3" l="1"/>
  <c r="Q104" i="3"/>
  <c r="U117" i="3" l="1"/>
  <c r="T117" i="3"/>
  <c r="S117" i="3"/>
  <c r="R117" i="3"/>
  <c r="Q117" i="3"/>
  <c r="P117" i="3"/>
  <c r="O117" i="3"/>
  <c r="V117" i="3" s="1"/>
  <c r="S124" i="3" l="1"/>
  <c r="U104" i="3" l="1"/>
  <c r="V104" i="3"/>
  <c r="R104" i="3"/>
  <c r="T104" i="3"/>
  <c r="S104" i="3"/>
  <c r="S121" i="3" l="1"/>
  <c r="O124" i="3"/>
  <c r="O121" i="3"/>
</calcChain>
</file>

<file path=xl/sharedStrings.xml><?xml version="1.0" encoding="utf-8"?>
<sst xmlns="http://schemas.openxmlformats.org/spreadsheetml/2006/main" count="611" uniqueCount="411">
  <si>
    <t>EJE 1: BUEN GOBIERNO</t>
  </si>
  <si>
    <t>Nivel.
(unidad administrativa responsable)</t>
  </si>
  <si>
    <t>Resumen narrativo u objetivos.
Clave: Número del Eje, Número del Programa, 1 para el Fin, 1 para el Propósito, Número del Componente, Número de las Actividades.</t>
  </si>
  <si>
    <t>INDICADOR</t>
  </si>
  <si>
    <t>JUSTIFICACION TRIMESTRAL Y ANUAL DE AVANCE DE RESULTADOS 2023</t>
  </si>
  <si>
    <t>Nombre del Indicador.
Siglas y descripción.</t>
  </si>
  <si>
    <t>Frecuencia de medición del Indicador.
Con base a las recomendaciones del nivel de objetivos.</t>
  </si>
  <si>
    <t>Unidad de medida del Indicador y unidad de medida de sus variables.</t>
  </si>
  <si>
    <t>TRIMESTRE 1</t>
  </si>
  <si>
    <t>TRIMESTRE 2</t>
  </si>
  <si>
    <t>TRIMESTRE 3</t>
  </si>
  <si>
    <t>TRIMESTRE 4</t>
  </si>
  <si>
    <t>Fin
(DGPM / DP)</t>
  </si>
  <si>
    <t>Actividad</t>
  </si>
  <si>
    <t>REVISÓ
Mtro. Enrique E. Encalada Sánchez
Dirección de Planeación de la DGPM</t>
  </si>
  <si>
    <t>SEGUIMIENTO A LA EJECUCIÓN DEL PRESUPUESTO AUTORIZADO</t>
  </si>
  <si>
    <t>CONCENTRADO DE UNIDADES ADMINISTRATIVAS</t>
  </si>
  <si>
    <t>PRESUPUESTO ANUAL AUTORIZADO</t>
  </si>
  <si>
    <t>PLANEACIÓN TRIMESTRAL DE EJECUCIÓN DEL PRESUPUESTO</t>
  </si>
  <si>
    <t>EJECUCIÓN  DEL PRESUPUESTO AUTORIZADO</t>
  </si>
  <si>
    <t>AVANCE TRIMESTRAL EN LA EJECUCIÓN DEL PRESUPUESTO</t>
  </si>
  <si>
    <t>AVANCE ACUMULADO ANUAL DE LA  EJECUCIÓN DEL PRESUPUESTO</t>
  </si>
  <si>
    <t>TRIMESTRE 1 2023</t>
  </si>
  <si>
    <t>TRIMESTRE 2 2023</t>
  </si>
  <si>
    <t>TRIMESTRE 3 2023</t>
  </si>
  <si>
    <t>TRIMESTRE 4 2023</t>
  </si>
  <si>
    <t>EL COLOR DE LA CELDA REPRESENTA QUE NO SE PROGRAMÓ ACTIVIDAD EN ESE TRIMESTRE</t>
  </si>
  <si>
    <t>EL COLOR DE LA CELDA REPRESENTA QUE NO SE HA REPORTADO EL TRIMESTRE O QUE NO SE REALIZÓ POR NO ESTAR PROGRAMADO</t>
  </si>
  <si>
    <t>EJEMPLO PARA REPORTAR SUS AVANCES, SOLO TIENEN QUE REGISTRAR LOS VALORES PROGRAMADOS POR TRIMESTRE Y CONFORME REPORTEN AVANCES REGISTRAR EL AVANCE DEL TRIMESTRE CORRESPONDIENTE POSICIONARSE EN LA CELDA DE ARRIBA Y ARRASTRAR LA CON LA CRUZ NEGRITA HACIA ABAJO PARA OBTENER EL AVANCE CORRESPONDIENTE . VERIFICAR DANDO DOBLE CLIC A LA INFORMACION OBTENIDA.</t>
  </si>
  <si>
    <t>INSTRUCTIVO</t>
  </si>
  <si>
    <t>EJEMPLO</t>
  </si>
  <si>
    <t>JUSTIFICACION TRIMESTRAL DE AVANCE DE RESULTADOS 2023</t>
  </si>
  <si>
    <t>ANUAL</t>
  </si>
  <si>
    <t>Propósito
( Oficina de la Secretaría General)</t>
  </si>
  <si>
    <r>
      <rPr>
        <b/>
        <sz val="11"/>
        <color theme="1"/>
        <rFont val="Arial"/>
        <family val="2"/>
      </rPr>
      <t>PCIA</t>
    </r>
    <r>
      <rPr>
        <sz val="11"/>
        <color theme="1"/>
        <rFont val="Arial"/>
        <family val="2"/>
      </rPr>
      <t xml:space="preserve">: Porcentaje de ciudadanas(os) atendidas(os). </t>
    </r>
  </si>
  <si>
    <t>Trimestral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</si>
  <si>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  
</t>
    </r>
    <r>
      <rPr>
        <b/>
        <sz val="11"/>
        <color theme="1"/>
        <rFont val="Arial"/>
        <family val="2"/>
      </rPr>
      <t xml:space="preserve"> Unidad de Medida de las Variables:</t>
    </r>
    <r>
      <rPr>
        <sz val="11"/>
        <color theme="1"/>
        <rFont val="Arial"/>
        <family val="2"/>
      </rPr>
      <t xml:space="preserve">
Ciudadanas(os)</t>
    </r>
  </si>
  <si>
    <t xml:space="preserve">Componente
(Oficina de la secretaría General)                    </t>
  </si>
  <si>
    <r>
      <rPr>
        <b/>
        <sz val="11"/>
        <color theme="1"/>
        <rFont val="Arial"/>
        <family val="2"/>
      </rPr>
      <t xml:space="preserve">PRDC: </t>
    </r>
    <r>
      <rPr>
        <sz val="11"/>
        <color theme="1"/>
        <rFont val="Arial"/>
        <family val="2"/>
      </rPr>
      <t>Porcentaje de resoluciones de las demandas ciudadanas emitidas.</t>
    </r>
  </si>
  <si>
    <r>
      <rPr>
        <b/>
        <sz val="11"/>
        <color theme="1"/>
        <rFont val="Arial"/>
        <family val="2"/>
      </rPr>
      <t>Unidad de Mesida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Resoluciones de las demandas ciudadanas.</t>
    </r>
  </si>
  <si>
    <r>
      <rPr>
        <b/>
        <sz val="11"/>
        <color theme="1"/>
        <rFont val="Arial"/>
        <family val="2"/>
      </rPr>
      <t>PAOC:</t>
    </r>
    <r>
      <rPr>
        <sz val="11"/>
        <color theme="1"/>
        <rFont val="Arial"/>
        <family val="2"/>
      </rPr>
      <t xml:space="preserve"> Porcentaje de apoyos administrativos y financieros otorgados. </t>
    </r>
  </si>
  <si>
    <r>
      <t xml:space="preserve">Unidda de Medida del Indicador:
</t>
    </r>
    <r>
      <rPr>
        <sz val="11"/>
        <color theme="1"/>
        <rFont val="Arial"/>
        <family val="2"/>
      </rPr>
      <t xml:space="preserve">Porcentaje.  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>Apoyos administrativos y financieros.</t>
    </r>
  </si>
  <si>
    <r>
      <rPr>
        <b/>
        <sz val="11"/>
        <color theme="1"/>
        <rFont val="Arial"/>
        <family val="2"/>
      </rPr>
      <t xml:space="preserve">PSCA: </t>
    </r>
    <r>
      <rPr>
        <sz val="11"/>
        <color theme="1"/>
        <rFont val="Arial"/>
        <family val="2"/>
      </rPr>
      <t>Porcentaje de solicitudes de información de Cabildo atendidas.</t>
    </r>
  </si>
  <si>
    <r>
      <t xml:space="preserve">Unidad de Medida del Indicador:
</t>
    </r>
    <r>
      <rPr>
        <sz val="11"/>
        <color theme="1"/>
        <rFont val="Arial"/>
        <family val="2"/>
      </rPr>
      <t xml:space="preserve">Porcentaje.   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>Solicitudes de información de Cabildo.</t>
    </r>
  </si>
  <si>
    <t>Componente
(Dirección General del Honorable Cuerpo de Bomberos)</t>
  </si>
  <si>
    <r>
      <rPr>
        <b/>
        <sz val="11"/>
        <color theme="1"/>
        <rFont val="Arial"/>
        <family val="2"/>
      </rPr>
      <t xml:space="preserve">PCPI: </t>
    </r>
    <r>
      <rPr>
        <sz val="11"/>
        <color theme="1"/>
        <rFont val="Arial"/>
        <family val="2"/>
      </rPr>
      <t xml:space="preserve">Porcentaje de personas en comités integradas.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</si>
  <si>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      </t>
    </r>
    <r>
      <rPr>
        <b/>
        <sz val="11"/>
        <color theme="1"/>
        <rFont val="Arial"/>
        <family val="2"/>
      </rPr>
      <t xml:space="preserve"> 
Unidad de Medida de la Variable: 
</t>
    </r>
    <r>
      <rPr>
        <sz val="11"/>
        <color theme="1"/>
        <rFont val="Arial"/>
        <family val="2"/>
      </rPr>
      <t xml:space="preserve">Personas integradas en Cómites. </t>
    </r>
  </si>
  <si>
    <r>
      <rPr>
        <b/>
        <sz val="11"/>
        <color theme="1"/>
        <rFont val="Arial"/>
        <family val="2"/>
      </rPr>
      <t xml:space="preserve">POPC: </t>
    </r>
    <r>
      <rPr>
        <sz val="11"/>
        <color theme="1"/>
        <rFont val="Arial"/>
        <family val="2"/>
      </rPr>
      <t>Porcentaje de personal de organizaciones públicas y privadas capacitadas.</t>
    </r>
  </si>
  <si>
    <r>
      <t xml:space="preserve">Unidad de Medida del Indicador: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 
</t>
    </r>
    <r>
      <rPr>
        <sz val="11"/>
        <color theme="1"/>
        <rFont val="Arial"/>
        <family val="2"/>
      </rPr>
      <t>Personal de Organizaciones públicas y privadas.</t>
    </r>
  </si>
  <si>
    <r>
      <rPr>
        <b/>
        <sz val="11"/>
        <color theme="1"/>
        <rFont val="Arial"/>
        <family val="2"/>
      </rPr>
      <t>PEMV:</t>
    </r>
    <r>
      <rPr>
        <sz val="11"/>
        <color theme="1"/>
        <rFont val="Arial"/>
        <family val="2"/>
      </rPr>
      <t xml:space="preserve"> Porcentaje de eventos masivos con medidas de seguridad verificadas. </t>
    </r>
  </si>
  <si>
    <r>
      <t xml:space="preserve">Unidad de Medida del Indicador: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Eventos másivos.</t>
    </r>
  </si>
  <si>
    <r>
      <rPr>
        <b/>
        <sz val="11"/>
        <color theme="1"/>
        <rFont val="Arial"/>
        <family val="2"/>
      </rPr>
      <t>PNNC:</t>
    </r>
    <r>
      <rPr>
        <sz val="11"/>
        <color theme="1"/>
        <rFont val="Arial"/>
        <family val="2"/>
      </rPr>
      <t xml:space="preserve"> Porcentaje de niñas y niños capacitados.</t>
    </r>
  </si>
  <si>
    <r>
      <t xml:space="preserve">Unidad de Medida del Indicador: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 Variable :
</t>
    </r>
    <r>
      <rPr>
        <sz val="11"/>
        <color theme="1"/>
        <rFont val="Arial"/>
        <family val="2"/>
      </rPr>
      <t>Niñas y niños.</t>
    </r>
  </si>
  <si>
    <r>
      <rPr>
        <b/>
        <sz val="11"/>
        <color theme="1"/>
        <rFont val="Arial"/>
        <family val="2"/>
      </rPr>
      <t>PEMS:</t>
    </r>
    <r>
      <rPr>
        <sz val="11"/>
        <color theme="1"/>
        <rFont val="Arial"/>
        <family val="2"/>
      </rPr>
      <t xml:space="preserve"> Porcentaje de establecimientos con medidas de seguridad revisados.</t>
    </r>
  </si>
  <si>
    <r>
      <t xml:space="preserve">Unidad de medida del indicador:                      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                  
</t>
    </r>
    <r>
      <rPr>
        <sz val="11"/>
        <color theme="1"/>
        <rFont val="Arial"/>
        <family val="2"/>
      </rPr>
      <t>Establecimientos.</t>
    </r>
  </si>
  <si>
    <t xml:space="preserve">PLLA: Porcentaje de llamadas de auxilio atendidas. </t>
  </si>
  <si>
    <r>
      <t xml:space="preserve">Unidad de Medida del Indicador:                       
Porcentaje.
Unidaad de Medida de la Variable:                     
</t>
    </r>
    <r>
      <rPr>
        <sz val="11"/>
        <color theme="1"/>
        <rFont val="Arial"/>
        <family val="2"/>
      </rPr>
      <t xml:space="preserve">Llamadas de auxilio. </t>
    </r>
  </si>
  <si>
    <r>
      <rPr>
        <b/>
        <sz val="11"/>
        <color theme="1"/>
        <rFont val="Arial"/>
        <family val="2"/>
      </rPr>
      <t>PHBC:</t>
    </r>
    <r>
      <rPr>
        <sz val="11"/>
        <color theme="1"/>
        <rFont val="Arial"/>
        <family val="2"/>
      </rPr>
      <t xml:space="preserve"> Porcentaje de elementos del Honorable Cuerpo de Bomberos capacitados.   </t>
    </r>
  </si>
  <si>
    <r>
      <t xml:space="preserve">Unidad de Medida del Indicador:   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                       
</t>
    </r>
    <r>
      <rPr>
        <sz val="11"/>
        <color theme="1"/>
        <rFont val="Arial"/>
        <family val="2"/>
      </rPr>
      <t>Elementos del Honorable Cuerpo de Bomberos.</t>
    </r>
  </si>
  <si>
    <r>
      <rPr>
        <b/>
        <sz val="11"/>
        <color theme="1"/>
        <rFont val="Arial"/>
        <family val="2"/>
      </rPr>
      <t>PEQI:</t>
    </r>
    <r>
      <rPr>
        <sz val="11"/>
        <color theme="1"/>
        <rFont val="Arial"/>
        <family val="2"/>
      </rPr>
      <t xml:space="preserve"> Porcentaje de equipos de protección corporal incrementado.</t>
    </r>
  </si>
  <si>
    <r>
      <t xml:space="preserve">Unidad de Medida del Indicador: 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</t>
    </r>
    <r>
      <rPr>
        <sz val="11"/>
        <color theme="1"/>
        <rFont val="Arial"/>
        <family val="2"/>
      </rPr>
      <t>Equipos de protección corporal</t>
    </r>
  </si>
  <si>
    <t xml:space="preserve">Componente (Dirección General de Transporte y Vialidad) </t>
  </si>
  <si>
    <r>
      <rPr>
        <b/>
        <sz val="11"/>
        <color theme="1"/>
        <rFont val="Arial"/>
        <family val="2"/>
      </rPr>
      <t>PEMVI:</t>
    </r>
    <r>
      <rPr>
        <sz val="11"/>
        <color theme="1"/>
        <rFont val="Arial"/>
        <family val="2"/>
      </rPr>
      <t xml:space="preserve"> Porcentaje de estrategias de mejoramiento transporte y vialidad implementadas.  </t>
    </r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</si>
  <si>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Estrategias de mejoramiento  de transporte y vialidad.</t>
    </r>
  </si>
  <si>
    <r>
      <rPr>
        <b/>
        <sz val="11"/>
        <color theme="1"/>
        <rFont val="Arial"/>
        <family val="2"/>
      </rPr>
      <t>PNTV:</t>
    </r>
    <r>
      <rPr>
        <sz val="11"/>
        <color theme="1"/>
        <rFont val="Arial"/>
        <family val="2"/>
      </rPr>
      <t xml:space="preserve"> Porcentaje de verificaciones de normatividad en transporte y vialidad realizadas.</t>
    </r>
  </si>
  <si>
    <r>
      <t xml:space="preserve">Unidad de Medida del Indicador: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Verificaciones de normatividad.</t>
    </r>
  </si>
  <si>
    <r>
      <rPr>
        <b/>
        <sz val="11"/>
        <color theme="1"/>
        <rFont val="Arial"/>
        <family val="2"/>
      </rPr>
      <t>PVMU:</t>
    </r>
    <r>
      <rPr>
        <sz val="11"/>
        <color theme="1"/>
        <rFont val="Arial"/>
        <family val="2"/>
      </rPr>
      <t xml:space="preserve"> Porcentaje de propuestas de Seguridad Vial y  de Movilidad Urbana elaboradas.</t>
    </r>
  </si>
  <si>
    <r>
      <t xml:space="preserve">Unidad de Medida del Indicador:
</t>
    </r>
    <r>
      <rPr>
        <sz val="11"/>
        <color theme="1"/>
        <rFont val="Arial"/>
        <family val="2"/>
      </rPr>
      <t xml:space="preserve">Porcentaje.
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Propuestas de Seguridad Vial y  de Movilidad Urbana.</t>
    </r>
  </si>
  <si>
    <r>
      <rPr>
        <b/>
        <sz val="11"/>
        <color theme="1"/>
        <rFont val="Arial"/>
        <family val="2"/>
      </rPr>
      <t>PPITE:</t>
    </r>
    <r>
      <rPr>
        <sz val="11"/>
        <color theme="1"/>
        <rFont val="Arial"/>
        <family val="2"/>
      </rPr>
      <t xml:space="preserve"> Porcentaje de proyectos integrales de transporte elaborados.</t>
    </r>
  </si>
  <si>
    <r>
      <t xml:space="preserve">Unidd de Medida del Indicador:
</t>
    </r>
    <r>
      <rPr>
        <sz val="11"/>
        <color theme="1"/>
        <rFont val="Arial"/>
        <family val="2"/>
      </rPr>
      <t xml:space="preserve">Porcentaje. 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Proyectos integrales de transporte.</t>
    </r>
  </si>
  <si>
    <r>
      <rPr>
        <b/>
        <sz val="11"/>
        <color theme="1"/>
        <rFont val="Arial"/>
        <family val="2"/>
      </rPr>
      <t xml:space="preserve">PAAT: </t>
    </r>
    <r>
      <rPr>
        <sz val="11"/>
        <color theme="1"/>
        <rFont val="Arial"/>
        <family val="2"/>
      </rPr>
      <t>Porcentaje de establecimiento de rutas autorizadas.</t>
    </r>
  </si>
  <si>
    <r>
      <t xml:space="preserve">Unidad de Medida del Indicador:
</t>
    </r>
    <r>
      <rPr>
        <sz val="11"/>
        <color theme="1"/>
        <rFont val="Arial"/>
        <family val="2"/>
      </rPr>
      <t xml:space="preserve">Porcentaje.
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>Establecimiento de rutas.</t>
    </r>
  </si>
  <si>
    <r>
      <rPr>
        <b/>
        <sz val="11"/>
        <color theme="1"/>
        <rFont val="Arial"/>
        <family val="2"/>
      </rPr>
      <t>PPEV:</t>
    </r>
    <r>
      <rPr>
        <sz val="11"/>
        <color theme="1"/>
        <rFont val="Arial"/>
        <family val="2"/>
      </rPr>
      <t xml:space="preserve"> Porcentaje de proyectos de estructuración vial elaborados.</t>
    </r>
  </si>
  <si>
    <r>
      <t xml:space="preserve">Unidad de Medida del Indicador: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>Proyectos de estructuración vial.</t>
    </r>
  </si>
  <si>
    <t>Componente (Protección Civil)</t>
  </si>
  <si>
    <r>
      <rPr>
        <b/>
        <sz val="11"/>
        <color theme="1"/>
        <rFont val="Arial"/>
        <family val="2"/>
      </rPr>
      <t>PECI:</t>
    </r>
    <r>
      <rPr>
        <sz val="11"/>
        <color theme="1"/>
        <rFont val="Arial"/>
        <family val="2"/>
      </rPr>
      <t xml:space="preserve"> Porcentaje de inspecciones de establecimientos comerciales realizados.</t>
    </r>
  </si>
  <si>
    <r>
      <t>Unidad de Medida del Indicador:</t>
    </r>
    <r>
      <rPr>
        <sz val="11"/>
        <color theme="1"/>
        <rFont val="Arial"/>
        <family val="2"/>
      </rPr>
      <t xml:space="preserve">
Porcentaje
</t>
    </r>
    <r>
      <rPr>
        <b/>
        <sz val="11"/>
        <color theme="1"/>
        <rFont val="Arial"/>
        <family val="2"/>
      </rPr>
      <t>Unidad de Medida de la Variable</t>
    </r>
    <r>
      <rPr>
        <sz val="11"/>
        <color theme="1"/>
        <rFont val="Arial"/>
        <family val="2"/>
      </rPr>
      <t xml:space="preserve">:
Inspecciones de establecimientos.      
</t>
    </r>
  </si>
  <si>
    <r>
      <rPr>
        <b/>
        <sz val="11"/>
        <color theme="1"/>
        <rFont val="Arial"/>
        <family val="2"/>
      </rPr>
      <t>PSPD</t>
    </r>
    <r>
      <rPr>
        <sz val="11"/>
        <color theme="1"/>
        <rFont val="Arial"/>
        <family val="2"/>
      </rPr>
      <t xml:space="preserve">: Porcentaje de spots difundidos.
</t>
    </r>
  </si>
  <si>
    <r>
      <t>Unidad de Medida del 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Spots.</t>
    </r>
  </si>
  <si>
    <r>
      <rPr>
        <b/>
        <sz val="11"/>
        <color theme="1"/>
        <rFont val="Arial"/>
        <family val="2"/>
      </rPr>
      <t>PPC:</t>
    </r>
    <r>
      <rPr>
        <sz val="11"/>
        <color theme="1"/>
        <rFont val="Arial"/>
        <family val="2"/>
      </rPr>
      <t xml:space="preserve"> Porcentaje de personas capacitadas.</t>
    </r>
  </si>
  <si>
    <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 Medida de La Variable:</t>
    </r>
    <r>
      <rPr>
        <sz val="11"/>
        <color theme="1"/>
        <rFont val="Arial"/>
        <family val="2"/>
      </rPr>
      <t xml:space="preserve">
Personas capacitadas</t>
    </r>
  </si>
  <si>
    <r>
      <rPr>
        <b/>
        <sz val="11"/>
        <color theme="1"/>
        <rFont val="Arial"/>
        <family val="2"/>
      </rPr>
      <t>PAR:</t>
    </r>
    <r>
      <rPr>
        <sz val="11"/>
        <color theme="1"/>
        <rFont val="Arial"/>
        <family val="2"/>
      </rPr>
      <t xml:space="preserve"> Porcentaje de reportes de emergencia atendidos.</t>
    </r>
  </si>
  <si>
    <r>
      <t>Unidad deMedida del Indicador</t>
    </r>
    <r>
      <rPr>
        <sz val="11"/>
        <color theme="1"/>
        <rFont val="Arial"/>
        <family val="2"/>
      </rPr>
      <t xml:space="preserve">: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Reporte de emergencias.</t>
    </r>
  </si>
  <si>
    <r>
      <rPr>
        <b/>
        <sz val="11"/>
        <color theme="1"/>
        <rFont val="Arial"/>
        <family val="2"/>
      </rPr>
      <t xml:space="preserve">PIMAR: </t>
    </r>
    <r>
      <rPr>
        <sz val="11"/>
        <color theme="1"/>
        <rFont val="Arial"/>
        <family val="2"/>
      </rPr>
      <t>Porcentaje de inspecciones de mediano y alto riesgo realizados.</t>
    </r>
  </si>
  <si>
    <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Meida de la Variable:</t>
    </r>
    <r>
      <rPr>
        <sz val="11"/>
        <color theme="1"/>
        <rFont val="Arial"/>
        <family val="2"/>
      </rPr>
      <t xml:space="preserve">
Inspecciones de mediano y alto riesgo.</t>
    </r>
  </si>
  <si>
    <r>
      <rPr>
        <b/>
        <sz val="11"/>
        <color theme="1"/>
        <rFont val="Arial"/>
        <family val="2"/>
      </rPr>
      <t>PEPPS:</t>
    </r>
    <r>
      <rPr>
        <sz val="11"/>
        <color theme="1"/>
        <rFont val="Arial"/>
        <family val="2"/>
      </rPr>
      <t xml:space="preserve"> Porcentaje de eventos públicos y privados supervisados.</t>
    </r>
  </si>
  <si>
    <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Eventos públicos y privados supervisados.</t>
    </r>
  </si>
  <si>
    <r>
      <rPr>
        <b/>
        <sz val="11"/>
        <color theme="1"/>
        <rFont val="Arial"/>
        <family val="2"/>
      </rPr>
      <t>PDAE</t>
    </r>
    <r>
      <rPr>
        <sz val="11"/>
        <color theme="1"/>
        <rFont val="Arial"/>
        <family val="2"/>
      </rPr>
      <t>: Porcentaje de dictámenes aprobatorios entregados.</t>
    </r>
  </si>
  <si>
    <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 Variable :</t>
    </r>
    <r>
      <rPr>
        <sz val="11"/>
        <color theme="1"/>
        <rFont val="Arial"/>
        <family val="2"/>
      </rPr>
      <t xml:space="preserve">
Dictámenes aprobatorios</t>
    </r>
  </si>
  <si>
    <t>PSEV: Porcentaje de simulacros evaluados.</t>
  </si>
  <si>
    <r>
      <t>Unidad de Medida del Indicador</t>
    </r>
    <r>
      <rPr>
        <sz val="11"/>
        <color theme="1"/>
        <rFont val="Arial"/>
        <family val="2"/>
      </rPr>
      <t xml:space="preserve">: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Simulacros.</t>
    </r>
  </si>
  <si>
    <r>
      <rPr>
        <b/>
        <sz val="11"/>
        <color theme="1"/>
        <rFont val="Arial"/>
        <family val="2"/>
      </rPr>
      <t>PPIE:</t>
    </r>
    <r>
      <rPr>
        <sz val="11"/>
        <color theme="1"/>
        <rFont val="Arial"/>
        <family val="2"/>
      </rPr>
      <t xml:space="preserve"> Porcentaje de programas internos evaluados.</t>
    </r>
  </si>
  <si>
    <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Programas internos.</t>
    </r>
  </si>
  <si>
    <r>
      <rPr>
        <b/>
        <sz val="11"/>
        <color theme="1"/>
        <rFont val="Arial"/>
        <family val="2"/>
      </rPr>
      <t>PRTV:</t>
    </r>
    <r>
      <rPr>
        <sz val="11"/>
        <color theme="1"/>
        <rFont val="Arial"/>
        <family val="2"/>
      </rPr>
      <t xml:space="preserve"> Porcentaje  de refugios temporales verificados</t>
    </r>
  </si>
  <si>
    <r>
      <t>Unidad de Medida del Indicdor: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Refugios temporales.</t>
    </r>
  </si>
  <si>
    <r>
      <rPr>
        <b/>
        <sz val="11"/>
        <color theme="1"/>
        <rFont val="Arial"/>
        <family val="2"/>
      </rPr>
      <t>PASYPA:</t>
    </r>
    <r>
      <rPr>
        <sz val="11"/>
        <color theme="1"/>
        <rFont val="Arial"/>
        <family val="2"/>
      </rPr>
      <t xml:space="preserve"> Porcentaje de salvamentos, rescates y primeros auxilios en las playas implementados. </t>
    </r>
  </si>
  <si>
    <r>
      <t>Unidad de Medida del Indicador</t>
    </r>
    <r>
      <rPr>
        <sz val="11"/>
        <color theme="1"/>
        <rFont val="Arial"/>
        <family val="2"/>
      </rPr>
      <t xml:space="preserve">: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Salvamentos, rescates y primeros auxilios en las playas.</t>
    </r>
  </si>
  <si>
    <r>
      <rPr>
        <b/>
        <sz val="11"/>
        <color theme="1"/>
        <rFont val="Arial"/>
        <family val="2"/>
      </rPr>
      <t>POR:</t>
    </r>
    <r>
      <rPr>
        <sz val="11"/>
        <color theme="1"/>
        <rFont val="Arial"/>
        <family val="2"/>
      </rPr>
      <t xml:space="preserve"> Porcentaje de operativos implementados.</t>
    </r>
  </si>
  <si>
    <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Operativos.</t>
    </r>
  </si>
  <si>
    <r>
      <rPr>
        <b/>
        <sz val="11"/>
        <color theme="1"/>
        <rFont val="Arial"/>
        <family val="2"/>
      </rPr>
      <t>PQCA:</t>
    </r>
    <r>
      <rPr>
        <sz val="11"/>
        <color theme="1"/>
        <rFont val="Arial"/>
        <family val="2"/>
      </rPr>
      <t xml:space="preserve"> Porcentaje de quejas ciudadanas atendidas.</t>
    </r>
  </si>
  <si>
    <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Quejas ciudadanas atendidas.</t>
    </r>
  </si>
  <si>
    <r>
      <rPr>
        <b/>
        <sz val="11"/>
        <color theme="1"/>
        <rFont val="Arial"/>
        <family val="2"/>
      </rPr>
      <t>PAPG</t>
    </r>
    <r>
      <rPr>
        <sz val="11"/>
        <color theme="1"/>
        <rFont val="Arial"/>
        <family val="2"/>
      </rPr>
      <t>: Porcentaje de acciones preventivas y guardavidas ejecutadas.</t>
    </r>
  </si>
  <si>
    <r>
      <t>Unidad de Medida del Indicador: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Acciones preventivas y guardavidas.</t>
    </r>
  </si>
  <si>
    <t>PDCI: Porcentaje de los diversos comités integrados</t>
  </si>
  <si>
    <r>
      <t xml:space="preserve">Unidad de Medida del Indicador:  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las Variables:</t>
    </r>
    <r>
      <rPr>
        <sz val="11"/>
        <color theme="1"/>
        <rFont val="Arial"/>
        <family val="2"/>
      </rPr>
      <t xml:space="preserve">
Comités.</t>
    </r>
  </si>
  <si>
    <t>Componente (Unidad Técnica Jurídica y Documental)</t>
  </si>
  <si>
    <r>
      <rPr>
        <b/>
        <sz val="11"/>
        <color theme="1"/>
        <rFont val="Arial"/>
        <family val="2"/>
      </rPr>
      <t xml:space="preserve">PSCC: </t>
    </r>
    <r>
      <rPr>
        <sz val="11"/>
        <color theme="1"/>
        <rFont val="Arial"/>
        <family val="2"/>
      </rPr>
      <t>Porcentaje de sesiones de cabildo celebradas.</t>
    </r>
  </si>
  <si>
    <r>
      <t xml:space="preserve">Unidad de Medida del Indicador: 
</t>
    </r>
    <r>
      <rPr>
        <sz val="11"/>
        <color theme="1"/>
        <rFont val="Arial"/>
        <family val="2"/>
      </rPr>
      <t xml:space="preserve">Porcentaje.
</t>
    </r>
    <r>
      <rPr>
        <b/>
        <sz val="11"/>
        <color theme="1"/>
        <rFont val="Arial"/>
        <family val="2"/>
      </rPr>
      <t xml:space="preserve">
Unidad de Medida de las Variables
</t>
    </r>
    <r>
      <rPr>
        <sz val="11"/>
        <color theme="1"/>
        <rFont val="Arial"/>
        <family val="2"/>
      </rPr>
      <t>Sesiones de cabildo.</t>
    </r>
  </si>
  <si>
    <r>
      <rPr>
        <b/>
        <sz val="11"/>
        <color theme="1"/>
        <rFont val="Arial"/>
        <family val="2"/>
      </rPr>
      <t>PRAS</t>
    </r>
    <r>
      <rPr>
        <sz val="11"/>
        <color theme="1"/>
        <rFont val="Arial"/>
        <family val="2"/>
      </rPr>
      <t xml:space="preserve">: Porcentaje de asistencias a sesiones verificadas. </t>
    </r>
  </si>
  <si>
    <r>
      <t xml:space="preserve">Unidad de Medida del Indicador: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>Asistencia a sesiones de cabildo.</t>
    </r>
  </si>
  <si>
    <r>
      <rPr>
        <b/>
        <sz val="11"/>
        <color theme="1"/>
        <rFont val="Arial"/>
        <family val="2"/>
      </rPr>
      <t>PACE:</t>
    </r>
    <r>
      <rPr>
        <sz val="11"/>
        <color theme="1"/>
        <rFont val="Arial"/>
        <family val="2"/>
      </rPr>
      <t xml:space="preserve"> Porcentaje de actas de cabildo encuadernadas.  </t>
    </r>
  </si>
  <si>
    <r>
      <t xml:space="preserve">Unidad de Medida del Indicador: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 xml:space="preserve">Actas de cabildo. </t>
    </r>
  </si>
  <si>
    <r>
      <rPr>
        <b/>
        <sz val="11"/>
        <color theme="1"/>
        <rFont val="Arial"/>
        <family val="2"/>
      </rPr>
      <t>PAP:</t>
    </r>
    <r>
      <rPr>
        <sz val="11"/>
        <color theme="1"/>
        <rFont val="Arial"/>
        <family val="2"/>
      </rPr>
      <t xml:space="preserve"> Porcentaje de Acuerdos de Cabildo publicados. </t>
    </r>
  </si>
  <si>
    <r>
      <t xml:space="preserve">Unidad de Medida del Indicador: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>Acuerdos de Cabildo.</t>
    </r>
  </si>
  <si>
    <r>
      <rPr>
        <b/>
        <sz val="11"/>
        <color theme="1"/>
        <rFont val="Arial"/>
        <family val="2"/>
      </rPr>
      <t xml:space="preserve">PPR: </t>
    </r>
    <r>
      <rPr>
        <sz val="11"/>
        <color theme="1"/>
        <rFont val="Arial"/>
        <family val="2"/>
      </rPr>
      <t xml:space="preserve">Porcentaje de precabildeos realizados </t>
    </r>
  </si>
  <si>
    <r>
      <t xml:space="preserve">Unidad de Medida del Indicador: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>Precabildeos.</t>
    </r>
  </si>
  <si>
    <r>
      <rPr>
        <b/>
        <sz val="11"/>
        <color theme="1"/>
        <rFont val="Arial"/>
        <family val="2"/>
      </rPr>
      <t xml:space="preserve">PAA: </t>
    </r>
    <r>
      <rPr>
        <sz val="11"/>
        <color theme="1"/>
        <rFont val="Arial"/>
        <family val="2"/>
      </rPr>
      <t xml:space="preserve">Porcentaje de proyectos de acuerdos aprobados.   </t>
    </r>
  </si>
  <si>
    <r>
      <t xml:space="preserve">Unidad de Medida del Indidcador: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Las Variables:
</t>
    </r>
    <r>
      <rPr>
        <sz val="11"/>
        <color theme="1"/>
        <rFont val="Arial"/>
        <family val="2"/>
      </rPr>
      <t>Proyectos de acuerdos.</t>
    </r>
  </si>
  <si>
    <t>Componente (Dirección General de la Coordinación General Administrativa)</t>
  </si>
  <si>
    <r>
      <rPr>
        <b/>
        <sz val="11"/>
        <color theme="1"/>
        <rFont val="Arial"/>
        <family val="2"/>
      </rPr>
      <t>PSAE:</t>
    </r>
    <r>
      <rPr>
        <sz val="11"/>
        <color theme="1"/>
        <rFont val="Arial"/>
        <family val="2"/>
      </rPr>
      <t xml:space="preserve"> Porcentaje de solicitudes administrativas emitidas.</t>
    </r>
  </si>
  <si>
    <r>
      <t xml:space="preserve">Unidad de Medida del Indicador: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  
Unidad de Medida de la Variable:
</t>
    </r>
    <r>
      <rPr>
        <sz val="11"/>
        <color theme="1"/>
        <rFont val="Arial"/>
        <family val="2"/>
      </rPr>
      <t>Solicitudes administrativas</t>
    </r>
    <r>
      <rPr>
        <b/>
        <sz val="11"/>
        <color theme="1"/>
        <rFont val="Arial"/>
        <family val="2"/>
      </rPr>
      <t>.</t>
    </r>
  </si>
  <si>
    <r>
      <rPr>
        <b/>
        <sz val="11"/>
        <color theme="1"/>
        <rFont val="Arial"/>
        <family val="2"/>
      </rPr>
      <t xml:space="preserve">DGMP: </t>
    </r>
    <r>
      <rPr>
        <sz val="11"/>
        <color theme="1"/>
        <rFont val="Arial"/>
        <family val="2"/>
      </rPr>
      <t xml:space="preserve"> Porcentaje de Documentos de movimientos de personal gestionados.</t>
    </r>
  </si>
  <si>
    <r>
      <t xml:space="preserve">Unidad de Medida del Indicador: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  
Unidad de Medida de la Variable:
</t>
    </r>
    <r>
      <rPr>
        <sz val="11"/>
        <color theme="1"/>
        <rFont val="Arial"/>
        <family val="2"/>
      </rPr>
      <t>Documentos de movimientos de personal.</t>
    </r>
  </si>
  <si>
    <r>
      <rPr>
        <b/>
        <sz val="11"/>
        <color theme="1"/>
        <rFont val="Arial"/>
        <family val="2"/>
      </rPr>
      <t xml:space="preserve">PGTR: </t>
    </r>
    <r>
      <rPr>
        <sz val="11"/>
        <color theme="1"/>
        <rFont val="Arial"/>
        <family val="2"/>
      </rPr>
      <t>Porcentaje de Gestiones Técnicas realizadas.</t>
    </r>
  </si>
  <si>
    <r>
      <t xml:space="preserve">Unidad de Medida del Indicador:
</t>
    </r>
    <r>
      <rPr>
        <sz val="11"/>
        <color theme="1"/>
        <rFont val="Arial"/>
        <family val="2"/>
      </rPr>
      <t xml:space="preserve">Porcentaje. </t>
    </r>
    <r>
      <rPr>
        <b/>
        <sz val="11"/>
        <color theme="1"/>
        <rFont val="Arial"/>
        <family val="2"/>
      </rPr>
      <t xml:space="preserve">  
Unidad de Medida de La Variable:
</t>
    </r>
    <r>
      <rPr>
        <sz val="11"/>
        <color theme="1"/>
        <rFont val="Arial"/>
        <family val="2"/>
      </rPr>
      <t>Gestiones Técnicas.</t>
    </r>
  </si>
  <si>
    <r>
      <rPr>
        <b/>
        <sz val="11"/>
        <color theme="1"/>
        <rFont val="Arial"/>
        <family val="2"/>
      </rPr>
      <t xml:space="preserve">PRMG: </t>
    </r>
    <r>
      <rPr>
        <sz val="11"/>
        <color theme="1"/>
        <rFont val="Arial"/>
        <family val="2"/>
      </rPr>
      <t>Porcentaje de solicitudes de recursos materiales gestionados.</t>
    </r>
  </si>
  <si>
    <r>
      <t xml:space="preserve">Unidad de Medida del Indicador:
</t>
    </r>
    <r>
      <rPr>
        <sz val="11"/>
        <color theme="1"/>
        <rFont val="Arial"/>
        <family val="2"/>
      </rPr>
      <t xml:space="preserve">Porcentaje.   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 xml:space="preserve">Solicitudes de Recursos Materiales. </t>
    </r>
  </si>
  <si>
    <t>Componente
( Dirección General del Centro de Retenciones y Sanciones Administrativas)</t>
  </si>
  <si>
    <r>
      <rPr>
        <b/>
        <sz val="11"/>
        <color theme="1"/>
        <rFont val="Arial"/>
        <family val="2"/>
      </rPr>
      <t>PRA:</t>
    </r>
    <r>
      <rPr>
        <sz val="11"/>
        <color theme="1"/>
        <rFont val="Arial"/>
        <family val="2"/>
      </rPr>
      <t xml:space="preserve"> Porcentaje de retenciones aplicadas.</t>
    </r>
  </si>
  <si>
    <r>
      <t xml:space="preserve">Unidad de Medida del Indicador: 
</t>
    </r>
    <r>
      <rPr>
        <sz val="11"/>
        <color theme="1"/>
        <rFont val="Arial"/>
        <family val="2"/>
      </rPr>
      <t xml:space="preserve">Porcentaje. </t>
    </r>
    <r>
      <rPr>
        <b/>
        <sz val="11"/>
        <color theme="1"/>
        <rFont val="Arial"/>
        <family val="2"/>
      </rPr>
      <t xml:space="preserve">
Unidad de medida de las Variables:  
</t>
    </r>
    <r>
      <rPr>
        <sz val="11"/>
        <color theme="1"/>
        <rFont val="Arial"/>
        <family val="2"/>
      </rPr>
      <t>Retenciones.</t>
    </r>
  </si>
  <si>
    <r>
      <rPr>
        <b/>
        <sz val="11"/>
        <color theme="1"/>
        <rFont val="Arial"/>
        <family val="2"/>
      </rPr>
      <t>PIA:</t>
    </r>
    <r>
      <rPr>
        <sz val="11"/>
        <color theme="1"/>
        <rFont val="Arial"/>
        <family val="2"/>
      </rPr>
      <t xml:space="preserve"> Porcentaje de Incidencias Atendidas.</t>
    </r>
  </si>
  <si>
    <r>
      <t xml:space="preserve">Unidad de Medida del Indidcador:  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 xml:space="preserve">Incidencias. </t>
    </r>
  </si>
  <si>
    <r>
      <rPr>
        <b/>
        <sz val="11"/>
        <color theme="1"/>
        <rFont val="Arial"/>
        <family val="2"/>
      </rPr>
      <t xml:space="preserve">PEC: </t>
    </r>
    <r>
      <rPr>
        <sz val="11"/>
        <color theme="1"/>
        <rFont val="Arial"/>
        <family val="2"/>
      </rPr>
      <t>Porcentaje de Equipo Conservado.</t>
    </r>
  </si>
  <si>
    <r>
      <t xml:space="preserve">Unidad de Medida del Indicador:  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  
</t>
    </r>
    <r>
      <rPr>
        <sz val="11"/>
        <color theme="1"/>
        <rFont val="Arial"/>
        <family val="2"/>
      </rPr>
      <t>Equipo.</t>
    </r>
  </si>
  <si>
    <r>
      <rPr>
        <b/>
        <sz val="11"/>
        <color theme="1"/>
        <rFont val="Arial"/>
        <family val="2"/>
      </rPr>
      <t>POAO</t>
    </r>
    <r>
      <rPr>
        <sz val="11"/>
        <color theme="1"/>
        <rFont val="Arial"/>
        <family val="2"/>
      </rPr>
      <t>: Porcentaje de Órdenes de Alimentos Otorgados</t>
    </r>
  </si>
  <si>
    <r>
      <t xml:space="preserve">Unidad de Medida del Indicador:   
</t>
    </r>
    <r>
      <rPr>
        <sz val="11"/>
        <color theme="1"/>
        <rFont val="Arial"/>
        <family val="2"/>
      </rPr>
      <t xml:space="preserve">Porcentaje.
   </t>
    </r>
    <r>
      <rPr>
        <b/>
        <sz val="11"/>
        <color theme="1"/>
        <rFont val="Arial"/>
        <family val="2"/>
      </rPr>
      <t xml:space="preserve">
Unidad de Medida de la Variable:  
</t>
    </r>
    <r>
      <rPr>
        <sz val="11"/>
        <color theme="1"/>
        <rFont val="Arial"/>
        <family val="2"/>
      </rPr>
      <t>Órdenes de Alimentos.</t>
    </r>
  </si>
  <si>
    <t>Componente (Juzgados Cívicos)</t>
  </si>
  <si>
    <r>
      <rPr>
        <b/>
        <sz val="11"/>
        <color theme="1"/>
        <rFont val="Arial"/>
        <family val="2"/>
      </rPr>
      <t>PSA:</t>
    </r>
    <r>
      <rPr>
        <sz val="11"/>
        <color theme="1"/>
        <rFont val="Arial"/>
        <family val="2"/>
      </rPr>
      <t xml:space="preserve"> Porcentaje de sanciones aplicadas.</t>
    </r>
  </si>
  <si>
    <r>
      <t xml:space="preserve">Unidad de Medida del Indicador: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Medidaa de la Variable:
</t>
    </r>
    <r>
      <rPr>
        <sz val="11"/>
        <color theme="1"/>
        <rFont val="Arial"/>
        <family val="2"/>
      </rPr>
      <t xml:space="preserve">Sanciones. </t>
    </r>
  </si>
  <si>
    <r>
      <rPr>
        <b/>
        <sz val="11"/>
        <color theme="1"/>
        <rFont val="Arial"/>
        <family val="2"/>
      </rPr>
      <t>PCCC:</t>
    </r>
    <r>
      <rPr>
        <sz val="11"/>
        <color theme="1"/>
        <rFont val="Arial"/>
        <family val="2"/>
      </rPr>
      <t xml:space="preserve"> Porcentaje de convenios conciliatorios celebrados.               </t>
    </r>
  </si>
  <si>
    <r>
      <t xml:space="preserve">Unidad de Medida del Indicador: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</t>
    </r>
    <r>
      <rPr>
        <sz val="11"/>
        <color theme="1"/>
        <rFont val="Arial"/>
        <family val="2"/>
      </rPr>
      <t xml:space="preserve">        
Convenios conciliatorios.</t>
    </r>
  </si>
  <si>
    <r>
      <rPr>
        <b/>
        <sz val="11"/>
        <color theme="1"/>
        <rFont val="Arial"/>
        <family val="2"/>
      </rPr>
      <t xml:space="preserve">PAPO: </t>
    </r>
    <r>
      <rPr>
        <sz val="11"/>
        <color theme="1"/>
        <rFont val="Arial"/>
        <family val="2"/>
      </rPr>
      <t xml:space="preserve">Porcentaje de asesorías psicológicas otorgadas.   </t>
    </r>
  </si>
  <si>
    <r>
      <t xml:space="preserve">Unidad de Medida del Indivador:                       
</t>
    </r>
    <r>
      <rPr>
        <sz val="11"/>
        <color theme="1"/>
        <rFont val="Arial"/>
        <family val="2"/>
      </rPr>
      <t xml:space="preserve">Porcentaje. 
        </t>
    </r>
    <r>
      <rPr>
        <b/>
        <sz val="11"/>
        <color theme="1"/>
        <rFont val="Arial"/>
        <family val="2"/>
      </rPr>
      <t xml:space="preserve">
Unidad de Medida de la  Variable:                       
</t>
    </r>
    <r>
      <rPr>
        <sz val="11"/>
        <color theme="1"/>
        <rFont val="Arial"/>
        <family val="2"/>
      </rPr>
      <t>Asesorías psicológicas.</t>
    </r>
  </si>
  <si>
    <r>
      <rPr>
        <b/>
        <sz val="11"/>
        <color theme="1"/>
        <rFont val="Arial"/>
        <family val="2"/>
      </rPr>
      <t xml:space="preserve">PACI: </t>
    </r>
    <r>
      <rPr>
        <sz val="11"/>
        <color theme="1"/>
        <rFont val="Arial"/>
        <family val="2"/>
      </rPr>
      <t xml:space="preserve">Porcentaje de cursos de capacitación impartidos.          </t>
    </r>
  </si>
  <si>
    <r>
      <t xml:space="preserve">Unidad de Medida del Indicador:                       
</t>
    </r>
    <r>
      <rPr>
        <sz val="11"/>
        <color theme="1"/>
        <rFont val="Arial"/>
        <family val="2"/>
      </rPr>
      <t xml:space="preserve"> Porcentaje.</t>
    </r>
    <r>
      <rPr>
        <b/>
        <sz val="11"/>
        <color theme="1"/>
        <rFont val="Arial"/>
        <family val="2"/>
      </rPr>
      <t xml:space="preserve">
Unidad de Medida de la Vaiable:                       
</t>
    </r>
    <r>
      <rPr>
        <sz val="11"/>
        <color theme="1"/>
        <rFont val="Arial"/>
        <family val="2"/>
      </rPr>
      <t>Cursos de capacitación.</t>
    </r>
  </si>
  <si>
    <r>
      <rPr>
        <b/>
        <sz val="11"/>
        <color theme="1"/>
        <rFont val="Arial"/>
        <family val="2"/>
      </rPr>
      <t xml:space="preserve">PTFR: </t>
    </r>
    <r>
      <rPr>
        <sz val="11"/>
        <color theme="1"/>
        <rFont val="Arial"/>
        <family val="2"/>
      </rPr>
      <t xml:space="preserve">Porcentaje de Talleres para familias realizados.         </t>
    </r>
  </si>
  <si>
    <r>
      <t xml:space="preserve">Unidad de Medida del Indicador:         
</t>
    </r>
    <r>
      <rPr>
        <sz val="11"/>
        <color theme="1"/>
        <rFont val="Arial"/>
        <family val="2"/>
      </rPr>
      <t xml:space="preserve">Porcentaje.  </t>
    </r>
    <r>
      <rPr>
        <b/>
        <sz val="11"/>
        <color theme="1"/>
        <rFont val="Arial"/>
        <family val="2"/>
      </rPr>
      <t xml:space="preserve">        
Unidad de Medida de la Variable:                  
</t>
    </r>
    <r>
      <rPr>
        <sz val="11"/>
        <color theme="1"/>
        <rFont val="Arial"/>
        <family val="2"/>
      </rPr>
      <t>Talleres para familias.</t>
    </r>
  </si>
  <si>
    <t>Componente
(Dirección de Gobierno)</t>
  </si>
  <si>
    <r>
      <rPr>
        <b/>
        <sz val="11"/>
        <color theme="1"/>
        <rFont val="Arial"/>
        <family val="2"/>
      </rPr>
      <t>PCCM:</t>
    </r>
    <r>
      <rPr>
        <sz val="11"/>
        <color theme="1"/>
        <rFont val="Arial"/>
        <family val="2"/>
      </rPr>
      <t xml:space="preserve"> Porcentaje  de cartillas militares entregadas.</t>
    </r>
  </si>
  <si>
    <r>
      <t xml:space="preserve">Unidad de Medida del Indicador: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Cartillas militares entregadas.</t>
    </r>
  </si>
  <si>
    <r>
      <rPr>
        <b/>
        <sz val="11"/>
        <color theme="1"/>
        <rFont val="Arial"/>
        <family val="2"/>
      </rPr>
      <t>PCSC:</t>
    </r>
    <r>
      <rPr>
        <sz val="11"/>
        <color theme="1"/>
        <rFont val="Arial"/>
        <family val="2"/>
      </rPr>
      <t xml:space="preserve"> Porcentaje de Sesiones de COESPO participadas.</t>
    </r>
  </si>
  <si>
    <r>
      <t xml:space="preserve">Unidad de Medida del Indicador: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Sesiones de COESPO.</t>
    </r>
  </si>
  <si>
    <r>
      <rPr>
        <b/>
        <sz val="11"/>
        <color theme="1"/>
        <rFont val="Arial"/>
        <family val="2"/>
      </rPr>
      <t>PRDS:</t>
    </r>
    <r>
      <rPr>
        <sz val="11"/>
        <color theme="1"/>
        <rFont val="Arial"/>
        <family val="2"/>
      </rPr>
      <t xml:space="preserve"> Porcentaje de reuniones con DAVB y SbPJ realizadas. </t>
    </r>
  </si>
  <si>
    <r>
      <t xml:space="preserve">Unidad de Medida del Indicador: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Reuniones mensuales con DAVB y SbPJ.</t>
    </r>
  </si>
  <si>
    <r>
      <rPr>
        <b/>
        <sz val="11"/>
        <color theme="1"/>
        <rFont val="Arial"/>
        <family val="2"/>
      </rPr>
      <t xml:space="preserve">PARB: </t>
    </r>
    <r>
      <rPr>
        <sz val="11"/>
        <color theme="1"/>
        <rFont val="Arial"/>
        <family val="2"/>
      </rPr>
      <t xml:space="preserve">Porcentaje de Atenciones en Asuntos Religiosos brindadas. </t>
    </r>
  </si>
  <si>
    <r>
      <t xml:space="preserve">Unidad de Medida del Indicador: 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Atenciones en asuntos religiosos.</t>
    </r>
  </si>
  <si>
    <r>
      <rPr>
        <b/>
        <sz val="11"/>
        <color theme="1"/>
        <rFont val="Arial"/>
        <family val="2"/>
      </rPr>
      <t>PAGR:</t>
    </r>
    <r>
      <rPr>
        <sz val="11"/>
        <color theme="1"/>
        <rFont val="Arial"/>
        <family val="2"/>
      </rPr>
      <t xml:space="preserve"> Porcentaje de actividades comunitarias con apoyo de Grupos Religiosos realizadas.</t>
    </r>
  </si>
  <si>
    <r>
      <t xml:space="preserve">Unidad de Medida del Indicador: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Actividades comunitarias.</t>
    </r>
  </si>
  <si>
    <r>
      <rPr>
        <b/>
        <sz val="11"/>
        <color theme="1"/>
        <rFont val="Arial"/>
        <family val="2"/>
      </rPr>
      <t xml:space="preserve">PCMR: </t>
    </r>
    <r>
      <rPr>
        <sz val="11"/>
        <color theme="1"/>
        <rFont val="Arial"/>
        <family val="2"/>
      </rPr>
      <t>Porcentaje de participantes en materia religiosa capacitados(as).</t>
    </r>
  </si>
  <si>
    <r>
      <t xml:space="preserve">Unidad de Medida del Indicador: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   </t>
    </r>
    <r>
      <rPr>
        <sz val="11"/>
        <color theme="1"/>
        <rFont val="Arial"/>
        <family val="2"/>
      </rPr>
      <t>Participantes capacitados(as).</t>
    </r>
  </si>
  <si>
    <r>
      <rPr>
        <b/>
        <sz val="11"/>
        <color theme="1"/>
        <rFont val="Arial"/>
        <family val="2"/>
      </rPr>
      <t xml:space="preserve">PAEX: </t>
    </r>
    <r>
      <rPr>
        <sz val="11"/>
        <color theme="1"/>
        <rFont val="Arial"/>
        <family val="2"/>
      </rPr>
      <t>Porcentaje de expedientes del Padrón Municipal de Templos actualizados.</t>
    </r>
  </si>
  <si>
    <r>
      <t xml:space="preserve">Unidad de medida del Indicador: </t>
    </r>
    <r>
      <rPr>
        <sz val="11"/>
        <color theme="1"/>
        <rFont val="Arial"/>
        <family val="2"/>
      </rPr>
      <t xml:space="preserve">
Porcentaje.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Expedientes del Padrón Municipal de Templos.</t>
    </r>
  </si>
  <si>
    <r>
      <rPr>
        <b/>
        <sz val="11"/>
        <color theme="1"/>
        <rFont val="Arial"/>
        <family val="2"/>
      </rPr>
      <t xml:space="preserve">PVAR: </t>
    </r>
    <r>
      <rPr>
        <sz val="11"/>
        <color theme="1"/>
        <rFont val="Arial"/>
        <family val="2"/>
      </rPr>
      <t>Porcentaje de  normativa municipal del sector religioso verificada.</t>
    </r>
  </si>
  <si>
    <r>
      <t>Unidad de Medida del Indicador:</t>
    </r>
    <r>
      <rPr>
        <sz val="11"/>
        <color theme="1"/>
        <rFont val="Arial"/>
        <family val="2"/>
      </rPr>
      <t xml:space="preserve"> 
Porcentaje.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Verificaciones normativas</t>
    </r>
    <r>
      <rPr>
        <b/>
        <sz val="11"/>
        <color theme="1"/>
        <rFont val="Arial"/>
        <family val="2"/>
      </rPr>
      <t>.</t>
    </r>
  </si>
  <si>
    <r>
      <rPr>
        <b/>
        <sz val="11"/>
        <color theme="1"/>
        <rFont val="Arial"/>
        <family val="2"/>
      </rPr>
      <t>PRTS:</t>
    </r>
    <r>
      <rPr>
        <sz val="11"/>
        <color theme="1"/>
        <rFont val="Arial"/>
        <family val="2"/>
      </rPr>
      <t xml:space="preserve"> Porcentaje de participantes en actividades de reconstrucción del Tejido Social. </t>
    </r>
  </si>
  <si>
    <r>
      <t xml:space="preserve">Unidad de Medida del Inndicador: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Medidaa de la Variable: 
</t>
    </r>
    <r>
      <rPr>
        <sz val="11"/>
        <color theme="1"/>
        <rFont val="Arial"/>
        <family val="2"/>
      </rPr>
      <t>Participantes de actividades de reconstrucción del Tejido Social.</t>
    </r>
  </si>
  <si>
    <r>
      <rPr>
        <b/>
        <sz val="11"/>
        <color theme="1"/>
        <rFont val="Arial"/>
        <family val="2"/>
      </rPr>
      <t xml:space="preserve">PTSR: </t>
    </r>
    <r>
      <rPr>
        <sz val="11"/>
        <color theme="1"/>
        <rFont val="Arial"/>
        <family val="2"/>
      </rPr>
      <t>Porcentaje de trámites del sector religioso realizados.</t>
    </r>
  </si>
  <si>
    <r>
      <t xml:space="preserve">Unidad de Medida del Indicador: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 
</t>
    </r>
    <r>
      <rPr>
        <sz val="11"/>
        <color theme="1"/>
        <rFont val="Arial"/>
        <family val="2"/>
      </rPr>
      <t>Trámites del sector religioso.</t>
    </r>
  </si>
  <si>
    <r>
      <rPr>
        <b/>
        <sz val="11"/>
        <color theme="1"/>
        <rFont val="Arial"/>
        <family val="2"/>
      </rPr>
      <t>PAAC:</t>
    </r>
    <r>
      <rPr>
        <sz val="11"/>
        <color theme="1"/>
        <rFont val="Arial"/>
        <family val="2"/>
      </rPr>
      <t xml:space="preserve"> Porcentaje de asesorías jurídicas hacia asociaciones y agrupaciones religiosas.</t>
    </r>
  </si>
  <si>
    <r>
      <t xml:space="preserve">Unidad de Medida del Indicador: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 
</t>
    </r>
    <r>
      <rPr>
        <sz val="11"/>
        <color theme="1"/>
        <rFont val="Arial"/>
        <family val="2"/>
      </rPr>
      <t>Asesorías jurídicas.</t>
    </r>
  </si>
  <si>
    <r>
      <rPr>
        <b/>
        <sz val="11"/>
        <color theme="1"/>
        <rFont val="Arial"/>
        <family val="2"/>
      </rPr>
      <t xml:space="preserve">PPDLR: </t>
    </r>
    <r>
      <rPr>
        <sz val="11"/>
        <color theme="1"/>
        <rFont val="Arial"/>
        <family val="2"/>
      </rPr>
      <t>Porcentaje de participantes en actividad del día de la libertad religiosa.</t>
    </r>
  </si>
  <si>
    <r>
      <rPr>
        <b/>
        <sz val="11"/>
        <color theme="1"/>
        <rFont val="Arial Nova Cond"/>
        <family val="2"/>
      </rPr>
      <t xml:space="preserve">UNIDAD DE MEDIDA DEL INDICADOR: </t>
    </r>
    <r>
      <rPr>
        <sz val="11"/>
        <color theme="1"/>
        <rFont val="Arial Nova Cond"/>
        <family val="2"/>
      </rPr>
      <t xml:space="preserve">
Porcentaje.
</t>
    </r>
    <r>
      <rPr>
        <b/>
        <sz val="11"/>
        <color theme="1"/>
        <rFont val="Arial Nova Cond"/>
        <family val="2"/>
      </rPr>
      <t>UNIDAD DE MEDIDA DE LAS VARIABLES</t>
    </r>
    <r>
      <rPr>
        <sz val="11"/>
        <color theme="1"/>
        <rFont val="Arial Nova Cond"/>
        <family val="2"/>
      </rPr>
      <t>: 
Participantes de la actividad del Día  de la Libertad Religiosa</t>
    </r>
  </si>
  <si>
    <r>
      <rPr>
        <b/>
        <sz val="11"/>
        <color theme="1"/>
        <rFont val="Arial"/>
        <family val="2"/>
      </rPr>
      <t>Componente (Dirección del Archivo Municipal</t>
    </r>
    <r>
      <rPr>
        <sz val="11"/>
        <color theme="1"/>
        <rFont val="Arial"/>
        <family val="2"/>
      </rPr>
      <t>)</t>
    </r>
  </si>
  <si>
    <r>
      <t xml:space="preserve">PAMC: </t>
    </r>
    <r>
      <rPr>
        <sz val="11"/>
        <color theme="1"/>
        <rFont val="Arial"/>
        <family val="2"/>
      </rPr>
      <t>Porcentaje de Archivos Municipales conservados</t>
    </r>
  </si>
  <si>
    <r>
      <t xml:space="preserve">Unidad de Medida del Indicador:
</t>
    </r>
    <r>
      <rPr>
        <sz val="11"/>
        <color theme="1"/>
        <rFont val="Arial"/>
        <family val="2"/>
      </rPr>
      <t>Porcentaje</t>
    </r>
    <r>
      <rPr>
        <b/>
        <sz val="11"/>
        <color theme="1"/>
        <rFont val="Arial"/>
        <family val="2"/>
      </rPr>
      <t xml:space="preserve">.   
Unidad de Medida de la variable:
</t>
    </r>
    <r>
      <rPr>
        <sz val="11"/>
        <color theme="1"/>
        <rFont val="Arial"/>
        <family val="2"/>
      </rPr>
      <t>Archivos Municipales.</t>
    </r>
  </si>
  <si>
    <r>
      <rPr>
        <b/>
        <sz val="11"/>
        <color theme="1"/>
        <rFont val="Arial"/>
        <family val="2"/>
      </rPr>
      <t xml:space="preserve">PSBD: </t>
    </r>
    <r>
      <rPr>
        <sz val="11"/>
        <color theme="1"/>
        <rFont val="Arial"/>
        <family val="2"/>
      </rPr>
      <t xml:space="preserve">Porcentaje de solicitudes de bajas documentales atendidas. </t>
    </r>
  </si>
  <si>
    <r>
      <t xml:space="preserve">Unidad de Medida del Indicador: 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            
Unidad de Medida de la Variable:        
</t>
    </r>
    <r>
      <rPr>
        <sz val="11"/>
        <color theme="1"/>
        <rFont val="Arial"/>
        <family val="2"/>
      </rPr>
      <t>Solicitudes de bajas documentales.</t>
    </r>
  </si>
  <si>
    <r>
      <rPr>
        <b/>
        <sz val="11"/>
        <color theme="1"/>
        <rFont val="Arial"/>
        <family val="2"/>
      </rPr>
      <t>PTPA:</t>
    </r>
    <r>
      <rPr>
        <sz val="11"/>
        <color theme="1"/>
        <rFont val="Arial"/>
        <family val="2"/>
      </rPr>
      <t xml:space="preserve"> Porcentaje de Transferencias Primarias aprobadas.  </t>
    </r>
  </si>
  <si>
    <r>
      <t xml:space="preserve">Unidad de Medida del Indicador: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Transferencias primarias.</t>
    </r>
  </si>
  <si>
    <r>
      <rPr>
        <b/>
        <sz val="11"/>
        <color theme="1"/>
        <rFont val="Arial"/>
        <family val="2"/>
      </rPr>
      <t>PICCE:</t>
    </r>
    <r>
      <rPr>
        <sz val="11"/>
        <color theme="1"/>
        <rFont val="Arial"/>
        <family val="2"/>
      </rPr>
      <t xml:space="preserve"> Porcentaje de instrumentos de control y consulta elaborados.</t>
    </r>
  </si>
  <si>
    <r>
      <t xml:space="preserve">Unidad de Medida del indicador:   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                                        
Unidad de Medida de la Variable:    
</t>
    </r>
    <r>
      <rPr>
        <sz val="11"/>
        <color theme="1"/>
        <rFont val="Arial"/>
        <family val="2"/>
      </rPr>
      <t>Instrumento de Control y consultas.</t>
    </r>
  </si>
  <si>
    <r>
      <rPr>
        <b/>
        <sz val="11"/>
        <color theme="1"/>
        <rFont val="Arial"/>
        <family val="2"/>
      </rPr>
      <t xml:space="preserve">PMAR: </t>
    </r>
    <r>
      <rPr>
        <sz val="11"/>
        <color theme="1"/>
        <rFont val="Arial"/>
        <family val="2"/>
      </rPr>
      <t>Porcentaje de Material Audiovisual realizado</t>
    </r>
  </si>
  <si>
    <r>
      <t xml:space="preserve">Unidad de Medida del ]ndicado:         
</t>
    </r>
    <r>
      <rPr>
        <sz val="11"/>
        <color theme="1"/>
        <rFont val="Arial"/>
        <family val="2"/>
      </rPr>
      <t xml:space="preserve">Porcentaje.
</t>
    </r>
    <r>
      <rPr>
        <b/>
        <sz val="11"/>
        <color theme="1"/>
        <rFont val="Arial"/>
        <family val="2"/>
      </rPr>
      <t xml:space="preserve">
      Unidad de Medida de la Variable
</t>
    </r>
    <r>
      <rPr>
        <sz val="11"/>
        <color theme="1"/>
        <rFont val="Arial"/>
        <family val="2"/>
      </rPr>
      <t>Material Audiovisual.</t>
    </r>
  </si>
  <si>
    <r>
      <rPr>
        <b/>
        <sz val="11"/>
        <color theme="1"/>
        <rFont val="Arial"/>
        <family val="2"/>
      </rPr>
      <t xml:space="preserve">PCAI: </t>
    </r>
    <r>
      <rPr>
        <sz val="11"/>
        <color theme="1"/>
        <rFont val="Arial"/>
        <family val="2"/>
      </rPr>
      <t xml:space="preserve">Porcentaje de las capacitaciones en materia de archivo impartidas. </t>
    </r>
  </si>
  <si>
    <r>
      <t xml:space="preserve">Unidad de Medida del ]ndicado:       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                              </t>
    </r>
    <r>
      <rPr>
        <sz val="11"/>
        <color theme="1"/>
        <rFont val="Arial"/>
        <family val="2"/>
      </rPr>
      <t>Capacitaciones en materia de archivo.</t>
    </r>
  </si>
  <si>
    <r>
      <rPr>
        <b/>
        <sz val="11"/>
        <color theme="1"/>
        <rFont val="Arial"/>
        <family val="2"/>
      </rPr>
      <t>PTAR</t>
    </r>
    <r>
      <rPr>
        <sz val="11"/>
        <color theme="1"/>
        <rFont val="Arial"/>
        <family val="2"/>
      </rPr>
      <t>: Porcentaje de equipos de cómputo adquiridos.</t>
    </r>
  </si>
  <si>
    <r>
      <t xml:space="preserve">Unidad de Medida del Indicador: 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Equipo de Computo.</t>
    </r>
  </si>
  <si>
    <t>Componente
(Componente
(Coordinación del Registro Civil)</t>
  </si>
  <si>
    <r>
      <rPr>
        <b/>
        <sz val="11"/>
        <color theme="1"/>
        <rFont val="Arial"/>
        <family val="2"/>
      </rPr>
      <t>PARI:</t>
    </r>
    <r>
      <rPr>
        <sz val="11"/>
        <color theme="1"/>
        <rFont val="Arial"/>
        <family val="2"/>
      </rPr>
      <t xml:space="preserve"> Porcentaje de actos registrales inscritos</t>
    </r>
  </si>
  <si>
    <r>
      <rPr>
        <b/>
        <sz val="11"/>
        <color theme="1"/>
        <rFont val="Arial"/>
        <family val="2"/>
      </rPr>
      <t>PAECE:</t>
    </r>
    <r>
      <rPr>
        <sz val="11"/>
        <color theme="1"/>
        <rFont val="Arial"/>
        <family val="2"/>
      </rPr>
      <t xml:space="preserve"> Porcentaje de adquisición de equipos de cómputo y electrónicos.      </t>
    </r>
  </si>
  <si>
    <r>
      <t xml:space="preserve">Unidad de Medida del ]ndicador:
</t>
    </r>
    <r>
      <rPr>
        <sz val="11"/>
        <color theme="1"/>
        <rFont val="Arial"/>
        <family val="2"/>
      </rPr>
      <t xml:space="preserve">Porcentaje.
</t>
    </r>
    <r>
      <rPr>
        <b/>
        <sz val="11"/>
        <color theme="1"/>
        <rFont val="Arial"/>
        <family val="2"/>
      </rPr>
      <t xml:space="preserve">Unidad de Medida de la Variable:
</t>
    </r>
    <r>
      <rPr>
        <sz val="11"/>
        <color theme="1"/>
        <rFont val="Arial"/>
        <family val="2"/>
      </rPr>
      <t>Equipos de cómputo y electrónicos.</t>
    </r>
  </si>
  <si>
    <r>
      <rPr>
        <b/>
        <sz val="11"/>
        <color theme="1"/>
        <rFont val="Arial"/>
        <family val="2"/>
      </rPr>
      <t>PFVA:</t>
    </r>
    <r>
      <rPr>
        <sz val="11"/>
        <color theme="1"/>
        <rFont val="Arial"/>
        <family val="2"/>
      </rPr>
      <t xml:space="preserve"> Porcentaje de formatos valoradas  adquiridas. </t>
    </r>
  </si>
  <si>
    <r>
      <t xml:space="preserve">Unidad de Medida del ]ndicador:
</t>
    </r>
    <r>
      <rPr>
        <sz val="11"/>
        <color theme="1"/>
        <rFont val="Arial"/>
        <family val="2"/>
      </rPr>
      <t xml:space="preserve">Porcentaje.
</t>
    </r>
    <r>
      <rPr>
        <b/>
        <sz val="11"/>
        <color theme="1"/>
        <rFont val="Arial"/>
        <family val="2"/>
      </rPr>
      <t>Unidad de Medida de la Variable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>Formatos valorados.</t>
    </r>
  </si>
  <si>
    <r>
      <rPr>
        <b/>
        <sz val="11"/>
        <color theme="1"/>
        <rFont val="Arial"/>
        <family val="2"/>
      </rPr>
      <t xml:space="preserve">PPC: </t>
    </r>
    <r>
      <rPr>
        <sz val="11"/>
        <color theme="1"/>
        <rFont val="Arial"/>
        <family val="2"/>
      </rPr>
      <t xml:space="preserve">Porcentaje de personal del Registro Civil capacitado.             </t>
    </r>
  </si>
  <si>
    <r>
      <t xml:space="preserve">Unidad de Medida del Indicador: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 
</t>
    </r>
    <r>
      <rPr>
        <sz val="11"/>
        <color theme="1"/>
        <rFont val="Arial"/>
        <family val="2"/>
      </rPr>
      <t>Personal del Registro Civil capacitado</t>
    </r>
  </si>
  <si>
    <r>
      <rPr>
        <b/>
        <sz val="11"/>
        <color theme="1"/>
        <rFont val="Arial"/>
        <family val="2"/>
      </rPr>
      <t xml:space="preserve">PIRM: </t>
    </r>
    <r>
      <rPr>
        <sz val="11"/>
        <color theme="1"/>
        <rFont val="Arial"/>
        <family val="2"/>
      </rPr>
      <t xml:space="preserve">Porcentaje de instalaciones del Registro Civil mejoradas.                  </t>
    </r>
  </si>
  <si>
    <r>
      <t xml:space="preserve">Unidad de Medida del ]ndicador:
</t>
    </r>
    <r>
      <rPr>
        <sz val="11"/>
        <color theme="1"/>
        <rFont val="Arial"/>
        <family val="2"/>
      </rPr>
      <t>Porcentaje.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Instalaciones del Registro Civil.</t>
    </r>
  </si>
  <si>
    <t>Componente (Sistema de Protección Integral de Protección Integral a las Niñas, Niños y Adolescentes)</t>
  </si>
  <si>
    <r>
      <rPr>
        <b/>
        <sz val="11"/>
        <color theme="1"/>
        <rFont val="Arial"/>
        <family val="2"/>
      </rPr>
      <t>PCDN:</t>
    </r>
    <r>
      <rPr>
        <sz val="11"/>
        <color theme="1"/>
        <rFont val="Arial"/>
        <family val="2"/>
      </rPr>
      <t xml:space="preserve"> Porcentaje de canalizaciones de derechos de niñas, niños y adolescentes brindadas.</t>
    </r>
  </si>
  <si>
    <r>
      <rPr>
        <b/>
        <sz val="11"/>
        <color theme="1"/>
        <rFont val="Arial"/>
        <family val="2"/>
      </rPr>
      <t xml:space="preserve">PCTI: </t>
    </r>
    <r>
      <rPr>
        <sz val="11"/>
        <color theme="1"/>
        <rFont val="Arial"/>
        <family val="2"/>
      </rPr>
      <t>Porcentaje de capacitaciones para la erradicación del Trabajo Infantil impartidas.</t>
    </r>
  </si>
  <si>
    <r>
      <t xml:space="preserve">UNIDAD DE MEDIDA DEL INDICADOR:
</t>
    </r>
    <r>
      <rPr>
        <sz val="11"/>
        <color theme="1"/>
        <rFont val="Arial"/>
        <family val="2"/>
      </rPr>
      <t xml:space="preserve">Porcentaje.   
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Capacitaciones para la erradicación del Trabajo Infantil.</t>
    </r>
  </si>
  <si>
    <r>
      <rPr>
        <b/>
        <sz val="11"/>
        <color theme="1"/>
        <rFont val="Arial"/>
        <family val="2"/>
      </rPr>
      <t>PAPE:</t>
    </r>
    <r>
      <rPr>
        <sz val="11"/>
        <color theme="1"/>
        <rFont val="Arial"/>
        <family val="2"/>
      </rPr>
      <t xml:space="preserve"> Porcentaje de actividades de prevención del embarazo realizadas.</t>
    </r>
  </si>
  <si>
    <r>
      <t xml:space="preserve">Unnidad de  medida del Indicador:
</t>
    </r>
    <r>
      <rPr>
        <sz val="11"/>
        <color theme="1"/>
        <rFont val="Arial"/>
        <family val="2"/>
      </rPr>
      <t xml:space="preserve">Porcentaje.   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Actividades de prevención del embarazo</t>
    </r>
    <r>
      <rPr>
        <b/>
        <sz val="11"/>
        <color theme="1"/>
        <rFont val="Arial"/>
        <family val="2"/>
      </rPr>
      <t>.</t>
    </r>
  </si>
  <si>
    <r>
      <rPr>
        <b/>
        <sz val="11"/>
        <color theme="1"/>
        <rFont val="Arial"/>
        <family val="2"/>
      </rPr>
      <t>PDNA:</t>
    </r>
    <r>
      <rPr>
        <sz val="11"/>
        <color theme="1"/>
        <rFont val="Arial"/>
        <family val="2"/>
      </rPr>
      <t xml:space="preserve"> Porcentaje de personas en actividades sobre los DH sensibilizadas.</t>
    </r>
  </si>
  <si>
    <r>
      <t xml:space="preserve">Unidad de Medida del Indicador:
</t>
    </r>
    <r>
      <rPr>
        <sz val="11"/>
        <color theme="1"/>
        <rFont val="Arial"/>
        <family val="2"/>
      </rPr>
      <t xml:space="preserve">Porcentaje.   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Personas en actividades sobre los derechos humanos.</t>
    </r>
  </si>
  <si>
    <r>
      <rPr>
        <b/>
        <sz val="11"/>
        <color theme="1"/>
        <rFont val="Arial"/>
        <family val="2"/>
      </rPr>
      <t>PCNA</t>
    </r>
    <r>
      <rPr>
        <sz val="11"/>
        <color theme="1"/>
        <rFont val="Arial"/>
        <family val="2"/>
      </rPr>
      <t>: Porcentaje de campañas masivas sobre niñez y adolescencia difundidas.</t>
    </r>
  </si>
  <si>
    <r>
      <t xml:space="preserve">Unidad de Medida del Indicador:
</t>
    </r>
    <r>
      <rPr>
        <sz val="11"/>
        <color theme="1"/>
        <rFont val="Arial"/>
        <family val="2"/>
      </rPr>
      <t xml:space="preserve">Porcentaje.   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Campañas masivas sobre los derechos de la niñez y la adolescencia.</t>
    </r>
  </si>
  <si>
    <r>
      <rPr>
        <b/>
        <sz val="11"/>
        <color theme="1"/>
        <rFont val="Arial"/>
        <family val="2"/>
      </rPr>
      <t>Unidad de Medida del Indicado:</t>
    </r>
    <r>
      <rPr>
        <sz val="11"/>
        <color theme="1"/>
        <rFont val="Arial"/>
        <family val="2"/>
      </rPr>
      <t xml:space="preserve">
Porcentaje.
</t>
    </r>
    <r>
      <rPr>
        <b/>
        <sz val="11"/>
        <color theme="1"/>
        <rFont val="Arial"/>
        <family val="2"/>
      </rPr>
      <t>Unidad de Medida de la Variable</t>
    </r>
    <r>
      <rPr>
        <sz val="11"/>
        <color theme="1"/>
        <rFont val="Arial"/>
        <family val="2"/>
      </rPr>
      <t xml:space="preserve">
Actos Registrales.</t>
    </r>
  </si>
  <si>
    <r>
      <rPr>
        <b/>
        <sz val="11"/>
        <color theme="1"/>
        <rFont val="Arial"/>
        <family val="2"/>
      </rPr>
      <t>Unidad de Medida del Indidcador:</t>
    </r>
    <r>
      <rPr>
        <sz val="11"/>
        <color theme="1"/>
        <rFont val="Arial"/>
        <family val="2"/>
      </rPr>
      <t xml:space="preserve">
Porcentaje.   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Canalizaciones de niñas, niños y adolescentes.</t>
    </r>
  </si>
  <si>
    <r>
      <t xml:space="preserve">UNIDAD DE MEDIDA DEL INDICADOR:
</t>
    </r>
    <r>
      <rPr>
        <sz val="11"/>
        <color theme="1"/>
        <rFont val="Arial"/>
        <family val="2"/>
      </rPr>
      <t xml:space="preserve">Porcentaje. </t>
    </r>
    <r>
      <rPr>
        <b/>
        <sz val="11"/>
        <color theme="1"/>
        <rFont val="Arial"/>
        <family val="2"/>
      </rPr>
      <t xml:space="preserve">
UNIDAD DE MEDIDA DE LA VARIABLE:
</t>
    </r>
    <r>
      <rPr>
        <sz val="11"/>
        <color theme="1"/>
        <rFont val="Arial"/>
        <family val="2"/>
      </rPr>
      <t>Demandas sociales.</t>
    </r>
  </si>
  <si>
    <r>
      <t xml:space="preserve">PADS: </t>
    </r>
    <r>
      <rPr>
        <sz val="11"/>
        <color theme="1"/>
        <rFont val="Arial"/>
        <family val="2"/>
      </rPr>
      <t>Porcentaje de Atención de las Demandas Sociales</t>
    </r>
  </si>
  <si>
    <t>SECRETARÍA GENERAL</t>
  </si>
  <si>
    <t>CLAVE Y NOMBRE DEL PPA:O-PPA 1.2 PROGRAMA DE ATENCIÓN Y APOYO A LAS 
DEMANDAS DE LA CIUDADANÍA Y ORGANISMOS NO GUBERNAMENTALES.</t>
  </si>
  <si>
    <r>
      <t xml:space="preserve">1.2.1 </t>
    </r>
    <r>
      <rPr>
        <sz val="11"/>
        <color theme="1"/>
        <rFont val="Arial"/>
        <family val="2"/>
      </rPr>
      <t xml:space="preserve">Contribuir a la renovación de los mecanismos de gestión flexibilizando nuestras estructuras y procedimientos administrativos con calidad, innovación tecnológica y combate a la corrupción </t>
    </r>
    <r>
      <rPr>
        <b/>
        <sz val="11"/>
        <color theme="1"/>
        <rFont val="Arial"/>
        <family val="2"/>
      </rPr>
      <t>mediant</t>
    </r>
    <r>
      <rPr>
        <sz val="11"/>
        <color theme="1"/>
        <rFont val="Arial"/>
        <family val="2"/>
      </rPr>
      <t xml:space="preserve">e el apoyo recibido por parte de las dependencias municipales en respuesta a sus demandas y solicitudes de servicios. </t>
    </r>
  </si>
  <si>
    <r>
      <rPr>
        <b/>
        <sz val="11"/>
        <color theme="1"/>
        <rFont val="Arial"/>
        <family val="2"/>
      </rPr>
      <t xml:space="preserve">1.2.1.1  </t>
    </r>
    <r>
      <rPr>
        <sz val="11"/>
        <color theme="1"/>
        <rFont val="Arial"/>
        <family val="2"/>
      </rPr>
      <t xml:space="preserve">Las dependencias municipales  de la Secretaria General atienden a las y los ciudadanos del municipio de Benito Juárez respecto a sus necesidades  y demandas con base en los servicios. </t>
    </r>
  </si>
  <si>
    <r>
      <t xml:space="preserve">1.2.1.1.1 </t>
    </r>
    <r>
      <rPr>
        <sz val="11"/>
        <color theme="1"/>
        <rFont val="Arial"/>
        <family val="2"/>
      </rPr>
      <t>Resoluciones de las demandas ciudadanas por la Secretaría General emitidas.</t>
    </r>
  </si>
  <si>
    <r>
      <t xml:space="preserve">1.2.1.1.1.1 </t>
    </r>
    <r>
      <rPr>
        <sz val="11"/>
        <color theme="1"/>
        <rFont val="Arial"/>
        <family val="2"/>
      </rPr>
      <t>Otorgamiento de apoyos administrativos y financieros brindados a la ciudadanía.</t>
    </r>
  </si>
  <si>
    <r>
      <t xml:space="preserve">1.2.1.1.1.2 </t>
    </r>
    <r>
      <rPr>
        <sz val="11"/>
        <color theme="1"/>
        <rFont val="Arial"/>
        <family val="2"/>
      </rPr>
      <t xml:space="preserve">Gestiones de las sesiones ordinarias llevadas acabo por el Cabildo Municipal. </t>
    </r>
  </si>
  <si>
    <r>
      <t xml:space="preserve">1.2.1.1.1.3 </t>
    </r>
    <r>
      <rPr>
        <sz val="11"/>
        <color theme="1"/>
        <rFont val="Arial"/>
        <family val="2"/>
      </rPr>
      <t>Gestión de solicitudes formuladas por la ciudadanía.</t>
    </r>
  </si>
  <si>
    <t>PSCG: Porcentaje de Solicitudes Ciudadanas gestionadas.</t>
  </si>
  <si>
    <t>Unidad de Medida del Indicador:
Porcentaje.   
Unidad de Medida de Las Variables:
Solicitudes de gestiones ciudadanas.</t>
  </si>
  <si>
    <t>META PROGRAMADA 2024</t>
  </si>
  <si>
    <t>AVANCE EN CUMPLIMIENTO DE METAS TRIMESTRAL Y ANUAL ACUMULADO 2024</t>
  </si>
  <si>
    <t>PORCENTAJE DE AVANCE TRIMESTRAL 2024</t>
  </si>
  <si>
    <t>PORCENTAJE DE AVANCE TRIMESTRAL ACUMULADO 2024</t>
  </si>
  <si>
    <t>Componente (Dirección General de Asuntos Juridicos)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</si>
  <si>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  
</t>
    </r>
    <r>
      <rPr>
        <b/>
        <sz val="11"/>
        <color theme="1"/>
        <rFont val="Arial"/>
        <family val="2"/>
      </rPr>
      <t xml:space="preserve">Unidad de Medida de la Variable:
</t>
    </r>
    <r>
      <rPr>
        <sz val="11"/>
        <color theme="1"/>
        <rFont val="Arial"/>
        <family val="2"/>
      </rPr>
      <t>Porcentaje de efectividad de los Procedimientos Juridicos</t>
    </r>
  </si>
  <si>
    <r>
      <rPr>
        <b/>
        <sz val="11"/>
        <color theme="1"/>
        <rFont val="Arial"/>
        <family val="2"/>
      </rPr>
      <t xml:space="preserve">PEPJ: </t>
    </r>
    <r>
      <rPr>
        <sz val="11"/>
        <color theme="1"/>
        <rFont val="Arial"/>
        <family val="2"/>
      </rPr>
      <t>Porcentaje de efectividad de los Procedimientos Juridicos.</t>
    </r>
  </si>
  <si>
    <r>
      <rPr>
        <b/>
        <sz val="11"/>
        <color theme="1"/>
        <rFont val="Arial"/>
        <family val="2"/>
      </rPr>
      <t>PJA:</t>
    </r>
    <r>
      <rPr>
        <sz val="11"/>
        <color theme="1"/>
        <rFont val="Arial"/>
        <family val="2"/>
      </rPr>
      <t xml:space="preserve"> Porcentaje de Proyectos Juridicos.</t>
    </r>
  </si>
  <si>
    <r>
      <rPr>
        <b/>
        <sz val="11"/>
        <color theme="1"/>
        <rFont val="Arial"/>
        <family val="2"/>
      </rPr>
      <t>JGA:</t>
    </r>
    <r>
      <rPr>
        <sz val="11"/>
        <color theme="1"/>
        <rFont val="Arial"/>
        <family val="2"/>
      </rPr>
      <t xml:space="preserve"> Porcentaje de Juicios de Garantia.</t>
    </r>
  </si>
  <si>
    <r>
      <t xml:space="preserve">1.2.1.1.2 </t>
    </r>
    <r>
      <rPr>
        <sz val="11"/>
        <color theme="1"/>
        <rFont val="Arial"/>
        <family val="2"/>
      </rPr>
      <t>Comités ciudadanos de prevención y actuación en contingencias integrados.</t>
    </r>
  </si>
  <si>
    <r>
      <t xml:space="preserve">1.2.1.1.2.1 </t>
    </r>
    <r>
      <rPr>
        <sz val="11"/>
        <color theme="1"/>
        <rFont val="Arial"/>
        <family val="2"/>
      </rPr>
      <t>Capacitación en prevención de riesgos al personal organizaciones del sector público y privado.</t>
    </r>
  </si>
  <si>
    <r>
      <t xml:space="preserve">1.2.1.1.2.2 </t>
    </r>
    <r>
      <rPr>
        <sz val="11"/>
        <color theme="1"/>
        <rFont val="Arial"/>
        <family val="2"/>
      </rPr>
      <t xml:space="preserve">Verificación de las medidas de seguridad en eventos masivos. </t>
    </r>
  </si>
  <si>
    <r>
      <t xml:space="preserve">1.2.1.1.2.3 </t>
    </r>
    <r>
      <rPr>
        <sz val="11"/>
        <color theme="1"/>
        <rFont val="Arial"/>
        <family val="2"/>
      </rPr>
      <t>Capacitación de niñas y niños sobre las medidas de prevención de riesgos.</t>
    </r>
  </si>
  <si>
    <r>
      <t xml:space="preserve">1.2.1.1.2.4 </t>
    </r>
    <r>
      <rPr>
        <sz val="11"/>
        <color theme="1"/>
        <rFont val="Arial"/>
        <family val="2"/>
      </rPr>
      <t>Revisión de los riesgos potenciales en establecimientos hoteleros, restauranteros y comerciales.</t>
    </r>
  </si>
  <si>
    <r>
      <t>1.2.1.1.2.5</t>
    </r>
    <r>
      <rPr>
        <sz val="11"/>
        <color theme="1"/>
        <rFont val="Arial"/>
        <family val="2"/>
      </rPr>
      <t xml:space="preserve"> Atención de llamadas de auxilios para prevenir riesgos potenciales. </t>
    </r>
  </si>
  <si>
    <r>
      <t xml:space="preserve">1.2.1.1.1.2.6 </t>
    </r>
    <r>
      <rPr>
        <sz val="11"/>
        <color theme="1"/>
        <rFont val="Arial"/>
        <family val="2"/>
      </rPr>
      <t>Capacitación a elementos del Honorable Cuerpo de Bomberos.</t>
    </r>
  </si>
  <si>
    <r>
      <t xml:space="preserve">1.2.1.1.2.7 </t>
    </r>
    <r>
      <rPr>
        <sz val="11"/>
        <color theme="1"/>
        <rFont val="Arial"/>
        <family val="2"/>
      </rPr>
      <t xml:space="preserve">Incremento de equipos de protección corporal para elementos del Honorable Cuerpo de Bomberos. </t>
    </r>
  </si>
  <si>
    <r>
      <t xml:space="preserve">1.2.1.1.3 </t>
    </r>
    <r>
      <rPr>
        <sz val="11"/>
        <color theme="1"/>
        <rFont val="Arial"/>
        <family val="2"/>
      </rPr>
      <t>Estrategias de mejoramiento de Transporte y vialidad pública implementadas.</t>
    </r>
  </si>
  <si>
    <r>
      <t xml:space="preserve">1.2.1.1.3.1 </t>
    </r>
    <r>
      <rPr>
        <sz val="11"/>
        <color theme="1"/>
        <rFont val="Arial"/>
        <family val="2"/>
      </rPr>
      <t>Realización de verificaciones de la normatividad en materia de transporte y vialidad.</t>
    </r>
  </si>
  <si>
    <r>
      <t>1.2.1.1.3.2</t>
    </r>
    <r>
      <rPr>
        <sz val="11"/>
        <color theme="1"/>
        <rFont val="Arial"/>
        <family val="2"/>
      </rPr>
      <t>. Elaboración de propuestas de Seguridad Vial y  de Movilidad Urbana Sostenible.</t>
    </r>
  </si>
  <si>
    <r>
      <t>1.2.1.1.3.3.</t>
    </r>
    <r>
      <rPr>
        <sz val="11"/>
        <color theme="1"/>
        <rFont val="Arial"/>
        <family val="2"/>
      </rPr>
      <t xml:space="preserve"> Elaboración de proyectos integrales de transporte</t>
    </r>
  </si>
  <si>
    <r>
      <t xml:space="preserve">1.2.1.1.3.4 </t>
    </r>
    <r>
      <rPr>
        <sz val="11"/>
        <color theme="1"/>
        <rFont val="Arial"/>
        <family val="2"/>
      </rPr>
      <t>Autorización de análisis técnico para el establecimiento de rutas de transporte basadas en las necesidades de la población.</t>
    </r>
  </si>
  <si>
    <r>
      <t xml:space="preserve">1.2.1.1.3.5 </t>
    </r>
    <r>
      <rPr>
        <sz val="11"/>
        <color theme="1"/>
        <rFont val="Arial"/>
        <family val="2"/>
      </rPr>
      <t xml:space="preserve">Elaboración de proyectos de estructuración vial. </t>
    </r>
  </si>
  <si>
    <r>
      <t xml:space="preserve">1.2.1.1.4 </t>
    </r>
    <r>
      <rPr>
        <sz val="11"/>
        <color theme="1"/>
        <rFont val="Arial"/>
        <family val="2"/>
      </rPr>
      <t>Inspecciones a los establecimientos comerciales, para que cumplan con las medidas de seguridad idóneas realizadas.</t>
    </r>
  </si>
  <si>
    <r>
      <t xml:space="preserve">1.2.1.1.1.4.1 </t>
    </r>
    <r>
      <rPr>
        <sz val="11"/>
        <color theme="1"/>
        <rFont val="Arial"/>
        <family val="2"/>
      </rPr>
      <t>Difusión de spots en los medios de comunicación para prevención de siniestros.</t>
    </r>
  </si>
  <si>
    <r>
      <t xml:space="preserve">1.2.1.1.4.2 </t>
    </r>
    <r>
      <rPr>
        <sz val="11"/>
        <color theme="1"/>
        <rFont val="Arial"/>
        <family val="2"/>
      </rPr>
      <t xml:space="preserve">Capacitación a la población de diferentes sectores en materia de Protección Civil. </t>
    </r>
  </si>
  <si>
    <r>
      <t>1.2.1.1.4.3</t>
    </r>
    <r>
      <rPr>
        <sz val="11"/>
        <color theme="1"/>
        <rFont val="Arial"/>
        <family val="2"/>
      </rPr>
      <t xml:space="preserve"> Atención a reportes de diversas incidencias en materia de protección civil. </t>
    </r>
  </si>
  <si>
    <r>
      <t xml:space="preserve">1.2.1.1.4.4 </t>
    </r>
    <r>
      <rPr>
        <sz val="11"/>
        <color theme="1"/>
        <rFont val="Arial"/>
        <family val="2"/>
      </rPr>
      <t>Elaboración de inspecciones a comercios de mediano y alto riesgo.</t>
    </r>
  </si>
  <si>
    <r>
      <t>1.2.1.1.4.5</t>
    </r>
    <r>
      <rPr>
        <sz val="11"/>
        <color theme="1"/>
        <rFont val="Arial"/>
        <family val="2"/>
      </rPr>
      <t xml:space="preserve"> Supervisión  y atención a eventos públicos y privado de cualquier índole.</t>
    </r>
  </si>
  <si>
    <r>
      <t xml:space="preserve">1.2.1.1.4.6 </t>
    </r>
    <r>
      <rPr>
        <sz val="11"/>
        <color theme="1"/>
        <rFont val="Arial"/>
        <family val="2"/>
      </rPr>
      <t>Elaboración de Dictámenes Aprobatorios (anuencias) a comercios de bajo, mediano y alto riesgo.</t>
    </r>
  </si>
  <si>
    <r>
      <t xml:space="preserve">1.2.1.1.4.7 </t>
    </r>
    <r>
      <rPr>
        <sz val="11"/>
        <color theme="1"/>
        <rFont val="Arial"/>
        <family val="2"/>
      </rPr>
      <t>Evaluación de simulacros en ámbito privado y público.</t>
    </r>
  </si>
  <si>
    <r>
      <t xml:space="preserve">1.2.1.1.4.8 </t>
    </r>
    <r>
      <rPr>
        <sz val="11"/>
        <color theme="1"/>
        <rFont val="Arial"/>
        <family val="2"/>
      </rPr>
      <t>Evaluación de Programas Internos de Protección Civil.</t>
    </r>
  </si>
  <si>
    <r>
      <t xml:space="preserve">1.2.1.1.4.9 </t>
    </r>
    <r>
      <rPr>
        <sz val="11"/>
        <color theme="1"/>
        <rFont val="Arial"/>
        <family val="2"/>
      </rPr>
      <t>Verificación de refugios temporales con motivo a la temporada de Fenómenos Hidrometeorológicos.</t>
    </r>
  </si>
  <si>
    <r>
      <t xml:space="preserve">1.2.1.1.4.10 </t>
    </r>
    <r>
      <rPr>
        <sz val="11"/>
        <color theme="1"/>
        <rFont val="Arial"/>
        <family val="2"/>
      </rPr>
      <t>Implementación de salvamentos, rescates y primeros auxilios en playas, cenotes y lagunas del municipio.</t>
    </r>
  </si>
  <si>
    <r>
      <t>1.2.1.1.4.11</t>
    </r>
    <r>
      <rPr>
        <sz val="11"/>
        <color theme="1"/>
        <rFont val="Arial"/>
        <family val="2"/>
      </rPr>
      <t xml:space="preserve"> Implementación de operativos con motivo a los diversos fenómenos en materia de protección civil.</t>
    </r>
  </si>
  <si>
    <r>
      <t xml:space="preserve">1.2.1.1.4.12 </t>
    </r>
    <r>
      <rPr>
        <sz val="11"/>
        <color theme="1"/>
        <rFont val="Arial"/>
        <family val="2"/>
      </rPr>
      <t>Atención a quejas ciudadanas en materia de protección civil.</t>
    </r>
  </si>
  <si>
    <r>
      <t xml:space="preserve">1.2.1.1.1.4.13 </t>
    </r>
    <r>
      <rPr>
        <sz val="11"/>
        <color theme="1"/>
        <rFont val="Arial"/>
        <family val="2"/>
      </rPr>
      <t xml:space="preserve">Ejecución de acciones preventivas y de guardavidas en las playas. </t>
    </r>
  </si>
  <si>
    <r>
      <t>1.2.1.1.4.14</t>
    </r>
    <r>
      <rPr>
        <sz val="11"/>
        <color theme="1"/>
        <rFont val="Arial"/>
        <family val="2"/>
      </rPr>
      <t xml:space="preserve"> Integración de los diversos Comités Operativos Especializados en Materia de Protección Civil.</t>
    </r>
  </si>
  <si>
    <r>
      <t xml:space="preserve">1.2.1.1.5 </t>
    </r>
    <r>
      <rPr>
        <sz val="11"/>
        <color theme="1"/>
        <rFont val="Arial"/>
        <family val="2"/>
      </rPr>
      <t>Sesiones de cabildo para la aprobación de los temas y resoluciones del Ayuntamiento celebradas.</t>
    </r>
  </si>
  <si>
    <r>
      <t xml:space="preserve">1.2.1.1.1.5.1 </t>
    </r>
    <r>
      <rPr>
        <sz val="11"/>
        <color theme="1"/>
        <rFont val="Arial"/>
        <family val="2"/>
      </rPr>
      <t>Verificación de la asistencia de quienes presiden las Regidurias del H. Ayuntamiento de Benito Juárez.</t>
    </r>
  </si>
  <si>
    <r>
      <t xml:space="preserve">1.2.1.1.5.2 </t>
    </r>
    <r>
      <rPr>
        <sz val="11"/>
        <color theme="1"/>
        <rFont val="Arial"/>
        <family val="2"/>
      </rPr>
      <t>Elaboración y encuadernación de las actas de cabildo.</t>
    </r>
  </si>
  <si>
    <r>
      <t xml:space="preserve">1.2.1.1.5.3 </t>
    </r>
    <r>
      <rPr>
        <sz val="11"/>
        <color theme="1"/>
        <rFont val="Arial"/>
        <family val="2"/>
      </rPr>
      <t>Publicación de los acuerdos en la Gaceta del ayuntamiento y en el Periódico Oficial del Estado.</t>
    </r>
  </si>
  <si>
    <r>
      <t xml:space="preserve">1.2.1.1.5.5 </t>
    </r>
    <r>
      <rPr>
        <sz val="11"/>
        <color theme="1"/>
        <rFont val="Arial"/>
        <family val="2"/>
      </rPr>
      <t>Aprobación de los proyectos de acuerdos en las sesiones de Cabildo</t>
    </r>
  </si>
  <si>
    <r>
      <t xml:space="preserve">1.2.1.1.5.4 </t>
    </r>
    <r>
      <rPr>
        <sz val="11"/>
        <color theme="1"/>
        <rFont val="Arial"/>
        <family val="2"/>
      </rPr>
      <t xml:space="preserve">Realización de Precabildeos para dar a conocer los temas más relevantes según el Cabildo. </t>
    </r>
  </si>
  <si>
    <r>
      <t xml:space="preserve">1.2.1.1.6 </t>
    </r>
    <r>
      <rPr>
        <sz val="11"/>
        <color theme="1"/>
        <rFont val="Arial"/>
        <family val="2"/>
      </rPr>
      <t>Solicitudes administrativas de las Direcciones adscritas a la Secretaría General emitidas.</t>
    </r>
  </si>
  <si>
    <r>
      <t xml:space="preserve">1.2.1.1.6.1 </t>
    </r>
    <r>
      <rPr>
        <sz val="11"/>
        <color theme="1"/>
        <rFont val="Arial"/>
        <family val="2"/>
      </rPr>
      <t xml:space="preserve">Gestión en la documentación de los movimientos de personal de la Oficina de la Secretaría General. </t>
    </r>
  </si>
  <si>
    <r>
      <t xml:space="preserve">1.2.1.1.6.2 </t>
    </r>
    <r>
      <rPr>
        <sz val="11"/>
        <color theme="1"/>
        <rFont val="Arial"/>
        <family val="2"/>
      </rPr>
      <t>Realización de gestiones técnicas para la operación de las Direcciones Adscritas a la Oficina de la Secretaría General.</t>
    </r>
  </si>
  <si>
    <r>
      <t xml:space="preserve"> 1.2.1.1.7 </t>
    </r>
    <r>
      <rPr>
        <sz val="11"/>
        <color theme="1"/>
        <rFont val="Arial"/>
        <family val="2"/>
      </rPr>
      <t xml:space="preserve">Retenciones que infriguen el Reglamento de Justicia Cívica. </t>
    </r>
  </si>
  <si>
    <r>
      <t xml:space="preserve">1.2.1.1.1.7.1 </t>
    </r>
    <r>
      <rPr>
        <sz val="11"/>
        <color theme="1"/>
        <rFont val="Arial"/>
        <family val="2"/>
      </rPr>
      <t>Supervisión de la integridad de los infractores</t>
    </r>
  </si>
  <si>
    <r>
      <t xml:space="preserve">1.2.1.1.7.2 </t>
    </r>
    <r>
      <rPr>
        <sz val="11"/>
        <color theme="1"/>
        <rFont val="Arial"/>
        <family val="2"/>
      </rPr>
      <t>Conservación y mantenimiento de equipos del Centro Retencion.</t>
    </r>
  </si>
  <si>
    <r>
      <t xml:space="preserve">1.2.1.1.7.3 </t>
    </r>
    <r>
      <rPr>
        <sz val="11"/>
        <color theme="1"/>
        <rFont val="Arial"/>
        <family val="2"/>
      </rPr>
      <t>Otorgamiento de alimentos  a infractores retenidos y personal Institucional</t>
    </r>
  </si>
  <si>
    <r>
      <rPr>
        <b/>
        <sz val="11"/>
        <color theme="1"/>
        <rFont val="Arial"/>
        <family val="2"/>
      </rPr>
      <t>1.2.1.1.8</t>
    </r>
    <r>
      <rPr>
        <sz val="11"/>
        <color theme="1"/>
        <rFont val="Arial"/>
        <family val="2"/>
      </rPr>
      <t xml:space="preserve"> Sanciones de la ciudanía que realiza u omite actos que alteran la paz pública aplicadas.</t>
    </r>
  </si>
  <si>
    <r>
      <t xml:space="preserve">1.2.1.1.8.1 </t>
    </r>
    <r>
      <rPr>
        <sz val="11"/>
        <color theme="1"/>
        <rFont val="Arial"/>
        <family val="2"/>
      </rPr>
      <t>Celebración de convenios a través de audiencias conciliatorias.</t>
    </r>
  </si>
  <si>
    <r>
      <t xml:space="preserve">1.2.1.1.8.2 </t>
    </r>
    <r>
      <rPr>
        <sz val="11"/>
        <color theme="1"/>
        <rFont val="Arial"/>
        <family val="2"/>
      </rPr>
      <t>Otorgamiento de asesorías psicológicas a menores infractores y sus familias.</t>
    </r>
  </si>
  <si>
    <r>
      <t xml:space="preserve">1.2.1.1.8.3 </t>
    </r>
    <r>
      <rPr>
        <sz val="11"/>
        <color theme="1"/>
        <rFont val="Arial"/>
        <family val="2"/>
      </rPr>
      <t>Impartición de cursos de capacitación para el personal de la Dirección.</t>
    </r>
  </si>
  <si>
    <r>
      <t xml:space="preserve">1.2.1.1.8.4 </t>
    </r>
    <r>
      <rPr>
        <sz val="11"/>
        <color theme="1"/>
        <rFont val="Arial"/>
        <family val="2"/>
      </rPr>
      <t>Realización de Talleres para familias de menores infractores.</t>
    </r>
  </si>
  <si>
    <r>
      <rPr>
        <b/>
        <sz val="11"/>
        <color theme="1"/>
        <rFont val="Arial"/>
        <family val="2"/>
      </rPr>
      <t>1.2.1.1.9</t>
    </r>
    <r>
      <rPr>
        <sz val="11"/>
        <color theme="1"/>
        <rFont val="Arial"/>
        <family val="2"/>
      </rPr>
      <t xml:space="preserve"> Acciones de las políticas poblaciónales y demandas Sociales atendidas. </t>
    </r>
  </si>
  <si>
    <r>
      <t xml:space="preserve">1.2.1.1.9.1 </t>
    </r>
    <r>
      <rPr>
        <sz val="11"/>
        <color theme="1"/>
        <rFont val="Arial"/>
        <family val="2"/>
      </rPr>
      <t>Realización del Sorteo del Servicio Nacional Clase correspondiente</t>
    </r>
  </si>
  <si>
    <r>
      <t xml:space="preserve">1.2.1.1.9.2 </t>
    </r>
    <r>
      <rPr>
        <sz val="11"/>
        <color theme="1"/>
        <rFont val="Arial"/>
        <family val="2"/>
      </rPr>
      <t>Participación en las Sesiones del COESPO referente a los temas representativos de la población y resoluciones del H. Ayuntamiento.</t>
    </r>
  </si>
  <si>
    <r>
      <t xml:space="preserve">1.2.1.1.9.3 </t>
    </r>
    <r>
      <rPr>
        <sz val="11"/>
        <color theme="1"/>
        <rFont val="Arial"/>
        <family val="2"/>
      </rPr>
      <t>Realización de reuniones mensuales con la Delegación de Alfredo V. Bonfil y la Subdelegación de Puerto Juárez.</t>
    </r>
  </si>
  <si>
    <r>
      <rPr>
        <b/>
        <sz val="11"/>
        <color theme="1"/>
        <rFont val="Arial"/>
        <family val="2"/>
      </rPr>
      <t>1.2.1.1.9.4</t>
    </r>
    <r>
      <rPr>
        <sz val="11"/>
        <color theme="1"/>
        <rFont val="Arial"/>
        <family val="2"/>
      </rPr>
      <t xml:space="preserve"> Atenciones en asuntos religiosos brindadas.</t>
    </r>
  </si>
  <si>
    <r>
      <t xml:space="preserve">1.2.1.1.9.5 </t>
    </r>
    <r>
      <rPr>
        <sz val="11"/>
        <color theme="1"/>
        <rFont val="Arial"/>
        <family val="2"/>
      </rPr>
      <t xml:space="preserve">Realización de actividades comunitarias con apoyo de grupos religiosos. </t>
    </r>
  </si>
  <si>
    <r>
      <t xml:space="preserve">1.2.1.1.9.6 </t>
    </r>
    <r>
      <rPr>
        <sz val="11"/>
        <color theme="1"/>
        <rFont val="Arial"/>
        <family val="2"/>
      </rPr>
      <t>Capacitación en materia religiosa que fortalezcan la laicidad del municipio.</t>
    </r>
  </si>
  <si>
    <r>
      <t xml:space="preserve">1.2.1.1.9.7 </t>
    </r>
    <r>
      <rPr>
        <sz val="11"/>
        <color theme="1"/>
        <rFont val="Arial"/>
        <family val="2"/>
      </rPr>
      <t>Actualización del Padrón Municipal de Templos (PMT).</t>
    </r>
  </si>
  <si>
    <r>
      <t xml:space="preserve">1.2.1.1.9.8 </t>
    </r>
    <r>
      <rPr>
        <sz val="11"/>
        <color theme="1"/>
        <rFont val="Arial"/>
        <family val="2"/>
      </rPr>
      <t>Verificación de la normativa municipal aplicable al sector religioso.</t>
    </r>
  </si>
  <si>
    <r>
      <t xml:space="preserve">1.2.1.1.9.9 </t>
    </r>
    <r>
      <rPr>
        <sz val="11"/>
        <color theme="1"/>
        <rFont val="Arial"/>
        <family val="2"/>
      </rPr>
      <t>Realización de actividades enfocadas a la reconstruccion del tejido social.</t>
    </r>
  </si>
  <si>
    <r>
      <t xml:space="preserve">1.2.1.1.9.10 </t>
    </r>
    <r>
      <rPr>
        <sz val="11"/>
        <color theme="1"/>
        <rFont val="Arial"/>
        <family val="2"/>
      </rPr>
      <t>Realización de los trámites solicitados por las asociaciones y agrupaciones religiosas.</t>
    </r>
  </si>
  <si>
    <r>
      <t xml:space="preserve">1.2.1.1.9.11 </t>
    </r>
    <r>
      <rPr>
        <sz val="11"/>
        <color theme="1"/>
        <rFont val="Arial"/>
        <family val="2"/>
      </rPr>
      <t>Asesoramiento jurídico y de registro de las agrupaciones religiosas.</t>
    </r>
  </si>
  <si>
    <r>
      <t xml:space="preserve">1.2.1.1.9.12 </t>
    </r>
    <r>
      <rPr>
        <sz val="11"/>
        <color theme="1"/>
        <rFont val="Arial"/>
        <family val="2"/>
      </rPr>
      <t>Realización de actividad enfocada a la conmemoración del Día de la Libertad Religiosa</t>
    </r>
  </si>
  <si>
    <r>
      <rPr>
        <b/>
        <sz val="11"/>
        <color theme="1"/>
        <rFont val="Arial"/>
        <family val="2"/>
      </rPr>
      <t>1.2.1.1.10</t>
    </r>
    <r>
      <rPr>
        <sz val="11"/>
        <color theme="1"/>
        <rFont val="Arial"/>
        <family val="2"/>
      </rPr>
      <t xml:space="preserve"> Archivos municipales de las Unidades Administrativas conservados.</t>
    </r>
  </si>
  <si>
    <r>
      <t xml:space="preserve">1.2.1.1.10.1 </t>
    </r>
    <r>
      <rPr>
        <sz val="11"/>
        <color theme="1"/>
        <rFont val="Arial"/>
        <family val="2"/>
      </rPr>
      <t>Atención a las solicitudes de las Unidades Administrativas para bajas documentales de Archivo de Concentración.</t>
    </r>
  </si>
  <si>
    <r>
      <t xml:space="preserve">1.2.1.1.10.2 </t>
    </r>
    <r>
      <rPr>
        <sz val="11"/>
        <color theme="1"/>
        <rFont val="Arial"/>
        <family val="2"/>
      </rPr>
      <t>Aprobación para Transferencias Primarias de los expedientes de las Unidades Administrativas del municipio de Benito Juárez.</t>
    </r>
  </si>
  <si>
    <r>
      <t xml:space="preserve">1.2.1.1.10.3 </t>
    </r>
    <r>
      <rPr>
        <sz val="11"/>
        <color theme="1"/>
        <rFont val="Arial"/>
        <family val="2"/>
      </rPr>
      <t>Elaboración de los Instrumentos para control y consulta del Archivo Municipal.</t>
    </r>
  </si>
  <si>
    <r>
      <t xml:space="preserve">1.2.1.1.10.4 </t>
    </r>
    <r>
      <rPr>
        <sz val="11"/>
        <color theme="1"/>
        <rFont val="Arial"/>
        <family val="2"/>
      </rPr>
      <t>Realización de material audiovisual sobre Cancún y su historia para compartir a traves de medios físicos y digitales.</t>
    </r>
  </si>
  <si>
    <r>
      <t>1.2.1.1.10.5</t>
    </r>
    <r>
      <rPr>
        <sz val="11"/>
        <color theme="1"/>
        <rFont val="Arial"/>
        <family val="2"/>
      </rPr>
      <t xml:space="preserve"> Impartición de capacitaciones a las Unidades Administrativas en materia de Archivo.</t>
    </r>
  </si>
  <si>
    <r>
      <t xml:space="preserve">1.2.1.1.10.6 </t>
    </r>
    <r>
      <rPr>
        <sz val="11"/>
        <color theme="1"/>
        <rFont val="Arial"/>
        <family val="2"/>
      </rPr>
      <t>Adquisición de equipos de cómputo para la Sala de Digitalización.</t>
    </r>
  </si>
  <si>
    <r>
      <rPr>
        <b/>
        <sz val="11"/>
        <color theme="1"/>
        <rFont val="Arial"/>
        <family val="2"/>
      </rPr>
      <t>1.2.1.1.11</t>
    </r>
    <r>
      <rPr>
        <sz val="11"/>
        <color theme="1"/>
        <rFont val="Arial"/>
        <family val="2"/>
      </rPr>
      <t xml:space="preserve"> Actos registrales constitutivos o modificativos del Estado Civil de la población benitojuarense, garantizando el derecho a la igualdad entre mujeres y hombres inscritos.</t>
    </r>
  </si>
  <si>
    <r>
      <t xml:space="preserve">1.2.1.1.11.1 </t>
    </r>
    <r>
      <rPr>
        <sz val="11"/>
        <color theme="1"/>
        <rFont val="Arial"/>
        <family val="2"/>
      </rPr>
      <t>Adquisición de herramientas tecnológicas del Registro Civil.</t>
    </r>
  </si>
  <si>
    <r>
      <t xml:space="preserve">1.2.1.1.11.2 </t>
    </r>
    <r>
      <rPr>
        <sz val="11"/>
        <color theme="1"/>
        <rFont val="Arial"/>
        <family val="2"/>
      </rPr>
      <t>Incremento en la adquisición de formatos valorados Adquiridos.</t>
    </r>
  </si>
  <si>
    <r>
      <t xml:space="preserve">1.2.1.1.11.3 </t>
    </r>
    <r>
      <rPr>
        <sz val="11"/>
        <color theme="1"/>
        <rFont val="Arial"/>
        <family val="2"/>
      </rPr>
      <t>Capacitación al personal del Registro Civil.</t>
    </r>
  </si>
  <si>
    <r>
      <t xml:space="preserve">1.2.1.1.11.4 </t>
    </r>
    <r>
      <rPr>
        <sz val="11"/>
        <color theme="1"/>
        <rFont val="Arial"/>
        <family val="2"/>
      </rPr>
      <t>Mejoramiento de las instalaciones del Registro Civil.</t>
    </r>
  </si>
  <si>
    <r>
      <rPr>
        <b/>
        <sz val="11"/>
        <color theme="1"/>
        <rFont val="Arial"/>
        <family val="2"/>
      </rPr>
      <t xml:space="preserve">1.2.1.1.12 </t>
    </r>
    <r>
      <rPr>
        <sz val="11"/>
        <color theme="1"/>
        <rFont val="Arial"/>
        <family val="2"/>
      </rPr>
      <t>Canalizaciones en temas de restitución de derechos de niñas, niños y adolescentes del municipio brindadas.</t>
    </r>
  </si>
  <si>
    <r>
      <t xml:space="preserve">1.2.1.1.12.1 </t>
    </r>
    <r>
      <rPr>
        <sz val="11"/>
        <color theme="1"/>
        <rFont val="Arial"/>
        <family val="2"/>
      </rPr>
      <t>Impartición sobre la erradicación del trabajo infantil.</t>
    </r>
  </si>
  <si>
    <r>
      <t xml:space="preserve">1.2.1.1.12.2 </t>
    </r>
    <r>
      <rPr>
        <sz val="11"/>
        <color theme="1"/>
        <rFont val="Arial"/>
        <family val="2"/>
      </rPr>
      <t xml:space="preserve">Realización de actividades de prevención del embarazo adolescente en las escuelas. </t>
    </r>
  </si>
  <si>
    <r>
      <t xml:space="preserve">1.2.1.1.12.3 </t>
    </r>
    <r>
      <rPr>
        <sz val="11"/>
        <color theme="1"/>
        <rFont val="Arial"/>
        <family val="2"/>
      </rPr>
      <t>Sensibilización sobre los derechos humanos de la niñez y la adolescencia dentro de escuelas.</t>
    </r>
  </si>
  <si>
    <r>
      <t xml:space="preserve">1.2.1.1.12.4 </t>
    </r>
    <r>
      <rPr>
        <sz val="11"/>
        <color theme="1"/>
        <rFont val="Arial"/>
        <family val="2"/>
      </rPr>
      <t xml:space="preserve">Difusión masiva sobre los derechos de la niñez y las adolescencias.
 </t>
    </r>
  </si>
  <si>
    <r>
      <rPr>
        <b/>
        <sz val="11"/>
        <color theme="1"/>
        <rFont val="Arial"/>
        <family val="2"/>
      </rPr>
      <t>1.2.1.1.13</t>
    </r>
    <r>
      <rPr>
        <sz val="11"/>
        <color theme="1"/>
        <rFont val="Arial"/>
        <family val="2"/>
      </rPr>
      <t xml:space="preserve"> Seguimiento de los procemientos juridicos en que el Ayuntamiento sea parte involucrada</t>
    </r>
  </si>
  <si>
    <r>
      <rPr>
        <b/>
        <sz val="11"/>
        <color theme="1"/>
        <rFont val="Arial"/>
        <family val="2"/>
      </rPr>
      <t>1.2.1.1.13.2</t>
    </r>
    <r>
      <rPr>
        <sz val="11"/>
        <color theme="1"/>
        <rFont val="Arial"/>
        <family val="2"/>
      </rPr>
      <t xml:space="preserve"> Elaboracion y revision de los proyectos de demandas, contestaciones, oficios y en general todo tipo de actuaciones en la defensa en los juicios en los que el Ayuntamiento sea parte.</t>
    </r>
  </si>
  <si>
    <r>
      <t xml:space="preserve">1.2.1.1.13.1 </t>
    </r>
    <r>
      <rPr>
        <sz val="11"/>
        <color theme="1"/>
        <rFont val="Arial"/>
        <family val="2"/>
      </rPr>
      <t>Revision de los proyectos de iniciativa de leyes, reglamentos,decretos, acuerdos, convocatorias, convenios, contratos y demas instrumentos de carácter juridico en los que se investiga la Administracion Publica Municipal.</t>
    </r>
  </si>
  <si>
    <t>Componente (Dirección de Derechos Humanos y Grupo Prioritarios )</t>
  </si>
  <si>
    <r>
      <rPr>
        <b/>
        <sz val="11"/>
        <color theme="1"/>
        <rFont val="Arial"/>
        <family val="2"/>
      </rPr>
      <t>Unidad de Medida del Indicador:</t>
    </r>
    <r>
      <rPr>
        <sz val="11"/>
        <color theme="1"/>
        <rFont val="Arial"/>
        <family val="2"/>
      </rPr>
      <t xml:space="preserve">
Porcentaje.   
</t>
    </r>
    <r>
      <rPr>
        <b/>
        <sz val="11"/>
        <color theme="1"/>
        <rFont val="Arial"/>
        <family val="2"/>
      </rPr>
      <t xml:space="preserve">Unidad de Medida de la Variable:
</t>
    </r>
  </si>
  <si>
    <r>
      <rPr>
        <b/>
        <sz val="11"/>
        <color theme="1"/>
        <rFont val="Arial"/>
        <family val="2"/>
      </rPr>
      <t>PILA:</t>
    </r>
    <r>
      <rPr>
        <sz val="11"/>
        <color theme="1"/>
        <rFont val="Arial"/>
        <family val="2"/>
      </rPr>
      <t xml:space="preserve"> Porcentaje de instrumentos legales atendidos</t>
    </r>
  </si>
  <si>
    <r>
      <rPr>
        <b/>
        <sz val="11"/>
        <color theme="1"/>
        <rFont val="Arial"/>
        <family val="2"/>
      </rPr>
      <t xml:space="preserve">1.2.1.1.13.3 </t>
    </r>
    <r>
      <rPr>
        <sz val="11"/>
        <color theme="1"/>
        <rFont val="Arial"/>
        <family val="2"/>
      </rPr>
      <t>Interposicion, contestacion y/o presentacion de los recursos necesarios  en los juicios de garantia, sobre los asuntos en que el municipio, Ayuntamiento, Presidente o Secretario sean parte.</t>
    </r>
  </si>
  <si>
    <r>
      <rPr>
        <b/>
        <sz val="11"/>
        <color theme="1"/>
        <rFont val="Arial"/>
        <family val="2"/>
      </rPr>
      <t xml:space="preserve">1.2.1.1.14 </t>
    </r>
    <r>
      <rPr>
        <sz val="11"/>
        <color theme="1"/>
        <rFont val="Arial"/>
        <family val="2"/>
      </rPr>
      <t xml:space="preserve">Atención a quejas y recomendaciones en materia de Derechos Humanos brindadas </t>
    </r>
  </si>
  <si>
    <r>
      <t xml:space="preserve">PAQRDH: </t>
    </r>
    <r>
      <rPr>
        <sz val="11"/>
        <color theme="1"/>
        <rFont val="Arial"/>
        <family val="2"/>
      </rPr>
      <t>Porcentaje de atenciones a quejas y recomendaciones brindadas.</t>
    </r>
  </si>
  <si>
    <r>
      <t xml:space="preserve">1.2.1.1.14.1 </t>
    </r>
    <r>
      <rPr>
        <sz val="11"/>
        <color theme="1"/>
        <rFont val="Arial"/>
        <family val="2"/>
      </rPr>
      <t>Asesorias juridicas, capacitación y atención a quejas en materia de Derechos Humanos a la ciudadania en general y canalizar al órgano correspondiente en materia de Derechos Humanos.</t>
    </r>
  </si>
  <si>
    <r>
      <rPr>
        <b/>
        <sz val="11"/>
        <color theme="1"/>
        <rFont val="Arial"/>
        <family val="2"/>
      </rPr>
      <t xml:space="preserve">PAJCADH: </t>
    </r>
    <r>
      <rPr>
        <sz val="11"/>
        <color theme="1"/>
        <rFont val="Arial"/>
        <family val="2"/>
      </rPr>
      <t>Porcentaje de asesorias juridicas, capacitación y atenciones en materia de Derechos Humanos.</t>
    </r>
  </si>
  <si>
    <t xml:space="preserve">ELABORÓ
Jahir Alejandro May Ordoñez
Enlace MIR 
</t>
  </si>
  <si>
    <t>META REALIZADA 2024</t>
  </si>
  <si>
    <r>
      <t xml:space="preserve">1.2.1.1.6.3 </t>
    </r>
    <r>
      <rPr>
        <sz val="11"/>
        <color theme="1"/>
        <rFont val="Arial"/>
        <family val="2"/>
      </rPr>
      <t>Gestión de las solicitudes de   recursos materiales para abastecer a la Secretaría General y sus Direcciones Adscritas.</t>
    </r>
  </si>
  <si>
    <t>-</t>
  </si>
  <si>
    <t>NA</t>
  </si>
  <si>
    <t>SEGUIMIENTO DE AVANCE EN CUMPLIMIENTO DE METAS Y OBJETIVOS 2024</t>
  </si>
  <si>
    <t>Anual</t>
  </si>
  <si>
    <t>NO DISPONIBLE</t>
  </si>
  <si>
    <t>IAG: Índice de Avance General en la implantación y operación del modelo PbR-SED</t>
  </si>
  <si>
    <t xml:space="preserve">Unidad de medida del Indicador:
Porcentaje </t>
  </si>
  <si>
    <t>No se obtuvo avance para este trimestre del 2024</t>
  </si>
  <si>
    <t>Se alcanzo un 100.00% en este trimestre del 2024.</t>
  </si>
  <si>
    <t>El indicador se modificó con la actualización del PMS 2021-2024.
El índice general de avance en la implementación del modelo PbR-SED mide los avances que el municipio ha logrado alcanzar en la gestión del ciclo presupuestario de planeación, programación, presupuestación, ejercicio y control, seguimiento, evaluación y rendición de cuentas.</t>
  </si>
  <si>
    <t>AUTORIZÓ                                                                                                                                                                                Pablo Gutiérrez Fernández
Secretario General</t>
  </si>
  <si>
    <t>Se alcanzo un 85.71% en el tercer trimestre del 2024.</t>
  </si>
  <si>
    <t>Se alcanzo un 100.00% en el tercer trimestre del 2024.</t>
  </si>
  <si>
    <t>Se alcanzo un 85.94% en este tercer trimestre del 2024.</t>
  </si>
  <si>
    <t>Se obtuvo un 100.00% de avance este tercer trimestre del 2024.</t>
  </si>
  <si>
    <t>Se alcanzo un 81.55% en el cuarto trimestre del 2024.</t>
  </si>
  <si>
    <t>Se alcanzo un 80.79% en el cuarto trimestre del 2024 derivados de las atenciones ciudadanas realizadas.</t>
  </si>
  <si>
    <t xml:space="preserve">Se alcanzo un 109.58% derivado de las gestiones realizadas en la Secretaria General. </t>
  </si>
  <si>
    <t>Se alcanzo un 750% en el cuarto trimestre del 2024.</t>
  </si>
  <si>
    <t>Se alcanzo un 293.48% en el cuarto trimestre del 2024.</t>
  </si>
  <si>
    <t>Se alcanzo un 302.56% en el cuarto trimestre del 2024 derviado de las atenciones ciudadanas en diversos CDC de Cancún.</t>
  </si>
  <si>
    <t>Se alcanzo un 184% en el cuarto trimestre del 2024.</t>
  </si>
  <si>
    <t>Se alcanzo un 254.13% en el cuarto trimestre del 2024.</t>
  </si>
  <si>
    <t>Se alcanzo un 103% en el cuarto trimestre del 2024.</t>
  </si>
  <si>
    <t>Se alcanzo un 14% en el cuarto trimestre del 2024.</t>
  </si>
  <si>
    <t>Se alcanzo un 77.42% en el cuarto trimestre del 2024.</t>
  </si>
  <si>
    <t>Se obtuvo un 50% en el cuarto trimestre del 2024.</t>
  </si>
  <si>
    <t>Se alcanzo un 0.00% en el cuarto trimestre del 2024</t>
  </si>
  <si>
    <t>Se alcanzo un 300% derivado de las actividades realizadas en la mejora de movilidad del municipio.</t>
  </si>
  <si>
    <t>Se alcanzo un 776.67% derivado de los operativos realizados al transporte público.</t>
  </si>
  <si>
    <t>Se alcanzo un 800% en el cuarto trimestre del 2024.</t>
  </si>
  <si>
    <t>Se alcanzo un 13.06%% en el cuarto trismestre del 2024.</t>
  </si>
  <si>
    <t>Se alcanzo un 160.38% en el cuarto trismestre del 2024.</t>
  </si>
  <si>
    <t xml:space="preserve">Se alcanzo 39.16% en el cuarto trimestre del 2024 </t>
  </si>
  <si>
    <t>Se alcanzo un 155.56% en el cuarto trimestre del 2024.</t>
  </si>
  <si>
    <t>Se alcanzo un 43.22% en el cuarto trimestre del 2024.</t>
  </si>
  <si>
    <t>Se alcanzo un 135.87% en el cuarto trimestre del 2024.</t>
  </si>
  <si>
    <t>Se alcanzo un 13.06% en el cuarto trimestre del 2024.</t>
  </si>
  <si>
    <t>Se alcanzo un 144.31% en el cuarto trimestre del 2024.</t>
  </si>
  <si>
    <t>Se alcanzo un 114.29.00% en el cuarto trimestre del 2024.</t>
  </si>
  <si>
    <t>Se alcanzo un 0% este cuarto trimestre del 2024, dado que la verificacion de refugios se realizo en el trimestre anterior.</t>
  </si>
  <si>
    <t>Se alcanzo un 257.14% en el cuarto trimestre del 2024.</t>
  </si>
  <si>
    <t>Se alcanzo un 20.00% en el cuarto trimestre del 2024.</t>
  </si>
  <si>
    <t>Se alcanzo un 405.88% en el cuarto trimestre del 2024.</t>
  </si>
  <si>
    <t>Se alcanzo un 122.43% en el cuarto trimestre del 2024.</t>
  </si>
  <si>
    <t>Se alcanzo un 100% en el cuarto trimestre del 2024.</t>
  </si>
  <si>
    <t>Se alcanzo un 100.00% en el cuarto trimestre del 2024.</t>
  </si>
  <si>
    <t>Se alcanzo un 146.00% en el tcuarto trimestre del 2024.</t>
  </si>
  <si>
    <t>Se obtuvo un avance de 80.00% de avance en estre trimestre.</t>
  </si>
  <si>
    <t>Se alcanzo un 158.62% en el cuarto trimestre del 2024.</t>
  </si>
  <si>
    <t>Se alcanzo un 310.00% en el cuarto trimestre del 2024.</t>
  </si>
  <si>
    <t>Se alcanzo un 121.62% en el cuarto trimestre del 2024.</t>
  </si>
  <si>
    <t>Se alcanzo un 87.76% en el cuarto trimestre del 2024.</t>
  </si>
  <si>
    <t>Se alcanzó un 91.46% en este cuarto trimestre del 2024.</t>
  </si>
  <si>
    <t>Se alcanzo un 60.09% en el cuarto trimestre del 2024.</t>
  </si>
  <si>
    <t>Se alcanzó un 100.00% en el cuarto trimestre del 2024.</t>
  </si>
  <si>
    <t>Se alcanzó un 100.00% en este cuarto trimestre del 2024.</t>
  </si>
  <si>
    <t>Se alcanzo un 81.96% en este cuarto trimestre del 2024.</t>
  </si>
  <si>
    <t>Se alcanzo un 95.83% en el cuarto trimestre del 2024.</t>
  </si>
  <si>
    <t>Se alcanzo un 16.50% en el cuarto trimestre del 2024.</t>
  </si>
  <si>
    <t>Se alcanzo un 100.00% en este cuarto trimestre del 2024.</t>
  </si>
  <si>
    <t>Se alcanzo un 66.20% en el cuarto trimestre del 2024.</t>
  </si>
  <si>
    <t>Se alcanzo un 18.80% en el tercer trimestre del 2024.</t>
  </si>
  <si>
    <t>Se obtuvo un 100.00% de avance este cuarto trimestre del 2024.</t>
  </si>
  <si>
    <t xml:space="preserve">Se alcanzo un 67.07% en este cuarto trimestre del 2024. </t>
  </si>
  <si>
    <t>Se alcanzo un 200.00% en el cuarto trimestre del 2024.</t>
  </si>
  <si>
    <t>Se alcanzo un 82.67% en el cuarto trimestre del 2024.</t>
  </si>
  <si>
    <t>Se alcanzo un 41.50% en el cuarto trimestre del 2024.</t>
  </si>
  <si>
    <t>Se alcanzo un 82.30% en el cuarto trimestre del 2024.</t>
  </si>
  <si>
    <t>Se alcanzo un 88% en el cuarto trimestre del 2024.</t>
  </si>
  <si>
    <t>Se alcanzo un 105.00% en el cuarto trimestre del 2024.</t>
  </si>
  <si>
    <t>Se alcanzo un 530.00% en este cuarto trimestre del 2024.</t>
  </si>
  <si>
    <t>Se alcanzo un 7800.00% en este cuarto trimestre del 2024.</t>
  </si>
  <si>
    <t>Se alcanzo un 600.00% en este cuarto trimestre del 2024.</t>
  </si>
  <si>
    <t>Se alcanzo un 11.32% en el cuarto trimestre del 2024.</t>
  </si>
  <si>
    <t xml:space="preserve">Se alcanzo un 3600.00% en este cuarto trimestre del 2024. </t>
  </si>
  <si>
    <t>Se tuvo un 100% de avance este trimestre.</t>
  </si>
  <si>
    <t>Se alcanzo un 54.78% en este cuarto trimestre del 2024.</t>
  </si>
  <si>
    <t>No se obtuvo avance para este trimestre del 2024.</t>
  </si>
  <si>
    <t>se tuvo un 71.43% de avance este trimestre.</t>
  </si>
  <si>
    <t>se obtuvo un 100% de avance en este cuarto trimestre.</t>
  </si>
  <si>
    <t>Se obtuvo un 9.09% en este cuarto trimestre del 2024.</t>
  </si>
  <si>
    <t>Se alcanzo un 3507% en este cuarto trimestre del 2024.</t>
  </si>
  <si>
    <t>Se alcanzo un 250.00% en este cuarto trimestre del 2024.</t>
  </si>
  <si>
    <t>Se alcanzo un 612.00% en este cuarto trimestre del 2024.</t>
  </si>
  <si>
    <t>Se alcanzo un 500.00% en este cuarto trimestre del 2024.</t>
  </si>
  <si>
    <t>Se alcanzo un 340.43% en este cuarto trimestre del 2024.</t>
  </si>
  <si>
    <t>Se alcanzo un 113.64% en este cuarto trimestre del 2024.</t>
  </si>
  <si>
    <t>Se alcanzo un 533.33% en este cuarto trimestre del 2024.</t>
  </si>
  <si>
    <t>Se alcanzo un 228.26% en este cuarto trimestre del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</si>
</sst>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4"/>
      <color rgb="FFFFFFFF"/>
      <name val="Arial"/>
      <family val="2"/>
    </font>
    <font>
      <b/>
      <sz val="14"/>
      <color theme="0"/>
      <name val="Arial"/>
      <family val="2"/>
    </font>
    <font>
      <b/>
      <sz val="22"/>
      <color theme="0"/>
      <name val="Arial"/>
      <family val="2"/>
    </font>
    <font>
      <b/>
      <sz val="12"/>
      <color rgb="FFFFFFFF"/>
      <name val="Arial"/>
      <family val="2"/>
    </font>
    <font>
      <b/>
      <sz val="16"/>
      <color theme="0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Arial Nova Cond"/>
      <family val="2"/>
    </font>
    <font>
      <b/>
      <sz val="11"/>
      <color theme="1"/>
      <name val="Arial Nova Cond"/>
      <family val="2"/>
    </font>
    <font>
      <b/>
      <sz val="14"/>
      <name val="Arial"/>
      <family val="2"/>
    </font>
    <font>
      <sz val="14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 tint="-0.49998474074526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7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499984740745262"/>
        <bgColor rgb="FFF2F2F2"/>
      </patternFill>
    </fill>
  </fills>
  <borders count="101">
    <border>
      <left/>
      <right/>
      <top/>
      <bottom/>
      <diagonal/>
    </border>
    <border>
      <left style="dashed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ashed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ashed">
        <color theme="1"/>
      </top>
      <bottom style="medium">
        <color indexed="64"/>
      </bottom>
      <diagonal/>
    </border>
    <border>
      <left style="dashed">
        <color theme="1"/>
      </left>
      <right/>
      <top style="dashed">
        <color theme="1"/>
      </top>
      <bottom style="dashed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theme="1"/>
      </left>
      <right style="dashed">
        <color theme="1"/>
      </right>
      <top/>
      <bottom/>
      <diagonal/>
    </border>
    <border>
      <left style="dashed">
        <color theme="1"/>
      </left>
      <right style="dashed">
        <color theme="1"/>
      </right>
      <top style="dotted">
        <color theme="1"/>
      </top>
      <bottom style="dotted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theme="1"/>
      </top>
      <bottom style="dashed">
        <color theme="1"/>
      </bottom>
      <diagonal/>
    </border>
    <border>
      <left/>
      <right/>
      <top style="dashed">
        <color theme="1"/>
      </top>
      <bottom style="dash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ash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ashed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dashed">
        <color theme="1"/>
      </right>
      <top style="dashed">
        <color theme="1"/>
      </top>
      <bottom style="dashed">
        <color theme="1"/>
      </bottom>
      <diagonal/>
    </border>
    <border>
      <left style="dotted">
        <color theme="1"/>
      </left>
      <right style="dott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1"/>
      </left>
      <right style="dashed">
        <color theme="1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dashed">
        <color theme="1"/>
      </left>
      <right style="dashed">
        <color theme="1"/>
      </right>
      <top style="dotted">
        <color theme="1"/>
      </top>
      <bottom style="medium">
        <color indexed="64"/>
      </bottom>
      <diagonal/>
    </border>
    <border>
      <left style="dashed">
        <color theme="1"/>
      </left>
      <right style="medium">
        <color indexed="64"/>
      </right>
      <top style="dotted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theme="1"/>
      </top>
      <bottom style="dashed">
        <color theme="1"/>
      </bottom>
      <diagonal/>
    </border>
    <border>
      <left/>
      <right style="dashed">
        <color theme="1"/>
      </right>
      <top style="dashed">
        <color theme="1"/>
      </top>
      <bottom style="dashed">
        <color theme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ashed">
        <color theme="1"/>
      </left>
      <right/>
      <top/>
      <bottom style="dotted">
        <color theme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/>
      <top/>
      <bottom style="dashed">
        <color theme="1"/>
      </bottom>
      <diagonal/>
    </border>
    <border>
      <left style="medium">
        <color theme="1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medium">
        <color indexed="64"/>
      </right>
      <top/>
      <bottom style="dashed">
        <color theme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ashed">
        <color theme="1"/>
      </bottom>
      <diagonal/>
    </border>
    <border>
      <left style="dashed">
        <color theme="1"/>
      </left>
      <right style="dashed">
        <color theme="1"/>
      </right>
      <top style="dashed">
        <color theme="1"/>
      </top>
      <bottom/>
      <diagonal/>
    </border>
    <border>
      <left style="medium">
        <color theme="1"/>
      </left>
      <right style="dashed">
        <color theme="1"/>
      </right>
      <top style="dashed">
        <color theme="1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ashed">
        <color theme="1"/>
      </right>
      <top/>
      <bottom style="dashed">
        <color theme="1"/>
      </bottom>
      <diagonal/>
    </border>
    <border>
      <left style="dashed">
        <color theme="1"/>
      </left>
      <right style="dashed">
        <color theme="1"/>
      </right>
      <top/>
      <bottom style="dotted">
        <color theme="1"/>
      </bottom>
      <diagonal/>
    </border>
    <border>
      <left style="dashed">
        <color theme="1"/>
      </left>
      <right style="medium">
        <color indexed="64"/>
      </right>
      <top/>
      <bottom style="dotted">
        <color theme="1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ashed">
        <color theme="1"/>
      </right>
      <top style="dashed">
        <color theme="1"/>
      </top>
      <bottom/>
      <diagonal/>
    </border>
    <border>
      <left style="dashed">
        <color theme="1"/>
      </left>
      <right/>
      <top style="dashed">
        <color theme="1"/>
      </top>
      <bottom/>
      <diagonal/>
    </border>
    <border>
      <left style="medium">
        <color indexed="64"/>
      </left>
      <right style="medium">
        <color indexed="64"/>
      </right>
      <top style="dashed">
        <color theme="1"/>
      </top>
      <bottom/>
      <diagonal/>
    </border>
    <border>
      <left/>
      <right style="dashed">
        <color theme="1"/>
      </right>
      <top style="dashed">
        <color theme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1"/>
      </top>
      <bottom style="thin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237">
    <xf numFmtId="0" fontId="0" fillId="0" borderId="0" xfId="0"/>
    <xf numFmtId="3" fontId="2" fillId="2" borderId="1" xfId="0" applyNumberFormat="1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4" fillId="8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4" fillId="8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165" fontId="1" fillId="8" borderId="23" xfId="0" applyNumberFormat="1" applyFont="1" applyFill="1" applyBorder="1" applyAlignment="1">
      <alignment horizontal="center" vertical="center" wrapText="1"/>
    </xf>
    <xf numFmtId="165" fontId="1" fillId="8" borderId="17" xfId="0" applyNumberFormat="1" applyFont="1" applyFill="1" applyBorder="1" applyAlignment="1">
      <alignment horizontal="center" vertical="center" wrapText="1"/>
    </xf>
    <xf numFmtId="0" fontId="13" fillId="0" borderId="32" xfId="0" applyFont="1" applyBorder="1" applyAlignment="1">
      <alignment vertical="center"/>
    </xf>
    <xf numFmtId="0" fontId="1" fillId="8" borderId="23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8" xfId="0" applyFont="1" applyFill="1" applyBorder="1" applyAlignment="1">
      <alignment horizontal="center" vertical="center" wrapText="1"/>
    </xf>
    <xf numFmtId="165" fontId="1" fillId="8" borderId="18" xfId="0" applyNumberFormat="1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0" fillId="9" borderId="0" xfId="0" applyFill="1"/>
    <xf numFmtId="0" fontId="0" fillId="10" borderId="0" xfId="0" applyFill="1"/>
    <xf numFmtId="10" fontId="0" fillId="6" borderId="36" xfId="0" applyNumberForma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0" fillId="6" borderId="39" xfId="0" applyNumberFormat="1" applyFill="1" applyBorder="1" applyAlignment="1">
      <alignment horizontal="center" vertical="center" wrapText="1"/>
    </xf>
    <xf numFmtId="3" fontId="2" fillId="2" borderId="44" xfId="0" applyNumberFormat="1" applyFont="1" applyFill="1" applyBorder="1" applyAlignment="1">
      <alignment horizontal="center" vertical="center" wrapText="1"/>
    </xf>
    <xf numFmtId="3" fontId="2" fillId="2" borderId="45" xfId="0" applyNumberFormat="1" applyFont="1" applyFill="1" applyBorder="1" applyAlignment="1">
      <alignment horizontal="center" vertical="center" wrapText="1"/>
    </xf>
    <xf numFmtId="3" fontId="2" fillId="2" borderId="46" xfId="0" applyNumberFormat="1" applyFont="1" applyFill="1" applyBorder="1" applyAlignment="1">
      <alignment horizontal="center" vertical="center" wrapText="1"/>
    </xf>
    <xf numFmtId="10" fontId="0" fillId="6" borderId="43" xfId="0" applyNumberForma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3" fontId="2" fillId="2" borderId="4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/>
    <xf numFmtId="0" fontId="1" fillId="2" borderId="1" xfId="0" applyFont="1" applyFill="1" applyBorder="1" applyAlignment="1">
      <alignment vertical="center" wrapText="1"/>
    </xf>
    <xf numFmtId="3" fontId="2" fillId="2" borderId="15" xfId="0" applyNumberFormat="1" applyFont="1" applyFill="1" applyBorder="1" applyAlignment="1">
      <alignment horizontal="center" vertical="center" wrapText="1"/>
    </xf>
    <xf numFmtId="3" fontId="2" fillId="2" borderId="16" xfId="0" applyNumberFormat="1" applyFont="1" applyFill="1" applyBorder="1" applyAlignment="1">
      <alignment horizontal="center" vertical="center" wrapText="1"/>
    </xf>
    <xf numFmtId="3" fontId="2" fillId="2" borderId="36" xfId="0" applyNumberFormat="1" applyFont="1" applyFill="1" applyBorder="1" applyAlignment="1">
      <alignment horizontal="center" vertical="center" wrapText="1"/>
    </xf>
    <xf numFmtId="3" fontId="2" fillId="2" borderId="50" xfId="0" applyNumberFormat="1" applyFont="1" applyFill="1" applyBorder="1" applyAlignment="1">
      <alignment horizontal="center" vertical="center" wrapText="1"/>
    </xf>
    <xf numFmtId="3" fontId="2" fillId="2" borderId="49" xfId="0" applyNumberFormat="1" applyFont="1" applyFill="1" applyBorder="1" applyAlignment="1">
      <alignment horizontal="center" vertical="center" wrapText="1"/>
    </xf>
    <xf numFmtId="164" fontId="2" fillId="2" borderId="40" xfId="2" applyFont="1" applyFill="1" applyBorder="1" applyAlignment="1">
      <alignment horizontal="center" vertical="center" wrapText="1"/>
    </xf>
    <xf numFmtId="164" fontId="2" fillId="2" borderId="41" xfId="2" applyFont="1" applyFill="1" applyBorder="1" applyAlignment="1">
      <alignment horizontal="center" vertical="center" wrapText="1"/>
    </xf>
    <xf numFmtId="164" fontId="2" fillId="2" borderId="42" xfId="2" applyFont="1" applyFill="1" applyBorder="1" applyAlignment="1">
      <alignment horizontal="center" vertical="center" wrapText="1"/>
    </xf>
    <xf numFmtId="164" fontId="2" fillId="2" borderId="51" xfId="2" applyFont="1" applyFill="1" applyBorder="1" applyAlignment="1">
      <alignment horizontal="center" vertical="center" wrapText="1"/>
    </xf>
    <xf numFmtId="164" fontId="2" fillId="2" borderId="52" xfId="2" applyFont="1" applyFill="1" applyBorder="1" applyAlignment="1">
      <alignment horizontal="center" vertical="center" wrapText="1"/>
    </xf>
    <xf numFmtId="164" fontId="2" fillId="2" borderId="6" xfId="2" applyFont="1" applyFill="1" applyBorder="1" applyAlignment="1">
      <alignment horizontal="center" vertical="center" wrapText="1"/>
    </xf>
    <xf numFmtId="164" fontId="2" fillId="2" borderId="1" xfId="2" applyFont="1" applyFill="1" applyBorder="1" applyAlignment="1">
      <alignment horizontal="center" vertical="center" wrapText="1"/>
    </xf>
    <xf numFmtId="164" fontId="2" fillId="2" borderId="7" xfId="2" applyFont="1" applyFill="1" applyBorder="1" applyAlignment="1">
      <alignment horizontal="center" vertical="center" wrapText="1"/>
    </xf>
    <xf numFmtId="164" fontId="2" fillId="2" borderId="22" xfId="2" applyFont="1" applyFill="1" applyBorder="1" applyAlignment="1">
      <alignment horizontal="center" vertical="center" wrapText="1"/>
    </xf>
    <xf numFmtId="164" fontId="2" fillId="2" borderId="53" xfId="2" applyFont="1" applyFill="1" applyBorder="1" applyAlignment="1">
      <alignment horizontal="center" vertical="center" wrapText="1"/>
    </xf>
    <xf numFmtId="164" fontId="2" fillId="2" borderId="8" xfId="2" applyFont="1" applyFill="1" applyBorder="1" applyAlignment="1">
      <alignment horizontal="center" vertical="center" wrapText="1"/>
    </xf>
    <xf numFmtId="164" fontId="2" fillId="2" borderId="9" xfId="2" applyFont="1" applyFill="1" applyBorder="1" applyAlignment="1">
      <alignment horizontal="center" vertical="center" wrapText="1"/>
    </xf>
    <xf numFmtId="164" fontId="2" fillId="2" borderId="10" xfId="2" applyFont="1" applyFill="1" applyBorder="1" applyAlignment="1">
      <alignment horizontal="center" vertical="center" wrapText="1"/>
    </xf>
    <xf numFmtId="164" fontId="2" fillId="2" borderId="54" xfId="2" applyFont="1" applyFill="1" applyBorder="1" applyAlignment="1">
      <alignment horizontal="center" vertical="center" wrapText="1"/>
    </xf>
    <xf numFmtId="164" fontId="2" fillId="2" borderId="55" xfId="2" applyFont="1" applyFill="1" applyBorder="1" applyAlignment="1">
      <alignment horizontal="center" vertical="center" wrapText="1"/>
    </xf>
    <xf numFmtId="10" fontId="0" fillId="6" borderId="56" xfId="0" applyNumberFormat="1" applyFill="1" applyBorder="1" applyAlignment="1">
      <alignment horizontal="center" vertical="center" wrapText="1"/>
    </xf>
    <xf numFmtId="3" fontId="2" fillId="4" borderId="47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left" vertical="center" wrapText="1"/>
    </xf>
    <xf numFmtId="0" fontId="5" fillId="4" borderId="5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0" borderId="0" xfId="0" applyFont="1" applyAlignment="1">
      <alignment vertical="center"/>
    </xf>
    <xf numFmtId="3" fontId="2" fillId="4" borderId="58" xfId="0" applyNumberFormat="1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justify" vertical="center" wrapText="1"/>
    </xf>
    <xf numFmtId="0" fontId="2" fillId="8" borderId="62" xfId="0" applyFont="1" applyFill="1" applyBorder="1" applyAlignment="1">
      <alignment horizontal="center" vertical="center" wrapText="1"/>
    </xf>
    <xf numFmtId="0" fontId="2" fillId="8" borderId="63" xfId="0" applyFont="1" applyFill="1" applyBorder="1" applyAlignment="1">
      <alignment vertical="center" wrapText="1"/>
    </xf>
    <xf numFmtId="0" fontId="11" fillId="7" borderId="60" xfId="0" applyFont="1" applyFill="1" applyBorder="1" applyAlignment="1">
      <alignment horizontal="center" vertical="center" wrapText="1"/>
    </xf>
    <xf numFmtId="10" fontId="0" fillId="6" borderId="75" xfId="0" applyNumberFormat="1" applyFill="1" applyBorder="1" applyAlignment="1">
      <alignment horizontal="center" vertical="center" wrapText="1"/>
    </xf>
    <xf numFmtId="10" fontId="0" fillId="6" borderId="76" xfId="0" applyNumberFormat="1" applyFill="1" applyBorder="1" applyAlignment="1">
      <alignment horizontal="center" vertical="center" wrapText="1"/>
    </xf>
    <xf numFmtId="10" fontId="0" fillId="6" borderId="77" xfId="0" applyNumberForma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7" fillId="8" borderId="78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7" fillId="8" borderId="24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3" fontId="2" fillId="2" borderId="80" xfId="0" applyNumberFormat="1" applyFont="1" applyFill="1" applyBorder="1" applyAlignment="1">
      <alignment horizontal="center" vertical="center" wrapText="1"/>
    </xf>
    <xf numFmtId="3" fontId="2" fillId="2" borderId="81" xfId="0" applyNumberFormat="1" applyFont="1" applyFill="1" applyBorder="1" applyAlignment="1">
      <alignment horizontal="center" vertical="center" wrapText="1"/>
    </xf>
    <xf numFmtId="0" fontId="2" fillId="5" borderId="57" xfId="0" applyFont="1" applyFill="1" applyBorder="1" applyAlignment="1">
      <alignment horizontal="center" vertical="center" wrapText="1"/>
    </xf>
    <xf numFmtId="0" fontId="2" fillId="5" borderId="57" xfId="0" applyFont="1" applyFill="1" applyBorder="1" applyAlignment="1">
      <alignment horizontal="left" vertical="top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justify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1" fillId="11" borderId="1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8" borderId="82" xfId="0" applyFont="1" applyFill="1" applyBorder="1" applyAlignment="1">
      <alignment horizontal="justify" vertical="center" wrapText="1"/>
    </xf>
    <xf numFmtId="0" fontId="16" fillId="8" borderId="83" xfId="0" applyFont="1" applyFill="1" applyBorder="1" applyAlignment="1">
      <alignment horizontal="left" vertical="top" wrapText="1"/>
    </xf>
    <xf numFmtId="0" fontId="2" fillId="2" borderId="38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48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38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center" vertical="center" wrapText="1"/>
    </xf>
    <xf numFmtId="3" fontId="1" fillId="2" borderId="47" xfId="0" applyNumberFormat="1" applyFont="1" applyFill="1" applyBorder="1" applyAlignment="1">
      <alignment horizontal="center" vertical="center" wrapText="1"/>
    </xf>
    <xf numFmtId="0" fontId="1" fillId="2" borderId="84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3" fontId="2" fillId="4" borderId="71" xfId="0" applyNumberFormat="1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3" fontId="2" fillId="4" borderId="72" xfId="0" applyNumberFormat="1" applyFont="1" applyFill="1" applyBorder="1" applyAlignment="1">
      <alignment horizontal="center" vertical="center" wrapText="1"/>
    </xf>
    <xf numFmtId="10" fontId="0" fillId="6" borderId="85" xfId="0" applyNumberFormat="1" applyFill="1" applyBorder="1" applyAlignment="1">
      <alignment horizontal="center" vertical="center" wrapText="1"/>
    </xf>
    <xf numFmtId="10" fontId="0" fillId="6" borderId="86" xfId="0" applyNumberFormat="1" applyFill="1" applyBorder="1" applyAlignment="1">
      <alignment horizontal="center" vertical="center" wrapText="1"/>
    </xf>
    <xf numFmtId="0" fontId="5" fillId="4" borderId="87" xfId="0" applyFont="1" applyFill="1" applyBorder="1" applyAlignment="1">
      <alignment horizontal="center" vertical="center" wrapText="1"/>
    </xf>
    <xf numFmtId="0" fontId="1" fillId="8" borderId="88" xfId="0" applyFont="1" applyFill="1" applyBorder="1" applyAlignment="1">
      <alignment horizontal="center" vertical="center" wrapText="1"/>
    </xf>
    <xf numFmtId="165" fontId="1" fillId="8" borderId="88" xfId="0" applyNumberFormat="1" applyFont="1" applyFill="1" applyBorder="1" applyAlignment="1">
      <alignment horizontal="center" vertical="center" wrapText="1"/>
    </xf>
    <xf numFmtId="164" fontId="2" fillId="2" borderId="89" xfId="2" applyFont="1" applyFill="1" applyBorder="1" applyAlignment="1">
      <alignment horizontal="center" vertical="center" wrapText="1"/>
    </xf>
    <xf numFmtId="164" fontId="2" fillId="2" borderId="2" xfId="2" applyFont="1" applyFill="1" applyBorder="1" applyAlignment="1">
      <alignment horizontal="center" vertical="center" wrapText="1"/>
    </xf>
    <xf numFmtId="164" fontId="2" fillId="2" borderId="74" xfId="2" applyFont="1" applyFill="1" applyBorder="1" applyAlignment="1">
      <alignment horizontal="center" vertical="center" wrapText="1"/>
    </xf>
    <xf numFmtId="164" fontId="2" fillId="2" borderId="90" xfId="2" applyFont="1" applyFill="1" applyBorder="1" applyAlignment="1">
      <alignment horizontal="center" vertical="center" wrapText="1"/>
    </xf>
    <xf numFmtId="164" fontId="2" fillId="2" borderId="91" xfId="2" applyFont="1" applyFill="1" applyBorder="1" applyAlignment="1">
      <alignment horizontal="center" vertical="center" wrapText="1"/>
    </xf>
    <xf numFmtId="3" fontId="2" fillId="2" borderId="76" xfId="0" applyNumberFormat="1" applyFont="1" applyFill="1" applyBorder="1" applyAlignment="1">
      <alignment horizontal="center" vertical="center" wrapText="1"/>
    </xf>
    <xf numFmtId="3" fontId="2" fillId="2" borderId="77" xfId="0" applyNumberFormat="1" applyFont="1" applyFill="1" applyBorder="1" applyAlignment="1">
      <alignment horizontal="center" vertical="center" wrapText="1"/>
    </xf>
    <xf numFmtId="0" fontId="2" fillId="0" borderId="92" xfId="0" applyFont="1" applyBorder="1" applyAlignment="1">
      <alignment horizontal="center" vertical="center" wrapText="1"/>
    </xf>
    <xf numFmtId="0" fontId="1" fillId="2" borderId="7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1" fillId="5" borderId="57" xfId="0" applyFont="1" applyFill="1" applyBorder="1" applyAlignment="1">
      <alignment horizontal="left" vertical="center" wrapText="1"/>
    </xf>
    <xf numFmtId="0" fontId="1" fillId="8" borderId="37" xfId="0" applyFont="1" applyFill="1" applyBorder="1" applyAlignment="1">
      <alignment horizontal="center" vertical="center" wrapText="1"/>
    </xf>
    <xf numFmtId="0" fontId="1" fillId="11" borderId="38" xfId="0" applyFont="1" applyFill="1" applyBorder="1" applyAlignment="1">
      <alignment horizontal="left" vertical="top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left" vertical="center" wrapText="1"/>
    </xf>
    <xf numFmtId="10" fontId="15" fillId="5" borderId="76" xfId="0" applyNumberFormat="1" applyFont="1" applyFill="1" applyBorder="1" applyAlignment="1">
      <alignment horizontal="center" vertical="center"/>
    </xf>
    <xf numFmtId="0" fontId="1" fillId="8" borderId="93" xfId="0" applyFont="1" applyFill="1" applyBorder="1" applyAlignment="1">
      <alignment horizontal="center" vertical="center" wrapText="1"/>
    </xf>
    <xf numFmtId="0" fontId="2" fillId="8" borderId="80" xfId="0" applyFont="1" applyFill="1" applyBorder="1" applyAlignment="1">
      <alignment horizontal="justify" vertical="center" wrapText="1"/>
    </xf>
    <xf numFmtId="0" fontId="2" fillId="8" borderId="80" xfId="0" applyFont="1" applyFill="1" applyBorder="1" applyAlignment="1">
      <alignment horizontal="center" vertical="center" wrapText="1"/>
    </xf>
    <xf numFmtId="0" fontId="1" fillId="8" borderId="94" xfId="0" applyFont="1" applyFill="1" applyBorder="1" applyAlignment="1">
      <alignment horizontal="left" vertical="top" wrapText="1"/>
    </xf>
    <xf numFmtId="0" fontId="1" fillId="2" borderId="95" xfId="0" applyFont="1" applyFill="1" applyBorder="1" applyAlignment="1">
      <alignment horizontal="center" vertical="center" wrapText="1"/>
    </xf>
    <xf numFmtId="3" fontId="2" fillId="2" borderId="96" xfId="0" applyNumberFormat="1" applyFont="1" applyFill="1" applyBorder="1" applyAlignment="1">
      <alignment horizontal="center" vertical="center" wrapText="1"/>
    </xf>
    <xf numFmtId="3" fontId="2" fillId="2" borderId="94" xfId="0" applyNumberFormat="1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justify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left" vertical="top" wrapText="1"/>
    </xf>
    <xf numFmtId="0" fontId="1" fillId="2" borderId="36" xfId="0" applyFont="1" applyFill="1" applyBorder="1" applyAlignment="1">
      <alignment horizontal="center" vertical="center" wrapText="1"/>
    </xf>
    <xf numFmtId="0" fontId="2" fillId="8" borderId="36" xfId="0" applyFont="1" applyFill="1" applyBorder="1" applyAlignment="1">
      <alignment horizontal="justify" vertical="center" wrapText="1"/>
    </xf>
    <xf numFmtId="0" fontId="2" fillId="8" borderId="3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1" fillId="8" borderId="43" xfId="0" applyFont="1" applyFill="1" applyBorder="1" applyAlignment="1">
      <alignment horizontal="center" vertical="center" wrapText="1"/>
    </xf>
    <xf numFmtId="0" fontId="1" fillId="8" borderId="44" xfId="0" applyFont="1" applyFill="1" applyBorder="1" applyAlignment="1">
      <alignment horizontal="center" vertical="center" wrapText="1"/>
    </xf>
    <xf numFmtId="0" fontId="2" fillId="8" borderId="45" xfId="0" applyFont="1" applyFill="1" applyBorder="1" applyAlignment="1">
      <alignment horizontal="justify" vertical="center" wrapText="1"/>
    </xf>
    <xf numFmtId="0" fontId="2" fillId="8" borderId="45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left" vertical="top" wrapText="1"/>
    </xf>
    <xf numFmtId="0" fontId="1" fillId="2" borderId="45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8" borderId="82" xfId="0" applyFont="1" applyFill="1" applyBorder="1" applyAlignment="1">
      <alignment horizontal="left" vertical="center" wrapText="1"/>
    </xf>
    <xf numFmtId="0" fontId="1" fillId="8" borderId="80" xfId="0" applyFont="1" applyFill="1" applyBorder="1" applyAlignment="1">
      <alignment horizontal="left" vertical="center" wrapText="1"/>
    </xf>
    <xf numFmtId="0" fontId="2" fillId="3" borderId="36" xfId="0" applyFont="1" applyFill="1" applyBorder="1" applyAlignment="1">
      <alignment horizontal="left" vertical="center" wrapText="1"/>
    </xf>
    <xf numFmtId="0" fontId="1" fillId="8" borderId="36" xfId="0" applyFont="1" applyFill="1" applyBorder="1" applyAlignment="1">
      <alignment horizontal="left" vertical="center" wrapText="1"/>
    </xf>
    <xf numFmtId="0" fontId="2" fillId="8" borderId="36" xfId="0" applyFont="1" applyFill="1" applyBorder="1" applyAlignment="1">
      <alignment horizontal="left" vertical="center" wrapText="1"/>
    </xf>
    <xf numFmtId="0" fontId="2" fillId="8" borderId="45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8" borderId="98" xfId="0" applyFont="1" applyFill="1" applyBorder="1" applyAlignment="1">
      <alignment horizontal="justify" vertical="center" wrapText="1"/>
    </xf>
    <xf numFmtId="0" fontId="1" fillId="8" borderId="21" xfId="0" applyFont="1" applyFill="1" applyBorder="1" applyAlignment="1">
      <alignment horizontal="left" vertical="center" wrapText="1"/>
    </xf>
    <xf numFmtId="0" fontId="3" fillId="8" borderId="61" xfId="0" applyFont="1" applyFill="1" applyBorder="1" applyAlignment="1">
      <alignment horizontal="center" vertical="center" wrapText="1"/>
    </xf>
    <xf numFmtId="9" fontId="1" fillId="2" borderId="23" xfId="1" applyFont="1" applyFill="1" applyBorder="1" applyAlignment="1">
      <alignment horizontal="center" vertical="center" wrapText="1"/>
    </xf>
    <xf numFmtId="9" fontId="2" fillId="8" borderId="71" xfId="1" applyFont="1" applyFill="1" applyBorder="1" applyAlignment="1">
      <alignment horizontal="center" vertical="center" wrapText="1"/>
    </xf>
    <xf numFmtId="9" fontId="2" fillId="2" borderId="2" xfId="1" applyFont="1" applyFill="1" applyBorder="1" applyAlignment="1">
      <alignment horizontal="center" vertical="center" wrapText="1"/>
    </xf>
    <xf numFmtId="9" fontId="2" fillId="8" borderId="2" xfId="1" applyFont="1" applyFill="1" applyBorder="1" applyAlignment="1">
      <alignment horizontal="center" vertical="center" wrapText="1"/>
    </xf>
    <xf numFmtId="9" fontId="2" fillId="2" borderId="72" xfId="1" applyFont="1" applyFill="1" applyBorder="1" applyAlignment="1">
      <alignment horizontal="center" vertical="center" wrapText="1"/>
    </xf>
    <xf numFmtId="10" fontId="2" fillId="2" borderId="73" xfId="1" applyNumberFormat="1" applyFont="1" applyFill="1" applyBorder="1" applyAlignment="1">
      <alignment horizontal="center" vertical="center" wrapText="1"/>
    </xf>
    <xf numFmtId="10" fontId="2" fillId="2" borderId="2" xfId="1" applyNumberFormat="1" applyFont="1" applyFill="1" applyBorder="1" applyAlignment="1">
      <alignment horizontal="center" vertical="center" wrapText="1"/>
    </xf>
    <xf numFmtId="0" fontId="18" fillId="5" borderId="27" xfId="0" applyFont="1" applyFill="1" applyBorder="1" applyAlignment="1">
      <alignment horizontal="left" vertical="center" wrapText="1"/>
    </xf>
    <xf numFmtId="0" fontId="19" fillId="3" borderId="27" xfId="0" applyFont="1" applyFill="1" applyBorder="1" applyAlignment="1">
      <alignment horizontal="left" vertical="center" wrapText="1"/>
    </xf>
    <xf numFmtId="0" fontId="19" fillId="8" borderId="27" xfId="0" applyFont="1" applyFill="1" applyBorder="1" applyAlignment="1">
      <alignment horizontal="left" vertical="center" wrapText="1"/>
    </xf>
    <xf numFmtId="0" fontId="19" fillId="8" borderId="87" xfId="0" applyFont="1" applyFill="1" applyBorder="1" applyAlignment="1">
      <alignment horizontal="left" vertical="center" wrapText="1"/>
    </xf>
    <xf numFmtId="0" fontId="19" fillId="8" borderId="97" xfId="0" applyFont="1" applyFill="1" applyBorder="1" applyAlignment="1">
      <alignment horizontal="left" vertical="center" wrapText="1"/>
    </xf>
    <xf numFmtId="2" fontId="0" fillId="3" borderId="99" xfId="0" applyNumberFormat="1" applyFill="1" applyBorder="1" applyAlignment="1">
      <alignment horizontal="center" vertical="center"/>
    </xf>
    <xf numFmtId="2" fontId="0" fillId="2" borderId="99" xfId="0" applyNumberFormat="1" applyFill="1" applyBorder="1" applyAlignment="1">
      <alignment horizontal="center" vertical="center"/>
    </xf>
    <xf numFmtId="2" fontId="0" fillId="8" borderId="99" xfId="0" applyNumberFormat="1" applyFill="1" applyBorder="1" applyAlignment="1">
      <alignment horizontal="center" vertical="center"/>
    </xf>
    <xf numFmtId="2" fontId="13" fillId="8" borderId="99" xfId="0" applyNumberFormat="1" applyFont="1" applyFill="1" applyBorder="1" applyAlignment="1">
      <alignment horizontal="center" vertical="center"/>
    </xf>
    <xf numFmtId="2" fontId="0" fillId="12" borderId="99" xfId="0" applyNumberFormat="1" applyFill="1" applyBorder="1" applyAlignment="1">
      <alignment horizontal="center" vertical="center"/>
    </xf>
    <xf numFmtId="2" fontId="0" fillId="13" borderId="99" xfId="0" applyNumberFormat="1" applyFill="1" applyBorder="1" applyAlignment="1">
      <alignment horizontal="center" vertical="center"/>
    </xf>
    <xf numFmtId="2" fontId="0" fillId="0" borderId="99" xfId="0" applyNumberFormat="1" applyBorder="1" applyAlignment="1">
      <alignment horizontal="center" vertical="center"/>
    </xf>
    <xf numFmtId="2" fontId="0" fillId="14" borderId="99" xfId="0" applyNumberFormat="1" applyFill="1" applyBorder="1" applyAlignment="1">
      <alignment horizontal="center" vertical="center"/>
    </xf>
    <xf numFmtId="10" fontId="0" fillId="15" borderId="75" xfId="0" applyNumberFormat="1" applyFill="1" applyBorder="1" applyAlignment="1">
      <alignment horizontal="center" vertical="center" wrapText="1"/>
    </xf>
    <xf numFmtId="0" fontId="19" fillId="8" borderId="100" xfId="0" applyFont="1" applyFill="1" applyBorder="1" applyAlignment="1">
      <alignment horizontal="left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4" borderId="37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11" fillId="7" borderId="64" xfId="0" applyFont="1" applyFill="1" applyBorder="1" applyAlignment="1">
      <alignment horizontal="center" vertical="center" wrapText="1"/>
    </xf>
    <xf numFmtId="0" fontId="11" fillId="7" borderId="65" xfId="0" applyFont="1" applyFill="1" applyBorder="1" applyAlignment="1">
      <alignment horizontal="center" vertical="center" wrapText="1"/>
    </xf>
    <xf numFmtId="0" fontId="11" fillId="7" borderId="66" xfId="0" applyFont="1" applyFill="1" applyBorder="1" applyAlignment="1">
      <alignment horizontal="left" vertical="center" wrapText="1"/>
    </xf>
    <xf numFmtId="0" fontId="11" fillId="7" borderId="70" xfId="0" applyFont="1" applyFill="1" applyBorder="1" applyAlignment="1">
      <alignment horizontal="left" vertical="center" wrapText="1"/>
    </xf>
    <xf numFmtId="0" fontId="11" fillId="7" borderId="67" xfId="0" applyFont="1" applyFill="1" applyBorder="1" applyAlignment="1">
      <alignment horizontal="center" vertical="center" wrapText="1"/>
    </xf>
    <xf numFmtId="0" fontId="11" fillId="7" borderId="68" xfId="0" applyFont="1" applyFill="1" applyBorder="1" applyAlignment="1">
      <alignment horizontal="center" vertical="center" wrapText="1"/>
    </xf>
    <xf numFmtId="0" fontId="11" fillId="7" borderId="69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87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/>
    </xf>
    <xf numFmtId="0" fontId="12" fillId="5" borderId="12" xfId="0" applyFont="1" applyFill="1" applyBorder="1" applyAlignment="1">
      <alignment horizontal="center" vertical="center"/>
    </xf>
    <xf numFmtId="0" fontId="12" fillId="5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</cellXfs>
  <cellStyles count="3">
    <cellStyle name="Moneda" xfId="2" builtinId="4"/>
    <cellStyle name="Normal" xfId="0" builtinId="0"/>
    <cellStyle name="Porcentaje" xfId="1" builtinId="5"/>
  </cellStyles>
  <dxfs count="18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EB9C"/>
      <color rgb="FFC7EFCE"/>
      <color rgb="FF942C2C"/>
      <color rgb="FFC84043"/>
      <color rgb="FFD56D6F"/>
      <color rgb="FF611D1D"/>
      <color rgb="FFD3676A"/>
      <color rgb="FF611C1D"/>
      <color rgb="FF8E000F"/>
      <color rgb="FF285A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115660</xdr:colOff>
      <xdr:row>0</xdr:row>
      <xdr:rowOff>54429</xdr:rowOff>
    </xdr:from>
    <xdr:to>
      <xdr:col>2</xdr:col>
      <xdr:colOff>1632145</xdr:colOff>
      <xdr:row>9</xdr:row>
      <xdr:rowOff>19844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E8EF9C-D18D-4A41-A459-E543F96DC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660" y="54429"/>
          <a:ext cx="2887027" cy="2231571"/>
        </a:xfrm>
        <a:prstGeom prst="rect">
          <a:avLst/>
        </a:prstGeom>
      </xdr:spPr>
    </xdr:pic>
    <xdr:clientData/>
  </xdr:twoCellAnchor>
  <xdr:twoCellAnchor editAs="oneCell">
    <xdr:from>
      <xdr:col>2</xdr:col>
      <xdr:colOff>1976437</xdr:colOff>
      <xdr:row>0</xdr:row>
      <xdr:rowOff>166687</xdr:rowOff>
    </xdr:from>
    <xdr:to>
      <xdr:col>3</xdr:col>
      <xdr:colOff>1690688</xdr:colOff>
      <xdr:row>9</xdr:row>
      <xdr:rowOff>8732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83FE28-1A59-4BE0-97AE-7D51A8F41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0" y="166687"/>
          <a:ext cx="2095501" cy="2095501"/>
        </a:xfrm>
        <a:prstGeom prst="rect">
          <a:avLst/>
        </a:prstGeom>
      </xdr:spPr>
    </xdr:pic>
    <xdr:clientData/>
  </xdr:twoCellAnchor>
  <xdr:twoCellAnchor editAs="oneCell">
    <xdr:from>
      <xdr:col>22</xdr:col>
      <xdr:colOff>1079500</xdr:colOff>
      <xdr:row>0</xdr:row>
      <xdr:rowOff>174625</xdr:rowOff>
    </xdr:from>
    <xdr:to>
      <xdr:col>22</xdr:col>
      <xdr:colOff>4921250</xdr:colOff>
      <xdr:row>7</xdr:row>
      <xdr:rowOff>47625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111A6C9-717E-440C-B73F-BBF106AAD591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11750" y="174625"/>
          <a:ext cx="3841750" cy="174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125"/>
  <sheetViews>
    <sheetView tabSelected="1" topLeftCell="G5" zoomScale="70" zoomScaleNormal="70" zoomScaleSheetLayoutView="100" zoomScalePageLayoutView="70" workbookViewId="0">
      <selection activeCell="T13" sqref="T13"/>
    </sheetView>
  </sheetViews>
  <sheetFormatPr baseColWidth="10" defaultColWidth="11.44140625" defaultRowHeight="14.4" x14ac:dyDescent="0.3"/>
  <cols>
    <col min="2" max="2" width="20.44140625" customWidth="1"/>
    <col min="3" max="3" width="35.77734375" style="159" customWidth="1"/>
    <col min="4" max="4" width="31.44140625" customWidth="1"/>
    <col min="5" max="5" width="29.77734375" customWidth="1"/>
    <col min="6" max="6" width="33.33203125" customWidth="1"/>
    <col min="7" max="8" width="17.6640625" customWidth="1"/>
    <col min="9" max="18" width="16.77734375" customWidth="1"/>
    <col min="19" max="19" width="19.44140625" customWidth="1"/>
    <col min="20" max="20" width="23" customWidth="1"/>
    <col min="21" max="22" width="19.33203125" customWidth="1"/>
    <col min="23" max="23" width="99.109375" bestFit="1" customWidth="1"/>
  </cols>
  <sheetData>
    <row r="1" spans="2:23" ht="15" thickBot="1" x14ac:dyDescent="0.35"/>
    <row r="2" spans="2:23" ht="30" customHeight="1" x14ac:dyDescent="0.3">
      <c r="E2" s="222" t="s">
        <v>323</v>
      </c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4"/>
    </row>
    <row r="3" spans="2:23" ht="30" customHeight="1" x14ac:dyDescent="0.3">
      <c r="E3" s="225" t="s">
        <v>0</v>
      </c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7"/>
    </row>
    <row r="4" spans="2:23" ht="30" customHeight="1" x14ac:dyDescent="0.3">
      <c r="E4" s="225" t="s">
        <v>212</v>
      </c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7"/>
    </row>
    <row r="5" spans="2:23" ht="14.55" customHeight="1" x14ac:dyDescent="0.3">
      <c r="E5" s="225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7"/>
    </row>
    <row r="6" spans="2:23" ht="14.55" customHeight="1" x14ac:dyDescent="0.3">
      <c r="E6" s="225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7"/>
    </row>
    <row r="7" spans="2:23" ht="14.55" customHeight="1" x14ac:dyDescent="0.3">
      <c r="E7" s="225" t="s">
        <v>211</v>
      </c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7"/>
    </row>
    <row r="8" spans="2:23" ht="14.55" customHeight="1" x14ac:dyDescent="0.3">
      <c r="E8" s="225"/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7"/>
    </row>
    <row r="9" spans="2:23" ht="15" thickBot="1" x14ac:dyDescent="0.35"/>
    <row r="10" spans="2:23" ht="33.450000000000003" customHeight="1" thickBot="1" x14ac:dyDescent="0.35">
      <c r="G10" s="230" t="s">
        <v>222</v>
      </c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2"/>
    </row>
    <row r="11" spans="2:23" ht="43.2" customHeight="1" thickBot="1" x14ac:dyDescent="0.35">
      <c r="B11" s="213" t="s">
        <v>1</v>
      </c>
      <c r="C11" s="215" t="s">
        <v>2</v>
      </c>
      <c r="D11" s="217" t="s">
        <v>3</v>
      </c>
      <c r="E11" s="218"/>
      <c r="F11" s="219"/>
      <c r="G11" s="220" t="s">
        <v>221</v>
      </c>
      <c r="H11" s="220"/>
      <c r="I11" s="220"/>
      <c r="J11" s="220"/>
      <c r="K11" s="221"/>
      <c r="L11" s="228" t="s">
        <v>319</v>
      </c>
      <c r="M11" s="228"/>
      <c r="N11" s="228"/>
      <c r="O11" s="229"/>
      <c r="P11" s="233" t="s">
        <v>223</v>
      </c>
      <c r="Q11" s="234"/>
      <c r="R11" s="234"/>
      <c r="S11" s="235"/>
      <c r="T11" s="234" t="s">
        <v>224</v>
      </c>
      <c r="U11" s="234"/>
      <c r="V11" s="234"/>
      <c r="W11" s="196" t="s">
        <v>31</v>
      </c>
    </row>
    <row r="12" spans="2:23" ht="122.55" customHeight="1" thickBot="1" x14ac:dyDescent="0.35">
      <c r="B12" s="214"/>
      <c r="C12" s="216"/>
      <c r="D12" s="71" t="s">
        <v>5</v>
      </c>
      <c r="E12" s="71" t="s">
        <v>6</v>
      </c>
      <c r="F12" s="71" t="s">
        <v>7</v>
      </c>
      <c r="G12" s="75" t="s">
        <v>32</v>
      </c>
      <c r="H12" s="76" t="s">
        <v>8</v>
      </c>
      <c r="I12" s="77" t="s">
        <v>9</v>
      </c>
      <c r="J12" s="78" t="s">
        <v>10</v>
      </c>
      <c r="K12" s="79" t="s">
        <v>11</v>
      </c>
      <c r="L12" s="80" t="s">
        <v>8</v>
      </c>
      <c r="M12" s="77" t="s">
        <v>9</v>
      </c>
      <c r="N12" s="78" t="s">
        <v>10</v>
      </c>
      <c r="O12" s="79" t="s">
        <v>11</v>
      </c>
      <c r="P12" s="81" t="s">
        <v>8</v>
      </c>
      <c r="Q12" s="82" t="s">
        <v>9</v>
      </c>
      <c r="R12" s="83" t="s">
        <v>10</v>
      </c>
      <c r="S12" s="84" t="s">
        <v>11</v>
      </c>
      <c r="T12" s="82" t="s">
        <v>9</v>
      </c>
      <c r="U12" s="83" t="s">
        <v>10</v>
      </c>
      <c r="V12" s="84" t="s">
        <v>11</v>
      </c>
      <c r="W12" s="197"/>
    </row>
    <row r="13" spans="2:23" ht="153" customHeight="1" x14ac:dyDescent="0.3">
      <c r="B13" s="173" t="s">
        <v>12</v>
      </c>
      <c r="C13" s="172" t="s">
        <v>213</v>
      </c>
      <c r="D13" s="68" t="s">
        <v>326</v>
      </c>
      <c r="E13" s="69" t="s">
        <v>324</v>
      </c>
      <c r="F13" s="70" t="s">
        <v>327</v>
      </c>
      <c r="G13" s="174">
        <v>0.9</v>
      </c>
      <c r="H13" s="175">
        <v>0.9</v>
      </c>
      <c r="I13" s="176">
        <v>0.9</v>
      </c>
      <c r="J13" s="177">
        <v>0.9</v>
      </c>
      <c r="K13" s="178">
        <v>0.9</v>
      </c>
      <c r="L13" s="179">
        <v>0.88700000000000001</v>
      </c>
      <c r="M13" s="180">
        <v>0.90800000000000003</v>
      </c>
      <c r="N13" s="180">
        <v>0.90800000000000003</v>
      </c>
      <c r="O13" s="180">
        <v>0.90800000000000003</v>
      </c>
      <c r="P13" s="72">
        <v>0.98555555555555552</v>
      </c>
      <c r="Q13" s="72">
        <v>0.98555555555555552</v>
      </c>
      <c r="R13" s="72">
        <v>0.98555555555555552</v>
      </c>
      <c r="S13" s="74" t="s">
        <v>325</v>
      </c>
      <c r="T13" s="57">
        <f>IFERROR((L13/H13)*(M13/I13),"100%")</f>
        <v>0.99431604938271612</v>
      </c>
      <c r="U13" s="57">
        <f t="shared" ref="U13:U14" si="0">IFERROR((L13/H13)*(M13/I13)*(N13/J13),"100%")</f>
        <v>1.0031544142661182</v>
      </c>
      <c r="V13" s="57">
        <f t="shared" ref="V13:V78" si="1">IFERROR(((L13+M13+N13+O13)/(H13+I13+J13+K13)),"100%")</f>
        <v>1.0030555555555554</v>
      </c>
      <c r="W13" s="138" t="s">
        <v>330</v>
      </c>
    </row>
    <row r="14" spans="2:23" ht="54.75" hidden="1" customHeight="1" x14ac:dyDescent="0.3">
      <c r="B14" s="211" t="s">
        <v>30</v>
      </c>
      <c r="C14" s="212"/>
      <c r="D14" s="212"/>
      <c r="E14" s="212"/>
      <c r="F14" s="212"/>
      <c r="G14" s="108"/>
      <c r="H14" s="67"/>
      <c r="I14" s="59"/>
      <c r="J14" s="59"/>
      <c r="K14" s="60"/>
      <c r="L14" s="58"/>
      <c r="M14" s="1"/>
      <c r="N14" s="59"/>
      <c r="O14" s="61"/>
      <c r="P14" s="72" t="str">
        <f t="shared" ref="P14:Q75" si="2">IFERROR((L14/H14),"100%")</f>
        <v>100%</v>
      </c>
      <c r="Q14" s="72"/>
      <c r="R14" s="73"/>
      <c r="S14" s="27"/>
      <c r="T14" s="57" t="str">
        <f t="shared" ref="T13:T14" si="3">IFERROR((L14/H14)*(M14/I14),"100%")</f>
        <v>100%</v>
      </c>
      <c r="U14" s="57" t="str">
        <f t="shared" si="0"/>
        <v>100%</v>
      </c>
      <c r="V14" s="57" t="str">
        <f t="shared" si="1"/>
        <v>100%</v>
      </c>
      <c r="W14" s="63"/>
    </row>
    <row r="15" spans="2:23" ht="84" customHeight="1" x14ac:dyDescent="0.3">
      <c r="B15" s="62" t="s">
        <v>33</v>
      </c>
      <c r="C15" s="129" t="s">
        <v>214</v>
      </c>
      <c r="D15" s="88" t="s">
        <v>34</v>
      </c>
      <c r="E15" s="88" t="s">
        <v>35</v>
      </c>
      <c r="F15" s="89" t="s">
        <v>36</v>
      </c>
      <c r="G15" s="108">
        <v>2400</v>
      </c>
      <c r="H15" s="1">
        <v>500</v>
      </c>
      <c r="I15" s="1">
        <v>700</v>
      </c>
      <c r="J15" s="1">
        <v>400</v>
      </c>
      <c r="K15" s="1">
        <v>800</v>
      </c>
      <c r="L15" s="33">
        <v>281</v>
      </c>
      <c r="M15" s="1">
        <v>358</v>
      </c>
      <c r="N15" s="1">
        <v>800</v>
      </c>
      <c r="O15" s="186">
        <v>500</v>
      </c>
      <c r="P15" s="72">
        <f t="shared" si="2"/>
        <v>0.56200000000000006</v>
      </c>
      <c r="Q15" s="72">
        <f>IFERROR((M15/I15),"100%")</f>
        <v>0.51142857142857145</v>
      </c>
      <c r="R15" s="72">
        <f>IFERROR((N15/J15),"100%")</f>
        <v>2</v>
      </c>
      <c r="S15" s="72">
        <f>IFERROR((O15/K15),"100%")</f>
        <v>0.625</v>
      </c>
      <c r="T15" s="57">
        <f>IFERROR((L15/H15)*(M15/I15),"100%")</f>
        <v>0.2874228571428572</v>
      </c>
      <c r="U15" s="57">
        <f>IFERROR((L15/H15)*(M15/I15)*(N15/J15),"100%")</f>
        <v>0.5748457142857144</v>
      </c>
      <c r="V15" s="57">
        <f t="shared" si="1"/>
        <v>0.80791666666666662</v>
      </c>
      <c r="W15" s="181" t="s">
        <v>337</v>
      </c>
    </row>
    <row r="16" spans="2:23" ht="96.6" x14ac:dyDescent="0.3">
      <c r="B16" s="32" t="s">
        <v>37</v>
      </c>
      <c r="C16" s="160" t="s">
        <v>215</v>
      </c>
      <c r="D16" s="36" t="s">
        <v>38</v>
      </c>
      <c r="E16" s="90" t="s">
        <v>35</v>
      </c>
      <c r="F16" s="91" t="s">
        <v>39</v>
      </c>
      <c r="G16" s="105">
        <v>2000</v>
      </c>
      <c r="H16" s="33">
        <v>500</v>
      </c>
      <c r="I16" s="1">
        <v>500</v>
      </c>
      <c r="J16" s="1">
        <v>500</v>
      </c>
      <c r="K16" s="1">
        <v>500</v>
      </c>
      <c r="L16" s="33">
        <v>266</v>
      </c>
      <c r="M16" s="1">
        <v>215</v>
      </c>
      <c r="N16" s="1">
        <v>650</v>
      </c>
      <c r="O16" s="187">
        <v>500</v>
      </c>
      <c r="P16" s="72">
        <f t="shared" si="2"/>
        <v>0.53200000000000003</v>
      </c>
      <c r="Q16" s="72">
        <f t="shared" si="2"/>
        <v>0.43</v>
      </c>
      <c r="R16" s="72">
        <f t="shared" ref="R16:R79" si="4">IFERROR((N16/J16),"100%")</f>
        <v>1.3</v>
      </c>
      <c r="S16" s="72">
        <f t="shared" ref="S16:S79" si="5">IFERROR((O16/K16),"100%")</f>
        <v>1</v>
      </c>
      <c r="T16" s="57">
        <f t="shared" ref="T16:T79" si="6">IFERROR((L16/H16)*(M16/I16),"100%")</f>
        <v>0.22876000000000002</v>
      </c>
      <c r="U16" s="57">
        <f>IFERROR((L16/H16)*(M16/I16)*(N16/J16),"100%")</f>
        <v>0.29738800000000004</v>
      </c>
      <c r="V16" s="57">
        <f t="shared" si="1"/>
        <v>0.8155</v>
      </c>
      <c r="W16" s="182" t="s">
        <v>336</v>
      </c>
    </row>
    <row r="17" spans="2:23" ht="96.6" x14ac:dyDescent="0.3">
      <c r="B17" s="2" t="s">
        <v>13</v>
      </c>
      <c r="C17" s="158" t="s">
        <v>216</v>
      </c>
      <c r="D17" s="92" t="s">
        <v>40</v>
      </c>
      <c r="E17" s="93" t="s">
        <v>35</v>
      </c>
      <c r="F17" s="94" t="s">
        <v>41</v>
      </c>
      <c r="G17" s="125">
        <v>950</v>
      </c>
      <c r="H17" s="33">
        <v>200</v>
      </c>
      <c r="I17" s="1">
        <v>250</v>
      </c>
      <c r="J17" s="1">
        <v>250</v>
      </c>
      <c r="K17" s="1">
        <v>250</v>
      </c>
      <c r="L17" s="33">
        <v>225</v>
      </c>
      <c r="M17" s="1">
        <v>202</v>
      </c>
      <c r="N17" s="1">
        <v>260</v>
      </c>
      <c r="O17" s="188">
        <v>354</v>
      </c>
      <c r="P17" s="72">
        <f t="shared" si="2"/>
        <v>1.125</v>
      </c>
      <c r="Q17" s="72">
        <f t="shared" si="2"/>
        <v>0.80800000000000005</v>
      </c>
      <c r="R17" s="72">
        <f t="shared" si="4"/>
        <v>1.04</v>
      </c>
      <c r="S17" s="72">
        <f t="shared" si="5"/>
        <v>1.4159999999999999</v>
      </c>
      <c r="T17" s="57">
        <f t="shared" si="6"/>
        <v>0.90900000000000003</v>
      </c>
      <c r="U17" s="57">
        <f t="shared" ref="U17:U79" si="7">IFERROR((L17/H17)*(M17/I17)*(N17/J17),"100%")</f>
        <v>0.94536000000000009</v>
      </c>
      <c r="V17" s="57">
        <f t="shared" si="1"/>
        <v>1.0957894736842104</v>
      </c>
      <c r="W17" s="183" t="s">
        <v>338</v>
      </c>
    </row>
    <row r="18" spans="2:23" ht="96.6" x14ac:dyDescent="0.3">
      <c r="B18" s="2" t="s">
        <v>13</v>
      </c>
      <c r="C18" s="158" t="s">
        <v>217</v>
      </c>
      <c r="D18" s="92" t="s">
        <v>42</v>
      </c>
      <c r="E18" s="93" t="s">
        <v>35</v>
      </c>
      <c r="F18" s="94" t="s">
        <v>43</v>
      </c>
      <c r="G18" s="125">
        <v>24</v>
      </c>
      <c r="H18" s="33">
        <v>6</v>
      </c>
      <c r="I18" s="1">
        <v>6</v>
      </c>
      <c r="J18" s="1">
        <v>6</v>
      </c>
      <c r="K18" s="25">
        <v>6</v>
      </c>
      <c r="L18" s="87">
        <v>11</v>
      </c>
      <c r="M18" s="86">
        <v>6</v>
      </c>
      <c r="N18" s="86">
        <v>95</v>
      </c>
      <c r="O18" s="189">
        <v>45</v>
      </c>
      <c r="P18" s="72">
        <f t="shared" si="2"/>
        <v>1.8333333333333333</v>
      </c>
      <c r="Q18" s="72">
        <f t="shared" si="2"/>
        <v>1</v>
      </c>
      <c r="R18" s="72">
        <f t="shared" si="4"/>
        <v>15.833333333333334</v>
      </c>
      <c r="S18" s="194">
        <f t="shared" si="5"/>
        <v>7.5</v>
      </c>
      <c r="T18" s="57">
        <f t="shared" si="6"/>
        <v>1.8333333333333333</v>
      </c>
      <c r="U18" s="57">
        <f t="shared" si="7"/>
        <v>29.027777777777779</v>
      </c>
      <c r="V18" s="57">
        <f t="shared" si="1"/>
        <v>6.541666666666667</v>
      </c>
      <c r="W18" s="183" t="s">
        <v>339</v>
      </c>
    </row>
    <row r="19" spans="2:23" ht="75" customHeight="1" x14ac:dyDescent="0.3">
      <c r="B19" s="130" t="s">
        <v>13</v>
      </c>
      <c r="C19" s="158" t="s">
        <v>218</v>
      </c>
      <c r="D19" s="92" t="s">
        <v>219</v>
      </c>
      <c r="E19" s="93" t="s">
        <v>35</v>
      </c>
      <c r="F19" s="131" t="s">
        <v>220</v>
      </c>
      <c r="G19" s="125">
        <v>180</v>
      </c>
      <c r="H19" s="33">
        <v>45</v>
      </c>
      <c r="I19" s="1">
        <v>45</v>
      </c>
      <c r="J19" s="1">
        <v>45</v>
      </c>
      <c r="K19" s="25">
        <v>46</v>
      </c>
      <c r="L19" s="87">
        <v>94</v>
      </c>
      <c r="M19" s="86">
        <v>137</v>
      </c>
      <c r="N19" s="86">
        <v>120</v>
      </c>
      <c r="O19" s="188">
        <v>135</v>
      </c>
      <c r="P19" s="72">
        <f t="shared" si="2"/>
        <v>2.088888888888889</v>
      </c>
      <c r="Q19" s="72">
        <f t="shared" si="2"/>
        <v>3.0444444444444443</v>
      </c>
      <c r="R19" s="72">
        <f t="shared" si="4"/>
        <v>2.6666666666666665</v>
      </c>
      <c r="S19" s="72">
        <f t="shared" si="5"/>
        <v>2.9347826086956523</v>
      </c>
      <c r="T19" s="57">
        <f t="shared" si="6"/>
        <v>6.3595061728395059</v>
      </c>
      <c r="U19" s="57">
        <f t="shared" si="7"/>
        <v>16.958683127572016</v>
      </c>
      <c r="V19" s="57">
        <f t="shared" si="1"/>
        <v>2.6850828729281768</v>
      </c>
      <c r="W19" s="183" t="s">
        <v>340</v>
      </c>
    </row>
    <row r="20" spans="2:23" ht="69" x14ac:dyDescent="0.3">
      <c r="B20" s="32" t="s">
        <v>44</v>
      </c>
      <c r="C20" s="160" t="s">
        <v>230</v>
      </c>
      <c r="D20" s="36" t="s">
        <v>45</v>
      </c>
      <c r="E20" s="95" t="s">
        <v>35</v>
      </c>
      <c r="F20" s="101" t="s">
        <v>46</v>
      </c>
      <c r="G20" s="108">
        <v>5000</v>
      </c>
      <c r="H20" s="33">
        <v>1250</v>
      </c>
      <c r="I20" s="1">
        <v>1250</v>
      </c>
      <c r="J20" s="1">
        <v>1250</v>
      </c>
      <c r="K20" s="1">
        <v>1250</v>
      </c>
      <c r="L20" s="87">
        <v>5</v>
      </c>
      <c r="M20" s="86">
        <v>1428</v>
      </c>
      <c r="N20" s="86">
        <v>4500</v>
      </c>
      <c r="O20" s="187">
        <v>3782</v>
      </c>
      <c r="P20" s="72">
        <f t="shared" si="2"/>
        <v>4.0000000000000001E-3</v>
      </c>
      <c r="Q20" s="72">
        <f t="shared" si="2"/>
        <v>1.1424000000000001</v>
      </c>
      <c r="R20" s="72">
        <f t="shared" si="4"/>
        <v>3.6</v>
      </c>
      <c r="S20" s="72">
        <f t="shared" si="5"/>
        <v>3.0255999999999998</v>
      </c>
      <c r="T20" s="57">
        <f t="shared" si="6"/>
        <v>4.5696000000000001E-3</v>
      </c>
      <c r="U20" s="57">
        <f t="shared" si="7"/>
        <v>1.6450559999999999E-2</v>
      </c>
      <c r="V20" s="57">
        <f t="shared" si="1"/>
        <v>1.9430000000000001</v>
      </c>
      <c r="W20" s="183" t="s">
        <v>341</v>
      </c>
    </row>
    <row r="21" spans="2:23" ht="143.25" customHeight="1" x14ac:dyDescent="0.3">
      <c r="B21" s="2" t="s">
        <v>13</v>
      </c>
      <c r="C21" s="158" t="s">
        <v>231</v>
      </c>
      <c r="D21" s="92" t="s">
        <v>47</v>
      </c>
      <c r="E21" s="93" t="s">
        <v>35</v>
      </c>
      <c r="F21" s="94" t="s">
        <v>48</v>
      </c>
      <c r="G21" s="125">
        <v>1500</v>
      </c>
      <c r="H21" s="33">
        <v>375</v>
      </c>
      <c r="I21" s="1">
        <v>375</v>
      </c>
      <c r="J21" s="1">
        <v>375</v>
      </c>
      <c r="K21" s="25">
        <v>375</v>
      </c>
      <c r="L21" s="87">
        <v>768</v>
      </c>
      <c r="M21" s="86">
        <v>1106</v>
      </c>
      <c r="N21" s="86">
        <v>1313</v>
      </c>
      <c r="O21" s="188">
        <v>953</v>
      </c>
      <c r="P21" s="72">
        <f t="shared" si="2"/>
        <v>2.048</v>
      </c>
      <c r="Q21" s="72">
        <f t="shared" si="2"/>
        <v>2.9493333333333331</v>
      </c>
      <c r="R21" s="72">
        <f t="shared" si="4"/>
        <v>3.5013333333333332</v>
      </c>
      <c r="S21" s="72">
        <f t="shared" si="5"/>
        <v>2.5413333333333332</v>
      </c>
      <c r="T21" s="57">
        <f t="shared" si="6"/>
        <v>6.0402346666666666</v>
      </c>
      <c r="U21" s="57">
        <f t="shared" si="7"/>
        <v>21.148874979555554</v>
      </c>
      <c r="V21" s="57">
        <f t="shared" si="1"/>
        <v>2.76</v>
      </c>
      <c r="W21" s="183" t="s">
        <v>343</v>
      </c>
    </row>
    <row r="22" spans="2:23" ht="130.5" customHeight="1" x14ac:dyDescent="0.3">
      <c r="B22" s="2" t="s">
        <v>13</v>
      </c>
      <c r="C22" s="158" t="s">
        <v>232</v>
      </c>
      <c r="D22" s="92" t="s">
        <v>49</v>
      </c>
      <c r="E22" s="93" t="s">
        <v>35</v>
      </c>
      <c r="F22" s="94" t="s">
        <v>50</v>
      </c>
      <c r="G22" s="125">
        <v>1000</v>
      </c>
      <c r="H22" s="33">
        <v>250</v>
      </c>
      <c r="I22" s="1">
        <v>250</v>
      </c>
      <c r="J22" s="1">
        <v>250</v>
      </c>
      <c r="K22" s="25">
        <v>250</v>
      </c>
      <c r="L22" s="87">
        <v>333</v>
      </c>
      <c r="M22" s="86">
        <v>315</v>
      </c>
      <c r="N22" s="86">
        <v>519</v>
      </c>
      <c r="O22" s="188">
        <v>460</v>
      </c>
      <c r="P22" s="72">
        <f t="shared" si="2"/>
        <v>1.3320000000000001</v>
      </c>
      <c r="Q22" s="72">
        <f t="shared" si="2"/>
        <v>1.26</v>
      </c>
      <c r="R22" s="72">
        <f t="shared" si="4"/>
        <v>2.0760000000000001</v>
      </c>
      <c r="S22" s="72">
        <f t="shared" si="5"/>
        <v>1.84</v>
      </c>
      <c r="T22" s="57">
        <f t="shared" si="6"/>
        <v>1.67832</v>
      </c>
      <c r="U22" s="57">
        <f t="shared" si="7"/>
        <v>3.48419232</v>
      </c>
      <c r="V22" s="57">
        <f t="shared" si="1"/>
        <v>1.627</v>
      </c>
      <c r="W22" s="183" t="s">
        <v>342</v>
      </c>
    </row>
    <row r="23" spans="2:23" ht="122.25" customHeight="1" x14ac:dyDescent="0.3">
      <c r="B23" s="2" t="s">
        <v>13</v>
      </c>
      <c r="C23" s="158" t="s">
        <v>233</v>
      </c>
      <c r="D23" s="92" t="s">
        <v>51</v>
      </c>
      <c r="E23" s="93" t="s">
        <v>35</v>
      </c>
      <c r="F23" s="94" t="s">
        <v>52</v>
      </c>
      <c r="G23" s="125">
        <v>8000</v>
      </c>
      <c r="H23" s="33">
        <v>2000</v>
      </c>
      <c r="I23" s="1">
        <v>2000</v>
      </c>
      <c r="J23" s="1">
        <v>2000</v>
      </c>
      <c r="K23" s="25">
        <v>2000</v>
      </c>
      <c r="L23" s="87">
        <v>21</v>
      </c>
      <c r="M23" s="86">
        <v>5516</v>
      </c>
      <c r="N23" s="86">
        <v>895</v>
      </c>
      <c r="O23" s="188">
        <v>2060</v>
      </c>
      <c r="P23" s="72">
        <f t="shared" si="2"/>
        <v>1.0500000000000001E-2</v>
      </c>
      <c r="Q23" s="72">
        <f t="shared" si="2"/>
        <v>2.758</v>
      </c>
      <c r="R23" s="72">
        <f t="shared" si="4"/>
        <v>0.44750000000000001</v>
      </c>
      <c r="S23" s="72">
        <f t="shared" si="5"/>
        <v>1.03</v>
      </c>
      <c r="T23" s="57">
        <f t="shared" si="6"/>
        <v>2.8959000000000002E-2</v>
      </c>
      <c r="U23" s="57">
        <f t="shared" si="7"/>
        <v>1.2959152500000001E-2</v>
      </c>
      <c r="V23" s="57">
        <f t="shared" si="1"/>
        <v>1.0615000000000001</v>
      </c>
      <c r="W23" s="183" t="s">
        <v>344</v>
      </c>
    </row>
    <row r="24" spans="2:23" ht="105.75" customHeight="1" x14ac:dyDescent="0.3">
      <c r="B24" s="2" t="s">
        <v>13</v>
      </c>
      <c r="C24" s="158" t="s">
        <v>234</v>
      </c>
      <c r="D24" s="92" t="s">
        <v>53</v>
      </c>
      <c r="E24" s="93" t="s">
        <v>35</v>
      </c>
      <c r="F24" s="94" t="s">
        <v>54</v>
      </c>
      <c r="G24" s="125">
        <v>200</v>
      </c>
      <c r="H24" s="33">
        <v>50</v>
      </c>
      <c r="I24" s="1">
        <v>50</v>
      </c>
      <c r="J24" s="1">
        <v>50</v>
      </c>
      <c r="K24" s="25">
        <v>50</v>
      </c>
      <c r="L24" s="87">
        <v>2</v>
      </c>
      <c r="M24" s="86">
        <v>65</v>
      </c>
      <c r="N24" s="86">
        <v>9</v>
      </c>
      <c r="O24" s="188">
        <v>7</v>
      </c>
      <c r="P24" s="72">
        <f t="shared" si="2"/>
        <v>0.04</v>
      </c>
      <c r="Q24" s="72">
        <f t="shared" si="2"/>
        <v>1.3</v>
      </c>
      <c r="R24" s="72">
        <f t="shared" si="4"/>
        <v>0.18</v>
      </c>
      <c r="S24" s="72">
        <f t="shared" si="5"/>
        <v>0.14000000000000001</v>
      </c>
      <c r="T24" s="57">
        <f t="shared" si="6"/>
        <v>5.2000000000000005E-2</v>
      </c>
      <c r="U24" s="57">
        <f t="shared" si="7"/>
        <v>9.3600000000000003E-3</v>
      </c>
      <c r="V24" s="57">
        <f t="shared" si="1"/>
        <v>0.41499999999999998</v>
      </c>
      <c r="W24" s="183" t="s">
        <v>345</v>
      </c>
    </row>
    <row r="25" spans="2:23" ht="124.5" customHeight="1" x14ac:dyDescent="0.3">
      <c r="B25" s="2" t="s">
        <v>13</v>
      </c>
      <c r="C25" s="158" t="s">
        <v>235</v>
      </c>
      <c r="D25" s="92" t="s">
        <v>55</v>
      </c>
      <c r="E25" s="93" t="s">
        <v>35</v>
      </c>
      <c r="F25" s="94" t="s">
        <v>56</v>
      </c>
      <c r="G25" s="125">
        <v>13000</v>
      </c>
      <c r="H25" s="33">
        <v>3250</v>
      </c>
      <c r="I25" s="1">
        <v>3250</v>
      </c>
      <c r="J25" s="1">
        <v>3250</v>
      </c>
      <c r="K25" s="25">
        <v>3250</v>
      </c>
      <c r="L25" s="87">
        <v>1745</v>
      </c>
      <c r="M25" s="86">
        <v>2370</v>
      </c>
      <c r="N25" s="86">
        <v>1940</v>
      </c>
      <c r="O25" s="188">
        <v>2516</v>
      </c>
      <c r="P25" s="72">
        <f t="shared" si="2"/>
        <v>0.53692307692307695</v>
      </c>
      <c r="Q25" s="72">
        <f t="shared" si="2"/>
        <v>0.72923076923076924</v>
      </c>
      <c r="R25" s="72">
        <f t="shared" si="4"/>
        <v>0.59692307692307689</v>
      </c>
      <c r="S25" s="72">
        <f t="shared" si="5"/>
        <v>0.77415384615384619</v>
      </c>
      <c r="T25" s="57">
        <f t="shared" si="6"/>
        <v>0.39154082840236687</v>
      </c>
      <c r="U25" s="57">
        <f t="shared" si="7"/>
        <v>0.2337197560309513</v>
      </c>
      <c r="V25" s="57">
        <f t="shared" si="1"/>
        <v>0.65930769230769226</v>
      </c>
      <c r="W25" s="183" t="s">
        <v>346</v>
      </c>
    </row>
    <row r="26" spans="2:23" ht="115.5" customHeight="1" x14ac:dyDescent="0.3">
      <c r="B26" s="2" t="s">
        <v>13</v>
      </c>
      <c r="C26" s="158" t="s">
        <v>236</v>
      </c>
      <c r="D26" s="92" t="s">
        <v>57</v>
      </c>
      <c r="E26" s="93" t="s">
        <v>35</v>
      </c>
      <c r="F26" s="94" t="s">
        <v>58</v>
      </c>
      <c r="G26" s="125">
        <v>80</v>
      </c>
      <c r="H26" s="33">
        <v>20</v>
      </c>
      <c r="I26" s="1">
        <v>20</v>
      </c>
      <c r="J26" s="1">
        <v>20</v>
      </c>
      <c r="K26" s="25">
        <v>20</v>
      </c>
      <c r="L26" s="87">
        <v>0</v>
      </c>
      <c r="M26" s="86">
        <v>38</v>
      </c>
      <c r="N26" s="86">
        <v>59</v>
      </c>
      <c r="O26" s="188">
        <v>10</v>
      </c>
      <c r="P26" s="72">
        <f t="shared" si="2"/>
        <v>0</v>
      </c>
      <c r="Q26" s="72">
        <f t="shared" si="2"/>
        <v>1.9</v>
      </c>
      <c r="R26" s="72">
        <f t="shared" si="4"/>
        <v>2.95</v>
      </c>
      <c r="S26" s="72">
        <f t="shared" si="5"/>
        <v>0.5</v>
      </c>
      <c r="T26" s="57">
        <f t="shared" si="6"/>
        <v>0</v>
      </c>
      <c r="U26" s="57">
        <f t="shared" si="7"/>
        <v>0</v>
      </c>
      <c r="V26" s="57">
        <f t="shared" si="1"/>
        <v>1.3374999999999999</v>
      </c>
      <c r="W26" s="183" t="s">
        <v>347</v>
      </c>
    </row>
    <row r="27" spans="2:23" ht="124.5" customHeight="1" x14ac:dyDescent="0.3">
      <c r="B27" s="2" t="s">
        <v>13</v>
      </c>
      <c r="C27" s="158" t="s">
        <v>237</v>
      </c>
      <c r="D27" s="92" t="s">
        <v>59</v>
      </c>
      <c r="E27" s="93" t="s">
        <v>35</v>
      </c>
      <c r="F27" s="94" t="s">
        <v>60</v>
      </c>
      <c r="G27" s="125">
        <v>80</v>
      </c>
      <c r="H27" s="33">
        <v>20</v>
      </c>
      <c r="I27" s="1">
        <v>20</v>
      </c>
      <c r="J27" s="1">
        <v>20</v>
      </c>
      <c r="K27" s="25">
        <v>20</v>
      </c>
      <c r="L27" s="87">
        <v>0</v>
      </c>
      <c r="M27" s="86">
        <v>15</v>
      </c>
      <c r="N27" s="86">
        <v>352</v>
      </c>
      <c r="O27" s="188">
        <v>0</v>
      </c>
      <c r="P27" s="72">
        <f t="shared" si="2"/>
        <v>0</v>
      </c>
      <c r="Q27" s="72">
        <f t="shared" si="2"/>
        <v>0.75</v>
      </c>
      <c r="R27" s="72">
        <f t="shared" si="4"/>
        <v>17.600000000000001</v>
      </c>
      <c r="S27" s="72">
        <f t="shared" si="5"/>
        <v>0</v>
      </c>
      <c r="T27" s="57">
        <f t="shared" si="6"/>
        <v>0</v>
      </c>
      <c r="U27" s="57">
        <f t="shared" si="7"/>
        <v>0</v>
      </c>
      <c r="V27" s="57">
        <f t="shared" si="1"/>
        <v>4.5875000000000004</v>
      </c>
      <c r="W27" s="183" t="s">
        <v>348</v>
      </c>
    </row>
    <row r="28" spans="2:23" ht="126" customHeight="1" x14ac:dyDescent="0.3">
      <c r="B28" s="32" t="s">
        <v>61</v>
      </c>
      <c r="C28" s="160" t="s">
        <v>238</v>
      </c>
      <c r="D28" s="36" t="s">
        <v>62</v>
      </c>
      <c r="E28" s="95" t="s">
        <v>35</v>
      </c>
      <c r="F28" s="100" t="s">
        <v>63</v>
      </c>
      <c r="G28" s="105">
        <v>22</v>
      </c>
      <c r="H28" s="33">
        <v>3</v>
      </c>
      <c r="I28" s="1">
        <v>8</v>
      </c>
      <c r="J28" s="1">
        <v>7</v>
      </c>
      <c r="K28" s="25">
        <v>4</v>
      </c>
      <c r="L28" s="87">
        <v>4</v>
      </c>
      <c r="M28" s="86">
        <v>8</v>
      </c>
      <c r="N28" s="86">
        <v>10</v>
      </c>
      <c r="O28" s="187">
        <v>12</v>
      </c>
      <c r="P28" s="72">
        <f t="shared" si="2"/>
        <v>1.3333333333333333</v>
      </c>
      <c r="Q28" s="72">
        <f t="shared" si="2"/>
        <v>1</v>
      </c>
      <c r="R28" s="72">
        <f t="shared" si="4"/>
        <v>1.4285714285714286</v>
      </c>
      <c r="S28" s="72">
        <f t="shared" si="5"/>
        <v>3</v>
      </c>
      <c r="T28" s="57">
        <f t="shared" si="6"/>
        <v>1.3333333333333333</v>
      </c>
      <c r="U28" s="57">
        <f t="shared" si="7"/>
        <v>1.9047619047619047</v>
      </c>
      <c r="V28" s="57">
        <f t="shared" si="1"/>
        <v>1.5454545454545454</v>
      </c>
      <c r="W28" s="183" t="s">
        <v>349</v>
      </c>
    </row>
    <row r="29" spans="2:23" ht="109.5" customHeight="1" x14ac:dyDescent="0.3">
      <c r="B29" s="2" t="s">
        <v>13</v>
      </c>
      <c r="C29" s="158" t="s">
        <v>239</v>
      </c>
      <c r="D29" s="92" t="s">
        <v>64</v>
      </c>
      <c r="E29" s="93" t="s">
        <v>35</v>
      </c>
      <c r="F29" s="94" t="s">
        <v>65</v>
      </c>
      <c r="G29" s="125">
        <v>240</v>
      </c>
      <c r="H29" s="33">
        <v>50</v>
      </c>
      <c r="I29" s="1">
        <v>80</v>
      </c>
      <c r="J29" s="1">
        <v>80</v>
      </c>
      <c r="K29" s="25">
        <v>30</v>
      </c>
      <c r="L29" s="87">
        <v>250</v>
      </c>
      <c r="M29" s="86">
        <v>269</v>
      </c>
      <c r="N29" s="86">
        <v>250</v>
      </c>
      <c r="O29" s="188">
        <v>233</v>
      </c>
      <c r="P29" s="72">
        <f t="shared" si="2"/>
        <v>5</v>
      </c>
      <c r="Q29" s="72">
        <f t="shared" si="2"/>
        <v>3.3624999999999998</v>
      </c>
      <c r="R29" s="72">
        <f t="shared" si="4"/>
        <v>3.125</v>
      </c>
      <c r="S29" s="72">
        <f t="shared" si="5"/>
        <v>7.7666666666666666</v>
      </c>
      <c r="T29" s="57">
        <f t="shared" si="6"/>
        <v>16.8125</v>
      </c>
      <c r="U29" s="57">
        <f t="shared" si="7"/>
        <v>52.5390625</v>
      </c>
      <c r="V29" s="57">
        <f t="shared" si="1"/>
        <v>4.1749999999999998</v>
      </c>
      <c r="W29" s="183" t="s">
        <v>350</v>
      </c>
    </row>
    <row r="30" spans="2:23" ht="134.25" customHeight="1" x14ac:dyDescent="0.3">
      <c r="B30" s="2" t="s">
        <v>13</v>
      </c>
      <c r="C30" s="158" t="s">
        <v>240</v>
      </c>
      <c r="D30" s="92" t="s">
        <v>66</v>
      </c>
      <c r="E30" s="93" t="s">
        <v>35</v>
      </c>
      <c r="F30" s="94" t="s">
        <v>67</v>
      </c>
      <c r="G30" s="125">
        <v>26</v>
      </c>
      <c r="H30" s="33">
        <v>5</v>
      </c>
      <c r="I30" s="1">
        <v>7</v>
      </c>
      <c r="J30" s="1">
        <v>7</v>
      </c>
      <c r="K30" s="25">
        <v>7</v>
      </c>
      <c r="L30" s="87">
        <v>17</v>
      </c>
      <c r="M30" s="86">
        <v>12</v>
      </c>
      <c r="N30" s="86">
        <v>6</v>
      </c>
      <c r="O30" s="188">
        <v>5</v>
      </c>
      <c r="P30" s="72">
        <f t="shared" si="2"/>
        <v>3.4</v>
      </c>
      <c r="Q30" s="72">
        <f t="shared" si="2"/>
        <v>1.7142857142857142</v>
      </c>
      <c r="R30" s="72">
        <f t="shared" si="4"/>
        <v>0.8571428571428571</v>
      </c>
      <c r="S30" s="72">
        <f t="shared" si="5"/>
        <v>0.7142857142857143</v>
      </c>
      <c r="T30" s="57">
        <f t="shared" si="6"/>
        <v>5.8285714285714283</v>
      </c>
      <c r="U30" s="57">
        <f t="shared" si="7"/>
        <v>4.9959183673469383</v>
      </c>
      <c r="V30" s="57">
        <f t="shared" si="1"/>
        <v>1.5384615384615385</v>
      </c>
      <c r="W30" s="183" t="s">
        <v>332</v>
      </c>
    </row>
    <row r="31" spans="2:23" ht="125.25" customHeight="1" x14ac:dyDescent="0.3">
      <c r="B31" s="2" t="s">
        <v>13</v>
      </c>
      <c r="C31" s="158" t="s">
        <v>241</v>
      </c>
      <c r="D31" s="92" t="s">
        <v>68</v>
      </c>
      <c r="E31" s="93" t="s">
        <v>35</v>
      </c>
      <c r="F31" s="94" t="s">
        <v>69</v>
      </c>
      <c r="G31" s="125">
        <v>10</v>
      </c>
      <c r="H31" s="33">
        <v>2</v>
      </c>
      <c r="I31" s="1">
        <v>4</v>
      </c>
      <c r="J31" s="1">
        <v>3</v>
      </c>
      <c r="K31" s="25">
        <v>1</v>
      </c>
      <c r="L31" s="87">
        <v>0</v>
      </c>
      <c r="M31" s="86">
        <v>0</v>
      </c>
      <c r="N31" s="86">
        <v>0</v>
      </c>
      <c r="O31" s="188">
        <v>0</v>
      </c>
      <c r="P31" s="72">
        <f t="shared" si="2"/>
        <v>0</v>
      </c>
      <c r="Q31" s="72">
        <f t="shared" si="2"/>
        <v>0</v>
      </c>
      <c r="R31" s="72">
        <f t="shared" si="4"/>
        <v>0</v>
      </c>
      <c r="S31" s="72">
        <f t="shared" si="5"/>
        <v>0</v>
      </c>
      <c r="T31" s="57">
        <f t="shared" si="6"/>
        <v>0</v>
      </c>
      <c r="U31" s="57">
        <f t="shared" si="7"/>
        <v>0</v>
      </c>
      <c r="V31" s="57">
        <f t="shared" si="1"/>
        <v>0</v>
      </c>
      <c r="W31" s="183" t="s">
        <v>328</v>
      </c>
    </row>
    <row r="32" spans="2:23" ht="112.5" customHeight="1" x14ac:dyDescent="0.3">
      <c r="B32" s="2" t="s">
        <v>13</v>
      </c>
      <c r="C32" s="158" t="s">
        <v>242</v>
      </c>
      <c r="D32" s="92" t="s">
        <v>70</v>
      </c>
      <c r="E32" s="93" t="s">
        <v>35</v>
      </c>
      <c r="F32" s="94" t="s">
        <v>71</v>
      </c>
      <c r="G32" s="125">
        <v>94</v>
      </c>
      <c r="H32" s="33"/>
      <c r="I32" s="1">
        <v>94</v>
      </c>
      <c r="J32" s="1"/>
      <c r="K32" s="25"/>
      <c r="L32" s="87">
        <v>0</v>
      </c>
      <c r="M32" s="86">
        <v>0</v>
      </c>
      <c r="N32" s="86">
        <v>0</v>
      </c>
      <c r="O32" s="188">
        <v>0</v>
      </c>
      <c r="P32" s="72" t="str">
        <f t="shared" si="2"/>
        <v>100%</v>
      </c>
      <c r="Q32" s="72">
        <f t="shared" si="2"/>
        <v>0</v>
      </c>
      <c r="R32" s="72" t="str">
        <f t="shared" si="4"/>
        <v>100%</v>
      </c>
      <c r="S32" s="72" t="str">
        <f t="shared" si="5"/>
        <v>100%</v>
      </c>
      <c r="T32" s="57" t="str">
        <f t="shared" si="6"/>
        <v>100%</v>
      </c>
      <c r="U32" s="57" t="str">
        <f t="shared" si="7"/>
        <v>100%</v>
      </c>
      <c r="V32" s="57">
        <f t="shared" si="1"/>
        <v>0</v>
      </c>
      <c r="W32" s="183" t="s">
        <v>329</v>
      </c>
    </row>
    <row r="33" spans="2:23" ht="114" customHeight="1" x14ac:dyDescent="0.3">
      <c r="B33" s="2" t="s">
        <v>13</v>
      </c>
      <c r="C33" s="158" t="s">
        <v>243</v>
      </c>
      <c r="D33" s="92" t="s">
        <v>72</v>
      </c>
      <c r="E33" s="93" t="s">
        <v>35</v>
      </c>
      <c r="F33" s="94" t="s">
        <v>73</v>
      </c>
      <c r="G33" s="125">
        <v>6</v>
      </c>
      <c r="H33" s="33">
        <v>1</v>
      </c>
      <c r="I33" s="1">
        <v>2</v>
      </c>
      <c r="J33" s="1">
        <v>2</v>
      </c>
      <c r="K33" s="25">
        <v>1</v>
      </c>
      <c r="L33" s="87">
        <v>2</v>
      </c>
      <c r="M33" s="86">
        <v>4</v>
      </c>
      <c r="N33" s="86">
        <v>7</v>
      </c>
      <c r="O33" s="188">
        <v>8</v>
      </c>
      <c r="P33" s="72">
        <f t="shared" si="2"/>
        <v>2</v>
      </c>
      <c r="Q33" s="72">
        <f t="shared" si="2"/>
        <v>2</v>
      </c>
      <c r="R33" s="72">
        <f t="shared" si="4"/>
        <v>3.5</v>
      </c>
      <c r="S33" s="72">
        <f t="shared" si="5"/>
        <v>8</v>
      </c>
      <c r="T33" s="57">
        <f t="shared" si="6"/>
        <v>4</v>
      </c>
      <c r="U33" s="57">
        <f t="shared" si="7"/>
        <v>14</v>
      </c>
      <c r="V33" s="57">
        <f t="shared" si="1"/>
        <v>3.5</v>
      </c>
      <c r="W33" s="183" t="s">
        <v>351</v>
      </c>
    </row>
    <row r="34" spans="2:23" ht="82.8" x14ac:dyDescent="0.3">
      <c r="B34" s="32" t="s">
        <v>74</v>
      </c>
      <c r="C34" s="135" t="s">
        <v>244</v>
      </c>
      <c r="D34" s="96" t="s">
        <v>75</v>
      </c>
      <c r="E34" s="97" t="s">
        <v>35</v>
      </c>
      <c r="F34" s="102" t="s">
        <v>76</v>
      </c>
      <c r="G34" s="125">
        <v>19786</v>
      </c>
      <c r="H34" s="33">
        <v>4948</v>
      </c>
      <c r="I34" s="1">
        <v>4946</v>
      </c>
      <c r="J34" s="1">
        <v>4946</v>
      </c>
      <c r="K34" s="25">
        <v>4946</v>
      </c>
      <c r="L34" s="87">
        <v>8287</v>
      </c>
      <c r="M34" s="86">
        <v>3283</v>
      </c>
      <c r="N34" s="86">
        <v>2011</v>
      </c>
      <c r="O34" s="187">
        <v>646</v>
      </c>
      <c r="P34" s="72">
        <f t="shared" si="2"/>
        <v>1.6748181083265965</v>
      </c>
      <c r="Q34" s="72">
        <f t="shared" si="2"/>
        <v>0.66376870198139915</v>
      </c>
      <c r="R34" s="72">
        <f t="shared" si="4"/>
        <v>0.40659118479579459</v>
      </c>
      <c r="S34" s="72">
        <f t="shared" si="5"/>
        <v>0.13061059441973311</v>
      </c>
      <c r="T34" s="57">
        <f t="shared" si="6"/>
        <v>1.1116918418188872</v>
      </c>
      <c r="U34" s="57">
        <f t="shared" si="7"/>
        <v>0.45200410309296041</v>
      </c>
      <c r="V34" s="57">
        <f t="shared" si="1"/>
        <v>0.71904376832103511</v>
      </c>
      <c r="W34" s="183" t="s">
        <v>352</v>
      </c>
    </row>
    <row r="35" spans="2:23" ht="82.8" x14ac:dyDescent="0.3">
      <c r="B35" s="2" t="s">
        <v>13</v>
      </c>
      <c r="C35" s="158" t="s">
        <v>245</v>
      </c>
      <c r="D35" s="92" t="s">
        <v>77</v>
      </c>
      <c r="E35" s="93" t="s">
        <v>35</v>
      </c>
      <c r="F35" s="94" t="s">
        <v>78</v>
      </c>
      <c r="G35" s="125">
        <v>2930</v>
      </c>
      <c r="H35" s="33">
        <v>733</v>
      </c>
      <c r="I35" s="1">
        <v>733</v>
      </c>
      <c r="J35" s="1">
        <v>732</v>
      </c>
      <c r="K35" s="25">
        <v>732</v>
      </c>
      <c r="L35" s="87">
        <v>1510</v>
      </c>
      <c r="M35" s="86">
        <v>1324</v>
      </c>
      <c r="N35" s="86">
        <v>1332</v>
      </c>
      <c r="O35" s="188">
        <v>1174</v>
      </c>
      <c r="P35" s="72">
        <f t="shared" si="2"/>
        <v>2.0600272851296042</v>
      </c>
      <c r="Q35" s="72">
        <f t="shared" si="2"/>
        <v>1.806275579809004</v>
      </c>
      <c r="R35" s="72">
        <f t="shared" si="4"/>
        <v>1.819672131147541</v>
      </c>
      <c r="S35" s="72">
        <f t="shared" si="5"/>
        <v>1.6038251366120218</v>
      </c>
      <c r="T35" s="57">
        <f t="shared" si="6"/>
        <v>3.7209769788698441</v>
      </c>
      <c r="U35" s="57">
        <f t="shared" si="7"/>
        <v>6.770958109091028</v>
      </c>
      <c r="V35" s="57">
        <f t="shared" si="1"/>
        <v>1.8225255972696246</v>
      </c>
      <c r="W35" s="183" t="s">
        <v>353</v>
      </c>
    </row>
    <row r="36" spans="2:23" ht="82.8" x14ac:dyDescent="0.3">
      <c r="B36" s="2" t="s">
        <v>13</v>
      </c>
      <c r="C36" s="158" t="s">
        <v>246</v>
      </c>
      <c r="D36" s="92" t="s">
        <v>79</v>
      </c>
      <c r="E36" s="93" t="s">
        <v>35</v>
      </c>
      <c r="F36" s="94" t="s">
        <v>80</v>
      </c>
      <c r="G36" s="125">
        <v>2950</v>
      </c>
      <c r="H36" s="33">
        <v>738</v>
      </c>
      <c r="I36" s="1">
        <v>737</v>
      </c>
      <c r="J36" s="1">
        <v>737</v>
      </c>
      <c r="K36" s="25">
        <v>738</v>
      </c>
      <c r="L36" s="87">
        <v>997</v>
      </c>
      <c r="M36" s="86">
        <v>453</v>
      </c>
      <c r="N36" s="86">
        <v>466</v>
      </c>
      <c r="O36" s="188">
        <v>289</v>
      </c>
      <c r="P36" s="72">
        <f t="shared" si="2"/>
        <v>1.3509485094850948</v>
      </c>
      <c r="Q36" s="72">
        <f t="shared" si="2"/>
        <v>0.61465400271370418</v>
      </c>
      <c r="R36" s="72">
        <f t="shared" si="4"/>
        <v>0.63229308005427409</v>
      </c>
      <c r="S36" s="72">
        <f t="shared" si="5"/>
        <v>0.39159891598915991</v>
      </c>
      <c r="T36" s="57">
        <f t="shared" si="6"/>
        <v>0.83036590881512606</v>
      </c>
      <c r="U36" s="57">
        <f t="shared" si="7"/>
        <v>0.52503461805678253</v>
      </c>
      <c r="V36" s="57">
        <f t="shared" si="1"/>
        <v>0.74745762711864405</v>
      </c>
      <c r="W36" s="183" t="s">
        <v>354</v>
      </c>
    </row>
    <row r="37" spans="2:23" ht="82.8" x14ac:dyDescent="0.3">
      <c r="B37" s="2" t="s">
        <v>13</v>
      </c>
      <c r="C37" s="158" t="s">
        <v>247</v>
      </c>
      <c r="D37" s="92" t="s">
        <v>81</v>
      </c>
      <c r="E37" s="93" t="s">
        <v>35</v>
      </c>
      <c r="F37" s="94" t="s">
        <v>82</v>
      </c>
      <c r="G37" s="125">
        <v>289</v>
      </c>
      <c r="H37" s="33">
        <v>73</v>
      </c>
      <c r="I37" s="1">
        <v>72</v>
      </c>
      <c r="J37" s="1">
        <v>72</v>
      </c>
      <c r="K37" s="25">
        <v>72</v>
      </c>
      <c r="L37" s="87">
        <v>107</v>
      </c>
      <c r="M37" s="86">
        <v>240</v>
      </c>
      <c r="N37" s="86">
        <v>359</v>
      </c>
      <c r="O37" s="188">
        <v>112</v>
      </c>
      <c r="P37" s="72">
        <f t="shared" si="2"/>
        <v>1.4657534246575343</v>
      </c>
      <c r="Q37" s="72">
        <f t="shared" si="2"/>
        <v>3.3333333333333335</v>
      </c>
      <c r="R37" s="72">
        <f t="shared" si="4"/>
        <v>4.9861111111111107</v>
      </c>
      <c r="S37" s="72">
        <f t="shared" si="5"/>
        <v>1.5555555555555556</v>
      </c>
      <c r="T37" s="57">
        <f t="shared" si="6"/>
        <v>4.8858447488584478</v>
      </c>
      <c r="U37" s="57">
        <f t="shared" si="7"/>
        <v>24.361364789446981</v>
      </c>
      <c r="V37" s="57">
        <f t="shared" si="1"/>
        <v>2.8304498269896192</v>
      </c>
      <c r="W37" s="183" t="s">
        <v>355</v>
      </c>
    </row>
    <row r="38" spans="2:23" ht="102" customHeight="1" x14ac:dyDescent="0.3">
      <c r="B38" s="2" t="s">
        <v>13</v>
      </c>
      <c r="C38" s="158" t="s">
        <v>248</v>
      </c>
      <c r="D38" s="92" t="s">
        <v>83</v>
      </c>
      <c r="E38" s="93" t="s">
        <v>35</v>
      </c>
      <c r="F38" s="94" t="s">
        <v>84</v>
      </c>
      <c r="G38" s="125">
        <v>8820</v>
      </c>
      <c r="H38" s="33">
        <v>2205</v>
      </c>
      <c r="I38" s="1">
        <v>2205</v>
      </c>
      <c r="J38" s="1">
        <v>2205</v>
      </c>
      <c r="K38" s="25">
        <v>2205</v>
      </c>
      <c r="L38" s="87">
        <v>1192</v>
      </c>
      <c r="M38" s="86">
        <v>1145</v>
      </c>
      <c r="N38" s="86">
        <v>332</v>
      </c>
      <c r="O38" s="188">
        <v>953</v>
      </c>
      <c r="P38" s="72">
        <f t="shared" si="2"/>
        <v>0.54058956916099776</v>
      </c>
      <c r="Q38" s="72">
        <f t="shared" si="2"/>
        <v>0.51927437641723351</v>
      </c>
      <c r="R38" s="72">
        <f t="shared" si="4"/>
        <v>0.15056689342403629</v>
      </c>
      <c r="S38" s="72">
        <f t="shared" si="5"/>
        <v>0.43219954648526077</v>
      </c>
      <c r="T38" s="57">
        <f t="shared" si="6"/>
        <v>0.28071431142373804</v>
      </c>
      <c r="U38" s="57">
        <f t="shared" si="7"/>
        <v>4.2266281810739693E-2</v>
      </c>
      <c r="V38" s="57">
        <f t="shared" si="1"/>
        <v>0.41065759637188209</v>
      </c>
      <c r="W38" s="183" t="s">
        <v>356</v>
      </c>
    </row>
    <row r="39" spans="2:23" ht="96.6" x14ac:dyDescent="0.3">
      <c r="B39" s="2" t="s">
        <v>13</v>
      </c>
      <c r="C39" s="158" t="s">
        <v>249</v>
      </c>
      <c r="D39" s="92" t="s">
        <v>85</v>
      </c>
      <c r="E39" s="93" t="s">
        <v>35</v>
      </c>
      <c r="F39" s="94" t="s">
        <v>86</v>
      </c>
      <c r="G39" s="125">
        <v>368</v>
      </c>
      <c r="H39" s="33">
        <v>92</v>
      </c>
      <c r="I39" s="1">
        <v>92</v>
      </c>
      <c r="J39" s="1">
        <v>92</v>
      </c>
      <c r="K39" s="25">
        <v>92</v>
      </c>
      <c r="L39" s="87">
        <v>77</v>
      </c>
      <c r="M39" s="86">
        <v>96</v>
      </c>
      <c r="N39" s="86">
        <v>119</v>
      </c>
      <c r="O39" s="188">
        <v>125</v>
      </c>
      <c r="P39" s="72">
        <f t="shared" si="2"/>
        <v>0.83695652173913049</v>
      </c>
      <c r="Q39" s="72">
        <f t="shared" si="2"/>
        <v>1.0434782608695652</v>
      </c>
      <c r="R39" s="72">
        <f t="shared" si="4"/>
        <v>1.2934782608695652</v>
      </c>
      <c r="S39" s="72">
        <f t="shared" si="5"/>
        <v>1.3586956521739131</v>
      </c>
      <c r="T39" s="57">
        <f t="shared" si="6"/>
        <v>0.87334593572778829</v>
      </c>
      <c r="U39" s="57">
        <f t="shared" si="7"/>
        <v>1.1296539820826828</v>
      </c>
      <c r="V39" s="57">
        <f t="shared" si="1"/>
        <v>1.1331521739130435</v>
      </c>
      <c r="W39" s="183" t="s">
        <v>357</v>
      </c>
    </row>
    <row r="40" spans="2:23" ht="82.8" x14ac:dyDescent="0.3">
      <c r="B40" s="2" t="s">
        <v>13</v>
      </c>
      <c r="C40" s="158" t="s">
        <v>250</v>
      </c>
      <c r="D40" s="92" t="s">
        <v>87</v>
      </c>
      <c r="E40" s="93" t="s">
        <v>35</v>
      </c>
      <c r="F40" s="94" t="s">
        <v>88</v>
      </c>
      <c r="G40" s="125">
        <v>19786</v>
      </c>
      <c r="H40" s="33">
        <v>4948</v>
      </c>
      <c r="I40" s="1">
        <v>4946</v>
      </c>
      <c r="J40" s="1">
        <v>4946</v>
      </c>
      <c r="K40" s="1">
        <v>4946</v>
      </c>
      <c r="L40" s="87">
        <v>8287</v>
      </c>
      <c r="M40" s="86">
        <v>3283</v>
      </c>
      <c r="N40" s="86">
        <v>2011</v>
      </c>
      <c r="O40" s="188">
        <v>646</v>
      </c>
      <c r="P40" s="72">
        <f t="shared" si="2"/>
        <v>1.6748181083265965</v>
      </c>
      <c r="Q40" s="72">
        <f t="shared" si="2"/>
        <v>0.66376870198139915</v>
      </c>
      <c r="R40" s="72">
        <f t="shared" si="4"/>
        <v>0.40659118479579459</v>
      </c>
      <c r="S40" s="72">
        <f t="shared" si="5"/>
        <v>0.13061059441973311</v>
      </c>
      <c r="T40" s="57">
        <f t="shared" si="6"/>
        <v>1.1116918418188872</v>
      </c>
      <c r="U40" s="57">
        <f t="shared" si="7"/>
        <v>0.45200410309296041</v>
      </c>
      <c r="V40" s="57">
        <f t="shared" si="1"/>
        <v>0.71904376832103511</v>
      </c>
      <c r="W40" s="183" t="s">
        <v>358</v>
      </c>
    </row>
    <row r="41" spans="2:23" ht="82.8" x14ac:dyDescent="0.3">
      <c r="B41" s="2" t="s">
        <v>13</v>
      </c>
      <c r="C41" s="158" t="s">
        <v>251</v>
      </c>
      <c r="D41" s="92" t="s">
        <v>89</v>
      </c>
      <c r="E41" s="93" t="s">
        <v>35</v>
      </c>
      <c r="F41" s="94" t="s">
        <v>90</v>
      </c>
      <c r="G41" s="125">
        <v>2950</v>
      </c>
      <c r="H41" s="33">
        <v>738</v>
      </c>
      <c r="I41" s="1">
        <v>737</v>
      </c>
      <c r="J41" s="1">
        <v>737</v>
      </c>
      <c r="K41" s="25">
        <v>738</v>
      </c>
      <c r="L41" s="87">
        <v>1234</v>
      </c>
      <c r="M41" s="86">
        <v>1494</v>
      </c>
      <c r="N41" s="86">
        <v>1334</v>
      </c>
      <c r="O41" s="188">
        <v>1065</v>
      </c>
      <c r="P41" s="72">
        <f t="shared" si="2"/>
        <v>1.6720867208672088</v>
      </c>
      <c r="Q41" s="72">
        <f t="shared" si="2"/>
        <v>2.0271370420624151</v>
      </c>
      <c r="R41" s="72">
        <f t="shared" si="4"/>
        <v>1.8100407055630936</v>
      </c>
      <c r="S41" s="72">
        <f t="shared" si="5"/>
        <v>1.443089430894309</v>
      </c>
      <c r="T41" s="57">
        <f t="shared" si="6"/>
        <v>3.3895489294105965</v>
      </c>
      <c r="U41" s="57">
        <f t="shared" si="7"/>
        <v>6.1352215357309845</v>
      </c>
      <c r="V41" s="57">
        <f t="shared" si="1"/>
        <v>1.7379661016949153</v>
      </c>
      <c r="W41" s="183" t="s">
        <v>359</v>
      </c>
    </row>
    <row r="42" spans="2:23" ht="125.25" customHeight="1" x14ac:dyDescent="0.3">
      <c r="B42" s="2" t="s">
        <v>13</v>
      </c>
      <c r="C42" s="158" t="s">
        <v>252</v>
      </c>
      <c r="D42" s="92" t="s">
        <v>91</v>
      </c>
      <c r="E42" s="93" t="s">
        <v>35</v>
      </c>
      <c r="F42" s="94" t="s">
        <v>92</v>
      </c>
      <c r="G42" s="125">
        <v>5040</v>
      </c>
      <c r="H42" s="33">
        <v>1260</v>
      </c>
      <c r="I42" s="1">
        <v>1260</v>
      </c>
      <c r="J42" s="1">
        <v>1260</v>
      </c>
      <c r="K42" s="25">
        <v>1260</v>
      </c>
      <c r="L42" s="87">
        <v>1435</v>
      </c>
      <c r="M42" s="86">
        <v>1958</v>
      </c>
      <c r="N42" s="86">
        <v>1827</v>
      </c>
      <c r="O42" s="188">
        <v>1440</v>
      </c>
      <c r="P42" s="72">
        <f t="shared" si="2"/>
        <v>1.1388888888888888</v>
      </c>
      <c r="Q42" s="72">
        <f t="shared" si="2"/>
        <v>1.553968253968254</v>
      </c>
      <c r="R42" s="72">
        <f t="shared" si="4"/>
        <v>1.45</v>
      </c>
      <c r="S42" s="72">
        <f t="shared" si="5"/>
        <v>1.1428571428571428</v>
      </c>
      <c r="T42" s="57">
        <f t="shared" si="6"/>
        <v>1.7697971781305115</v>
      </c>
      <c r="U42" s="57">
        <f t="shared" si="7"/>
        <v>2.5662059082892417</v>
      </c>
      <c r="V42" s="57">
        <f t="shared" si="1"/>
        <v>1.3214285714285714</v>
      </c>
      <c r="W42" s="183" t="s">
        <v>360</v>
      </c>
    </row>
    <row r="43" spans="2:23" ht="135.75" customHeight="1" x14ac:dyDescent="0.3">
      <c r="B43" s="2" t="s">
        <v>13</v>
      </c>
      <c r="C43" s="158" t="s">
        <v>253</v>
      </c>
      <c r="D43" s="92" t="s">
        <v>93</v>
      </c>
      <c r="E43" s="93" t="s">
        <v>35</v>
      </c>
      <c r="F43" s="94" t="s">
        <v>94</v>
      </c>
      <c r="G43" s="125">
        <v>108</v>
      </c>
      <c r="H43" s="33">
        <v>7</v>
      </c>
      <c r="I43" s="1">
        <v>58</v>
      </c>
      <c r="J43" s="1">
        <v>28</v>
      </c>
      <c r="K43" s="25">
        <v>15</v>
      </c>
      <c r="L43" s="87">
        <v>0</v>
      </c>
      <c r="M43" s="86">
        <v>98</v>
      </c>
      <c r="N43" s="86">
        <v>12</v>
      </c>
      <c r="O43" s="188">
        <v>0</v>
      </c>
      <c r="P43" s="72">
        <f t="shared" si="2"/>
        <v>0</v>
      </c>
      <c r="Q43" s="72">
        <f t="shared" si="2"/>
        <v>1.6896551724137931</v>
      </c>
      <c r="R43" s="72">
        <f t="shared" si="4"/>
        <v>0.42857142857142855</v>
      </c>
      <c r="S43" s="72">
        <f t="shared" si="5"/>
        <v>0</v>
      </c>
      <c r="T43" s="57">
        <f t="shared" si="6"/>
        <v>0</v>
      </c>
      <c r="U43" s="57">
        <f t="shared" si="7"/>
        <v>0</v>
      </c>
      <c r="V43" s="57">
        <f t="shared" si="1"/>
        <v>1.0185185185185186</v>
      </c>
      <c r="W43" s="183" t="s">
        <v>361</v>
      </c>
    </row>
    <row r="44" spans="2:23" ht="137.25" customHeight="1" x14ac:dyDescent="0.3">
      <c r="B44" s="2" t="s">
        <v>13</v>
      </c>
      <c r="C44" s="158" t="s">
        <v>254</v>
      </c>
      <c r="D44" s="92" t="s">
        <v>95</v>
      </c>
      <c r="E44" s="93" t="s">
        <v>35</v>
      </c>
      <c r="F44" s="94" t="s">
        <v>96</v>
      </c>
      <c r="G44" s="125">
        <v>53</v>
      </c>
      <c r="H44" s="33">
        <v>13</v>
      </c>
      <c r="I44" s="1">
        <v>14</v>
      </c>
      <c r="J44" s="1">
        <v>12</v>
      </c>
      <c r="K44" s="25">
        <v>14</v>
      </c>
      <c r="L44" s="87">
        <v>40</v>
      </c>
      <c r="M44" s="86">
        <v>76</v>
      </c>
      <c r="N44" s="86">
        <v>36</v>
      </c>
      <c r="O44" s="188">
        <v>36</v>
      </c>
      <c r="P44" s="72">
        <f t="shared" si="2"/>
        <v>3.0769230769230771</v>
      </c>
      <c r="Q44" s="72">
        <f t="shared" si="2"/>
        <v>5.4285714285714288</v>
      </c>
      <c r="R44" s="72">
        <f t="shared" si="4"/>
        <v>3</v>
      </c>
      <c r="S44" s="72">
        <f t="shared" si="5"/>
        <v>2.5714285714285716</v>
      </c>
      <c r="T44" s="57">
        <f t="shared" si="6"/>
        <v>16.703296703296704</v>
      </c>
      <c r="U44" s="57">
        <f t="shared" si="7"/>
        <v>50.109890109890117</v>
      </c>
      <c r="V44" s="57">
        <f t="shared" si="1"/>
        <v>3.5471698113207548</v>
      </c>
      <c r="W44" s="183" t="s">
        <v>362</v>
      </c>
    </row>
    <row r="45" spans="2:23" ht="129" customHeight="1" x14ac:dyDescent="0.3">
      <c r="B45" s="2" t="s">
        <v>13</v>
      </c>
      <c r="C45" s="158" t="s">
        <v>255</v>
      </c>
      <c r="D45" s="92" t="s">
        <v>97</v>
      </c>
      <c r="E45" s="93" t="s">
        <v>35</v>
      </c>
      <c r="F45" s="94" t="s">
        <v>98</v>
      </c>
      <c r="G45" s="125">
        <v>100</v>
      </c>
      <c r="H45" s="33">
        <v>25</v>
      </c>
      <c r="I45" s="1">
        <v>25</v>
      </c>
      <c r="J45" s="1">
        <v>25</v>
      </c>
      <c r="K45" s="25">
        <v>25</v>
      </c>
      <c r="L45" s="87">
        <v>8</v>
      </c>
      <c r="M45" s="86">
        <v>13</v>
      </c>
      <c r="N45" s="86">
        <v>7</v>
      </c>
      <c r="O45" s="188">
        <v>5</v>
      </c>
      <c r="P45" s="72">
        <f t="shared" si="2"/>
        <v>0.32</v>
      </c>
      <c r="Q45" s="72">
        <f t="shared" si="2"/>
        <v>0.52</v>
      </c>
      <c r="R45" s="72">
        <f t="shared" si="4"/>
        <v>0.28000000000000003</v>
      </c>
      <c r="S45" s="72">
        <f t="shared" si="5"/>
        <v>0.2</v>
      </c>
      <c r="T45" s="57">
        <f t="shared" si="6"/>
        <v>0.16640000000000002</v>
      </c>
      <c r="U45" s="57">
        <f t="shared" si="7"/>
        <v>4.6592000000000008E-2</v>
      </c>
      <c r="V45" s="57">
        <f t="shared" si="1"/>
        <v>0.33</v>
      </c>
      <c r="W45" s="183" t="s">
        <v>363</v>
      </c>
    </row>
    <row r="46" spans="2:23" ht="127.5" customHeight="1" x14ac:dyDescent="0.3">
      <c r="B46" s="2" t="s">
        <v>13</v>
      </c>
      <c r="C46" s="158" t="s">
        <v>256</v>
      </c>
      <c r="D46" s="92" t="s">
        <v>99</v>
      </c>
      <c r="E46" s="93" t="s">
        <v>35</v>
      </c>
      <c r="F46" s="94" t="s">
        <v>100</v>
      </c>
      <c r="G46" s="125">
        <v>55</v>
      </c>
      <c r="H46" s="33">
        <v>19</v>
      </c>
      <c r="I46" s="1">
        <v>9</v>
      </c>
      <c r="J46" s="1">
        <v>10</v>
      </c>
      <c r="K46" s="25">
        <v>17</v>
      </c>
      <c r="L46" s="87">
        <v>151</v>
      </c>
      <c r="M46" s="86">
        <v>240</v>
      </c>
      <c r="N46" s="86">
        <v>477</v>
      </c>
      <c r="O46" s="188">
        <v>69</v>
      </c>
      <c r="P46" s="72">
        <f t="shared" si="2"/>
        <v>7.9473684210526319</v>
      </c>
      <c r="Q46" s="72">
        <f t="shared" si="2"/>
        <v>26.666666666666668</v>
      </c>
      <c r="R46" s="72">
        <f t="shared" si="4"/>
        <v>47.7</v>
      </c>
      <c r="S46" s="72">
        <f t="shared" si="5"/>
        <v>4.0588235294117645</v>
      </c>
      <c r="T46" s="57">
        <f t="shared" si="6"/>
        <v>211.92982456140354</v>
      </c>
      <c r="U46" s="57">
        <f t="shared" si="7"/>
        <v>10109.052631578948</v>
      </c>
      <c r="V46" s="57">
        <f t="shared" si="1"/>
        <v>17.036363636363635</v>
      </c>
      <c r="W46" s="183" t="s">
        <v>364</v>
      </c>
    </row>
    <row r="47" spans="2:23" ht="123.75" customHeight="1" x14ac:dyDescent="0.3">
      <c r="B47" s="2" t="s">
        <v>13</v>
      </c>
      <c r="C47" s="158" t="s">
        <v>257</v>
      </c>
      <c r="D47" s="92" t="s">
        <v>101</v>
      </c>
      <c r="E47" s="93" t="s">
        <v>35</v>
      </c>
      <c r="F47" s="94" t="s">
        <v>102</v>
      </c>
      <c r="G47" s="125">
        <v>893500</v>
      </c>
      <c r="H47" s="33">
        <v>223375</v>
      </c>
      <c r="I47" s="1">
        <v>223375</v>
      </c>
      <c r="J47" s="1">
        <v>223375</v>
      </c>
      <c r="K47" s="25">
        <v>223375</v>
      </c>
      <c r="L47" s="87">
        <v>363155</v>
      </c>
      <c r="M47" s="86">
        <v>280836</v>
      </c>
      <c r="N47" s="86">
        <v>252777</v>
      </c>
      <c r="O47" s="188">
        <v>273489</v>
      </c>
      <c r="P47" s="72">
        <f t="shared" si="2"/>
        <v>1.6257638500279799</v>
      </c>
      <c r="Q47" s="72">
        <f t="shared" si="2"/>
        <v>1.2572400671516508</v>
      </c>
      <c r="R47" s="72">
        <f t="shared" si="4"/>
        <v>1.1316261891438164</v>
      </c>
      <c r="S47" s="72">
        <f t="shared" si="5"/>
        <v>1.2243491885842193</v>
      </c>
      <c r="T47" s="57">
        <f t="shared" si="6"/>
        <v>2.0439754519819036</v>
      </c>
      <c r="U47" s="57">
        <f t="shared" si="7"/>
        <v>2.3130161514297911</v>
      </c>
      <c r="V47" s="57">
        <f t="shared" si="1"/>
        <v>1.3097448237269167</v>
      </c>
      <c r="W47" s="183" t="s">
        <v>365</v>
      </c>
    </row>
    <row r="48" spans="2:23" ht="69" x14ac:dyDescent="0.3">
      <c r="B48" s="2" t="s">
        <v>13</v>
      </c>
      <c r="C48" s="158" t="s">
        <v>258</v>
      </c>
      <c r="D48" s="92" t="s">
        <v>103</v>
      </c>
      <c r="E48" s="93" t="s">
        <v>35</v>
      </c>
      <c r="F48" s="94" t="s">
        <v>104</v>
      </c>
      <c r="G48" s="125">
        <v>2</v>
      </c>
      <c r="H48" s="33">
        <v>1</v>
      </c>
      <c r="I48" s="1">
        <v>1</v>
      </c>
      <c r="J48" s="1"/>
      <c r="K48" s="25"/>
      <c r="L48" s="87">
        <v>1</v>
      </c>
      <c r="M48" s="86">
        <v>1</v>
      </c>
      <c r="N48" s="86"/>
      <c r="O48" s="188">
        <v>2</v>
      </c>
      <c r="P48" s="72">
        <f t="shared" si="2"/>
        <v>1</v>
      </c>
      <c r="Q48" s="72">
        <f t="shared" si="2"/>
        <v>1</v>
      </c>
      <c r="R48" s="72" t="str">
        <f t="shared" si="4"/>
        <v>100%</v>
      </c>
      <c r="S48" s="72" t="str">
        <f t="shared" si="5"/>
        <v>100%</v>
      </c>
      <c r="T48" s="57">
        <f t="shared" si="6"/>
        <v>1</v>
      </c>
      <c r="U48" s="57" t="str">
        <f t="shared" si="7"/>
        <v>100%</v>
      </c>
      <c r="V48" s="57">
        <f t="shared" si="1"/>
        <v>2</v>
      </c>
      <c r="W48" s="183" t="s">
        <v>366</v>
      </c>
    </row>
    <row r="49" spans="2:23" ht="114" customHeight="1" x14ac:dyDescent="0.3">
      <c r="B49" s="32" t="s">
        <v>105</v>
      </c>
      <c r="C49" s="135" t="s">
        <v>259</v>
      </c>
      <c r="D49" s="96" t="s">
        <v>106</v>
      </c>
      <c r="E49" s="97" t="s">
        <v>35</v>
      </c>
      <c r="F49" s="102" t="s">
        <v>107</v>
      </c>
      <c r="G49" s="105">
        <v>40</v>
      </c>
      <c r="H49" s="33">
        <v>10</v>
      </c>
      <c r="I49" s="1">
        <v>10</v>
      </c>
      <c r="J49" s="1">
        <v>10</v>
      </c>
      <c r="K49" s="25">
        <v>10</v>
      </c>
      <c r="L49" s="87">
        <v>8</v>
      </c>
      <c r="M49" s="86">
        <v>8</v>
      </c>
      <c r="N49" s="86">
        <v>13</v>
      </c>
      <c r="O49" s="190">
        <v>10</v>
      </c>
      <c r="P49" s="72">
        <f t="shared" si="2"/>
        <v>0.8</v>
      </c>
      <c r="Q49" s="72">
        <f t="shared" si="2"/>
        <v>0.8</v>
      </c>
      <c r="R49" s="72">
        <f t="shared" si="4"/>
        <v>1.3</v>
      </c>
      <c r="S49" s="72">
        <f t="shared" si="5"/>
        <v>1</v>
      </c>
      <c r="T49" s="57">
        <f t="shared" si="6"/>
        <v>0.64000000000000012</v>
      </c>
      <c r="U49" s="57">
        <f t="shared" si="7"/>
        <v>0.83200000000000018</v>
      </c>
      <c r="V49" s="57">
        <f t="shared" si="1"/>
        <v>0.97499999999999998</v>
      </c>
      <c r="W49" s="183" t="s">
        <v>367</v>
      </c>
    </row>
    <row r="50" spans="2:23" ht="133.5" customHeight="1" x14ac:dyDescent="0.3">
      <c r="B50" s="2" t="s">
        <v>13</v>
      </c>
      <c r="C50" s="158" t="s">
        <v>260</v>
      </c>
      <c r="D50" s="92" t="s">
        <v>108</v>
      </c>
      <c r="E50" s="93" t="s">
        <v>35</v>
      </c>
      <c r="F50" s="94" t="s">
        <v>109</v>
      </c>
      <c r="G50" s="125">
        <v>400</v>
      </c>
      <c r="H50" s="33">
        <v>100</v>
      </c>
      <c r="I50" s="1">
        <v>100</v>
      </c>
      <c r="J50" s="1">
        <v>100</v>
      </c>
      <c r="K50" s="25">
        <v>100</v>
      </c>
      <c r="L50" s="87">
        <v>113</v>
      </c>
      <c r="M50" s="86">
        <v>113</v>
      </c>
      <c r="N50" s="86">
        <v>141</v>
      </c>
      <c r="O50" s="188">
        <v>146</v>
      </c>
      <c r="P50" s="72">
        <f t="shared" si="2"/>
        <v>1.1299999999999999</v>
      </c>
      <c r="Q50" s="72">
        <f t="shared" si="2"/>
        <v>1.1299999999999999</v>
      </c>
      <c r="R50" s="72">
        <f t="shared" si="4"/>
        <v>1.41</v>
      </c>
      <c r="S50" s="72">
        <f t="shared" si="5"/>
        <v>1.46</v>
      </c>
      <c r="T50" s="57">
        <f t="shared" si="6"/>
        <v>1.2768999999999997</v>
      </c>
      <c r="U50" s="57">
        <f t="shared" si="7"/>
        <v>1.8004289999999994</v>
      </c>
      <c r="V50" s="57">
        <f t="shared" si="1"/>
        <v>1.2825</v>
      </c>
      <c r="W50" s="183" t="s">
        <v>368</v>
      </c>
    </row>
    <row r="51" spans="2:23" ht="116.25" customHeight="1" x14ac:dyDescent="0.3">
      <c r="B51" s="2" t="s">
        <v>13</v>
      </c>
      <c r="C51" s="158" t="s">
        <v>261</v>
      </c>
      <c r="D51" s="92" t="s">
        <v>110</v>
      </c>
      <c r="E51" s="93" t="s">
        <v>35</v>
      </c>
      <c r="F51" s="94" t="s">
        <v>111</v>
      </c>
      <c r="G51" s="125">
        <v>20</v>
      </c>
      <c r="H51" s="33">
        <v>5</v>
      </c>
      <c r="I51" s="1">
        <v>5</v>
      </c>
      <c r="J51" s="1">
        <v>5</v>
      </c>
      <c r="K51" s="25">
        <v>5</v>
      </c>
      <c r="L51" s="87">
        <v>0</v>
      </c>
      <c r="M51" s="86">
        <v>0</v>
      </c>
      <c r="N51" s="86">
        <v>2</v>
      </c>
      <c r="O51" s="188">
        <v>4</v>
      </c>
      <c r="P51" s="72">
        <f t="shared" si="2"/>
        <v>0</v>
      </c>
      <c r="Q51" s="72">
        <f t="shared" si="2"/>
        <v>0</v>
      </c>
      <c r="R51" s="72">
        <f t="shared" si="4"/>
        <v>0.4</v>
      </c>
      <c r="S51" s="72">
        <f t="shared" si="5"/>
        <v>0.8</v>
      </c>
      <c r="T51" s="57">
        <f t="shared" si="6"/>
        <v>0</v>
      </c>
      <c r="U51" s="57">
        <f t="shared" si="7"/>
        <v>0</v>
      </c>
      <c r="V51" s="57">
        <f t="shared" si="1"/>
        <v>0.3</v>
      </c>
      <c r="W51" s="183" t="s">
        <v>369</v>
      </c>
    </row>
    <row r="52" spans="2:23" ht="117" customHeight="1" x14ac:dyDescent="0.3">
      <c r="B52" s="2" t="s">
        <v>13</v>
      </c>
      <c r="C52" s="158" t="s">
        <v>262</v>
      </c>
      <c r="D52" s="92" t="s">
        <v>112</v>
      </c>
      <c r="E52" s="93" t="s">
        <v>35</v>
      </c>
      <c r="F52" s="94" t="s">
        <v>113</v>
      </c>
      <c r="G52" s="125">
        <v>114</v>
      </c>
      <c r="H52" s="33">
        <v>28</v>
      </c>
      <c r="I52" s="1">
        <v>28</v>
      </c>
      <c r="J52" s="1">
        <v>29</v>
      </c>
      <c r="K52" s="25">
        <v>29</v>
      </c>
      <c r="L52" s="87">
        <v>25</v>
      </c>
      <c r="M52" s="86">
        <v>225</v>
      </c>
      <c r="N52" s="86">
        <v>33</v>
      </c>
      <c r="O52" s="188">
        <v>46</v>
      </c>
      <c r="P52" s="72">
        <f t="shared" si="2"/>
        <v>0.8928571428571429</v>
      </c>
      <c r="Q52" s="72">
        <f t="shared" si="2"/>
        <v>8.0357142857142865</v>
      </c>
      <c r="R52" s="72">
        <f t="shared" si="4"/>
        <v>1.1379310344827587</v>
      </c>
      <c r="S52" s="72">
        <f t="shared" si="5"/>
        <v>1.5862068965517242</v>
      </c>
      <c r="T52" s="57">
        <f t="shared" si="6"/>
        <v>7.1747448979591848</v>
      </c>
      <c r="U52" s="57">
        <f t="shared" si="7"/>
        <v>8.1643648838845895</v>
      </c>
      <c r="V52" s="57">
        <f t="shared" si="1"/>
        <v>2.8859649122807016</v>
      </c>
      <c r="W52" s="183" t="s">
        <v>370</v>
      </c>
    </row>
    <row r="53" spans="2:23" ht="82.8" x14ac:dyDescent="0.3">
      <c r="B53" s="2" t="s">
        <v>13</v>
      </c>
      <c r="C53" s="158" t="s">
        <v>264</v>
      </c>
      <c r="D53" s="92" t="s">
        <v>114</v>
      </c>
      <c r="E53" s="93" t="s">
        <v>35</v>
      </c>
      <c r="F53" s="94" t="s">
        <v>115</v>
      </c>
      <c r="G53" s="125">
        <v>40</v>
      </c>
      <c r="H53" s="33">
        <v>10</v>
      </c>
      <c r="I53" s="1">
        <v>10</v>
      </c>
      <c r="J53" s="1">
        <v>10</v>
      </c>
      <c r="K53" s="25">
        <v>10</v>
      </c>
      <c r="L53" s="87">
        <v>8</v>
      </c>
      <c r="M53" s="86">
        <v>8</v>
      </c>
      <c r="N53" s="86">
        <v>13</v>
      </c>
      <c r="O53" s="188">
        <v>10</v>
      </c>
      <c r="P53" s="72">
        <f t="shared" si="2"/>
        <v>0.8</v>
      </c>
      <c r="Q53" s="72">
        <f t="shared" si="2"/>
        <v>0.8</v>
      </c>
      <c r="R53" s="72">
        <f t="shared" si="4"/>
        <v>1.3</v>
      </c>
      <c r="S53" s="72">
        <f t="shared" si="5"/>
        <v>1</v>
      </c>
      <c r="T53" s="57">
        <f t="shared" si="6"/>
        <v>0.64000000000000012</v>
      </c>
      <c r="U53" s="57">
        <f t="shared" si="7"/>
        <v>0.83200000000000018</v>
      </c>
      <c r="V53" s="57">
        <f t="shared" si="1"/>
        <v>0.97499999999999998</v>
      </c>
      <c r="W53" s="183" t="s">
        <v>367</v>
      </c>
    </row>
    <row r="54" spans="2:23" ht="96.6" x14ac:dyDescent="0.3">
      <c r="B54" s="2" t="s">
        <v>13</v>
      </c>
      <c r="C54" s="158" t="s">
        <v>263</v>
      </c>
      <c r="D54" s="92" t="s">
        <v>116</v>
      </c>
      <c r="E54" s="93" t="s">
        <v>35</v>
      </c>
      <c r="F54" s="94" t="s">
        <v>117</v>
      </c>
      <c r="G54" s="125">
        <v>80</v>
      </c>
      <c r="H54" s="33">
        <v>20</v>
      </c>
      <c r="I54" s="1">
        <v>20</v>
      </c>
      <c r="J54" s="1">
        <v>20</v>
      </c>
      <c r="K54" s="25">
        <v>20</v>
      </c>
      <c r="L54" s="87">
        <v>27</v>
      </c>
      <c r="M54" s="86">
        <v>27</v>
      </c>
      <c r="N54" s="86">
        <v>27</v>
      </c>
      <c r="O54" s="188">
        <v>62</v>
      </c>
      <c r="P54" s="72">
        <f t="shared" si="2"/>
        <v>1.35</v>
      </c>
      <c r="Q54" s="72">
        <f t="shared" si="2"/>
        <v>1.35</v>
      </c>
      <c r="R54" s="72">
        <f t="shared" si="4"/>
        <v>1.35</v>
      </c>
      <c r="S54" s="72">
        <f t="shared" si="5"/>
        <v>3.1</v>
      </c>
      <c r="T54" s="57">
        <f t="shared" si="6"/>
        <v>1.8225000000000002</v>
      </c>
      <c r="U54" s="57">
        <f t="shared" si="7"/>
        <v>2.4603750000000004</v>
      </c>
      <c r="V54" s="57">
        <f t="shared" si="1"/>
        <v>1.7875000000000001</v>
      </c>
      <c r="W54" s="183" t="s">
        <v>371</v>
      </c>
    </row>
    <row r="55" spans="2:23" ht="117" customHeight="1" x14ac:dyDescent="0.3">
      <c r="B55" s="32" t="s">
        <v>118</v>
      </c>
      <c r="C55" s="135" t="s">
        <v>265</v>
      </c>
      <c r="D55" s="36" t="s">
        <v>119</v>
      </c>
      <c r="E55" s="90" t="s">
        <v>35</v>
      </c>
      <c r="F55" s="103" t="s">
        <v>120</v>
      </c>
      <c r="G55" s="105">
        <v>1103</v>
      </c>
      <c r="H55" s="33">
        <v>196</v>
      </c>
      <c r="I55" s="1">
        <v>304</v>
      </c>
      <c r="J55" s="1">
        <v>304</v>
      </c>
      <c r="K55" s="25">
        <v>299</v>
      </c>
      <c r="L55" s="87">
        <v>255</v>
      </c>
      <c r="M55" s="86">
        <v>366</v>
      </c>
      <c r="N55" s="86">
        <v>304</v>
      </c>
      <c r="O55" s="187">
        <v>281</v>
      </c>
      <c r="P55" s="72">
        <f t="shared" si="2"/>
        <v>1.3010204081632653</v>
      </c>
      <c r="Q55" s="72">
        <f t="shared" si="2"/>
        <v>1.2039473684210527</v>
      </c>
      <c r="R55" s="72">
        <f t="shared" si="4"/>
        <v>1</v>
      </c>
      <c r="S55" s="72">
        <f t="shared" si="5"/>
        <v>0.93979933110367897</v>
      </c>
      <c r="T55" s="57">
        <f t="shared" si="6"/>
        <v>1.5663600966702471</v>
      </c>
      <c r="U55" s="57">
        <f t="shared" si="7"/>
        <v>1.5663600966702471</v>
      </c>
      <c r="V55" s="57">
        <f t="shared" si="1"/>
        <v>1.0933816863100634</v>
      </c>
      <c r="W55" s="183" t="s">
        <v>333</v>
      </c>
    </row>
    <row r="56" spans="2:23" ht="108.75" customHeight="1" x14ac:dyDescent="0.3">
      <c r="B56" s="2" t="s">
        <v>13</v>
      </c>
      <c r="C56" s="158" t="s">
        <v>266</v>
      </c>
      <c r="D56" s="92" t="s">
        <v>121</v>
      </c>
      <c r="E56" s="93" t="s">
        <v>35</v>
      </c>
      <c r="F56" s="94" t="s">
        <v>122</v>
      </c>
      <c r="G56" s="125">
        <v>158</v>
      </c>
      <c r="H56" s="33">
        <v>37</v>
      </c>
      <c r="I56" s="1">
        <v>42</v>
      </c>
      <c r="J56" s="1">
        <v>42</v>
      </c>
      <c r="K56" s="25">
        <v>37</v>
      </c>
      <c r="L56" s="87">
        <v>40</v>
      </c>
      <c r="M56" s="86">
        <v>52</v>
      </c>
      <c r="N56" s="86">
        <v>42</v>
      </c>
      <c r="O56" s="188">
        <v>45</v>
      </c>
      <c r="P56" s="72">
        <f t="shared" si="2"/>
        <v>1.0810810810810811</v>
      </c>
      <c r="Q56" s="72">
        <f t="shared" si="2"/>
        <v>1.2380952380952381</v>
      </c>
      <c r="R56" s="72">
        <f t="shared" si="4"/>
        <v>1</v>
      </c>
      <c r="S56" s="72">
        <f t="shared" si="5"/>
        <v>1.2162162162162162</v>
      </c>
      <c r="T56" s="57">
        <f t="shared" si="6"/>
        <v>1.3384813384813385</v>
      </c>
      <c r="U56" s="57">
        <f t="shared" si="7"/>
        <v>1.3384813384813385</v>
      </c>
      <c r="V56" s="57">
        <f t="shared" si="1"/>
        <v>1.1329113924050633</v>
      </c>
      <c r="W56" s="183" t="s">
        <v>372</v>
      </c>
    </row>
    <row r="57" spans="2:23" ht="109.5" customHeight="1" x14ac:dyDescent="0.3">
      <c r="B57" s="2" t="s">
        <v>13</v>
      </c>
      <c r="C57" s="158" t="s">
        <v>267</v>
      </c>
      <c r="D57" s="92" t="s">
        <v>123</v>
      </c>
      <c r="E57" s="93" t="s">
        <v>35</v>
      </c>
      <c r="F57" s="94" t="s">
        <v>124</v>
      </c>
      <c r="G57" s="125">
        <v>378</v>
      </c>
      <c r="H57" s="33">
        <v>84</v>
      </c>
      <c r="I57" s="1">
        <v>98</v>
      </c>
      <c r="J57" s="1">
        <v>98</v>
      </c>
      <c r="K57" s="25">
        <v>98</v>
      </c>
      <c r="L57" s="87">
        <v>110</v>
      </c>
      <c r="M57" s="86">
        <v>159</v>
      </c>
      <c r="N57" s="86">
        <v>98</v>
      </c>
      <c r="O57" s="188">
        <v>86</v>
      </c>
      <c r="P57" s="72">
        <f t="shared" si="2"/>
        <v>1.3095238095238095</v>
      </c>
      <c r="Q57" s="72">
        <f t="shared" si="2"/>
        <v>1.6224489795918366</v>
      </c>
      <c r="R57" s="72">
        <f t="shared" si="4"/>
        <v>1</v>
      </c>
      <c r="S57" s="72">
        <f t="shared" si="5"/>
        <v>0.87755102040816324</v>
      </c>
      <c r="T57" s="57">
        <f t="shared" si="6"/>
        <v>2.1246355685131193</v>
      </c>
      <c r="U57" s="57">
        <f t="shared" si="7"/>
        <v>2.1246355685131193</v>
      </c>
      <c r="V57" s="57">
        <f t="shared" si="1"/>
        <v>1.1984126984126984</v>
      </c>
      <c r="W57" s="183" t="s">
        <v>373</v>
      </c>
    </row>
    <row r="58" spans="2:23" ht="130.5" customHeight="1" x14ac:dyDescent="0.3">
      <c r="B58" s="2" t="s">
        <v>13</v>
      </c>
      <c r="C58" s="158" t="s">
        <v>320</v>
      </c>
      <c r="D58" s="92" t="s">
        <v>125</v>
      </c>
      <c r="E58" s="93" t="s">
        <v>35</v>
      </c>
      <c r="F58" s="94" t="s">
        <v>126</v>
      </c>
      <c r="G58" s="125">
        <v>567</v>
      </c>
      <c r="H58" s="33">
        <v>75</v>
      </c>
      <c r="I58" s="1">
        <v>164</v>
      </c>
      <c r="J58" s="1">
        <v>164</v>
      </c>
      <c r="K58" s="25">
        <v>164</v>
      </c>
      <c r="L58" s="87">
        <v>75</v>
      </c>
      <c r="M58" s="86">
        <v>155</v>
      </c>
      <c r="N58" s="86">
        <v>164</v>
      </c>
      <c r="O58" s="188">
        <v>150</v>
      </c>
      <c r="P58" s="72">
        <f t="shared" si="2"/>
        <v>1</v>
      </c>
      <c r="Q58" s="72">
        <f t="shared" si="2"/>
        <v>0.94512195121951215</v>
      </c>
      <c r="R58" s="72">
        <f t="shared" si="4"/>
        <v>1</v>
      </c>
      <c r="S58" s="72">
        <f t="shared" si="5"/>
        <v>0.91463414634146345</v>
      </c>
      <c r="T58" s="57">
        <f t="shared" si="6"/>
        <v>0.94512195121951215</v>
      </c>
      <c r="U58" s="57">
        <f t="shared" si="7"/>
        <v>0.94512195121951215</v>
      </c>
      <c r="V58" s="57">
        <f t="shared" si="1"/>
        <v>0.95943562610229272</v>
      </c>
      <c r="W58" s="183" t="s">
        <v>374</v>
      </c>
    </row>
    <row r="59" spans="2:23" ht="124.5" customHeight="1" x14ac:dyDescent="0.3">
      <c r="B59" s="32" t="s">
        <v>127</v>
      </c>
      <c r="C59" s="160" t="s">
        <v>268</v>
      </c>
      <c r="D59" s="36" t="s">
        <v>128</v>
      </c>
      <c r="E59" s="90" t="s">
        <v>35</v>
      </c>
      <c r="F59" s="103" t="s">
        <v>129</v>
      </c>
      <c r="G59" s="105">
        <v>26000</v>
      </c>
      <c r="H59" s="33">
        <v>6500</v>
      </c>
      <c r="I59" s="1">
        <v>6500</v>
      </c>
      <c r="J59" s="1">
        <v>6500</v>
      </c>
      <c r="K59" s="25">
        <v>6500</v>
      </c>
      <c r="L59" s="87">
        <v>3445</v>
      </c>
      <c r="M59" s="86">
        <v>3582</v>
      </c>
      <c r="N59" s="86">
        <v>3358</v>
      </c>
      <c r="O59" s="187">
        <v>3906</v>
      </c>
      <c r="P59" s="72">
        <f t="shared" si="2"/>
        <v>0.53</v>
      </c>
      <c r="Q59" s="72">
        <f t="shared" si="2"/>
        <v>0.55107692307692313</v>
      </c>
      <c r="R59" s="72">
        <f t="shared" si="4"/>
        <v>0.51661538461538459</v>
      </c>
      <c r="S59" s="72">
        <f t="shared" si="5"/>
        <v>0.60092307692307689</v>
      </c>
      <c r="T59" s="57">
        <f t="shared" si="6"/>
        <v>0.2920707692307693</v>
      </c>
      <c r="U59" s="57">
        <f t="shared" si="7"/>
        <v>0.15088825278106513</v>
      </c>
      <c r="V59" s="57">
        <f t="shared" si="1"/>
        <v>0.54965384615384616</v>
      </c>
      <c r="W59" s="183" t="s">
        <v>375</v>
      </c>
    </row>
    <row r="60" spans="2:23" ht="111" customHeight="1" x14ac:dyDescent="0.3">
      <c r="B60" s="2" t="s">
        <v>13</v>
      </c>
      <c r="C60" s="158" t="s">
        <v>269</v>
      </c>
      <c r="D60" s="92" t="s">
        <v>130</v>
      </c>
      <c r="E60" s="93" t="s">
        <v>35</v>
      </c>
      <c r="F60" s="94" t="s">
        <v>131</v>
      </c>
      <c r="G60" s="125">
        <v>12</v>
      </c>
      <c r="H60" s="33">
        <v>3</v>
      </c>
      <c r="I60" s="1">
        <v>3</v>
      </c>
      <c r="J60" s="1">
        <v>3</v>
      </c>
      <c r="K60" s="25">
        <v>3</v>
      </c>
      <c r="L60" s="87">
        <v>3</v>
      </c>
      <c r="M60" s="86">
        <v>3</v>
      </c>
      <c r="N60" s="86">
        <v>3</v>
      </c>
      <c r="O60" s="188">
        <v>3</v>
      </c>
      <c r="P60" s="72">
        <f t="shared" si="2"/>
        <v>1</v>
      </c>
      <c r="Q60" s="72">
        <f t="shared" si="2"/>
        <v>1</v>
      </c>
      <c r="R60" s="72">
        <f t="shared" si="4"/>
        <v>1</v>
      </c>
      <c r="S60" s="72">
        <f t="shared" si="5"/>
        <v>1</v>
      </c>
      <c r="T60" s="57">
        <f t="shared" si="6"/>
        <v>1</v>
      </c>
      <c r="U60" s="57">
        <f t="shared" si="7"/>
        <v>1</v>
      </c>
      <c r="V60" s="57">
        <f t="shared" si="1"/>
        <v>1</v>
      </c>
      <c r="W60" s="183" t="s">
        <v>376</v>
      </c>
    </row>
    <row r="61" spans="2:23" ht="69" x14ac:dyDescent="0.3">
      <c r="B61" s="2" t="s">
        <v>13</v>
      </c>
      <c r="C61" s="158" t="s">
        <v>270</v>
      </c>
      <c r="D61" s="92" t="s">
        <v>132</v>
      </c>
      <c r="E61" s="93" t="s">
        <v>35</v>
      </c>
      <c r="F61" s="94" t="s">
        <v>133</v>
      </c>
      <c r="G61" s="125">
        <v>7</v>
      </c>
      <c r="H61" s="33">
        <v>2</v>
      </c>
      <c r="I61" s="1">
        <v>2</v>
      </c>
      <c r="J61" s="1">
        <v>2</v>
      </c>
      <c r="K61" s="25">
        <v>1</v>
      </c>
      <c r="L61" s="87">
        <v>2</v>
      </c>
      <c r="M61" s="86">
        <v>2</v>
      </c>
      <c r="N61" s="86">
        <v>2</v>
      </c>
      <c r="O61" s="188">
        <v>1</v>
      </c>
      <c r="P61" s="72">
        <f t="shared" si="2"/>
        <v>1</v>
      </c>
      <c r="Q61" s="72">
        <f t="shared" si="2"/>
        <v>1</v>
      </c>
      <c r="R61" s="72">
        <f t="shared" si="4"/>
        <v>1</v>
      </c>
      <c r="S61" s="72">
        <f t="shared" si="5"/>
        <v>1</v>
      </c>
      <c r="T61" s="57">
        <f t="shared" si="6"/>
        <v>1</v>
      </c>
      <c r="U61" s="57">
        <f t="shared" si="7"/>
        <v>1</v>
      </c>
      <c r="V61" s="57">
        <f t="shared" si="1"/>
        <v>1</v>
      </c>
      <c r="W61" s="183" t="s">
        <v>377</v>
      </c>
    </row>
    <row r="62" spans="2:23" ht="69" x14ac:dyDescent="0.3">
      <c r="B62" s="2" t="s">
        <v>13</v>
      </c>
      <c r="C62" s="158" t="s">
        <v>271</v>
      </c>
      <c r="D62" s="92" t="s">
        <v>134</v>
      </c>
      <c r="E62" s="93" t="s">
        <v>35</v>
      </c>
      <c r="F62" s="94" t="s">
        <v>135</v>
      </c>
      <c r="G62" s="125">
        <v>131000</v>
      </c>
      <c r="H62" s="1">
        <v>32750</v>
      </c>
      <c r="I62" s="1">
        <v>32750</v>
      </c>
      <c r="J62" s="1">
        <v>32750</v>
      </c>
      <c r="K62" s="1">
        <v>32750</v>
      </c>
      <c r="L62" s="87">
        <v>25371</v>
      </c>
      <c r="M62" s="86">
        <v>30752</v>
      </c>
      <c r="N62" s="86">
        <v>28145</v>
      </c>
      <c r="O62" s="188">
        <v>31280</v>
      </c>
      <c r="P62" s="72">
        <f t="shared" si="2"/>
        <v>0.77468702290076341</v>
      </c>
      <c r="Q62" s="72">
        <f t="shared" si="2"/>
        <v>0.93899236641221373</v>
      </c>
      <c r="R62" s="72">
        <f t="shared" si="4"/>
        <v>0.8593893129770992</v>
      </c>
      <c r="S62" s="72">
        <f t="shared" si="5"/>
        <v>0.95511450381679386</v>
      </c>
      <c r="T62" s="57">
        <f t="shared" si="6"/>
        <v>0.72742520086242068</v>
      </c>
      <c r="U62" s="57">
        <f t="shared" si="7"/>
        <v>0.62514144361138413</v>
      </c>
      <c r="V62" s="57">
        <f t="shared" si="1"/>
        <v>0.88204580152671752</v>
      </c>
      <c r="W62" s="183" t="s">
        <v>334</v>
      </c>
    </row>
    <row r="63" spans="2:23" ht="133.05000000000001" customHeight="1" x14ac:dyDescent="0.3">
      <c r="B63" s="32" t="s">
        <v>136</v>
      </c>
      <c r="C63" s="161" t="s">
        <v>272</v>
      </c>
      <c r="D63" s="36" t="s">
        <v>137</v>
      </c>
      <c r="E63" s="95" t="s">
        <v>35</v>
      </c>
      <c r="F63" s="104" t="s">
        <v>138</v>
      </c>
      <c r="G63" s="105">
        <v>18250</v>
      </c>
      <c r="H63" s="33">
        <v>4750</v>
      </c>
      <c r="I63" s="1">
        <v>4750</v>
      </c>
      <c r="J63" s="1">
        <v>4750</v>
      </c>
      <c r="K63" s="25">
        <v>4750</v>
      </c>
      <c r="L63" s="87">
        <v>3445</v>
      </c>
      <c r="M63" s="86">
        <v>3582</v>
      </c>
      <c r="N63" s="86">
        <v>3358</v>
      </c>
      <c r="O63" s="187">
        <v>3893</v>
      </c>
      <c r="P63" s="72">
        <f t="shared" si="2"/>
        <v>0.72526315789473683</v>
      </c>
      <c r="Q63" s="72">
        <f t="shared" si="2"/>
        <v>0.75410526315789472</v>
      </c>
      <c r="R63" s="72">
        <f t="shared" si="4"/>
        <v>0.70694736842105266</v>
      </c>
      <c r="S63" s="72">
        <f t="shared" si="5"/>
        <v>0.81957894736842107</v>
      </c>
      <c r="T63" s="57">
        <f t="shared" si="6"/>
        <v>0.54692476454293626</v>
      </c>
      <c r="U63" s="57">
        <f t="shared" si="7"/>
        <v>0.38664702301793263</v>
      </c>
      <c r="V63" s="57">
        <f t="shared" si="1"/>
        <v>0.75147368421052629</v>
      </c>
      <c r="W63" s="183" t="s">
        <v>378</v>
      </c>
    </row>
    <row r="64" spans="2:23" ht="120.75" customHeight="1" x14ac:dyDescent="0.3">
      <c r="B64" s="2" t="s">
        <v>13</v>
      </c>
      <c r="C64" s="158" t="s">
        <v>273</v>
      </c>
      <c r="D64" s="92" t="s">
        <v>139</v>
      </c>
      <c r="E64" s="93" t="s">
        <v>35</v>
      </c>
      <c r="F64" s="94" t="s">
        <v>140</v>
      </c>
      <c r="G64" s="125">
        <v>194</v>
      </c>
      <c r="H64" s="33">
        <v>48</v>
      </c>
      <c r="I64" s="1">
        <v>50</v>
      </c>
      <c r="J64" s="1">
        <v>49</v>
      </c>
      <c r="K64" s="25">
        <v>48</v>
      </c>
      <c r="L64" s="87">
        <v>28</v>
      </c>
      <c r="M64" s="86">
        <v>52</v>
      </c>
      <c r="N64" s="86">
        <v>27</v>
      </c>
      <c r="O64" s="188">
        <v>46</v>
      </c>
      <c r="P64" s="72">
        <f t="shared" si="2"/>
        <v>0.58333333333333337</v>
      </c>
      <c r="Q64" s="72">
        <f t="shared" si="2"/>
        <v>1.04</v>
      </c>
      <c r="R64" s="72">
        <f t="shared" si="4"/>
        <v>0.55102040816326525</v>
      </c>
      <c r="S64" s="72">
        <f t="shared" si="5"/>
        <v>0.95833333333333337</v>
      </c>
      <c r="T64" s="57">
        <f t="shared" si="6"/>
        <v>0.60666666666666669</v>
      </c>
      <c r="U64" s="57">
        <f t="shared" si="7"/>
        <v>0.33428571428571424</v>
      </c>
      <c r="V64" s="57">
        <f t="shared" si="1"/>
        <v>0.7846153846153846</v>
      </c>
      <c r="W64" s="183" t="s">
        <v>379</v>
      </c>
    </row>
    <row r="65" spans="2:23" ht="154.94999999999999" customHeight="1" x14ac:dyDescent="0.3">
      <c r="B65" s="2" t="s">
        <v>13</v>
      </c>
      <c r="C65" s="158" t="s">
        <v>274</v>
      </c>
      <c r="D65" s="92" t="s">
        <v>141</v>
      </c>
      <c r="E65" s="93" t="s">
        <v>35</v>
      </c>
      <c r="F65" s="94" t="s">
        <v>142</v>
      </c>
      <c r="G65" s="125">
        <v>1600</v>
      </c>
      <c r="H65" s="33">
        <v>400</v>
      </c>
      <c r="I65" s="1">
        <v>400</v>
      </c>
      <c r="J65" s="1">
        <v>400</v>
      </c>
      <c r="K65" s="25">
        <v>400</v>
      </c>
      <c r="L65" s="87">
        <v>76</v>
      </c>
      <c r="M65" s="86">
        <v>65</v>
      </c>
      <c r="N65" s="86">
        <v>55</v>
      </c>
      <c r="O65" s="188">
        <v>66</v>
      </c>
      <c r="P65" s="72">
        <f t="shared" si="2"/>
        <v>0.19</v>
      </c>
      <c r="Q65" s="72">
        <f t="shared" si="2"/>
        <v>0.16250000000000001</v>
      </c>
      <c r="R65" s="72">
        <f t="shared" si="4"/>
        <v>0.13750000000000001</v>
      </c>
      <c r="S65" s="72">
        <f t="shared" si="5"/>
        <v>0.16500000000000001</v>
      </c>
      <c r="T65" s="57">
        <f t="shared" si="6"/>
        <v>3.0875000000000003E-2</v>
      </c>
      <c r="U65" s="57">
        <f t="shared" si="7"/>
        <v>4.2453125000000008E-3</v>
      </c>
      <c r="V65" s="57">
        <f t="shared" si="1"/>
        <v>0.16375000000000001</v>
      </c>
      <c r="W65" s="183" t="s">
        <v>380</v>
      </c>
    </row>
    <row r="66" spans="2:23" ht="130.5" customHeight="1" x14ac:dyDescent="0.3">
      <c r="B66" s="2" t="s">
        <v>13</v>
      </c>
      <c r="C66" s="158" t="s">
        <v>275</v>
      </c>
      <c r="D66" s="92" t="s">
        <v>143</v>
      </c>
      <c r="E66" s="93" t="s">
        <v>35</v>
      </c>
      <c r="F66" s="94" t="s">
        <v>144</v>
      </c>
      <c r="G66" s="125">
        <v>6</v>
      </c>
      <c r="H66" s="33">
        <v>1</v>
      </c>
      <c r="I66" s="1">
        <v>1</v>
      </c>
      <c r="J66" s="1">
        <v>2</v>
      </c>
      <c r="K66" s="25">
        <v>2</v>
      </c>
      <c r="L66" s="87">
        <v>1</v>
      </c>
      <c r="M66" s="86">
        <v>1</v>
      </c>
      <c r="N66" s="86">
        <v>2</v>
      </c>
      <c r="O66" s="188">
        <v>2</v>
      </c>
      <c r="P66" s="72">
        <f t="shared" si="2"/>
        <v>1</v>
      </c>
      <c r="Q66" s="72">
        <f t="shared" si="2"/>
        <v>1</v>
      </c>
      <c r="R66" s="72">
        <f t="shared" si="4"/>
        <v>1</v>
      </c>
      <c r="S66" s="72">
        <f t="shared" si="5"/>
        <v>1</v>
      </c>
      <c r="T66" s="57">
        <f t="shared" si="6"/>
        <v>1</v>
      </c>
      <c r="U66" s="57">
        <f t="shared" si="7"/>
        <v>1</v>
      </c>
      <c r="V66" s="57">
        <f t="shared" si="1"/>
        <v>1</v>
      </c>
      <c r="W66" s="183" t="s">
        <v>381</v>
      </c>
    </row>
    <row r="67" spans="2:23" ht="130.5" customHeight="1" x14ac:dyDescent="0.3">
      <c r="B67" s="2" t="s">
        <v>13</v>
      </c>
      <c r="C67" s="158" t="s">
        <v>276</v>
      </c>
      <c r="D67" s="92" t="s">
        <v>145</v>
      </c>
      <c r="E67" s="93" t="s">
        <v>35</v>
      </c>
      <c r="F67" s="94" t="s">
        <v>146</v>
      </c>
      <c r="G67" s="125">
        <v>4</v>
      </c>
      <c r="H67" s="33">
        <v>1</v>
      </c>
      <c r="I67" s="1">
        <v>1</v>
      </c>
      <c r="J67" s="1">
        <v>1</v>
      </c>
      <c r="K67" s="25">
        <v>1</v>
      </c>
      <c r="L67" s="87">
        <v>0</v>
      </c>
      <c r="M67" s="86">
        <v>1</v>
      </c>
      <c r="N67" s="86">
        <v>1</v>
      </c>
      <c r="O67" s="188">
        <v>1</v>
      </c>
      <c r="P67" s="72">
        <f t="shared" si="2"/>
        <v>0</v>
      </c>
      <c r="Q67" s="72">
        <f t="shared" si="2"/>
        <v>1</v>
      </c>
      <c r="R67" s="72">
        <f t="shared" si="4"/>
        <v>1</v>
      </c>
      <c r="S67" s="72">
        <f t="shared" si="5"/>
        <v>1</v>
      </c>
      <c r="T67" s="57">
        <f t="shared" si="6"/>
        <v>0</v>
      </c>
      <c r="U67" s="57">
        <f t="shared" si="7"/>
        <v>0</v>
      </c>
      <c r="V67" s="57">
        <f t="shared" si="1"/>
        <v>0.75</v>
      </c>
      <c r="W67" s="183" t="s">
        <v>335</v>
      </c>
    </row>
    <row r="68" spans="2:23" ht="130.5" customHeight="1" x14ac:dyDescent="0.3">
      <c r="B68" s="32" t="s">
        <v>147</v>
      </c>
      <c r="C68" s="161" t="s">
        <v>277</v>
      </c>
      <c r="D68" s="36" t="s">
        <v>210</v>
      </c>
      <c r="E68" s="95" t="s">
        <v>35</v>
      </c>
      <c r="F68" s="104" t="s">
        <v>209</v>
      </c>
      <c r="G68" s="107">
        <v>2000</v>
      </c>
      <c r="H68" s="33">
        <v>500</v>
      </c>
      <c r="I68" s="1">
        <v>500</v>
      </c>
      <c r="J68" s="1">
        <v>500</v>
      </c>
      <c r="K68" s="25">
        <v>500</v>
      </c>
      <c r="L68" s="87">
        <v>914</v>
      </c>
      <c r="M68" s="86">
        <v>300</v>
      </c>
      <c r="N68" s="86">
        <v>295</v>
      </c>
      <c r="O68" s="187">
        <v>331</v>
      </c>
      <c r="P68" s="72">
        <f t="shared" si="2"/>
        <v>1.8280000000000001</v>
      </c>
      <c r="Q68" s="72">
        <f t="shared" si="2"/>
        <v>0.6</v>
      </c>
      <c r="R68" s="72">
        <f t="shared" si="4"/>
        <v>0.59</v>
      </c>
      <c r="S68" s="72">
        <f t="shared" si="5"/>
        <v>0.66200000000000003</v>
      </c>
      <c r="T68" s="57">
        <f t="shared" si="6"/>
        <v>1.0968</v>
      </c>
      <c r="U68" s="57">
        <f t="shared" si="7"/>
        <v>0.64711199999999991</v>
      </c>
      <c r="V68" s="57">
        <f t="shared" si="1"/>
        <v>0.92</v>
      </c>
      <c r="W68" s="183" t="s">
        <v>382</v>
      </c>
    </row>
    <row r="69" spans="2:23" ht="127.5" customHeight="1" x14ac:dyDescent="0.3">
      <c r="B69" s="2" t="s">
        <v>13</v>
      </c>
      <c r="C69" s="158" t="s">
        <v>278</v>
      </c>
      <c r="D69" s="98" t="s">
        <v>148</v>
      </c>
      <c r="E69" s="93" t="s">
        <v>35</v>
      </c>
      <c r="F69" s="94" t="s">
        <v>149</v>
      </c>
      <c r="G69" s="125">
        <v>4000</v>
      </c>
      <c r="H69" s="33">
        <v>1000</v>
      </c>
      <c r="I69" s="1">
        <v>1000</v>
      </c>
      <c r="J69" s="1">
        <v>1000</v>
      </c>
      <c r="K69" s="25">
        <v>1000</v>
      </c>
      <c r="L69" s="87">
        <v>350</v>
      </c>
      <c r="M69" s="86">
        <v>481</v>
      </c>
      <c r="N69" s="86">
        <v>306</v>
      </c>
      <c r="O69" s="188">
        <v>188</v>
      </c>
      <c r="P69" s="72">
        <f t="shared" si="2"/>
        <v>0.35</v>
      </c>
      <c r="Q69" s="72">
        <f t="shared" si="2"/>
        <v>0.48099999999999998</v>
      </c>
      <c r="R69" s="72">
        <f t="shared" si="4"/>
        <v>0.30599999999999999</v>
      </c>
      <c r="S69" s="72">
        <f t="shared" si="5"/>
        <v>0.188</v>
      </c>
      <c r="T69" s="57">
        <f t="shared" si="6"/>
        <v>0.16834999999999997</v>
      </c>
      <c r="U69" s="57">
        <f t="shared" si="7"/>
        <v>5.1515099999999987E-2</v>
      </c>
      <c r="V69" s="57">
        <f t="shared" si="1"/>
        <v>0.33124999999999999</v>
      </c>
      <c r="W69" s="183" t="s">
        <v>383</v>
      </c>
    </row>
    <row r="70" spans="2:23" ht="117.75" customHeight="1" x14ac:dyDescent="0.3">
      <c r="B70" s="2" t="s">
        <v>13</v>
      </c>
      <c r="C70" s="158" t="s">
        <v>279</v>
      </c>
      <c r="D70" s="92" t="s">
        <v>150</v>
      </c>
      <c r="E70" s="93" t="s">
        <v>35</v>
      </c>
      <c r="F70" s="94" t="s">
        <v>151</v>
      </c>
      <c r="G70" s="125">
        <v>20</v>
      </c>
      <c r="H70" s="33">
        <v>5</v>
      </c>
      <c r="I70" s="1">
        <v>5</v>
      </c>
      <c r="J70" s="1">
        <v>5</v>
      </c>
      <c r="K70" s="25">
        <v>5</v>
      </c>
      <c r="L70" s="87">
        <v>2</v>
      </c>
      <c r="M70" s="86">
        <v>1</v>
      </c>
      <c r="N70" s="86">
        <v>4</v>
      </c>
      <c r="O70" s="188">
        <v>1</v>
      </c>
      <c r="P70" s="72">
        <f t="shared" si="2"/>
        <v>0.4</v>
      </c>
      <c r="Q70" s="72">
        <f t="shared" si="2"/>
        <v>0.2</v>
      </c>
      <c r="R70" s="72">
        <f t="shared" si="4"/>
        <v>0.8</v>
      </c>
      <c r="S70" s="72">
        <f t="shared" si="5"/>
        <v>0.2</v>
      </c>
      <c r="T70" s="57">
        <f t="shared" si="6"/>
        <v>8.0000000000000016E-2</v>
      </c>
      <c r="U70" s="57">
        <f t="shared" si="7"/>
        <v>6.4000000000000015E-2</v>
      </c>
      <c r="V70" s="57">
        <f t="shared" si="1"/>
        <v>0.4</v>
      </c>
      <c r="W70" s="183" t="s">
        <v>363</v>
      </c>
    </row>
    <row r="71" spans="2:23" ht="133.5" customHeight="1" x14ac:dyDescent="0.3">
      <c r="B71" s="2" t="s">
        <v>13</v>
      </c>
      <c r="C71" s="158" t="s">
        <v>280</v>
      </c>
      <c r="D71" s="92" t="s">
        <v>152</v>
      </c>
      <c r="E71" s="93" t="s">
        <v>35</v>
      </c>
      <c r="F71" s="94" t="s">
        <v>153</v>
      </c>
      <c r="G71" s="125">
        <v>10</v>
      </c>
      <c r="H71" s="33">
        <v>5</v>
      </c>
      <c r="I71" s="1">
        <v>5</v>
      </c>
      <c r="J71" s="1"/>
      <c r="K71" s="25"/>
      <c r="L71" s="87">
        <v>0</v>
      </c>
      <c r="M71" s="86">
        <v>0</v>
      </c>
      <c r="N71" s="86">
        <v>0</v>
      </c>
      <c r="O71" s="188">
        <v>0</v>
      </c>
      <c r="P71" s="72">
        <f t="shared" si="2"/>
        <v>0</v>
      </c>
      <c r="Q71" s="72">
        <f t="shared" si="2"/>
        <v>0</v>
      </c>
      <c r="R71" s="72" t="str">
        <f t="shared" si="4"/>
        <v>100%</v>
      </c>
      <c r="S71" s="72" t="str">
        <f t="shared" si="5"/>
        <v>100%</v>
      </c>
      <c r="T71" s="57">
        <f t="shared" si="6"/>
        <v>0</v>
      </c>
      <c r="U71" s="57" t="str">
        <f t="shared" si="7"/>
        <v>100%</v>
      </c>
      <c r="V71" s="57">
        <f t="shared" si="1"/>
        <v>0</v>
      </c>
      <c r="W71" s="183" t="s">
        <v>384</v>
      </c>
    </row>
    <row r="72" spans="2:23" ht="112.5" customHeight="1" x14ac:dyDescent="0.3">
      <c r="B72" s="32" t="s">
        <v>13</v>
      </c>
      <c r="C72" s="161" t="s">
        <v>281</v>
      </c>
      <c r="D72" s="36" t="s">
        <v>154</v>
      </c>
      <c r="E72" s="95" t="s">
        <v>35</v>
      </c>
      <c r="F72" s="104" t="s">
        <v>155</v>
      </c>
      <c r="G72" s="105">
        <v>3000</v>
      </c>
      <c r="H72" s="33">
        <v>750</v>
      </c>
      <c r="I72" s="1">
        <v>750</v>
      </c>
      <c r="J72" s="1">
        <v>750</v>
      </c>
      <c r="K72" s="25">
        <v>750</v>
      </c>
      <c r="L72" s="87">
        <v>539</v>
      </c>
      <c r="M72" s="86">
        <v>526</v>
      </c>
      <c r="N72" s="86">
        <v>478</v>
      </c>
      <c r="O72" s="187">
        <v>503</v>
      </c>
      <c r="P72" s="72">
        <f t="shared" si="2"/>
        <v>0.71866666666666668</v>
      </c>
      <c r="Q72" s="72">
        <f t="shared" si="2"/>
        <v>0.70133333333333336</v>
      </c>
      <c r="R72" s="72">
        <f t="shared" si="4"/>
        <v>0.63733333333333331</v>
      </c>
      <c r="S72" s="72">
        <f t="shared" si="5"/>
        <v>0.67066666666666663</v>
      </c>
      <c r="T72" s="57">
        <f t="shared" si="6"/>
        <v>0.50402488888888897</v>
      </c>
      <c r="U72" s="57">
        <f t="shared" si="7"/>
        <v>0.32123186251851854</v>
      </c>
      <c r="V72" s="57">
        <f t="shared" si="1"/>
        <v>0.68200000000000005</v>
      </c>
      <c r="W72" s="183" t="s">
        <v>385</v>
      </c>
    </row>
    <row r="73" spans="2:23" ht="114" customHeight="1" x14ac:dyDescent="0.3">
      <c r="B73" s="2" t="s">
        <v>13</v>
      </c>
      <c r="C73" s="158" t="s">
        <v>282</v>
      </c>
      <c r="D73" s="92" t="s">
        <v>156</v>
      </c>
      <c r="E73" s="93" t="s">
        <v>35</v>
      </c>
      <c r="F73" s="94" t="s">
        <v>157</v>
      </c>
      <c r="G73" s="125">
        <v>4</v>
      </c>
      <c r="H73" s="33">
        <v>1</v>
      </c>
      <c r="I73" s="1">
        <v>1</v>
      </c>
      <c r="J73" s="1">
        <v>1</v>
      </c>
      <c r="K73" s="25">
        <v>1</v>
      </c>
      <c r="L73" s="87">
        <v>2</v>
      </c>
      <c r="M73" s="86">
        <v>2</v>
      </c>
      <c r="N73" s="86">
        <v>2</v>
      </c>
      <c r="O73" s="188">
        <v>2</v>
      </c>
      <c r="P73" s="72">
        <f t="shared" si="2"/>
        <v>2</v>
      </c>
      <c r="Q73" s="72">
        <f t="shared" si="2"/>
        <v>2</v>
      </c>
      <c r="R73" s="72">
        <f t="shared" si="4"/>
        <v>2</v>
      </c>
      <c r="S73" s="72">
        <f t="shared" si="5"/>
        <v>2</v>
      </c>
      <c r="T73" s="57">
        <f t="shared" si="6"/>
        <v>4</v>
      </c>
      <c r="U73" s="57">
        <f t="shared" si="7"/>
        <v>8</v>
      </c>
      <c r="V73" s="57">
        <f t="shared" si="1"/>
        <v>2</v>
      </c>
      <c r="W73" s="183" t="s">
        <v>386</v>
      </c>
    </row>
    <row r="74" spans="2:23" ht="111.75" customHeight="1" x14ac:dyDescent="0.3">
      <c r="B74" s="2" t="s">
        <v>13</v>
      </c>
      <c r="C74" s="158" t="s">
        <v>283</v>
      </c>
      <c r="D74" s="92" t="s">
        <v>158</v>
      </c>
      <c r="E74" s="93" t="s">
        <v>35</v>
      </c>
      <c r="F74" s="94" t="s">
        <v>159</v>
      </c>
      <c r="G74" s="125">
        <v>600</v>
      </c>
      <c r="H74" s="33">
        <v>150</v>
      </c>
      <c r="I74" s="1">
        <v>150</v>
      </c>
      <c r="J74" s="1">
        <v>150</v>
      </c>
      <c r="K74" s="25">
        <v>150</v>
      </c>
      <c r="L74" s="87">
        <v>92</v>
      </c>
      <c r="M74" s="86">
        <v>84</v>
      </c>
      <c r="N74" s="86">
        <v>110</v>
      </c>
      <c r="O74" s="188">
        <v>124</v>
      </c>
      <c r="P74" s="72">
        <f t="shared" si="2"/>
        <v>0.61333333333333329</v>
      </c>
      <c r="Q74" s="72">
        <f t="shared" si="2"/>
        <v>0.56000000000000005</v>
      </c>
      <c r="R74" s="72">
        <f t="shared" si="4"/>
        <v>0.73333333333333328</v>
      </c>
      <c r="S74" s="72">
        <f t="shared" si="5"/>
        <v>0.82666666666666666</v>
      </c>
      <c r="T74" s="57">
        <f t="shared" si="6"/>
        <v>0.3434666666666667</v>
      </c>
      <c r="U74" s="57">
        <f t="shared" si="7"/>
        <v>0.25187555555555557</v>
      </c>
      <c r="V74" s="57">
        <f t="shared" si="1"/>
        <v>0.68333333333333335</v>
      </c>
      <c r="W74" s="183" t="s">
        <v>387</v>
      </c>
    </row>
    <row r="75" spans="2:23" ht="128.25" customHeight="1" x14ac:dyDescent="0.3">
      <c r="B75" s="2" t="s">
        <v>13</v>
      </c>
      <c r="C75" s="158" t="s">
        <v>284</v>
      </c>
      <c r="D75" s="92" t="s">
        <v>160</v>
      </c>
      <c r="E75" s="93" t="s">
        <v>35</v>
      </c>
      <c r="F75" s="94" t="s">
        <v>161</v>
      </c>
      <c r="G75" s="125">
        <v>800</v>
      </c>
      <c r="H75" s="33">
        <v>200</v>
      </c>
      <c r="I75" s="1">
        <v>200</v>
      </c>
      <c r="J75" s="1">
        <v>200</v>
      </c>
      <c r="K75" s="25">
        <v>200</v>
      </c>
      <c r="L75" s="87">
        <v>54</v>
      </c>
      <c r="M75" s="86">
        <v>187</v>
      </c>
      <c r="N75" s="86">
        <v>180</v>
      </c>
      <c r="O75" s="188">
        <v>83</v>
      </c>
      <c r="P75" s="72">
        <f t="shared" si="2"/>
        <v>0.27</v>
      </c>
      <c r="Q75" s="72">
        <f t="shared" si="2"/>
        <v>0.93500000000000005</v>
      </c>
      <c r="R75" s="72">
        <f t="shared" si="4"/>
        <v>0.9</v>
      </c>
      <c r="S75" s="72">
        <f t="shared" si="5"/>
        <v>0.41499999999999998</v>
      </c>
      <c r="T75" s="57">
        <f t="shared" si="6"/>
        <v>0.25245000000000001</v>
      </c>
      <c r="U75" s="57">
        <f t="shared" si="7"/>
        <v>0.22720500000000002</v>
      </c>
      <c r="V75" s="57">
        <f t="shared" si="1"/>
        <v>0.63</v>
      </c>
      <c r="W75" s="183" t="s">
        <v>388</v>
      </c>
    </row>
    <row r="76" spans="2:23" ht="117.75" customHeight="1" x14ac:dyDescent="0.3">
      <c r="B76" s="2" t="s">
        <v>13</v>
      </c>
      <c r="C76" s="158" t="s">
        <v>285</v>
      </c>
      <c r="D76" s="92" t="s">
        <v>162</v>
      </c>
      <c r="E76" s="93" t="s">
        <v>35</v>
      </c>
      <c r="F76" s="94" t="s">
        <v>163</v>
      </c>
      <c r="G76" s="125">
        <v>240</v>
      </c>
      <c r="H76" s="33">
        <v>60</v>
      </c>
      <c r="I76" s="1">
        <v>60</v>
      </c>
      <c r="J76" s="1">
        <v>60</v>
      </c>
      <c r="K76" s="25">
        <v>60</v>
      </c>
      <c r="L76" s="87">
        <v>58</v>
      </c>
      <c r="M76" s="86">
        <v>58</v>
      </c>
      <c r="N76" s="86">
        <v>66</v>
      </c>
      <c r="O76" s="188">
        <v>60</v>
      </c>
      <c r="P76" s="72">
        <f t="shared" ref="P76:Q103" si="8">IFERROR((L76/H76),"100%")</f>
        <v>0.96666666666666667</v>
      </c>
      <c r="Q76" s="72">
        <f t="shared" si="8"/>
        <v>0.96666666666666667</v>
      </c>
      <c r="R76" s="72">
        <f t="shared" si="4"/>
        <v>1.1000000000000001</v>
      </c>
      <c r="S76" s="72">
        <f t="shared" si="5"/>
        <v>1</v>
      </c>
      <c r="T76" s="57">
        <f t="shared" si="6"/>
        <v>0.93444444444444441</v>
      </c>
      <c r="U76" s="57">
        <f t="shared" si="7"/>
        <v>1.0278888888888889</v>
      </c>
      <c r="V76" s="57">
        <f t="shared" si="1"/>
        <v>1.0083333333333333</v>
      </c>
      <c r="W76" s="183" t="s">
        <v>366</v>
      </c>
    </row>
    <row r="77" spans="2:23" ht="128.25" customHeight="1" x14ac:dyDescent="0.3">
      <c r="B77" s="2" t="s">
        <v>13</v>
      </c>
      <c r="C77" s="158" t="s">
        <v>286</v>
      </c>
      <c r="D77" s="92" t="s">
        <v>164</v>
      </c>
      <c r="E77" s="93" t="s">
        <v>35</v>
      </c>
      <c r="F77" s="94" t="s">
        <v>165</v>
      </c>
      <c r="G77" s="125">
        <v>8000</v>
      </c>
      <c r="H77" s="33">
        <v>2000</v>
      </c>
      <c r="I77" s="1">
        <v>2000</v>
      </c>
      <c r="J77" s="1">
        <v>2000</v>
      </c>
      <c r="K77" s="25">
        <v>2000</v>
      </c>
      <c r="L77" s="87">
        <v>2128</v>
      </c>
      <c r="M77" s="86">
        <v>2037</v>
      </c>
      <c r="N77" s="86">
        <v>2170</v>
      </c>
      <c r="O77" s="188">
        <v>1646</v>
      </c>
      <c r="P77" s="72">
        <f t="shared" si="8"/>
        <v>1.0640000000000001</v>
      </c>
      <c r="Q77" s="72">
        <f t="shared" si="8"/>
        <v>1.0185</v>
      </c>
      <c r="R77" s="72">
        <f t="shared" si="4"/>
        <v>1.085</v>
      </c>
      <c r="S77" s="72">
        <f t="shared" si="5"/>
        <v>0.82299999999999995</v>
      </c>
      <c r="T77" s="57">
        <f t="shared" si="6"/>
        <v>1.0836840000000001</v>
      </c>
      <c r="U77" s="57">
        <f t="shared" si="7"/>
        <v>1.17579714</v>
      </c>
      <c r="V77" s="57">
        <f t="shared" si="1"/>
        <v>0.99762499999999998</v>
      </c>
      <c r="W77" s="183" t="s">
        <v>389</v>
      </c>
    </row>
    <row r="78" spans="2:23" ht="113.25" customHeight="1" x14ac:dyDescent="0.3">
      <c r="B78" s="2" t="s">
        <v>13</v>
      </c>
      <c r="C78" s="158" t="s">
        <v>287</v>
      </c>
      <c r="D78" s="92" t="s">
        <v>166</v>
      </c>
      <c r="E78" s="93" t="s">
        <v>35</v>
      </c>
      <c r="F78" s="94" t="s">
        <v>167</v>
      </c>
      <c r="G78" s="125">
        <v>600</v>
      </c>
      <c r="H78" s="33">
        <v>150</v>
      </c>
      <c r="I78" s="1">
        <v>150</v>
      </c>
      <c r="J78" s="1">
        <v>150</v>
      </c>
      <c r="K78" s="25">
        <v>150</v>
      </c>
      <c r="L78" s="87">
        <v>86</v>
      </c>
      <c r="M78" s="86">
        <v>59</v>
      </c>
      <c r="N78" s="86">
        <v>85</v>
      </c>
      <c r="O78" s="188">
        <v>132</v>
      </c>
      <c r="P78" s="72">
        <f t="shared" si="8"/>
        <v>0.57333333333333336</v>
      </c>
      <c r="Q78" s="72">
        <f t="shared" si="8"/>
        <v>0.39333333333333331</v>
      </c>
      <c r="R78" s="72">
        <f t="shared" si="4"/>
        <v>0.56666666666666665</v>
      </c>
      <c r="S78" s="72">
        <f t="shared" si="5"/>
        <v>0.88</v>
      </c>
      <c r="T78" s="57">
        <f t="shared" si="6"/>
        <v>0.22551111111111111</v>
      </c>
      <c r="U78" s="57">
        <f t="shared" si="7"/>
        <v>0.12778962962962961</v>
      </c>
      <c r="V78" s="57">
        <f t="shared" si="1"/>
        <v>0.60333333333333339</v>
      </c>
      <c r="W78" s="183" t="s">
        <v>390</v>
      </c>
    </row>
    <row r="79" spans="2:23" ht="117" customHeight="1" x14ac:dyDescent="0.3">
      <c r="B79" s="2" t="s">
        <v>13</v>
      </c>
      <c r="C79" s="158" t="s">
        <v>288</v>
      </c>
      <c r="D79" s="92" t="s">
        <v>168</v>
      </c>
      <c r="E79" s="93" t="s">
        <v>35</v>
      </c>
      <c r="F79" s="94" t="s">
        <v>169</v>
      </c>
      <c r="G79" s="125">
        <v>200</v>
      </c>
      <c r="H79" s="33">
        <v>40</v>
      </c>
      <c r="I79" s="1">
        <v>50</v>
      </c>
      <c r="J79" s="1">
        <v>50</v>
      </c>
      <c r="K79" s="25">
        <v>60</v>
      </c>
      <c r="L79" s="87">
        <v>44</v>
      </c>
      <c r="M79" s="86">
        <v>57</v>
      </c>
      <c r="N79" s="86">
        <v>52</v>
      </c>
      <c r="O79" s="188">
        <v>63</v>
      </c>
      <c r="P79" s="72">
        <f t="shared" si="8"/>
        <v>1.1000000000000001</v>
      </c>
      <c r="Q79" s="72">
        <f t="shared" si="8"/>
        <v>1.1399999999999999</v>
      </c>
      <c r="R79" s="72">
        <f t="shared" si="4"/>
        <v>1.04</v>
      </c>
      <c r="S79" s="72">
        <f t="shared" si="5"/>
        <v>1.05</v>
      </c>
      <c r="T79" s="57">
        <f t="shared" si="6"/>
        <v>1.254</v>
      </c>
      <c r="U79" s="57">
        <f t="shared" si="7"/>
        <v>1.30416</v>
      </c>
      <c r="V79" s="57">
        <f t="shared" ref="V79:V103" si="9">IFERROR(((L79+M79+N79+O79)/(H79+I79+J79+K79)),"100%")</f>
        <v>1.08</v>
      </c>
      <c r="W79" s="183" t="s">
        <v>391</v>
      </c>
    </row>
    <row r="80" spans="2:23" ht="124.5" customHeight="1" x14ac:dyDescent="0.3">
      <c r="B80" s="2" t="s">
        <v>13</v>
      </c>
      <c r="C80" s="162" t="s">
        <v>289</v>
      </c>
      <c r="D80" s="98" t="s">
        <v>170</v>
      </c>
      <c r="E80" s="93" t="s">
        <v>35</v>
      </c>
      <c r="F80" s="99" t="s">
        <v>171</v>
      </c>
      <c r="G80" s="125">
        <v>300</v>
      </c>
      <c r="H80" s="33"/>
      <c r="I80" s="1"/>
      <c r="J80" s="1"/>
      <c r="K80" s="25">
        <v>300</v>
      </c>
      <c r="L80" s="87" t="s">
        <v>322</v>
      </c>
      <c r="M80" s="86" t="s">
        <v>321</v>
      </c>
      <c r="N80" s="86">
        <v>0</v>
      </c>
      <c r="O80" s="188">
        <v>1590</v>
      </c>
      <c r="P80" s="72" t="str">
        <f t="shared" si="8"/>
        <v>100%</v>
      </c>
      <c r="Q80" s="72" t="str">
        <f t="shared" si="8"/>
        <v>100%</v>
      </c>
      <c r="R80" s="72" t="str">
        <f t="shared" ref="R80:R103" si="10">IFERROR((N80/J80),"100%")</f>
        <v>100%</v>
      </c>
      <c r="S80" s="72">
        <f t="shared" ref="S80:S103" si="11">IFERROR((O80/K80),"100%")</f>
        <v>5.3</v>
      </c>
      <c r="T80" s="57" t="str">
        <f t="shared" ref="T80:T103" si="12">IFERROR((L80/H80)*(M80/I80),"100%")</f>
        <v>100%</v>
      </c>
      <c r="U80" s="57" t="str">
        <f t="shared" ref="U80:U103" si="13">IFERROR((L80/H80)*(M80/I80)*(N80/J80),"100%")</f>
        <v>100%</v>
      </c>
      <c r="V80" s="57" t="str">
        <f t="shared" si="9"/>
        <v>100%</v>
      </c>
      <c r="W80" s="183" t="s">
        <v>392</v>
      </c>
    </row>
    <row r="81" spans="2:23" ht="117" customHeight="1" x14ac:dyDescent="0.3">
      <c r="B81" s="150" t="s">
        <v>172</v>
      </c>
      <c r="C81" s="161" t="s">
        <v>290</v>
      </c>
      <c r="D81" s="36" t="s">
        <v>173</v>
      </c>
      <c r="E81" s="95" t="s">
        <v>35</v>
      </c>
      <c r="F81" s="104" t="s">
        <v>174</v>
      </c>
      <c r="G81" s="85">
        <v>25</v>
      </c>
      <c r="H81" s="33">
        <v>6</v>
      </c>
      <c r="I81" s="1">
        <v>6</v>
      </c>
      <c r="J81" s="1">
        <v>6</v>
      </c>
      <c r="K81" s="25">
        <v>7</v>
      </c>
      <c r="L81" s="87">
        <v>2824</v>
      </c>
      <c r="M81" s="86">
        <v>2824</v>
      </c>
      <c r="N81" s="86">
        <v>0</v>
      </c>
      <c r="O81" s="187">
        <v>0</v>
      </c>
      <c r="P81" s="72">
        <f t="shared" si="8"/>
        <v>470.66666666666669</v>
      </c>
      <c r="Q81" s="72">
        <f t="shared" si="8"/>
        <v>470.66666666666669</v>
      </c>
      <c r="R81" s="72">
        <f t="shared" si="10"/>
        <v>0</v>
      </c>
      <c r="S81" s="72">
        <f t="shared" si="11"/>
        <v>0</v>
      </c>
      <c r="T81" s="57">
        <f t="shared" si="12"/>
        <v>221527.11111111112</v>
      </c>
      <c r="U81" s="57">
        <f t="shared" si="13"/>
        <v>0</v>
      </c>
      <c r="V81" s="57">
        <f t="shared" si="9"/>
        <v>225.92</v>
      </c>
      <c r="W81" s="183" t="s">
        <v>328</v>
      </c>
    </row>
    <row r="82" spans="2:23" ht="138" customHeight="1" x14ac:dyDescent="0.3">
      <c r="B82" s="2" t="s">
        <v>13</v>
      </c>
      <c r="C82" s="158" t="s">
        <v>291</v>
      </c>
      <c r="D82" s="92" t="s">
        <v>175</v>
      </c>
      <c r="E82" s="93" t="s">
        <v>35</v>
      </c>
      <c r="F82" s="94" t="s">
        <v>176</v>
      </c>
      <c r="G82" s="125">
        <v>2</v>
      </c>
      <c r="H82" s="33"/>
      <c r="I82" s="1">
        <v>1</v>
      </c>
      <c r="J82" s="1"/>
      <c r="K82" s="25">
        <v>1</v>
      </c>
      <c r="L82" s="87">
        <v>90</v>
      </c>
      <c r="M82" s="86">
        <v>90</v>
      </c>
      <c r="N82" s="86">
        <v>9</v>
      </c>
      <c r="O82" s="188">
        <v>78</v>
      </c>
      <c r="P82" s="72" t="str">
        <f t="shared" si="8"/>
        <v>100%</v>
      </c>
      <c r="Q82" s="72">
        <f t="shared" si="8"/>
        <v>90</v>
      </c>
      <c r="R82" s="72" t="str">
        <f t="shared" si="10"/>
        <v>100%</v>
      </c>
      <c r="S82" s="72">
        <f t="shared" si="11"/>
        <v>78</v>
      </c>
      <c r="T82" s="57" t="str">
        <f t="shared" si="12"/>
        <v>100%</v>
      </c>
      <c r="U82" s="57" t="str">
        <f t="shared" si="13"/>
        <v>100%</v>
      </c>
      <c r="V82" s="57">
        <f t="shared" si="9"/>
        <v>133.5</v>
      </c>
      <c r="W82" s="183" t="s">
        <v>393</v>
      </c>
    </row>
    <row r="83" spans="2:23" ht="113.25" customHeight="1" x14ac:dyDescent="0.3">
      <c r="B83" s="2" t="s">
        <v>13</v>
      </c>
      <c r="C83" s="158" t="s">
        <v>292</v>
      </c>
      <c r="D83" s="92" t="s">
        <v>177</v>
      </c>
      <c r="E83" s="93" t="s">
        <v>35</v>
      </c>
      <c r="F83" s="94" t="s">
        <v>178</v>
      </c>
      <c r="G83" s="125">
        <v>4</v>
      </c>
      <c r="H83" s="33">
        <v>1</v>
      </c>
      <c r="I83" s="1">
        <v>1</v>
      </c>
      <c r="J83" s="1">
        <v>1</v>
      </c>
      <c r="K83" s="25">
        <v>1</v>
      </c>
      <c r="L83" s="87">
        <v>1</v>
      </c>
      <c r="M83" s="86">
        <v>1</v>
      </c>
      <c r="N83" s="86">
        <v>6</v>
      </c>
      <c r="O83" s="188">
        <v>6</v>
      </c>
      <c r="P83" s="72">
        <f t="shared" si="8"/>
        <v>1</v>
      </c>
      <c r="Q83" s="72">
        <f t="shared" si="8"/>
        <v>1</v>
      </c>
      <c r="R83" s="72">
        <f t="shared" si="10"/>
        <v>6</v>
      </c>
      <c r="S83" s="72">
        <f t="shared" si="11"/>
        <v>6</v>
      </c>
      <c r="T83" s="57">
        <f t="shared" si="12"/>
        <v>1</v>
      </c>
      <c r="U83" s="57">
        <f t="shared" si="13"/>
        <v>6</v>
      </c>
      <c r="V83" s="57">
        <f t="shared" si="9"/>
        <v>3.5</v>
      </c>
      <c r="W83" s="183" t="s">
        <v>394</v>
      </c>
    </row>
    <row r="84" spans="2:23" ht="105.75" customHeight="1" x14ac:dyDescent="0.3">
      <c r="B84" s="2" t="s">
        <v>13</v>
      </c>
      <c r="C84" s="158" t="s">
        <v>293</v>
      </c>
      <c r="D84" s="92" t="s">
        <v>179</v>
      </c>
      <c r="E84" s="93" t="s">
        <v>35</v>
      </c>
      <c r="F84" s="94" t="s">
        <v>180</v>
      </c>
      <c r="G84" s="125">
        <v>93</v>
      </c>
      <c r="H84" s="33">
        <v>40</v>
      </c>
      <c r="I84" s="1"/>
      <c r="J84" s="1"/>
      <c r="K84" s="25">
        <v>53</v>
      </c>
      <c r="L84" s="87">
        <v>116</v>
      </c>
      <c r="M84" s="86">
        <v>52</v>
      </c>
      <c r="N84" s="86">
        <v>3</v>
      </c>
      <c r="O84" s="188">
        <v>6</v>
      </c>
      <c r="P84" s="72">
        <f t="shared" si="8"/>
        <v>2.9</v>
      </c>
      <c r="Q84" s="72" t="str">
        <f t="shared" si="8"/>
        <v>100%</v>
      </c>
      <c r="R84" s="72" t="str">
        <f t="shared" si="10"/>
        <v>100%</v>
      </c>
      <c r="S84" s="72">
        <f t="shared" si="11"/>
        <v>0.11320754716981132</v>
      </c>
      <c r="T84" s="57" t="str">
        <f t="shared" si="12"/>
        <v>100%</v>
      </c>
      <c r="U84" s="57" t="str">
        <f t="shared" si="13"/>
        <v>100%</v>
      </c>
      <c r="V84" s="57">
        <f t="shared" si="9"/>
        <v>1.903225806451613</v>
      </c>
      <c r="W84" s="183" t="s">
        <v>395</v>
      </c>
    </row>
    <row r="85" spans="2:23" ht="122.25" customHeight="1" x14ac:dyDescent="0.3">
      <c r="B85" s="2" t="s">
        <v>13</v>
      </c>
      <c r="C85" s="158" t="s">
        <v>294</v>
      </c>
      <c r="D85" s="92" t="s">
        <v>181</v>
      </c>
      <c r="E85" s="93" t="s">
        <v>35</v>
      </c>
      <c r="F85" s="94" t="s">
        <v>182</v>
      </c>
      <c r="G85" s="125">
        <v>144</v>
      </c>
      <c r="H85" s="33">
        <v>36</v>
      </c>
      <c r="I85" s="1">
        <v>36</v>
      </c>
      <c r="J85" s="1">
        <v>36</v>
      </c>
      <c r="K85" s="25">
        <v>36</v>
      </c>
      <c r="L85" s="87">
        <v>21</v>
      </c>
      <c r="M85" s="86">
        <v>21</v>
      </c>
      <c r="N85" s="86">
        <v>52</v>
      </c>
      <c r="O85" s="188">
        <v>36</v>
      </c>
      <c r="P85" s="72">
        <f t="shared" si="8"/>
        <v>0.58333333333333337</v>
      </c>
      <c r="Q85" s="72">
        <f t="shared" si="8"/>
        <v>0.58333333333333337</v>
      </c>
      <c r="R85" s="72">
        <f t="shared" si="10"/>
        <v>1.4444444444444444</v>
      </c>
      <c r="S85" s="72">
        <f t="shared" si="11"/>
        <v>1</v>
      </c>
      <c r="T85" s="57">
        <f t="shared" si="12"/>
        <v>0.34027777777777785</v>
      </c>
      <c r="U85" s="57">
        <f t="shared" si="13"/>
        <v>0.49151234567901242</v>
      </c>
      <c r="V85" s="57">
        <f t="shared" si="9"/>
        <v>0.90277777777777779</v>
      </c>
      <c r="W85" s="183" t="s">
        <v>367</v>
      </c>
    </row>
    <row r="86" spans="2:23" ht="82.8" x14ac:dyDescent="0.3">
      <c r="B86" s="2" t="s">
        <v>13</v>
      </c>
      <c r="C86" s="158" t="s">
        <v>295</v>
      </c>
      <c r="D86" s="92" t="s">
        <v>183</v>
      </c>
      <c r="E86" s="93" t="s">
        <v>35</v>
      </c>
      <c r="F86" s="94" t="s">
        <v>184</v>
      </c>
      <c r="G86" s="125">
        <v>12</v>
      </c>
      <c r="H86" s="33">
        <v>2</v>
      </c>
      <c r="I86" s="1">
        <v>2</v>
      </c>
      <c r="J86" s="1">
        <v>3</v>
      </c>
      <c r="K86" s="25">
        <v>5</v>
      </c>
      <c r="L86" s="87">
        <v>266</v>
      </c>
      <c r="M86" s="86">
        <v>38</v>
      </c>
      <c r="N86" s="86">
        <v>72</v>
      </c>
      <c r="O86" s="188">
        <v>180</v>
      </c>
      <c r="P86" s="72">
        <f t="shared" si="8"/>
        <v>133</v>
      </c>
      <c r="Q86" s="72">
        <f t="shared" si="8"/>
        <v>19</v>
      </c>
      <c r="R86" s="72">
        <f t="shared" si="10"/>
        <v>24</v>
      </c>
      <c r="S86" s="72">
        <f t="shared" si="11"/>
        <v>36</v>
      </c>
      <c r="T86" s="57">
        <f t="shared" si="12"/>
        <v>2527</v>
      </c>
      <c r="U86" s="57">
        <f t="shared" si="13"/>
        <v>60648</v>
      </c>
      <c r="V86" s="57">
        <f t="shared" si="9"/>
        <v>46.333333333333336</v>
      </c>
      <c r="W86" s="183" t="s">
        <v>396</v>
      </c>
    </row>
    <row r="87" spans="2:23" ht="114.75" customHeight="1" x14ac:dyDescent="0.3">
      <c r="B87" s="2" t="s">
        <v>13</v>
      </c>
      <c r="C87" s="158" t="s">
        <v>296</v>
      </c>
      <c r="D87" s="92" t="s">
        <v>185</v>
      </c>
      <c r="E87" s="93" t="s">
        <v>35</v>
      </c>
      <c r="F87" s="94" t="s">
        <v>186</v>
      </c>
      <c r="G87" s="125">
        <v>5</v>
      </c>
      <c r="H87" s="33"/>
      <c r="I87" s="1"/>
      <c r="J87" s="1">
        <v>5</v>
      </c>
      <c r="K87" s="25"/>
      <c r="L87" s="87" t="s">
        <v>321</v>
      </c>
      <c r="M87" s="86" t="s">
        <v>321</v>
      </c>
      <c r="N87" s="86">
        <v>0</v>
      </c>
      <c r="O87" s="188">
        <v>0</v>
      </c>
      <c r="P87" s="72" t="str">
        <f t="shared" si="8"/>
        <v>100%</v>
      </c>
      <c r="Q87" s="72" t="str">
        <f t="shared" si="8"/>
        <v>100%</v>
      </c>
      <c r="R87" s="72">
        <f t="shared" si="10"/>
        <v>0</v>
      </c>
      <c r="S87" s="72" t="str">
        <f t="shared" si="11"/>
        <v>100%</v>
      </c>
      <c r="T87" s="57" t="str">
        <f t="shared" si="12"/>
        <v>100%</v>
      </c>
      <c r="U87" s="57" t="str">
        <f t="shared" si="13"/>
        <v>100%</v>
      </c>
      <c r="V87" s="57" t="str">
        <f t="shared" si="9"/>
        <v>100%</v>
      </c>
      <c r="W87" s="183" t="s">
        <v>397</v>
      </c>
    </row>
    <row r="88" spans="2:23" ht="105" customHeight="1" x14ac:dyDescent="0.3">
      <c r="B88" s="32" t="s">
        <v>187</v>
      </c>
      <c r="C88" s="161" t="s">
        <v>297</v>
      </c>
      <c r="D88" s="91" t="s">
        <v>188</v>
      </c>
      <c r="E88" s="95" t="s">
        <v>35</v>
      </c>
      <c r="F88" s="100" t="s">
        <v>207</v>
      </c>
      <c r="G88" s="106">
        <v>128765</v>
      </c>
      <c r="H88" s="33">
        <v>32192</v>
      </c>
      <c r="I88" s="1">
        <v>32192</v>
      </c>
      <c r="J88" s="1">
        <v>32191</v>
      </c>
      <c r="K88" s="25">
        <v>32190</v>
      </c>
      <c r="L88" s="87">
        <v>19517</v>
      </c>
      <c r="M88" s="86">
        <v>18361</v>
      </c>
      <c r="N88" s="86">
        <v>15841</v>
      </c>
      <c r="O88" s="187">
        <v>17633</v>
      </c>
      <c r="P88" s="72">
        <f t="shared" si="8"/>
        <v>0.60626863817097421</v>
      </c>
      <c r="Q88" s="72">
        <f t="shared" si="8"/>
        <v>0.57035909542743535</v>
      </c>
      <c r="R88" s="72">
        <f t="shared" si="10"/>
        <v>0.49209406355813734</v>
      </c>
      <c r="S88" s="72">
        <f t="shared" si="11"/>
        <v>0.54777881329605471</v>
      </c>
      <c r="T88" s="57">
        <f t="shared" si="12"/>
        <v>0.34579083205321998</v>
      </c>
      <c r="U88" s="57">
        <f t="shared" si="13"/>
        <v>0.17016161568621843</v>
      </c>
      <c r="V88" s="57">
        <f t="shared" si="9"/>
        <v>0.55412573292431955</v>
      </c>
      <c r="W88" s="183" t="s">
        <v>398</v>
      </c>
    </row>
    <row r="89" spans="2:23" ht="55.2" x14ac:dyDescent="0.3">
      <c r="B89" s="2" t="s">
        <v>13</v>
      </c>
      <c r="C89" s="158" t="s">
        <v>298</v>
      </c>
      <c r="D89" s="93" t="s">
        <v>189</v>
      </c>
      <c r="E89" s="93" t="s">
        <v>35</v>
      </c>
      <c r="F89" s="94" t="s">
        <v>190</v>
      </c>
      <c r="G89" s="125">
        <v>37</v>
      </c>
      <c r="H89" s="1">
        <v>9</v>
      </c>
      <c r="I89" s="1">
        <v>10</v>
      </c>
      <c r="J89" s="1">
        <v>9</v>
      </c>
      <c r="K89" s="1">
        <v>9</v>
      </c>
      <c r="L89" s="87">
        <v>0</v>
      </c>
      <c r="M89" s="86">
        <v>0</v>
      </c>
      <c r="N89" s="86">
        <v>0</v>
      </c>
      <c r="O89" s="188">
        <v>0</v>
      </c>
      <c r="P89" s="72">
        <f t="shared" si="8"/>
        <v>0</v>
      </c>
      <c r="Q89" s="72">
        <f t="shared" si="8"/>
        <v>0</v>
      </c>
      <c r="R89" s="72">
        <f t="shared" si="10"/>
        <v>0</v>
      </c>
      <c r="S89" s="72">
        <f t="shared" si="11"/>
        <v>0</v>
      </c>
      <c r="T89" s="57">
        <f t="shared" si="12"/>
        <v>0</v>
      </c>
      <c r="U89" s="57">
        <f t="shared" si="13"/>
        <v>0</v>
      </c>
      <c r="V89" s="57">
        <f t="shared" si="9"/>
        <v>0</v>
      </c>
      <c r="W89" s="183" t="s">
        <v>328</v>
      </c>
    </row>
    <row r="90" spans="2:23" ht="108" customHeight="1" x14ac:dyDescent="0.3">
      <c r="B90" s="2" t="s">
        <v>13</v>
      </c>
      <c r="C90" s="158" t="s">
        <v>299</v>
      </c>
      <c r="D90" s="93" t="s">
        <v>191</v>
      </c>
      <c r="E90" s="93" t="s">
        <v>35</v>
      </c>
      <c r="F90" s="94" t="s">
        <v>192</v>
      </c>
      <c r="G90" s="125">
        <v>130235</v>
      </c>
      <c r="H90" s="1">
        <v>32600</v>
      </c>
      <c r="I90" s="1">
        <v>32600</v>
      </c>
      <c r="J90" s="1">
        <v>32517</v>
      </c>
      <c r="K90" s="1">
        <v>32518</v>
      </c>
      <c r="L90" s="87">
        <v>560221</v>
      </c>
      <c r="M90" s="86">
        <v>18400</v>
      </c>
      <c r="N90" s="86">
        <v>9200</v>
      </c>
      <c r="O90" s="188">
        <v>0</v>
      </c>
      <c r="P90" s="72">
        <f t="shared" si="8"/>
        <v>17.184693251533741</v>
      </c>
      <c r="Q90" s="72">
        <f t="shared" si="8"/>
        <v>0.56441717791411039</v>
      </c>
      <c r="R90" s="72">
        <f t="shared" si="10"/>
        <v>0.28292892948303966</v>
      </c>
      <c r="S90" s="72">
        <f t="shared" si="11"/>
        <v>0</v>
      </c>
      <c r="T90" s="57">
        <f t="shared" si="12"/>
        <v>9.6993360683503322</v>
      </c>
      <c r="U90" s="57">
        <f t="shared" si="13"/>
        <v>2.7442227705145941</v>
      </c>
      <c r="V90" s="57">
        <f t="shared" si="9"/>
        <v>4.5135409068222829</v>
      </c>
      <c r="W90" s="183" t="s">
        <v>399</v>
      </c>
    </row>
    <row r="91" spans="2:23" ht="131.25" customHeight="1" x14ac:dyDescent="0.3">
      <c r="B91" s="2" t="s">
        <v>13</v>
      </c>
      <c r="C91" s="158" t="s">
        <v>300</v>
      </c>
      <c r="D91" s="93" t="s">
        <v>193</v>
      </c>
      <c r="E91" s="93" t="s">
        <v>35</v>
      </c>
      <c r="F91" s="94" t="s">
        <v>194</v>
      </c>
      <c r="G91" s="125">
        <v>87</v>
      </c>
      <c r="H91" s="1">
        <v>21</v>
      </c>
      <c r="I91" s="1">
        <v>23</v>
      </c>
      <c r="J91" s="1">
        <v>22</v>
      </c>
      <c r="K91" s="1">
        <v>21</v>
      </c>
      <c r="L91" s="87">
        <v>15</v>
      </c>
      <c r="M91" s="86">
        <v>0</v>
      </c>
      <c r="N91" s="86">
        <v>0</v>
      </c>
      <c r="O91" s="188">
        <v>15</v>
      </c>
      <c r="P91" s="72">
        <f t="shared" si="8"/>
        <v>0.7142857142857143</v>
      </c>
      <c r="Q91" s="72">
        <f t="shared" si="8"/>
        <v>0</v>
      </c>
      <c r="R91" s="72">
        <f t="shared" si="10"/>
        <v>0</v>
      </c>
      <c r="S91" s="72">
        <f t="shared" si="11"/>
        <v>0.7142857142857143</v>
      </c>
      <c r="T91" s="57">
        <f t="shared" si="12"/>
        <v>0</v>
      </c>
      <c r="U91" s="57">
        <f t="shared" si="13"/>
        <v>0</v>
      </c>
      <c r="V91" s="57">
        <f t="shared" si="9"/>
        <v>0.34482758620689657</v>
      </c>
      <c r="W91" s="183" t="s">
        <v>400</v>
      </c>
    </row>
    <row r="92" spans="2:23" ht="123.75" customHeight="1" x14ac:dyDescent="0.3">
      <c r="B92" s="2" t="s">
        <v>13</v>
      </c>
      <c r="C92" s="158" t="s">
        <v>301</v>
      </c>
      <c r="D92" s="93" t="s">
        <v>195</v>
      </c>
      <c r="E92" s="93" t="s">
        <v>35</v>
      </c>
      <c r="F92" s="94" t="s">
        <v>196</v>
      </c>
      <c r="G92" s="125">
        <v>5</v>
      </c>
      <c r="H92" s="33">
        <v>2</v>
      </c>
      <c r="I92" s="1">
        <v>2</v>
      </c>
      <c r="J92" s="1">
        <v>1</v>
      </c>
      <c r="K92" s="25"/>
      <c r="L92" s="87">
        <v>0</v>
      </c>
      <c r="M92" s="86">
        <v>0</v>
      </c>
      <c r="N92" s="86">
        <v>0</v>
      </c>
      <c r="O92" s="188">
        <v>0</v>
      </c>
      <c r="P92" s="72">
        <f t="shared" si="8"/>
        <v>0</v>
      </c>
      <c r="Q92" s="72">
        <f t="shared" si="8"/>
        <v>0</v>
      </c>
      <c r="R92" s="72">
        <f t="shared" si="10"/>
        <v>0</v>
      </c>
      <c r="S92" s="72" t="str">
        <f t="shared" si="11"/>
        <v>100%</v>
      </c>
      <c r="T92" s="57">
        <f t="shared" si="12"/>
        <v>0</v>
      </c>
      <c r="U92" s="57">
        <f t="shared" si="13"/>
        <v>0</v>
      </c>
      <c r="V92" s="57">
        <f t="shared" si="9"/>
        <v>0</v>
      </c>
      <c r="W92" s="183" t="s">
        <v>401</v>
      </c>
    </row>
    <row r="93" spans="2:23" ht="128.25" customHeight="1" x14ac:dyDescent="0.3">
      <c r="B93" s="32" t="s">
        <v>197</v>
      </c>
      <c r="C93" s="161" t="s">
        <v>302</v>
      </c>
      <c r="D93" s="91" t="s">
        <v>198</v>
      </c>
      <c r="E93" s="95" t="s">
        <v>35</v>
      </c>
      <c r="F93" s="100" t="s">
        <v>208</v>
      </c>
      <c r="G93" s="105">
        <v>88</v>
      </c>
      <c r="H93" s="33">
        <v>22</v>
      </c>
      <c r="I93" s="1">
        <v>22</v>
      </c>
      <c r="J93" s="1">
        <v>22</v>
      </c>
      <c r="K93" s="25">
        <v>22</v>
      </c>
      <c r="L93" s="87">
        <v>2</v>
      </c>
      <c r="M93" s="86">
        <v>5</v>
      </c>
      <c r="N93" s="86">
        <v>9</v>
      </c>
      <c r="O93" s="187">
        <v>2</v>
      </c>
      <c r="P93" s="72">
        <f t="shared" si="8"/>
        <v>9.0909090909090912E-2</v>
      </c>
      <c r="Q93" s="72">
        <f t="shared" si="8"/>
        <v>0.22727272727272727</v>
      </c>
      <c r="R93" s="72">
        <f t="shared" si="10"/>
        <v>0.40909090909090912</v>
      </c>
      <c r="S93" s="72">
        <f t="shared" si="11"/>
        <v>9.0909090909090912E-2</v>
      </c>
      <c r="T93" s="57">
        <f t="shared" si="12"/>
        <v>2.0661157024793389E-2</v>
      </c>
      <c r="U93" s="57">
        <f t="shared" si="13"/>
        <v>8.4522915101427499E-3</v>
      </c>
      <c r="V93" s="57">
        <f t="shared" si="9"/>
        <v>0.20454545454545456</v>
      </c>
      <c r="W93" s="183" t="s">
        <v>402</v>
      </c>
    </row>
    <row r="94" spans="2:23" ht="132" customHeight="1" x14ac:dyDescent="0.3">
      <c r="B94" s="2" t="s">
        <v>13</v>
      </c>
      <c r="C94" s="158" t="s">
        <v>303</v>
      </c>
      <c r="D94" s="93" t="s">
        <v>199</v>
      </c>
      <c r="E94" s="93" t="s">
        <v>35</v>
      </c>
      <c r="F94" s="94" t="s">
        <v>200</v>
      </c>
      <c r="G94" s="125">
        <v>10</v>
      </c>
      <c r="H94" s="33">
        <v>2</v>
      </c>
      <c r="I94" s="1">
        <v>3</v>
      </c>
      <c r="J94" s="1">
        <v>3</v>
      </c>
      <c r="K94" s="25">
        <v>2</v>
      </c>
      <c r="L94" s="87">
        <v>2</v>
      </c>
      <c r="M94" s="86">
        <v>3</v>
      </c>
      <c r="N94" s="86">
        <v>2</v>
      </c>
      <c r="O94" s="188">
        <v>7</v>
      </c>
      <c r="P94" s="72">
        <f t="shared" si="8"/>
        <v>1</v>
      </c>
      <c r="Q94" s="72">
        <f t="shared" si="8"/>
        <v>1</v>
      </c>
      <c r="R94" s="72">
        <f t="shared" si="10"/>
        <v>0.66666666666666663</v>
      </c>
      <c r="S94" s="72">
        <f t="shared" si="11"/>
        <v>3.5</v>
      </c>
      <c r="T94" s="57">
        <f t="shared" si="12"/>
        <v>1</v>
      </c>
      <c r="U94" s="57">
        <f t="shared" si="13"/>
        <v>0.66666666666666663</v>
      </c>
      <c r="V94" s="57">
        <f t="shared" si="9"/>
        <v>1.4</v>
      </c>
      <c r="W94" s="183" t="s">
        <v>403</v>
      </c>
    </row>
    <row r="95" spans="2:23" ht="133.5" customHeight="1" x14ac:dyDescent="0.3">
      <c r="B95" s="2" t="s">
        <v>13</v>
      </c>
      <c r="C95" s="158" t="s">
        <v>304</v>
      </c>
      <c r="D95" s="93" t="s">
        <v>201</v>
      </c>
      <c r="E95" s="93" t="s">
        <v>35</v>
      </c>
      <c r="F95" s="94" t="s">
        <v>202</v>
      </c>
      <c r="G95" s="125">
        <v>8</v>
      </c>
      <c r="H95" s="33">
        <v>2</v>
      </c>
      <c r="I95" s="1">
        <v>2</v>
      </c>
      <c r="J95" s="1">
        <v>2</v>
      </c>
      <c r="K95" s="25">
        <v>2</v>
      </c>
      <c r="L95" s="87">
        <v>2</v>
      </c>
      <c r="M95" s="86">
        <v>2</v>
      </c>
      <c r="N95" s="86">
        <v>2</v>
      </c>
      <c r="O95" s="188">
        <v>5</v>
      </c>
      <c r="P95" s="72">
        <f t="shared" si="8"/>
        <v>1</v>
      </c>
      <c r="Q95" s="72">
        <f t="shared" si="8"/>
        <v>1</v>
      </c>
      <c r="R95" s="72">
        <f t="shared" si="10"/>
        <v>1</v>
      </c>
      <c r="S95" s="72">
        <f t="shared" si="11"/>
        <v>2.5</v>
      </c>
      <c r="T95" s="57">
        <f t="shared" si="12"/>
        <v>1</v>
      </c>
      <c r="U95" s="57">
        <f t="shared" si="13"/>
        <v>1</v>
      </c>
      <c r="V95" s="57">
        <f t="shared" si="9"/>
        <v>1.375</v>
      </c>
      <c r="W95" s="183" t="s">
        <v>404</v>
      </c>
    </row>
    <row r="96" spans="2:23" ht="135.75" customHeight="1" x14ac:dyDescent="0.3">
      <c r="B96" s="2" t="s">
        <v>13</v>
      </c>
      <c r="C96" s="158" t="s">
        <v>305</v>
      </c>
      <c r="D96" s="92" t="s">
        <v>203</v>
      </c>
      <c r="E96" s="93" t="s">
        <v>35</v>
      </c>
      <c r="F96" s="94" t="s">
        <v>204</v>
      </c>
      <c r="G96" s="125">
        <v>450</v>
      </c>
      <c r="H96" s="33">
        <v>100</v>
      </c>
      <c r="I96" s="1">
        <v>150</v>
      </c>
      <c r="J96" s="1">
        <v>100</v>
      </c>
      <c r="K96" s="25">
        <v>100</v>
      </c>
      <c r="L96" s="87">
        <v>143</v>
      </c>
      <c r="M96" s="86">
        <v>190</v>
      </c>
      <c r="N96" s="86">
        <v>159</v>
      </c>
      <c r="O96" s="188">
        <v>612</v>
      </c>
      <c r="P96" s="72">
        <f t="shared" si="8"/>
        <v>1.43</v>
      </c>
      <c r="Q96" s="72">
        <f t="shared" si="8"/>
        <v>1.2666666666666666</v>
      </c>
      <c r="R96" s="72">
        <f t="shared" si="10"/>
        <v>1.59</v>
      </c>
      <c r="S96" s="72">
        <f t="shared" si="11"/>
        <v>6.12</v>
      </c>
      <c r="T96" s="57">
        <f t="shared" si="12"/>
        <v>1.8113333333333332</v>
      </c>
      <c r="U96" s="57">
        <f t="shared" si="13"/>
        <v>2.88002</v>
      </c>
      <c r="V96" s="57">
        <f t="shared" si="9"/>
        <v>2.4533333333333331</v>
      </c>
      <c r="W96" s="183" t="s">
        <v>405</v>
      </c>
    </row>
    <row r="97" spans="2:23" ht="96.6" x14ac:dyDescent="0.3">
      <c r="B97" s="137" t="s">
        <v>13</v>
      </c>
      <c r="C97" s="163" t="s">
        <v>306</v>
      </c>
      <c r="D97" s="138" t="s">
        <v>205</v>
      </c>
      <c r="E97" s="139" t="s">
        <v>35</v>
      </c>
      <c r="F97" s="140" t="s">
        <v>206</v>
      </c>
      <c r="G97" s="141">
        <v>5</v>
      </c>
      <c r="H97" s="142">
        <v>2</v>
      </c>
      <c r="I97" s="86"/>
      <c r="J97" s="86">
        <v>2</v>
      </c>
      <c r="K97" s="143">
        <v>1</v>
      </c>
      <c r="L97" s="87">
        <v>2</v>
      </c>
      <c r="M97" s="86">
        <v>1</v>
      </c>
      <c r="N97" s="86">
        <v>2</v>
      </c>
      <c r="O97" s="188">
        <v>5</v>
      </c>
      <c r="P97" s="72">
        <f t="shared" si="8"/>
        <v>1</v>
      </c>
      <c r="Q97" s="72" t="str">
        <f t="shared" si="8"/>
        <v>100%</v>
      </c>
      <c r="R97" s="72">
        <f t="shared" si="10"/>
        <v>1</v>
      </c>
      <c r="S97" s="72">
        <f t="shared" si="11"/>
        <v>5</v>
      </c>
      <c r="T97" s="57" t="str">
        <f t="shared" si="12"/>
        <v>100%</v>
      </c>
      <c r="U97" s="57" t="str">
        <f t="shared" si="13"/>
        <v>100%</v>
      </c>
      <c r="V97" s="57">
        <f t="shared" si="9"/>
        <v>2</v>
      </c>
      <c r="W97" s="183" t="s">
        <v>406</v>
      </c>
    </row>
    <row r="98" spans="2:23" ht="75" customHeight="1" x14ac:dyDescent="0.3">
      <c r="B98" s="151" t="s">
        <v>225</v>
      </c>
      <c r="C98" s="164" t="s">
        <v>307</v>
      </c>
      <c r="D98" s="144" t="s">
        <v>227</v>
      </c>
      <c r="E98" s="145" t="s">
        <v>35</v>
      </c>
      <c r="F98" s="146" t="s">
        <v>226</v>
      </c>
      <c r="G98" s="147">
        <v>185</v>
      </c>
      <c r="H98" s="39">
        <v>46</v>
      </c>
      <c r="I98" s="39">
        <v>46</v>
      </c>
      <c r="J98" s="39">
        <v>46</v>
      </c>
      <c r="K98" s="39">
        <v>47</v>
      </c>
      <c r="L98" s="39">
        <v>367</v>
      </c>
      <c r="M98" s="39">
        <v>188</v>
      </c>
      <c r="N98" s="39">
        <v>178</v>
      </c>
      <c r="O98" s="191">
        <v>160</v>
      </c>
      <c r="P98" s="72">
        <f t="shared" si="8"/>
        <v>7.9782608695652177</v>
      </c>
      <c r="Q98" s="72">
        <f t="shared" si="8"/>
        <v>4.0869565217391308</v>
      </c>
      <c r="R98" s="72">
        <f t="shared" si="10"/>
        <v>3.8695652173913042</v>
      </c>
      <c r="S98" s="72">
        <f t="shared" si="11"/>
        <v>3.4042553191489362</v>
      </c>
      <c r="T98" s="57">
        <f t="shared" si="12"/>
        <v>32.606805293005678</v>
      </c>
      <c r="U98" s="57">
        <f t="shared" si="13"/>
        <v>126.17415961206545</v>
      </c>
      <c r="V98" s="57">
        <f t="shared" si="9"/>
        <v>4.827027027027027</v>
      </c>
      <c r="W98" s="184" t="s">
        <v>407</v>
      </c>
    </row>
    <row r="99" spans="2:23" ht="90" customHeight="1" x14ac:dyDescent="0.3">
      <c r="B99" s="152" t="s">
        <v>13</v>
      </c>
      <c r="C99" s="165" t="s">
        <v>309</v>
      </c>
      <c r="D99" s="148" t="s">
        <v>312</v>
      </c>
      <c r="E99" s="149" t="s">
        <v>35</v>
      </c>
      <c r="F99" s="146" t="s">
        <v>226</v>
      </c>
      <c r="G99" s="147">
        <v>261</v>
      </c>
      <c r="H99" s="39">
        <v>63</v>
      </c>
      <c r="I99" s="39">
        <v>66</v>
      </c>
      <c r="J99" s="39">
        <v>66</v>
      </c>
      <c r="K99" s="39">
        <v>66</v>
      </c>
      <c r="L99" s="39">
        <v>97</v>
      </c>
      <c r="M99" s="39">
        <v>66</v>
      </c>
      <c r="N99" s="39">
        <v>50</v>
      </c>
      <c r="O99" s="192">
        <v>75</v>
      </c>
      <c r="P99" s="72">
        <f t="shared" si="8"/>
        <v>1.5396825396825398</v>
      </c>
      <c r="Q99" s="72">
        <f t="shared" si="8"/>
        <v>1</v>
      </c>
      <c r="R99" s="72">
        <f t="shared" si="10"/>
        <v>0.75757575757575757</v>
      </c>
      <c r="S99" s="72">
        <f t="shared" si="11"/>
        <v>1.1363636363636365</v>
      </c>
      <c r="T99" s="57">
        <f t="shared" si="12"/>
        <v>1.5396825396825398</v>
      </c>
      <c r="U99" s="57">
        <f t="shared" si="13"/>
        <v>1.1664261664261664</v>
      </c>
      <c r="V99" s="57">
        <f t="shared" si="9"/>
        <v>1.103448275862069</v>
      </c>
      <c r="W99" s="184" t="s">
        <v>408</v>
      </c>
    </row>
    <row r="100" spans="2:23" ht="90" customHeight="1" x14ac:dyDescent="0.3">
      <c r="B100" s="152" t="s">
        <v>13</v>
      </c>
      <c r="C100" s="166" t="s">
        <v>308</v>
      </c>
      <c r="D100" s="148" t="s">
        <v>228</v>
      </c>
      <c r="E100" s="149" t="s">
        <v>35</v>
      </c>
      <c r="F100" s="146" t="s">
        <v>226</v>
      </c>
      <c r="G100" s="147">
        <v>60</v>
      </c>
      <c r="H100" s="39">
        <v>15</v>
      </c>
      <c r="I100" s="39">
        <v>15</v>
      </c>
      <c r="J100" s="39">
        <v>15</v>
      </c>
      <c r="K100" s="39">
        <v>15</v>
      </c>
      <c r="L100" s="39">
        <v>14</v>
      </c>
      <c r="M100" s="39">
        <v>52</v>
      </c>
      <c r="N100" s="39">
        <v>77</v>
      </c>
      <c r="O100" s="192">
        <v>80</v>
      </c>
      <c r="P100" s="72">
        <f t="shared" si="8"/>
        <v>0.93333333333333335</v>
      </c>
      <c r="Q100" s="72">
        <f t="shared" si="8"/>
        <v>3.4666666666666668</v>
      </c>
      <c r="R100" s="72">
        <f t="shared" si="10"/>
        <v>5.1333333333333337</v>
      </c>
      <c r="S100" s="72">
        <f t="shared" si="11"/>
        <v>5.333333333333333</v>
      </c>
      <c r="T100" s="57">
        <f t="shared" si="12"/>
        <v>3.2355555555555555</v>
      </c>
      <c r="U100" s="57">
        <f t="shared" si="13"/>
        <v>16.609185185185186</v>
      </c>
      <c r="V100" s="57">
        <f t="shared" si="9"/>
        <v>3.7166666666666668</v>
      </c>
      <c r="W100" s="195" t="s">
        <v>409</v>
      </c>
    </row>
    <row r="101" spans="2:23" ht="90" customHeight="1" thickBot="1" x14ac:dyDescent="0.35">
      <c r="B101" s="153" t="s">
        <v>13</v>
      </c>
      <c r="C101" s="167" t="s">
        <v>313</v>
      </c>
      <c r="D101" s="154" t="s">
        <v>229</v>
      </c>
      <c r="E101" s="155" t="s">
        <v>35</v>
      </c>
      <c r="F101" s="156" t="s">
        <v>226</v>
      </c>
      <c r="G101" s="157">
        <v>181</v>
      </c>
      <c r="H101" s="29">
        <v>45</v>
      </c>
      <c r="I101" s="29">
        <v>45</v>
      </c>
      <c r="J101" s="29">
        <v>45</v>
      </c>
      <c r="K101" s="29">
        <v>46</v>
      </c>
      <c r="L101" s="29">
        <v>250</v>
      </c>
      <c r="M101" s="29">
        <v>70</v>
      </c>
      <c r="N101" s="29">
        <v>51</v>
      </c>
      <c r="O101" s="192">
        <v>105</v>
      </c>
      <c r="P101" s="72">
        <f t="shared" si="8"/>
        <v>5.5555555555555554</v>
      </c>
      <c r="Q101" s="72">
        <f t="shared" si="8"/>
        <v>1.5555555555555556</v>
      </c>
      <c r="R101" s="72">
        <f t="shared" si="10"/>
        <v>1.1333333333333333</v>
      </c>
      <c r="S101" s="72">
        <f t="shared" si="11"/>
        <v>2.2826086956521738</v>
      </c>
      <c r="T101" s="57">
        <f t="shared" si="12"/>
        <v>8.6419753086419746</v>
      </c>
      <c r="U101" s="57">
        <f t="shared" si="13"/>
        <v>9.7942386831275705</v>
      </c>
      <c r="V101" s="57">
        <f t="shared" si="9"/>
        <v>2.6298342541436464</v>
      </c>
      <c r="W101" s="185" t="s">
        <v>410</v>
      </c>
    </row>
    <row r="102" spans="2:23" ht="121.05" customHeight="1" thickBot="1" x14ac:dyDescent="0.35">
      <c r="B102" s="151" t="s">
        <v>310</v>
      </c>
      <c r="C102" s="169" t="s">
        <v>314</v>
      </c>
      <c r="D102" s="170" t="s">
        <v>315</v>
      </c>
      <c r="E102" s="145" t="s">
        <v>35</v>
      </c>
      <c r="F102" s="146" t="s">
        <v>311</v>
      </c>
      <c r="G102" s="147">
        <v>9</v>
      </c>
      <c r="H102" s="39"/>
      <c r="I102" s="39">
        <v>3</v>
      </c>
      <c r="J102" s="39">
        <v>3</v>
      </c>
      <c r="K102" s="39">
        <v>3</v>
      </c>
      <c r="L102" s="39" t="s">
        <v>322</v>
      </c>
      <c r="M102" s="39">
        <v>2</v>
      </c>
      <c r="N102" s="39">
        <v>3</v>
      </c>
      <c r="O102" s="193">
        <v>3</v>
      </c>
      <c r="P102" s="72" t="str">
        <f t="shared" si="8"/>
        <v>100%</v>
      </c>
      <c r="Q102" s="72">
        <f t="shared" si="8"/>
        <v>0.66666666666666663</v>
      </c>
      <c r="R102" s="72">
        <f t="shared" si="10"/>
        <v>1</v>
      </c>
      <c r="S102" s="72">
        <f t="shared" si="11"/>
        <v>1</v>
      </c>
      <c r="T102" s="57" t="str">
        <f t="shared" si="12"/>
        <v>100%</v>
      </c>
      <c r="U102" s="57" t="str">
        <f t="shared" si="13"/>
        <v>100%</v>
      </c>
      <c r="V102" s="57" t="str">
        <f t="shared" si="9"/>
        <v>100%</v>
      </c>
      <c r="W102" s="185" t="s">
        <v>381</v>
      </c>
    </row>
    <row r="103" spans="2:23" ht="121.05" customHeight="1" thickBot="1" x14ac:dyDescent="0.35">
      <c r="B103" s="152" t="s">
        <v>13</v>
      </c>
      <c r="C103" s="171" t="s">
        <v>316</v>
      </c>
      <c r="D103" s="148" t="s">
        <v>317</v>
      </c>
      <c r="E103" s="149" t="s">
        <v>35</v>
      </c>
      <c r="F103" s="146" t="s">
        <v>311</v>
      </c>
      <c r="G103" s="147">
        <v>15</v>
      </c>
      <c r="H103" s="39"/>
      <c r="I103" s="39">
        <v>5</v>
      </c>
      <c r="J103" s="39">
        <v>5</v>
      </c>
      <c r="K103" s="39">
        <v>5</v>
      </c>
      <c r="L103" s="39" t="s">
        <v>322</v>
      </c>
      <c r="M103" s="39">
        <v>5</v>
      </c>
      <c r="N103" s="39">
        <v>5</v>
      </c>
      <c r="O103" s="192">
        <v>5</v>
      </c>
      <c r="P103" s="72" t="str">
        <f t="shared" si="8"/>
        <v>100%</v>
      </c>
      <c r="Q103" s="72">
        <f t="shared" si="8"/>
        <v>1</v>
      </c>
      <c r="R103" s="72">
        <f t="shared" si="10"/>
        <v>1</v>
      </c>
      <c r="S103" s="72">
        <f t="shared" si="11"/>
        <v>1</v>
      </c>
      <c r="T103" s="57" t="str">
        <f t="shared" si="12"/>
        <v>100%</v>
      </c>
      <c r="U103" s="57" t="str">
        <f t="shared" si="13"/>
        <v>100%</v>
      </c>
      <c r="V103" s="57" t="str">
        <f t="shared" si="9"/>
        <v>100%</v>
      </c>
      <c r="W103" s="185" t="s">
        <v>381</v>
      </c>
    </row>
    <row r="104" spans="2:23" ht="15.75" customHeight="1" x14ac:dyDescent="0.3">
      <c r="C104" s="210"/>
      <c r="D104" s="210"/>
      <c r="E104" s="210"/>
      <c r="F104" s="210"/>
      <c r="G104" s="65"/>
      <c r="P104" s="136">
        <f>AVERAGE(P17:P19,P21:P27,P29:P33,P35:P48,P50:P54,P56:P58,P60:P62,P64:P67,P69:P71,P73:P80,P82:P87,P89:P92,P94:P97,P99:P101,P103)</f>
        <v>3.4031539577376138</v>
      </c>
      <c r="Q104" s="136">
        <f t="shared" ref="Q104:V104" si="14">AVERAGE(Q17:Q97)</f>
        <v>9.0123706133186676</v>
      </c>
      <c r="R104" s="136">
        <f t="shared" si="14"/>
        <v>2.522812996275777</v>
      </c>
      <c r="S104" s="136">
        <f t="shared" si="14"/>
        <v>3.0450176052503095</v>
      </c>
      <c r="T104" s="136">
        <f t="shared" si="14"/>
        <v>2991.9612438719951</v>
      </c>
      <c r="U104" s="136">
        <f t="shared" si="14"/>
        <v>973.27340479682391</v>
      </c>
      <c r="V104" s="136">
        <f t="shared" si="14"/>
        <v>6.6565571465097895</v>
      </c>
    </row>
    <row r="105" spans="2:23" ht="15.75" customHeight="1" x14ac:dyDescent="0.3"/>
    <row r="106" spans="2:23" ht="15.75" customHeight="1" x14ac:dyDescent="0.3"/>
    <row r="108" spans="2:23" x14ac:dyDescent="0.3">
      <c r="F108" s="26"/>
      <c r="G108" s="26"/>
    </row>
    <row r="109" spans="2:23" ht="67.05" customHeight="1" thickBot="1" x14ac:dyDescent="0.35">
      <c r="C109" s="208" t="s">
        <v>318</v>
      </c>
      <c r="D109" s="209"/>
      <c r="E109" s="209"/>
      <c r="F109" s="14"/>
      <c r="G109" s="66"/>
      <c r="L109" s="208" t="s">
        <v>14</v>
      </c>
      <c r="M109" s="209"/>
      <c r="N109" s="209"/>
      <c r="O109" s="209"/>
      <c r="P109" s="209"/>
      <c r="Q109" s="209"/>
      <c r="T109" s="208" t="s">
        <v>331</v>
      </c>
      <c r="U109" s="208"/>
      <c r="V109" s="208"/>
    </row>
    <row r="110" spans="2:23" ht="16.05" customHeight="1" thickBot="1" x14ac:dyDescent="0.35">
      <c r="C110" s="168"/>
      <c r="D110" s="126"/>
      <c r="E110" s="126"/>
      <c r="F110" s="66"/>
      <c r="G110" s="66"/>
      <c r="L110" s="127"/>
      <c r="M110" s="128"/>
      <c r="N110" s="128"/>
      <c r="O110" s="128"/>
      <c r="P110" s="128"/>
      <c r="Q110" s="128"/>
      <c r="U110" s="126"/>
      <c r="V110" s="126"/>
      <c r="W110" s="134"/>
    </row>
    <row r="111" spans="2:23" ht="15.6" x14ac:dyDescent="0.3">
      <c r="C111" s="168"/>
      <c r="D111" s="126"/>
      <c r="E111" s="126"/>
      <c r="F111" s="66"/>
      <c r="G111" s="66"/>
      <c r="L111" s="127"/>
      <c r="M111" s="128"/>
      <c r="N111" s="128"/>
      <c r="O111" s="128"/>
      <c r="P111" s="128"/>
      <c r="Q111" s="128"/>
      <c r="U111" s="126"/>
      <c r="V111" s="126"/>
      <c r="W111" s="206" t="s">
        <v>4</v>
      </c>
    </row>
    <row r="112" spans="2:23" ht="15" thickBot="1" x14ac:dyDescent="0.35">
      <c r="W112" s="207"/>
    </row>
    <row r="113" spans="5:23" ht="15" thickBot="1" x14ac:dyDescent="0.35">
      <c r="W113" s="64"/>
    </row>
    <row r="114" spans="5:23" ht="55.8" thickBot="1" x14ac:dyDescent="0.35">
      <c r="E114" s="132" t="s">
        <v>15</v>
      </c>
      <c r="F114" s="133"/>
      <c r="G114" s="133"/>
      <c r="H114" s="133"/>
      <c r="I114" s="133"/>
      <c r="J114" s="133"/>
      <c r="K114" s="133"/>
      <c r="L114" s="133"/>
      <c r="M114" s="133"/>
      <c r="N114" s="133"/>
      <c r="O114" s="133"/>
      <c r="P114" s="133"/>
      <c r="Q114" s="133"/>
      <c r="R114" s="133"/>
      <c r="S114" s="133"/>
      <c r="T114" s="133"/>
      <c r="U114" s="133"/>
      <c r="V114" s="133"/>
      <c r="W114" s="114"/>
    </row>
    <row r="115" spans="5:23" ht="15" thickBot="1" x14ac:dyDescent="0.35">
      <c r="E115" s="204" t="s">
        <v>16</v>
      </c>
      <c r="F115" s="204" t="s">
        <v>17</v>
      </c>
      <c r="G115" s="198" t="s">
        <v>18</v>
      </c>
      <c r="H115" s="199"/>
      <c r="I115" s="199"/>
      <c r="J115" s="200"/>
      <c r="K115" s="198" t="s">
        <v>19</v>
      </c>
      <c r="L115" s="199"/>
      <c r="M115" s="199"/>
      <c r="N115" s="200"/>
      <c r="O115" s="201" t="s">
        <v>20</v>
      </c>
      <c r="P115" s="202"/>
      <c r="Q115" s="202"/>
      <c r="R115" s="203"/>
      <c r="S115" s="201" t="s">
        <v>21</v>
      </c>
      <c r="T115" s="202"/>
      <c r="U115" s="202"/>
      <c r="V115" s="203"/>
      <c r="W115" s="114"/>
    </row>
    <row r="116" spans="5:23" ht="28.2" thickBot="1" x14ac:dyDescent="0.35">
      <c r="E116" s="205"/>
      <c r="F116" s="205"/>
      <c r="G116" s="3" t="s">
        <v>22</v>
      </c>
      <c r="H116" s="4" t="s">
        <v>23</v>
      </c>
      <c r="I116" s="5" t="s">
        <v>24</v>
      </c>
      <c r="J116" s="6" t="s">
        <v>25</v>
      </c>
      <c r="K116" s="3" t="s">
        <v>22</v>
      </c>
      <c r="L116" s="4" t="s">
        <v>23</v>
      </c>
      <c r="M116" s="5" t="s">
        <v>24</v>
      </c>
      <c r="N116" s="6" t="s">
        <v>25</v>
      </c>
      <c r="O116" s="3" t="s">
        <v>8</v>
      </c>
      <c r="P116" s="7" t="s">
        <v>9</v>
      </c>
      <c r="Q116" s="8" t="s">
        <v>10</v>
      </c>
      <c r="R116" s="9" t="s">
        <v>11</v>
      </c>
      <c r="S116" s="10" t="s">
        <v>8</v>
      </c>
      <c r="T116" s="11" t="s">
        <v>9</v>
      </c>
      <c r="U116" s="8" t="s">
        <v>10</v>
      </c>
      <c r="V116" s="11" t="s">
        <v>11</v>
      </c>
      <c r="W116" s="114"/>
    </row>
    <row r="117" spans="5:23" x14ac:dyDescent="0.3">
      <c r="E117" s="15"/>
      <c r="F117" s="12"/>
      <c r="G117" s="58"/>
      <c r="H117" s="59"/>
      <c r="I117" s="59"/>
      <c r="J117" s="60"/>
      <c r="K117" s="58"/>
      <c r="L117" s="59"/>
      <c r="M117" s="59"/>
      <c r="N117" s="61"/>
      <c r="O117" s="57" t="str">
        <f t="shared" ref="O117:R117" si="15">IFERROR((K117/G117),"100%")</f>
        <v>100%</v>
      </c>
      <c r="P117" s="24" t="str">
        <f t="shared" si="15"/>
        <v>100%</v>
      </c>
      <c r="Q117" s="24" t="str">
        <f t="shared" si="15"/>
        <v>100%</v>
      </c>
      <c r="R117" s="27" t="str">
        <f t="shared" si="15"/>
        <v>100%</v>
      </c>
      <c r="S117" s="57" t="str">
        <f>IFERROR(((K117)/(G117)),"100%")</f>
        <v>100%</v>
      </c>
      <c r="T117" s="57" t="str">
        <f>IFERROR(((L117+M117)/(H117+I117)),"100%")</f>
        <v>100%</v>
      </c>
      <c r="U117" s="24" t="str">
        <f>IFERROR(((L117+M117+N117)/(H117+I117+J117)),"100%")</f>
        <v>100%</v>
      </c>
      <c r="V117" s="27" t="str">
        <f>IFERROR(((L117+M117+N117+O117)/(H117+I117+J117+K117)),"100%")</f>
        <v>100%</v>
      </c>
      <c r="W117" s="19"/>
    </row>
    <row r="118" spans="5:23" x14ac:dyDescent="0.3">
      <c r="E118" s="16"/>
      <c r="F118" s="13"/>
      <c r="G118" s="109"/>
      <c r="H118" s="110"/>
      <c r="I118" s="110"/>
      <c r="J118" s="111"/>
      <c r="K118" s="58"/>
      <c r="L118" s="59"/>
      <c r="M118" s="59"/>
      <c r="N118" s="61"/>
      <c r="O118" s="112"/>
      <c r="P118" s="73"/>
      <c r="Q118" s="73"/>
      <c r="R118" s="113"/>
      <c r="S118" s="57"/>
      <c r="T118" s="113"/>
      <c r="U118" s="73"/>
      <c r="V118" s="113"/>
      <c r="W118" s="124"/>
    </row>
    <row r="119" spans="5:23" ht="15" thickBot="1" x14ac:dyDescent="0.35">
      <c r="E119" s="17"/>
      <c r="F119" s="18"/>
      <c r="G119" s="109"/>
      <c r="H119" s="110"/>
      <c r="I119" s="110"/>
      <c r="J119" s="111"/>
      <c r="K119" s="58"/>
      <c r="L119" s="59"/>
      <c r="M119" s="59"/>
      <c r="N119" s="61"/>
      <c r="O119" s="112"/>
      <c r="P119" s="73"/>
      <c r="Q119" s="73"/>
      <c r="R119" s="113"/>
      <c r="S119" s="57"/>
      <c r="T119" s="113"/>
      <c r="U119" s="73"/>
      <c r="V119" s="113"/>
      <c r="W119" s="124"/>
    </row>
    <row r="120" spans="5:23" ht="15" thickBot="1" x14ac:dyDescent="0.35">
      <c r="E120" s="15"/>
      <c r="F120" s="12"/>
      <c r="G120" s="109"/>
      <c r="H120" s="110"/>
      <c r="I120" s="110"/>
      <c r="J120" s="111"/>
      <c r="K120" s="58"/>
      <c r="L120" s="59"/>
      <c r="M120" s="59"/>
      <c r="N120" s="61"/>
      <c r="O120" s="112"/>
      <c r="P120" s="73"/>
      <c r="Q120" s="73"/>
      <c r="R120" s="113"/>
      <c r="S120" s="57"/>
      <c r="T120" s="113"/>
      <c r="U120" s="73"/>
      <c r="V120" s="113"/>
      <c r="W120" s="20"/>
    </row>
    <row r="121" spans="5:23" ht="15" thickBot="1" x14ac:dyDescent="0.35">
      <c r="E121" s="15"/>
      <c r="F121" s="12"/>
      <c r="G121" s="42"/>
      <c r="H121" s="43"/>
      <c r="I121" s="43"/>
      <c r="J121" s="44"/>
      <c r="K121" s="42"/>
      <c r="L121" s="45"/>
      <c r="M121" s="45"/>
      <c r="N121" s="46"/>
      <c r="O121" s="27">
        <f t="shared" ref="O121:O124" si="16">IFERROR(K121/G121,"100"%)</f>
        <v>1</v>
      </c>
      <c r="P121" s="37"/>
      <c r="Q121" s="37"/>
      <c r="R121" s="38"/>
      <c r="S121" s="31" t="str">
        <f>IFERROR(K121/F121,"100%")</f>
        <v>100%</v>
      </c>
      <c r="T121" s="37"/>
      <c r="U121" s="37"/>
      <c r="V121" s="38"/>
      <c r="W121" s="21"/>
    </row>
    <row r="122" spans="5:23" x14ac:dyDescent="0.3">
      <c r="E122" s="115"/>
      <c r="F122" s="13"/>
      <c r="G122" s="117"/>
      <c r="H122" s="118"/>
      <c r="I122" s="118"/>
      <c r="J122" s="119"/>
      <c r="K122" s="117"/>
      <c r="L122" s="120"/>
      <c r="M122" s="120"/>
      <c r="N122" s="121"/>
      <c r="O122" s="27"/>
      <c r="P122" s="122"/>
      <c r="Q122" s="122"/>
      <c r="R122" s="123"/>
      <c r="S122" s="31"/>
      <c r="T122" s="122"/>
      <c r="U122" s="122"/>
      <c r="V122" s="123"/>
    </row>
    <row r="123" spans="5:23" x14ac:dyDescent="0.3">
      <c r="E123" s="115"/>
      <c r="F123" s="116"/>
      <c r="G123" s="117"/>
      <c r="H123" s="118"/>
      <c r="I123" s="118"/>
      <c r="J123" s="119"/>
      <c r="K123" s="117"/>
      <c r="L123" s="120"/>
      <c r="M123" s="120"/>
      <c r="N123" s="121"/>
      <c r="O123" s="27"/>
      <c r="P123" s="122"/>
      <c r="Q123" s="122"/>
      <c r="R123" s="123"/>
      <c r="S123" s="31"/>
      <c r="T123" s="122"/>
      <c r="U123" s="122"/>
      <c r="V123" s="123"/>
    </row>
    <row r="124" spans="5:23" x14ac:dyDescent="0.3">
      <c r="E124" s="16"/>
      <c r="G124" s="47"/>
      <c r="H124" s="48"/>
      <c r="I124" s="48"/>
      <c r="J124" s="49"/>
      <c r="K124" s="47"/>
      <c r="L124" s="50"/>
      <c r="M124" s="50"/>
      <c r="N124" s="51"/>
      <c r="O124" s="27">
        <f t="shared" si="16"/>
        <v>1</v>
      </c>
      <c r="P124" s="39"/>
      <c r="Q124" s="39"/>
      <c r="R124" s="40"/>
      <c r="S124" s="31" t="str">
        <f>IFERROR(K124/F122,"100%")</f>
        <v>100%</v>
      </c>
      <c r="T124" s="39"/>
      <c r="U124" s="39"/>
      <c r="V124" s="40"/>
    </row>
    <row r="125" spans="5:23" ht="15" thickBot="1" x14ac:dyDescent="0.35">
      <c r="E125" s="17"/>
      <c r="F125" s="18"/>
      <c r="G125" s="52"/>
      <c r="H125" s="53"/>
      <c r="I125" s="53"/>
      <c r="J125" s="54"/>
      <c r="K125" s="52"/>
      <c r="L125" s="55"/>
      <c r="M125" s="55"/>
      <c r="N125" s="56"/>
      <c r="O125" s="28"/>
      <c r="P125" s="29"/>
      <c r="Q125" s="29"/>
      <c r="R125" s="30"/>
      <c r="S125" s="41"/>
      <c r="T125" s="29"/>
      <c r="U125" s="29"/>
      <c r="V125" s="30"/>
    </row>
  </sheetData>
  <mergeCells count="25">
    <mergeCell ref="T109:V109"/>
    <mergeCell ref="E2:S2"/>
    <mergeCell ref="E3:S3"/>
    <mergeCell ref="L11:O11"/>
    <mergeCell ref="G10:V10"/>
    <mergeCell ref="P11:S11"/>
    <mergeCell ref="T11:V11"/>
    <mergeCell ref="E4:S6"/>
    <mergeCell ref="E7:S8"/>
    <mergeCell ref="W11:W12"/>
    <mergeCell ref="K115:N115"/>
    <mergeCell ref="O115:R115"/>
    <mergeCell ref="S115:V115"/>
    <mergeCell ref="E115:E116"/>
    <mergeCell ref="W111:W112"/>
    <mergeCell ref="F115:F116"/>
    <mergeCell ref="G115:J115"/>
    <mergeCell ref="C109:E109"/>
    <mergeCell ref="L109:Q109"/>
    <mergeCell ref="C104:F104"/>
    <mergeCell ref="B14:F14"/>
    <mergeCell ref="B11:B12"/>
    <mergeCell ref="C11:C12"/>
    <mergeCell ref="D11:F11"/>
    <mergeCell ref="G11:K11"/>
  </mergeCells>
  <conditionalFormatting sqref="G88">
    <cfRule type="containsBlanks" dxfId="17" priority="16">
      <formula>LEN(TRIM(G88))=0</formula>
    </cfRule>
  </conditionalFormatting>
  <conditionalFormatting sqref="G117:J125">
    <cfRule type="containsBlanks" dxfId="16" priority="67">
      <formula>LEN(TRIM(G117))=0</formula>
    </cfRule>
  </conditionalFormatting>
  <conditionalFormatting sqref="H13:K103">
    <cfRule type="containsBlanks" dxfId="15" priority="1">
      <formula>LEN(TRIM(H13))=0</formula>
    </cfRule>
  </conditionalFormatting>
  <conditionalFormatting sqref="S117:V120 K117:N125 O125:V125 L13:S13">
    <cfRule type="containsBlanks" dxfId="14" priority="68">
      <formula>LEN(TRIM(K13))=0</formula>
    </cfRule>
  </conditionalFormatting>
  <conditionalFormatting sqref="P121:R124 T121:V124">
    <cfRule type="containsBlanks" dxfId="13" priority="145">
      <formula>LEN(TRIM(P121))=0</formula>
    </cfRule>
  </conditionalFormatting>
  <conditionalFormatting sqref="O117:V120 O121:O124 P13:V103">
    <cfRule type="cellIs" dxfId="12" priority="171" stopIfTrue="1" operator="equal">
      <formula>"100%"</formula>
    </cfRule>
    <cfRule type="cellIs" dxfId="11" priority="172" stopIfTrue="1" operator="lessThan">
      <formula>0.5</formula>
    </cfRule>
    <cfRule type="cellIs" dxfId="10" priority="173" stopIfTrue="1" operator="between">
      <formula>0.5</formula>
      <formula>0.7</formula>
    </cfRule>
    <cfRule type="cellIs" dxfId="9" priority="174" stopIfTrue="1" operator="between">
      <formula>0.7</formula>
      <formula>1.2</formula>
    </cfRule>
    <cfRule type="cellIs" dxfId="8" priority="175" stopIfTrue="1" operator="greaterThanOrEqual">
      <formula>1.2</formula>
    </cfRule>
    <cfRule type="containsBlanks" dxfId="7" priority="176" stopIfTrue="1">
      <formula>LEN(TRIM(O13))=0</formula>
    </cfRule>
  </conditionalFormatting>
  <conditionalFormatting sqref="S121:S124">
    <cfRule type="cellIs" dxfId="6" priority="158" stopIfTrue="1" operator="equal">
      <formula>"100%"</formula>
    </cfRule>
    <cfRule type="cellIs" dxfId="5" priority="159" stopIfTrue="1" operator="lessThan">
      <formula>0.5</formula>
    </cfRule>
    <cfRule type="cellIs" dxfId="4" priority="160" stopIfTrue="1" operator="between">
      <formula>0.5</formula>
      <formula>0.7</formula>
    </cfRule>
    <cfRule type="cellIs" dxfId="3" priority="161" stopIfTrue="1" operator="between">
      <formula>0.7</formula>
      <formula>1.2</formula>
    </cfRule>
    <cfRule type="cellIs" dxfId="2" priority="162" stopIfTrue="1" operator="greaterThanOrEqual">
      <formula>1.2</formula>
    </cfRule>
    <cfRule type="containsBlanks" dxfId="1" priority="163" stopIfTrue="1">
      <formula>LEN(TRIM(S121))=0</formula>
    </cfRule>
  </conditionalFormatting>
  <conditionalFormatting sqref="L14:R103 S15:S103 T13:V103">
    <cfRule type="containsBlanks" dxfId="0" priority="8">
      <formula>LEN(TRIM(L13))=0</formula>
    </cfRule>
  </conditionalFormatting>
  <pageMargins left="0.7" right="0.7" top="0.75" bottom="0.75" header="0.3" footer="0.3"/>
  <pageSetup paperSize="5" scale="27" orientation="landscape" r:id="rId1"/>
  <rowBreaks count="1" manualBreakCount="1">
    <brk id="10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7" sqref="B7"/>
    </sheetView>
  </sheetViews>
  <sheetFormatPr baseColWidth="10" defaultRowHeight="14.4" x14ac:dyDescent="0.3"/>
  <cols>
    <col min="1" max="1" width="20.33203125" customWidth="1"/>
    <col min="2" max="2" width="34.6640625" customWidth="1"/>
  </cols>
  <sheetData>
    <row r="1" spans="1:2" x14ac:dyDescent="0.3">
      <c r="A1" s="35" t="s">
        <v>29</v>
      </c>
    </row>
    <row r="3" spans="1:2" ht="120" customHeight="1" x14ac:dyDescent="0.3">
      <c r="A3" s="236" t="s">
        <v>28</v>
      </c>
      <c r="B3" s="236"/>
    </row>
    <row r="5" spans="1:2" ht="43.2" x14ac:dyDescent="0.3">
      <c r="A5" s="22"/>
      <c r="B5" s="34" t="s">
        <v>26</v>
      </c>
    </row>
    <row r="6" spans="1:2" ht="57.6" x14ac:dyDescent="0.3">
      <c r="A6" s="23"/>
      <c r="B6" s="34" t="s">
        <v>27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SEGUIMIENTO 1Tr23</vt:lpstr>
      <vt:lpstr>Instrucciones</vt:lpstr>
      <vt:lpstr>'SEGUIMIENTO 1Tr23'!Área_de_impresión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Enrique Eduardo Encalada Sánchez</dc:creator>
  <cp:keywords/>
  <dc:description/>
  <cp:lastModifiedBy>ADOLFO ROMO</cp:lastModifiedBy>
  <cp:revision/>
  <dcterms:created xsi:type="dcterms:W3CDTF">2020-03-29T15:30:51Z</dcterms:created>
  <dcterms:modified xsi:type="dcterms:W3CDTF">2025-01-22T20:21:32Z</dcterms:modified>
  <cp:category/>
  <cp:contentStatus/>
</cp:coreProperties>
</file>