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lluvi\OneDrive\Escritorio\FORMATO DE SEGUIMIENTO\PM\"/>
    </mc:Choice>
  </mc:AlternateContent>
  <xr:revisionPtr revIDLastSave="0" documentId="13_ncr:1_{6904D32C-C361-4C1E-A9F9-F4D68B84B72C}" xr6:coauthVersionLast="47" xr6:coauthVersionMax="47" xr10:uidLastSave="{00000000-0000-0000-0000-000000000000}"/>
  <bookViews>
    <workbookView xWindow="-110" yWindow="-110" windowWidth="19420" windowHeight="11500" xr2:uid="{00000000-000D-0000-FFFF-FFFF00000000}"/>
  </bookViews>
  <sheets>
    <sheet name="SEGUIMIENTO 1Tr25" sheetId="3" r:id="rId1"/>
    <sheet name="Hoja1" sheetId="4"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1" i="3" l="1"/>
  <c r="W18" i="3"/>
  <c r="W19" i="3"/>
  <c r="W22" i="3"/>
  <c r="W24" i="3"/>
  <c r="W27" i="3"/>
  <c r="W28" i="3"/>
  <c r="W29" i="3"/>
  <c r="W30" i="3"/>
  <c r="W31" i="3"/>
  <c r="W32" i="3"/>
  <c r="W33" i="3"/>
  <c r="W34" i="3"/>
  <c r="W35" i="3"/>
  <c r="W36" i="3"/>
  <c r="W37" i="3"/>
  <c r="W38" i="3"/>
  <c r="W39" i="3"/>
  <c r="W40" i="3"/>
  <c r="W41" i="3"/>
  <c r="W42" i="3"/>
  <c r="W43" i="3"/>
  <c r="W44" i="3"/>
  <c r="W45" i="3"/>
  <c r="W46" i="3"/>
  <c r="W47" i="3"/>
  <c r="W48" i="3"/>
  <c r="W49" i="3"/>
  <c r="W50" i="3"/>
  <c r="W52" i="3"/>
  <c r="W53" i="3"/>
  <c r="W54" i="3"/>
  <c r="W55" i="3"/>
  <c r="W56" i="3"/>
  <c r="W57" i="3"/>
  <c r="W58" i="3"/>
  <c r="W59" i="3"/>
  <c r="W60" i="3"/>
  <c r="W61" i="3"/>
  <c r="W62" i="3"/>
  <c r="W63" i="3"/>
  <c r="W64" i="3"/>
  <c r="W65" i="3"/>
  <c r="W66" i="3"/>
  <c r="W67" i="3"/>
  <c r="W69" i="3"/>
  <c r="W70" i="3"/>
  <c r="W71" i="3"/>
  <c r="W72" i="3"/>
  <c r="W73" i="3"/>
  <c r="W74" i="3"/>
  <c r="W75" i="3"/>
  <c r="W76" i="3"/>
  <c r="W77" i="3"/>
  <c r="W78" i="3"/>
  <c r="W79" i="3"/>
  <c r="W80" i="3"/>
  <c r="W17" i="3"/>
  <c r="S18" i="3"/>
  <c r="S19" i="3"/>
  <c r="S20" i="3"/>
  <c r="S22" i="3"/>
  <c r="S23" i="3"/>
  <c r="S25" i="3"/>
  <c r="S26" i="3"/>
  <c r="S27" i="3"/>
  <c r="S28" i="3"/>
  <c r="S29" i="3"/>
  <c r="S30" i="3"/>
  <c r="S31" i="3"/>
  <c r="S32" i="3"/>
  <c r="S33"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17" i="3"/>
  <c r="W13" i="3"/>
  <c r="V13" i="3"/>
  <c r="S13" i="3"/>
  <c r="R13" i="3"/>
  <c r="V18" i="3"/>
  <c r="V19" i="3"/>
  <c r="V22" i="3"/>
  <c r="V24"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9" i="3"/>
  <c r="V70" i="3"/>
  <c r="V71" i="3"/>
  <c r="V72" i="3"/>
  <c r="V73" i="3"/>
  <c r="V74" i="3"/>
  <c r="V75" i="3"/>
  <c r="V76" i="3"/>
  <c r="V77" i="3"/>
  <c r="V78" i="3"/>
  <c r="V79" i="3"/>
  <c r="V80" i="3"/>
  <c r="U17" i="3"/>
  <c r="V17" i="3"/>
  <c r="R68" i="3"/>
  <c r="R69" i="3"/>
  <c r="R70" i="3"/>
  <c r="R71" i="3"/>
  <c r="R72" i="3"/>
  <c r="R73" i="3"/>
  <c r="R74" i="3"/>
  <c r="R75" i="3"/>
  <c r="R76" i="3"/>
  <c r="R77" i="3"/>
  <c r="R78" i="3"/>
  <c r="R79" i="3"/>
  <c r="R80" i="3"/>
  <c r="R18" i="3"/>
  <c r="R19" i="3"/>
  <c r="R20"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17" i="3"/>
  <c r="R61" i="3" l="1"/>
  <c r="R62" i="3"/>
  <c r="R63" i="3"/>
  <c r="R64" i="3"/>
  <c r="R65" i="3"/>
  <c r="R66" i="3"/>
  <c r="R67" i="3"/>
  <c r="R60" i="3"/>
  <c r="Q39" i="3" l="1"/>
  <c r="Q27" i="3"/>
  <c r="U28" i="3"/>
  <c r="U19" i="3"/>
  <c r="U18" i="3"/>
  <c r="U13" i="3"/>
  <c r="U14" i="3"/>
  <c r="U15" i="3"/>
  <c r="T19" i="3"/>
  <c r="T17" i="3"/>
  <c r="Q17" i="3"/>
  <c r="P17" i="3"/>
  <c r="Q24" i="3"/>
  <c r="Q25" i="3"/>
  <c r="U48" i="3" l="1"/>
  <c r="Q48" i="3"/>
  <c r="Q80" i="3"/>
  <c r="P80" i="3"/>
  <c r="Q51" i="3"/>
  <c r="Q50" i="3"/>
  <c r="P50" i="3"/>
  <c r="P48" i="3"/>
  <c r="Q41" i="3"/>
  <c r="Q40" i="3"/>
  <c r="P40" i="3"/>
  <c r="Q36" i="3"/>
  <c r="Q34" i="3"/>
  <c r="P34" i="3"/>
  <c r="U33" i="3"/>
  <c r="U32" i="3"/>
  <c r="U31" i="3"/>
  <c r="T33" i="3"/>
  <c r="T32" i="3"/>
  <c r="T31" i="3"/>
  <c r="Q31" i="3"/>
  <c r="Q32" i="3"/>
  <c r="Q33" i="3"/>
  <c r="P33" i="3"/>
  <c r="Q30" i="3"/>
  <c r="Q29" i="3"/>
  <c r="P29" i="3"/>
  <c r="Q22" i="3"/>
  <c r="Q21" i="3"/>
  <c r="P22" i="3"/>
  <c r="Q20" i="3"/>
  <c r="Q13" i="3"/>
  <c r="Q19" i="3"/>
  <c r="T13" i="3"/>
  <c r="Q18" i="3"/>
  <c r="P13" i="3"/>
  <c r="P14" i="3"/>
  <c r="P15" i="3"/>
  <c r="T77" i="3" l="1"/>
  <c r="T34" i="3"/>
  <c r="T35" i="3"/>
  <c r="T36" i="3"/>
  <c r="T37" i="3"/>
  <c r="T43" i="3"/>
  <c r="T47" i="3"/>
  <c r="T48" i="3"/>
  <c r="T49" i="3"/>
  <c r="T68" i="3"/>
  <c r="T69" i="3"/>
  <c r="T70" i="3"/>
  <c r="T71" i="3"/>
  <c r="T72" i="3"/>
  <c r="T73" i="3"/>
  <c r="T74" i="3"/>
  <c r="T75" i="3"/>
  <c r="T76" i="3"/>
  <c r="T78" i="3"/>
  <c r="T79" i="3"/>
  <c r="U34" i="3"/>
  <c r="U35" i="3"/>
  <c r="U36" i="3"/>
  <c r="U37" i="3"/>
  <c r="U43" i="3"/>
  <c r="U47" i="3"/>
  <c r="U49" i="3"/>
  <c r="U69" i="3"/>
  <c r="U70" i="3"/>
  <c r="U71" i="3"/>
  <c r="U72" i="3"/>
  <c r="U73" i="3"/>
  <c r="U74" i="3"/>
  <c r="U75" i="3"/>
  <c r="U76" i="3"/>
  <c r="U77" i="3"/>
  <c r="U78" i="3"/>
  <c r="U79" i="3"/>
  <c r="Q14" i="3"/>
  <c r="Q15" i="3"/>
  <c r="Q35" i="3"/>
  <c r="Q47" i="3"/>
  <c r="Q49" i="3"/>
  <c r="Q69" i="3"/>
  <c r="Q70" i="3"/>
  <c r="Q71" i="3"/>
  <c r="Q72" i="3"/>
  <c r="Q73" i="3"/>
  <c r="Q74" i="3"/>
  <c r="Q75" i="3"/>
  <c r="Q76" i="3"/>
  <c r="Q77" i="3"/>
  <c r="Q78" i="3"/>
  <c r="Q79" i="3"/>
  <c r="M68" i="3" l="1"/>
  <c r="W68" i="3" l="1"/>
  <c r="V68" i="3"/>
  <c r="Q68" i="3"/>
  <c r="U68" i="3"/>
  <c r="T14" i="3"/>
  <c r="T15" i="3"/>
  <c r="L20" i="3"/>
  <c r="H21" i="3"/>
  <c r="L21" i="3" s="1"/>
  <c r="J21" i="3"/>
  <c r="R21" i="3" s="1"/>
  <c r="K21" i="3"/>
  <c r="S21" i="3" s="1"/>
  <c r="L23" i="3"/>
  <c r="Q23" i="3"/>
  <c r="K24" i="3"/>
  <c r="S24" i="3" s="1"/>
  <c r="L25" i="3"/>
  <c r="L26" i="3"/>
  <c r="Q26" i="3"/>
  <c r="Q28" i="3"/>
  <c r="P37" i="3"/>
  <c r="Q37" i="3"/>
  <c r="Q38" i="3"/>
  <c r="U39" i="3"/>
  <c r="Q42" i="3"/>
  <c r="Q43" i="3"/>
  <c r="Q44" i="3"/>
  <c r="Q45" i="3"/>
  <c r="Q46" i="3"/>
  <c r="Q52" i="3"/>
  <c r="Q53" i="3"/>
  <c r="Q54" i="3"/>
  <c r="Q55" i="3"/>
  <c r="Q56" i="3"/>
  <c r="Q57" i="3"/>
  <c r="Q58" i="3"/>
  <c r="Q59" i="3"/>
  <c r="Q60" i="3"/>
  <c r="Q61" i="3"/>
  <c r="Q62" i="3"/>
  <c r="Q63" i="3"/>
  <c r="Q64" i="3"/>
  <c r="Q65" i="3"/>
  <c r="Q66" i="3"/>
  <c r="Q67" i="3"/>
  <c r="V20" i="3" l="1"/>
  <c r="W20" i="3"/>
  <c r="W21" i="3"/>
  <c r="V21" i="3"/>
  <c r="V26" i="3"/>
  <c r="W26" i="3"/>
  <c r="W25" i="3"/>
  <c r="V25" i="3"/>
  <c r="V23" i="3"/>
  <c r="W23" i="3"/>
  <c r="Q81" i="3"/>
  <c r="U25" i="3"/>
  <c r="T25" i="3"/>
  <c r="U27" i="3"/>
  <c r="P27" i="3"/>
  <c r="U21" i="3"/>
  <c r="T21" i="3"/>
  <c r="P20" i="3"/>
  <c r="T20" i="3"/>
  <c r="U20" i="3"/>
  <c r="T39" i="3"/>
  <c r="T27" i="3"/>
  <c r="T18" i="3"/>
  <c r="U80" i="3"/>
  <c r="T80" i="3"/>
  <c r="T67" i="3"/>
  <c r="U67" i="3"/>
  <c r="T66" i="3"/>
  <c r="U66" i="3"/>
  <c r="T65" i="3"/>
  <c r="U65" i="3"/>
  <c r="T64" i="3"/>
  <c r="U64" i="3"/>
  <c r="U63" i="3"/>
  <c r="T63" i="3"/>
  <c r="T62" i="3"/>
  <c r="U62" i="3"/>
  <c r="U61" i="3"/>
  <c r="T61" i="3"/>
  <c r="T60" i="3"/>
  <c r="U60" i="3"/>
  <c r="T59" i="3"/>
  <c r="U59" i="3"/>
  <c r="T58" i="3"/>
  <c r="U58" i="3"/>
  <c r="T57" i="3"/>
  <c r="U57" i="3"/>
  <c r="U56" i="3"/>
  <c r="T56" i="3"/>
  <c r="U55" i="3"/>
  <c r="T55" i="3"/>
  <c r="T54" i="3"/>
  <c r="U54" i="3"/>
  <c r="T53" i="3"/>
  <c r="U53" i="3"/>
  <c r="T52" i="3"/>
  <c r="U52" i="3"/>
  <c r="T51" i="3"/>
  <c r="U51" i="3"/>
  <c r="T50" i="3"/>
  <c r="U50" i="3"/>
  <c r="T46" i="3"/>
  <c r="U46" i="3"/>
  <c r="U45" i="3"/>
  <c r="T45" i="3"/>
  <c r="U44" i="3"/>
  <c r="T44" i="3"/>
  <c r="P44" i="3"/>
  <c r="U42" i="3"/>
  <c r="T42" i="3"/>
  <c r="P41" i="3"/>
  <c r="U41" i="3"/>
  <c r="T41" i="3"/>
  <c r="T40" i="3"/>
  <c r="U40" i="3"/>
  <c r="P38" i="3"/>
  <c r="T38" i="3"/>
  <c r="U38" i="3"/>
  <c r="P30" i="3"/>
  <c r="T30" i="3"/>
  <c r="U30" i="3"/>
  <c r="T29" i="3"/>
  <c r="U29" i="3"/>
  <c r="T28" i="3"/>
  <c r="T26" i="3"/>
  <c r="U26" i="3"/>
  <c r="P24" i="3"/>
  <c r="T24" i="3"/>
  <c r="U24" i="3"/>
  <c r="T23" i="3"/>
  <c r="U23" i="3"/>
  <c r="T22" i="3"/>
  <c r="U22" i="3"/>
  <c r="P19" i="3"/>
  <c r="P45" i="3"/>
  <c r="P43" i="3"/>
  <c r="P46" i="3"/>
  <c r="P35" i="3"/>
  <c r="W81" i="3" l="1"/>
  <c r="V81" i="3"/>
  <c r="U81" i="3"/>
  <c r="T81" i="3"/>
  <c r="P36" i="3" l="1"/>
  <c r="P39" i="3"/>
  <c r="P42" i="3"/>
  <c r="P18" i="3" l="1"/>
  <c r="P79" i="3" l="1"/>
  <c r="P76" i="3"/>
  <c r="P77" i="3"/>
  <c r="P78" i="3"/>
  <c r="P75" i="3" l="1"/>
  <c r="P74" i="3"/>
  <c r="P73" i="3"/>
  <c r="P72" i="3"/>
  <c r="P71" i="3"/>
  <c r="P70" i="3"/>
  <c r="P69" i="3"/>
  <c r="P68" i="3"/>
  <c r="P66" i="3" l="1"/>
  <c r="P67" i="3"/>
  <c r="P60" i="3"/>
  <c r="P61" i="3"/>
  <c r="P62" i="3"/>
  <c r="P63" i="3"/>
  <c r="P64" i="3"/>
  <c r="P65" i="3"/>
  <c r="P59" i="3" l="1"/>
  <c r="P56" i="3"/>
  <c r="P57" i="3"/>
  <c r="P58" i="3"/>
  <c r="P53" i="3" l="1"/>
  <c r="P54" i="3"/>
  <c r="P55" i="3"/>
  <c r="P52" i="3" l="1"/>
  <c r="P51" i="3"/>
  <c r="P49" i="3" l="1"/>
  <c r="P47" i="3"/>
  <c r="P31" i="3" l="1"/>
  <c r="P32" i="3"/>
  <c r="P25" i="3"/>
  <c r="P26" i="3"/>
  <c r="P28" i="3"/>
  <c r="P23" i="3" l="1"/>
  <c r="P21" i="3"/>
  <c r="P81" i="3" s="1"/>
  <c r="R14" i="3" l="1"/>
  <c r="R81" i="3" s="1"/>
  <c r="S14" i="3"/>
  <c r="S81" i="3" s="1"/>
</calcChain>
</file>

<file path=xl/sharedStrings.xml><?xml version="1.0" encoding="utf-8"?>
<sst xmlns="http://schemas.openxmlformats.org/spreadsheetml/2006/main" count="434" uniqueCount="307">
  <si>
    <t>SEGUIMIENTO DE AVANCE EN CUMPLIMIENTO DE METAS Y OBJETIVOS 2025</t>
  </si>
  <si>
    <t>EJE 1: BUEN GOBIERNO</t>
  </si>
  <si>
    <t>P-PPA 1.2 PROGRAMA DE CONSOLIDACIÓN DE LA GESTIÓN MUNICIPAL</t>
  </si>
  <si>
    <t>PRESIDENCIA MUNICIPAL</t>
  </si>
  <si>
    <t>AVANCE EN CUMPLIMIENTO DE METAS TRIMESTRAL Y ANUAL ACUMULADO 2025</t>
  </si>
  <si>
    <t xml:space="preserve">                                                                                                                                                                                                                                                                                                                                                                                                                                                                                                                                                                                                                                                                                                                                                                                                                                                                                                                                                                                                                                                                                                                                                          </t>
  </si>
  <si>
    <t>Nivel.
(unidad administrativa responsable)</t>
  </si>
  <si>
    <t>Resumen narrativo u objetivos.
Clave: Número del Eje, Número del Programa, 1 para el Fin, 1 para el Propósito, Número del Componente, Número de las Actividades.</t>
  </si>
  <si>
    <t>INDICADOR</t>
  </si>
  <si>
    <t>META PROGRAMADA 2024</t>
  </si>
  <si>
    <t>META REALIZADA 2024</t>
  </si>
  <si>
    <t>PORCENTAJE DE AVANCE TRIMESTRAL 2025</t>
  </si>
  <si>
    <t>PORCENTAJE DE AVANCE TRIMESTRAL ACUMULADO 2025</t>
  </si>
  <si>
    <t>justificaciones</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</si>
  <si>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</si>
  <si>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</si>
  <si>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</si>
  <si>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</si>
  <si>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</si>
  <si>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</si>
  <si>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</si>
  <si>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</si>
  <si>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</si>
  <si>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t>Anual</t>
  </si>
  <si>
    <t>EJEMPLO</t>
  </si>
  <si>
    <t>Propósito
( Dirección Planeación Municipal )</t>
  </si>
  <si>
    <t>1.1.1.1. Las dependencias y entidades del municipio de Benito Juárez dependientes directas de la Presidencia Municipal fortalecen la vinculación secuencial entre las etapas de planeación, programación y presupuestación.</t>
  </si>
  <si>
    <t>El indicador  de Propósito se modificó con la actualización del PMD 2021-2024 dejándolo como el índice de avance en el componente de Planeación del ciclo presupuestario evaluado por la SHCP.
En el primer trimestre el avance alcanzado del 100% se obtuvo al lograr el porcentaje programado y corresponde al resultado obenido en la evaluación 2023.</t>
  </si>
  <si>
    <t>Componente
(Secretaría Particular)</t>
  </si>
  <si>
    <t>Trimestral</t>
  </si>
  <si>
    <t>Actividad</t>
  </si>
  <si>
    <t>Componente
( Secretaría Técnica )</t>
  </si>
  <si>
    <t>Componente
(Unidad de Gestión Administrativa Distrito Cancún)</t>
  </si>
  <si>
    <t>Componente (Dirección General de Comunicación Social)</t>
  </si>
  <si>
    <t>Componente
( Dirección Gral Planeación Municipal  )</t>
  </si>
  <si>
    <t>Componente
(Unidad de Vinculación con Organismos Descentralizados)</t>
  </si>
  <si>
    <t>Componente
(Dirección de Relaciones Públicas)</t>
  </si>
  <si>
    <t>Componente (Asesores)</t>
  </si>
  <si>
    <t xml:space="preserve">Trimestral </t>
  </si>
  <si>
    <t>Componente
( Unidad de Transparencia )</t>
  </si>
  <si>
    <t>Componente
(Delegación Municipal Alfredo  V. Bonfil)</t>
  </si>
  <si>
    <t>Componente
(Subdelegación Puerto Juárez)</t>
  </si>
  <si>
    <t>ELABORÓ
Lic. Jonathan Brunner Eissenvenn
Coordinador Administrativo de la Presidencia Municipal</t>
  </si>
  <si>
    <t>REVISÓ
Mtro. Enrique E. Encalada Sánchez
Dirección de Planeación de la DGPM</t>
  </si>
  <si>
    <t>AUTORIZÓ
Lic. Berenice Penélope Polanco Córdova
Secretaria Particular</t>
  </si>
  <si>
    <t>Trianual</t>
  </si>
  <si>
    <t>Justificacion Trimestral: debido a que es un indicador de frecuencia anual, obtendremos el resultado esperado en el 4to trimestre
Justificacion Anual: debido a que es un indicador de frecuencia anual, obtendremos el resultado esperado en el 4to trimestre</t>
  </si>
  <si>
    <t>Justificacion Trimestral:debido a que es un indicador de frecuencia anual, obtendremos el resultado esperado en el 4to trimestre
Justificacion Anual: debido a que es un indicador de frecuencia anual, obtendremos el resultado esperado en el 4to trimestre</t>
  </si>
  <si>
    <t xml:space="preserve">Proposito </t>
  </si>
  <si>
    <t>1.2.1.1  Las dependencias y entidades del municipio de Benito Juárez dependientes directas de la Presidencia Municipal fortalecen la vinculación secuencial entre las etapas de planeación, programación y presupuestación</t>
  </si>
  <si>
    <t>IAG = Índice de Avance en el componente de planeacion</t>
  </si>
  <si>
    <t>anual</t>
  </si>
  <si>
    <r>
      <rPr>
        <b/>
        <sz val="12"/>
        <color theme="1"/>
        <rFont val="Arial"/>
        <family val="2"/>
      </rPr>
      <t xml:space="preserve">1.2.1 </t>
    </r>
    <r>
      <rPr>
        <sz val="12"/>
        <color theme="1"/>
        <rFont val="Arial"/>
        <family val="2"/>
      </rPr>
      <t>Contribuir a la renovación de los mecanismos de gestión, flexibilizando nuestras estructuras y procedimientos administrativos con calidad, innovación tecnológica y combate a la corrupción mediante el fortalecimiento de  la vinculación secuencial de las etapas de planeación estratégica para el logro de los objetivos establecidos en el Plan Municipal de Desarrollo.</t>
    </r>
  </si>
  <si>
    <r>
      <rPr>
        <b/>
        <sz val="12"/>
        <color theme="1"/>
        <rFont val="Arial"/>
        <family val="2"/>
      </rPr>
      <t xml:space="preserve">IGOB_HUM_R: </t>
    </r>
    <r>
      <rPr>
        <sz val="12"/>
        <color theme="1"/>
        <rFont val="Arial"/>
        <family val="2"/>
      </rPr>
      <t>Índice de Gobierno Humanista y de Resultados</t>
    </r>
  </si>
  <si>
    <r>
      <rPr>
        <b/>
        <sz val="12"/>
        <color theme="1"/>
        <rFont val="Arial"/>
        <family val="2"/>
      </rPr>
      <t>Unidad de medida del Indicador:</t>
    </r>
    <r>
      <rPr>
        <sz val="12"/>
        <color theme="1"/>
        <rFont val="Arial"/>
        <family val="2"/>
      </rPr>
      <t xml:space="preserve">
Porcentaje </t>
    </r>
  </si>
  <si>
    <r>
      <rPr>
        <b/>
        <sz val="12"/>
        <color rgb="FFFFFFFF"/>
        <rFont val="Arial"/>
        <family val="2"/>
      </rPr>
      <t>IACP =</t>
    </r>
    <r>
      <rPr>
        <sz val="12"/>
        <color rgb="FFFFFFFF"/>
        <rFont val="Arial"/>
        <family val="2"/>
      </rPr>
      <t xml:space="preserve"> Índice de Avance en el componente de Planeación del PbR-SED</t>
    </r>
  </si>
  <si>
    <r>
      <t xml:space="preserve">Unidad de medida del Indicador:
</t>
    </r>
    <r>
      <rPr>
        <sz val="12"/>
        <color rgb="FFFFFFFF"/>
        <rFont val="Arial"/>
        <family val="2"/>
      </rPr>
      <t>Porcentaje</t>
    </r>
  </si>
  <si>
    <r>
      <t xml:space="preserve">1.2.1.1.1 </t>
    </r>
    <r>
      <rPr>
        <sz val="12"/>
        <color rgb="FF000000"/>
        <rFont val="Arial"/>
        <family val="2"/>
      </rPr>
      <t>Agenda pública del Presidente Municipal con la ciudadanía realizada.</t>
    </r>
  </si>
  <si>
    <r>
      <t xml:space="preserve">PAPR: </t>
    </r>
    <r>
      <rPr>
        <sz val="12"/>
        <color theme="1"/>
        <rFont val="Arial"/>
        <family val="2"/>
      </rPr>
      <t>Porcentaje de la Agenda Pública Realizada</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</si>
  <si>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Eventos</t>
    </r>
  </si>
  <si>
    <r>
      <t xml:space="preserve">1.2.1.1.1.1 </t>
    </r>
    <r>
      <rPr>
        <sz val="12"/>
        <color theme="1"/>
        <rFont val="Arial"/>
        <family val="2"/>
      </rPr>
      <t>Atención y seguimiento a las peticiones ciudadanas e interinstitucionales realizadas al Presidente Municipal.</t>
    </r>
  </si>
  <si>
    <r>
      <rPr>
        <b/>
        <sz val="12"/>
        <color theme="1"/>
        <rFont val="Arial"/>
        <family val="2"/>
      </rPr>
      <t>PPA:</t>
    </r>
    <r>
      <rPr>
        <sz val="12"/>
        <color theme="1"/>
        <rFont val="Arial"/>
        <family val="2"/>
      </rPr>
      <t xml:space="preserve"> Porcentaje de Peticiones Atendidas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</si>
  <si>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Peticiones</t>
    </r>
  </si>
  <si>
    <r>
      <t xml:space="preserve">1.2.1.1.1.2 </t>
    </r>
    <r>
      <rPr>
        <sz val="12"/>
        <color theme="1"/>
        <rFont val="Arial"/>
        <family val="2"/>
      </rPr>
      <t>Coordinación de las audiencias otorgadas a la ciudadanía.</t>
    </r>
  </si>
  <si>
    <r>
      <rPr>
        <b/>
        <sz val="12"/>
        <color theme="1"/>
        <rFont val="Arial"/>
        <family val="2"/>
      </rPr>
      <t xml:space="preserve">PAA: </t>
    </r>
    <r>
      <rPr>
        <sz val="12"/>
        <color theme="1"/>
        <rFont val="Arial"/>
        <family val="2"/>
      </rPr>
      <t>Porcentaje de Audiencias Atendidas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</si>
  <si>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Audiencias</t>
    </r>
  </si>
  <si>
    <r>
      <t xml:space="preserve">1.2.1.1.2 </t>
    </r>
    <r>
      <rPr>
        <sz val="12"/>
        <color theme="1"/>
        <rFont val="Arial Nova Cond"/>
        <family val="2"/>
      </rPr>
      <t>Proyectos estratégicos de la Secretaría Técnica satisfactoriamente concluidos.</t>
    </r>
  </si>
  <si>
    <r>
      <t xml:space="preserve">PPEI: </t>
    </r>
    <r>
      <rPr>
        <sz val="12"/>
        <color theme="1"/>
        <rFont val="Arial"/>
        <family val="2"/>
      </rPr>
      <t>Porcentaje  de Proyectos Estratégicos Implementados.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</si>
  <si>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Proyectos</t>
    </r>
  </si>
  <si>
    <r>
      <t>1.2.1.1.2.1</t>
    </r>
    <r>
      <rPr>
        <sz val="12"/>
        <color theme="1"/>
        <rFont val="Arial Nova Cond"/>
        <family val="2"/>
      </rPr>
      <t xml:space="preserve"> Implementación de proyectos de gestión pública y proyectos especiales de la Presidencia Municipal. </t>
    </r>
  </si>
  <si>
    <r>
      <rPr>
        <b/>
        <sz val="12"/>
        <color theme="1"/>
        <rFont val="Arial"/>
        <family val="2"/>
      </rPr>
      <t>PEP</t>
    </r>
    <r>
      <rPr>
        <sz val="12"/>
        <color theme="1"/>
        <rFont val="Arial"/>
        <family val="2"/>
      </rPr>
      <t>: Porcentaje de Efectividad de los Proyectos de Gestión pública y Proyectos Especiales.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</si>
  <si>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Proyectos</t>
    </r>
  </si>
  <si>
    <r>
      <t xml:space="preserve">1.2.1.1.2.2. </t>
    </r>
    <r>
      <rPr>
        <sz val="12"/>
        <color theme="1"/>
        <rFont val="Arial Nova Cond"/>
        <family val="2"/>
      </rPr>
      <t xml:space="preserve">Vinculación del Gobierno Municipal con la ciudadanía, para el diseño, implementación, seguimiento y evaluación de políticas públicas municipales. </t>
    </r>
  </si>
  <si>
    <r>
      <rPr>
        <b/>
        <sz val="12"/>
        <color theme="1"/>
        <rFont val="Arial"/>
        <family val="2"/>
      </rPr>
      <t xml:space="preserve">PAPC: </t>
    </r>
    <r>
      <rPr>
        <sz val="12"/>
        <color theme="1"/>
        <rFont val="Arial"/>
        <family val="2"/>
      </rPr>
      <t>Porcentaje de Actividades con Participación Ciudadana.</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</si>
  <si>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Actividades</t>
    </r>
  </si>
  <si>
    <r>
      <t xml:space="preserve">1.2.1.1.2.3. </t>
    </r>
    <r>
      <rPr>
        <sz val="12"/>
        <color theme="1"/>
        <rFont val="Arial Nova Cond"/>
        <family val="2"/>
      </rPr>
      <t>Elaboración de informes de gobierno municipal y reportes para la Presidencia Municipal.</t>
    </r>
  </si>
  <si>
    <r>
      <rPr>
        <b/>
        <sz val="12"/>
        <color theme="1"/>
        <rFont val="Arial"/>
        <family val="2"/>
      </rPr>
      <t>PCIGR:</t>
    </r>
    <r>
      <rPr>
        <sz val="12"/>
        <color theme="1"/>
        <rFont val="Arial"/>
        <family val="2"/>
      </rPr>
      <t xml:space="preserve"> Porcentaje de Cumplimiento de Informes de Gobierno y Reportes.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</si>
  <si>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Documentos</t>
    </r>
  </si>
  <si>
    <r>
      <t xml:space="preserve">1.2.1.1.2.4. </t>
    </r>
    <r>
      <rPr>
        <sz val="12"/>
        <color theme="1"/>
        <rFont val="Arial"/>
        <family val="2"/>
      </rPr>
      <t xml:space="preserve">Consolidación del Gobierno Digital (plataforma central de trámites y servicios, tableros de control y aplicaciones informáticas) como instrumento que  fortalece la transparencia y la rendición de cuentas. </t>
    </r>
  </si>
  <si>
    <r>
      <rPr>
        <b/>
        <sz val="12"/>
        <color theme="1"/>
        <rFont val="Arial"/>
        <family val="2"/>
      </rPr>
      <t>PACGD:</t>
    </r>
    <r>
      <rPr>
        <sz val="12"/>
        <color theme="1"/>
        <rFont val="Arial"/>
        <family val="2"/>
      </rPr>
      <t xml:space="preserve"> Porcentaje de Avance en Consolidación del Gobierno Digital.</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</si>
  <si>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Etapas</t>
    </r>
  </si>
  <si>
    <r>
      <rPr>
        <b/>
        <sz val="12"/>
        <color theme="1"/>
        <rFont val="Arial"/>
        <family val="2"/>
      </rPr>
      <t>1.2.1.1.3</t>
    </r>
    <r>
      <rPr>
        <sz val="12"/>
        <color theme="1"/>
        <rFont val="Arial"/>
        <family val="2"/>
      </rPr>
      <t xml:space="preserve"> Supermanzanas de la zona fundacional del Distrito Cancún intervenidas para su revitalización.</t>
    </r>
  </si>
  <si>
    <r>
      <t>PSZFI:</t>
    </r>
    <r>
      <rPr>
        <sz val="12"/>
        <color theme="1"/>
        <rFont val="Arial"/>
        <family val="2"/>
      </rPr>
      <t xml:space="preserve"> Porcentaje de Supermanzanas de la Zona Fundacional intervenidas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</si>
  <si>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Supermanzanas </t>
    </r>
  </si>
  <si>
    <r>
      <t>1.2.1.1.3.1</t>
    </r>
    <r>
      <rPr>
        <sz val="12"/>
        <color theme="1"/>
        <rFont val="Arial"/>
        <family val="2"/>
      </rPr>
      <t xml:space="preserve"> Realización de actividades para la mejora de la imagen urbana de  espacios publicos de la zona fundacional.</t>
    </r>
  </si>
  <si>
    <r>
      <rPr>
        <b/>
        <sz val="12"/>
        <color theme="1"/>
        <rFont val="Arial"/>
        <family val="2"/>
      </rPr>
      <t>PAMIUZF:</t>
    </r>
    <r>
      <rPr>
        <sz val="12"/>
        <color theme="1"/>
        <rFont val="Arial"/>
        <family val="2"/>
      </rPr>
      <t xml:space="preserve"> Porcentaje de actividades para mejorar la imagen urbana de la Zona Fundacional</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</si>
  <si>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Activiades</t>
    </r>
  </si>
  <si>
    <r>
      <t>1.2.1.1.3.2</t>
    </r>
    <r>
      <rPr>
        <sz val="12"/>
        <color theme="1"/>
        <rFont val="Arial"/>
        <family val="2"/>
      </rPr>
      <t xml:space="preserve"> Generación de proyectos participativos de infraestructura de la Zona Fundacional.</t>
    </r>
  </si>
  <si>
    <r>
      <rPr>
        <b/>
        <sz val="12"/>
        <color theme="1"/>
        <rFont val="Arial"/>
        <family val="2"/>
      </rPr>
      <t xml:space="preserve">PPIZFG: </t>
    </r>
    <r>
      <rPr>
        <sz val="12"/>
        <color theme="1"/>
        <rFont val="Arial"/>
        <family val="2"/>
      </rPr>
      <t>Porcentaje de proyectos de infraestructura de la Zona Fundacional generados.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</si>
  <si>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Proyectos de Infraestructura</t>
    </r>
  </si>
  <si>
    <r>
      <rPr>
        <b/>
        <sz val="12"/>
        <color theme="1"/>
        <rFont val="Arial"/>
        <family val="2"/>
      </rPr>
      <t>1.2.1.1.3.3</t>
    </r>
    <r>
      <rPr>
        <sz val="12"/>
        <color theme="1"/>
        <rFont val="Arial"/>
        <family val="2"/>
      </rPr>
      <t xml:space="preserve"> Realización de acciones  sociales y culturales en la Zona Fundacional</t>
    </r>
  </si>
  <si>
    <r>
      <rPr>
        <b/>
        <sz val="12"/>
        <color theme="1"/>
        <rFont val="Arial"/>
        <family val="2"/>
      </rPr>
      <t xml:space="preserve">PAZF: </t>
    </r>
    <r>
      <rPr>
        <sz val="12"/>
        <color theme="1"/>
        <rFont val="Arial"/>
        <family val="2"/>
      </rPr>
      <t>Porcentaje de acciones realizadas en la zona fundacional</t>
    </r>
  </si>
  <si>
    <r>
      <rPr>
        <b/>
        <sz val="12"/>
        <color theme="1"/>
        <rFont val="Arial"/>
        <family val="2"/>
      </rPr>
      <t>Unidad de medida del Indicador:</t>
    </r>
    <r>
      <rPr>
        <sz val="12"/>
        <color theme="1"/>
        <rFont val="Arial"/>
        <family val="2"/>
      </rPr>
      <t xml:space="preserve">
Porcentaje 
</t>
    </r>
    <r>
      <rPr>
        <b/>
        <sz val="12"/>
        <color theme="1"/>
        <rFont val="Arial"/>
        <family val="2"/>
      </rPr>
      <t xml:space="preserve">Unidad de medida de las variables: </t>
    </r>
    <r>
      <rPr>
        <sz val="12"/>
        <color theme="1"/>
        <rFont val="Arial"/>
        <family val="2"/>
      </rPr>
      <t xml:space="preserve">
Acciones</t>
    </r>
  </si>
  <si>
    <r>
      <t xml:space="preserve">1.2.1.1.4 </t>
    </r>
    <r>
      <rPr>
        <sz val="12"/>
        <color theme="1"/>
        <rFont val="Arial"/>
        <family val="2"/>
      </rPr>
      <t>Agendas de trabajo en  los diferentes medios de comunicación elaboradas.</t>
    </r>
  </si>
  <si>
    <r>
      <t xml:space="preserve">PATMCD: </t>
    </r>
    <r>
      <rPr>
        <sz val="12"/>
        <color rgb="FF000000"/>
        <rFont val="Arial"/>
        <family val="2"/>
      </rPr>
      <t xml:space="preserve">Porcentaje de la Agenda de Trabajos con medios de  comunicación difundidas </t>
    </r>
  </si>
  <si>
    <r>
      <t xml:space="preserve">Unidad de medida del Indicador: 
</t>
    </r>
    <r>
      <rPr>
        <sz val="12"/>
        <color rgb="FF000000"/>
        <rFont val="Arial"/>
        <family val="2"/>
      </rPr>
      <t xml:space="preserve">Porcentaje 
</t>
    </r>
    <r>
      <rPr>
        <b/>
        <sz val="12"/>
        <color rgb="FF000000"/>
        <rFont val="Arial"/>
        <family val="2"/>
      </rPr>
      <t>Unidad de medida de las variables:</t>
    </r>
    <r>
      <rPr>
        <sz val="12"/>
        <color rgb="FF000000"/>
        <rFont val="Arial"/>
        <family val="2"/>
      </rPr>
      <t xml:space="preserve">
Agenda de trabajo</t>
    </r>
  </si>
  <si>
    <r>
      <t>1.2.1.1.4.1</t>
    </r>
    <r>
      <rPr>
        <sz val="12"/>
        <color theme="1"/>
        <rFont val="Arial"/>
        <family val="2"/>
      </rPr>
      <t xml:space="preserve"> Elaboración de boletines informativos de acciones de gobierno</t>
    </r>
  </si>
  <si>
    <r>
      <rPr>
        <b/>
        <sz val="12"/>
        <color rgb="FF000000"/>
        <rFont val="Arial"/>
        <family val="2"/>
      </rPr>
      <t>PBIE:</t>
    </r>
    <r>
      <rPr>
        <sz val="12"/>
        <color rgb="FF000000"/>
        <rFont val="Arial"/>
        <family val="2"/>
      </rPr>
      <t xml:space="preserve"> Porcentaje de boletines informativos elaborados </t>
    </r>
  </si>
  <si>
    <r>
      <rPr>
        <b/>
        <sz val="12"/>
        <color rgb="FF000000"/>
        <rFont val="Arial"/>
        <family val="2"/>
      </rPr>
      <t xml:space="preserve">Unidad de medida del Indicador: </t>
    </r>
    <r>
      <rPr>
        <sz val="12"/>
        <color rgb="FF000000"/>
        <rFont val="Arial"/>
        <family val="2"/>
      </rPr>
      <t xml:space="preserve">
Porcentaje 
</t>
    </r>
    <r>
      <rPr>
        <b/>
        <sz val="12"/>
        <color rgb="FF000000"/>
        <rFont val="Arial"/>
        <family val="2"/>
      </rPr>
      <t>Unidad de medida de las variables:</t>
    </r>
    <r>
      <rPr>
        <sz val="12"/>
        <color rgb="FF000000"/>
        <rFont val="Arial"/>
        <family val="2"/>
      </rPr>
      <t xml:space="preserve">
Boletines</t>
    </r>
  </si>
  <si>
    <r>
      <t xml:space="preserve">1.2.1.1.4.2 </t>
    </r>
    <r>
      <rPr>
        <sz val="12"/>
        <color theme="1"/>
        <rFont val="Arial"/>
        <family val="2"/>
      </rPr>
      <t>Grabación de vídeos de eventos y acciones de gobierno</t>
    </r>
  </si>
  <si>
    <r>
      <rPr>
        <b/>
        <sz val="12"/>
        <color rgb="FF000000"/>
        <rFont val="Arial"/>
        <family val="2"/>
      </rPr>
      <t xml:space="preserve">PHVG: </t>
    </r>
    <r>
      <rPr>
        <sz val="12"/>
        <color rgb="FF000000"/>
        <rFont val="Arial"/>
        <family val="2"/>
      </rPr>
      <t>Porcentaje de horas de videos grabados</t>
    </r>
  </si>
  <si>
    <r>
      <rPr>
        <b/>
        <sz val="12"/>
        <color rgb="FF000000"/>
        <rFont val="Arial"/>
        <family val="2"/>
      </rPr>
      <t>Unidad de medida del Indicador:</t>
    </r>
    <r>
      <rPr>
        <sz val="12"/>
        <color rgb="FF000000"/>
        <rFont val="Arial"/>
        <family val="2"/>
      </rPr>
      <t xml:space="preserve">
 Porcentaje  
</t>
    </r>
    <r>
      <rPr>
        <b/>
        <sz val="12"/>
        <color rgb="FF000000"/>
        <rFont val="Arial"/>
        <family val="2"/>
      </rPr>
      <t>Unidad de medida de las variables:</t>
    </r>
    <r>
      <rPr>
        <sz val="12"/>
        <color rgb="FF000000"/>
        <rFont val="Arial"/>
        <family val="2"/>
      </rPr>
      <t xml:space="preserve"> 
Vídeos</t>
    </r>
  </si>
  <si>
    <r>
      <t xml:space="preserve">1.2.1.1.4.3 </t>
    </r>
    <r>
      <rPr>
        <sz val="12"/>
        <color theme="1"/>
        <rFont val="Arial"/>
        <family val="2"/>
      </rPr>
      <t>Publicación de fotografías de la Presidencia Municipal.</t>
    </r>
  </si>
  <si>
    <r>
      <rPr>
        <b/>
        <sz val="12"/>
        <color rgb="FF000000"/>
        <rFont val="Arial"/>
        <family val="2"/>
      </rPr>
      <t>PFP:</t>
    </r>
    <r>
      <rPr>
        <sz val="12"/>
        <color rgb="FF000000"/>
        <rFont val="Arial"/>
        <family val="2"/>
      </rPr>
      <t xml:space="preserve"> Porcentaje de fotografias publicados</t>
    </r>
  </si>
  <si>
    <r>
      <t xml:space="preserve">Unidad de medida del Indicador:
</t>
    </r>
    <r>
      <rPr>
        <sz val="12"/>
        <color rgb="FF000000"/>
        <rFont val="Arial"/>
        <family val="2"/>
      </rPr>
      <t xml:space="preserve">Porcentaje 
</t>
    </r>
    <r>
      <rPr>
        <b/>
        <sz val="12"/>
        <color rgb="FF000000"/>
        <rFont val="Arial"/>
        <family val="2"/>
      </rPr>
      <t>Unidad de medida de las variables:</t>
    </r>
    <r>
      <rPr>
        <sz val="12"/>
        <color rgb="FF000000"/>
        <rFont val="Arial"/>
        <family val="2"/>
      </rPr>
      <t xml:space="preserve">
Publicaciones Fotograficas</t>
    </r>
  </si>
  <si>
    <r>
      <rPr>
        <b/>
        <sz val="12"/>
        <color theme="1"/>
        <rFont val="Arial"/>
        <family val="2"/>
      </rPr>
      <t xml:space="preserve">1.2.1.1.4.4 </t>
    </r>
    <r>
      <rPr>
        <sz val="12"/>
        <color theme="1"/>
        <rFont val="Arial"/>
        <family val="2"/>
      </rPr>
      <t>Elaboración de órdenes de inserción de campañas públicitarias.</t>
    </r>
  </si>
  <si>
    <r>
      <rPr>
        <b/>
        <sz val="12"/>
        <color rgb="FF000000"/>
        <rFont val="Arial"/>
        <family val="2"/>
      </rPr>
      <t xml:space="preserve">POICPE: </t>
    </r>
    <r>
      <rPr>
        <sz val="12"/>
        <color rgb="FF000000"/>
        <rFont val="Arial"/>
        <family val="2"/>
      </rPr>
      <t>Porcentaje de ordenes de inserción de campañas publicitarias elaborados.</t>
    </r>
  </si>
  <si>
    <r>
      <rPr>
        <b/>
        <sz val="12"/>
        <color rgb="FF000000"/>
        <rFont val="Arial"/>
        <family val="2"/>
      </rPr>
      <t>Unidad de medida del Indicador:</t>
    </r>
    <r>
      <rPr>
        <sz val="12"/>
        <color rgb="FF000000"/>
        <rFont val="Arial"/>
        <family val="2"/>
      </rPr>
      <t xml:space="preserve">
Porcentaje  
</t>
    </r>
    <r>
      <rPr>
        <b/>
        <sz val="12"/>
        <color rgb="FF000000"/>
        <rFont val="Arial"/>
        <family val="2"/>
      </rPr>
      <t>Unidad de medida de las variables:</t>
    </r>
    <r>
      <rPr>
        <sz val="12"/>
        <color rgb="FF000000"/>
        <rFont val="Arial"/>
        <family val="2"/>
      </rPr>
      <t xml:space="preserve"> 
Registro de ordenes</t>
    </r>
  </si>
  <si>
    <r>
      <t xml:space="preserve">1.2.1.1.5 </t>
    </r>
    <r>
      <rPr>
        <sz val="12"/>
        <color theme="1"/>
        <rFont val="Arial"/>
        <family val="2"/>
      </rPr>
      <t>Informes  de los Programas Presupuestarios y Proyectos de Inversión con enfoque de inclusión generados.</t>
    </r>
  </si>
  <si>
    <r>
      <rPr>
        <b/>
        <sz val="12"/>
        <color theme="1"/>
        <rFont val="Arial"/>
        <family val="2"/>
      </rPr>
      <t xml:space="preserve">PIFE: </t>
    </r>
    <r>
      <rPr>
        <sz val="12"/>
        <color theme="1"/>
        <rFont val="Arial"/>
        <family val="2"/>
      </rPr>
      <t xml:space="preserve">Porcentaje del ingreso del FAISMUN ejercido
</t>
    </r>
    <r>
      <rPr>
        <b/>
        <sz val="12"/>
        <color theme="1"/>
        <rFont val="Arial"/>
        <family val="2"/>
      </rPr>
      <t xml:space="preserve">FAISMUN: </t>
    </r>
    <r>
      <rPr>
        <sz val="12"/>
        <color theme="1"/>
        <rFont val="Arial"/>
        <family val="2"/>
      </rPr>
      <t xml:space="preserve">Fondo de Aportación para la Infraestructura Social Municipal.
</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</si>
  <si>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Ingresos</t>
    </r>
  </si>
  <si>
    <r>
      <rPr>
        <b/>
        <sz val="12"/>
        <color theme="1"/>
        <rFont val="Arial"/>
        <family val="2"/>
      </rPr>
      <t>PIF:</t>
    </r>
    <r>
      <rPr>
        <sz val="12"/>
        <color theme="1"/>
        <rFont val="Arial"/>
        <family val="2"/>
      </rPr>
      <t xml:space="preserve"> porcentaje de ingreso del FORTAMUN ejercido
</t>
    </r>
    <r>
      <rPr>
        <b/>
        <sz val="12"/>
        <color theme="1"/>
        <rFont val="Arial"/>
        <family val="2"/>
      </rPr>
      <t>FORTAMUN:</t>
    </r>
    <r>
      <rPr>
        <sz val="12"/>
        <color theme="1"/>
        <rFont val="Arial"/>
        <family val="2"/>
      </rPr>
      <t xml:space="preserve"> Fondo de Aportaciones para el Fortalecimiento de los Municipios</t>
    </r>
  </si>
  <si>
    <r>
      <rPr>
        <b/>
        <sz val="12"/>
        <color theme="1"/>
        <rFont val="Arial"/>
        <family val="2"/>
      </rPr>
      <t xml:space="preserve">IC: </t>
    </r>
    <r>
      <rPr>
        <sz val="12"/>
        <color theme="1"/>
        <rFont val="Arial"/>
        <family val="2"/>
      </rPr>
      <t>Índice de Consolidación del modelo PbR-SED.</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</si>
  <si>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Índice</t>
    </r>
  </si>
  <si>
    <r>
      <rPr>
        <b/>
        <sz val="12"/>
        <color theme="1"/>
        <rFont val="Arial"/>
        <family val="2"/>
      </rPr>
      <t>1.2.1.1.5.1</t>
    </r>
    <r>
      <rPr>
        <sz val="12"/>
        <color theme="1"/>
        <rFont val="Arial"/>
        <family val="2"/>
      </rPr>
      <t xml:space="preserve"> Generación de informes de avance en el cumplimiento de objetivos y metas de los PPA de las dependencias y entidades municipales</t>
    </r>
  </si>
  <si>
    <r>
      <rPr>
        <b/>
        <sz val="12"/>
        <color theme="1"/>
        <rFont val="Arial"/>
        <family val="2"/>
      </rPr>
      <t>PACMO:</t>
    </r>
    <r>
      <rPr>
        <sz val="12"/>
        <color theme="1"/>
        <rFont val="Arial"/>
        <family val="2"/>
      </rPr>
      <t xml:space="preserve"> Porcentaje de avance en cumplimiento de objetivos y metas del Plan Municipal de Desarrollo y sus Programas Derivados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</si>
  <si>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 VARIABLES:</t>
    </r>
    <r>
      <rPr>
        <sz val="12"/>
        <color theme="1"/>
        <rFont val="Arial"/>
        <family val="2"/>
      </rPr>
      <t xml:space="preserve">
Porcentaje</t>
    </r>
  </si>
  <si>
    <r>
      <rPr>
        <b/>
        <sz val="12"/>
        <color theme="1"/>
        <rFont val="Arial"/>
        <family val="2"/>
      </rPr>
      <t>1.2.1.1.5.2</t>
    </r>
    <r>
      <rPr>
        <sz val="12"/>
        <color theme="1"/>
        <rFont val="Arial"/>
        <family val="2"/>
      </rPr>
      <t xml:space="preserve"> Seguimiento a evaluaciones externas, internas de los Programas Presupuestarios y Programas Federales.</t>
    </r>
  </si>
  <si>
    <r>
      <rPr>
        <b/>
        <sz val="12"/>
        <color theme="1"/>
        <rFont val="Arial"/>
        <family val="2"/>
      </rPr>
      <t xml:space="preserve">PASMI: </t>
    </r>
    <r>
      <rPr>
        <sz val="12"/>
        <color theme="1"/>
        <rFont val="Arial"/>
        <family val="2"/>
      </rPr>
      <t>Porcentaje de aspectos susceptibles de mejora implementados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</si>
  <si>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 VARIABLE:</t>
    </r>
    <r>
      <rPr>
        <sz val="12"/>
        <color theme="1"/>
        <rFont val="Arial"/>
        <family val="2"/>
      </rPr>
      <t xml:space="preserve">
Aspectos Susceptibles de Mejora</t>
    </r>
  </si>
  <si>
    <r>
      <rPr>
        <b/>
        <sz val="12"/>
        <color theme="1"/>
        <rFont val="Arial"/>
        <family val="2"/>
      </rPr>
      <t>1.2.1.1.5.3</t>
    </r>
    <r>
      <rPr>
        <sz val="12"/>
        <color theme="1"/>
        <rFont val="Arial"/>
        <family val="2"/>
      </rPr>
      <t xml:space="preserve"> Coordinación de las sesiones del COPLADEMUN</t>
    </r>
  </si>
  <si>
    <r>
      <rPr>
        <b/>
        <sz val="12"/>
        <color theme="1"/>
        <rFont val="Arial"/>
        <family val="2"/>
      </rPr>
      <t xml:space="preserve">PSCR: </t>
    </r>
    <r>
      <rPr>
        <sz val="12"/>
        <color theme="1"/>
        <rFont val="Arial"/>
        <family val="2"/>
      </rPr>
      <t xml:space="preserve">Porcentraje de sesiones del COPLADEMUN realizadas </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</si>
  <si>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 DE LA VARIABLE:</t>
    </r>
    <r>
      <rPr>
        <sz val="12"/>
        <color theme="1"/>
        <rFont val="Arial"/>
        <family val="2"/>
      </rPr>
      <t xml:space="preserve">
Sesiones</t>
    </r>
  </si>
  <si>
    <r>
      <rPr>
        <b/>
        <sz val="12"/>
        <color theme="1"/>
        <rFont val="Arial"/>
        <family val="2"/>
      </rPr>
      <t xml:space="preserve">1.2.1.1.5.4 </t>
    </r>
    <r>
      <rPr>
        <sz val="12"/>
        <color theme="1"/>
        <rFont val="Arial"/>
        <family val="2"/>
      </rPr>
      <t>Promoción del Protocolo de Atención a usuarios con Discapacidad desde el servicio público.</t>
    </r>
  </si>
  <si>
    <r>
      <rPr>
        <b/>
        <sz val="12"/>
        <color theme="1"/>
        <rFont val="Arial"/>
        <family val="2"/>
      </rPr>
      <t>PDSI:</t>
    </r>
    <r>
      <rPr>
        <sz val="12"/>
        <color theme="1"/>
        <rFont val="Arial"/>
        <family val="2"/>
      </rPr>
      <t xml:space="preserve"> Porcentaje de dependencias municipales sensibilizadas en materia de Inclusión de las Personas con Discapacidad</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</si>
  <si>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Dependencias </t>
    </r>
  </si>
  <si>
    <r>
      <rPr>
        <b/>
        <sz val="12"/>
        <color theme="1"/>
        <rFont val="Arial"/>
        <family val="2"/>
      </rPr>
      <t>PCSP:</t>
    </r>
    <r>
      <rPr>
        <sz val="12"/>
        <color theme="1"/>
        <rFont val="Arial"/>
        <family val="2"/>
      </rPr>
      <t xml:space="preserve"> Porcentaje de capacitaciones a servidores(as) públicos(as)  en Cultura de Discapacidad y Lengua de Señas Mexicana </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</si>
  <si>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Capacitaciones</t>
    </r>
  </si>
  <si>
    <r>
      <rPr>
        <b/>
        <sz val="12"/>
        <color theme="1"/>
        <rFont val="Arial"/>
        <family val="2"/>
      </rPr>
      <t>1.2.1.1.5.5</t>
    </r>
    <r>
      <rPr>
        <sz val="12"/>
        <color theme="1"/>
        <rFont val="Arial"/>
        <family val="2"/>
      </rPr>
      <t xml:space="preserve"> Interpretación de lengua de señas mexicana en las sesiones de cabildo y en eventos del Municipio</t>
    </r>
  </si>
  <si>
    <r>
      <rPr>
        <b/>
        <sz val="12"/>
        <color theme="1"/>
        <rFont val="Arial"/>
        <family val="2"/>
      </rPr>
      <t xml:space="preserve">PSILS: </t>
    </r>
    <r>
      <rPr>
        <sz val="12"/>
        <color theme="1"/>
        <rFont val="Arial"/>
        <family val="2"/>
      </rPr>
      <t>Porcentaje de solicitudes de interpretacion de lengua de señas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</si>
  <si>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Solicitudes de Interpretacion</t>
    </r>
  </si>
  <si>
    <r>
      <rPr>
        <b/>
        <sz val="12"/>
        <color theme="1"/>
        <rFont val="Arial"/>
        <family val="2"/>
      </rPr>
      <t>1.2.1.1.5.6</t>
    </r>
    <r>
      <rPr>
        <sz val="12"/>
        <color theme="1"/>
        <rFont val="Arial"/>
        <family val="2"/>
      </rPr>
      <t xml:space="preserve"> Realización de actividades inclusivas con las Dependencias Municipales, Estatales y Federales.</t>
    </r>
  </si>
  <si>
    <r>
      <rPr>
        <b/>
        <sz val="12"/>
        <color theme="1"/>
        <rFont val="Arial"/>
        <family val="2"/>
      </rPr>
      <t xml:space="preserve">PAIR: </t>
    </r>
    <r>
      <rPr>
        <sz val="12"/>
        <color theme="1"/>
        <rFont val="Arial"/>
        <family val="2"/>
      </rPr>
      <t>Porcentaje de actividades inclusivas realizadas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</si>
  <si>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Actividades</t>
    </r>
  </si>
  <si>
    <r>
      <rPr>
        <b/>
        <sz val="12"/>
        <color theme="1"/>
        <rFont val="Arial"/>
        <family val="2"/>
      </rPr>
      <t xml:space="preserve">1.2.1.1.5.7 </t>
    </r>
    <r>
      <rPr>
        <sz val="12"/>
        <color theme="1"/>
        <rFont val="Arial"/>
        <family val="2"/>
      </rPr>
      <t xml:space="preserve"> Cordinación de las sesiones del Consejo Municipal para el desarrollo y la inclusión de las personas con discapacidad.</t>
    </r>
  </si>
  <si>
    <r>
      <rPr>
        <b/>
        <sz val="12"/>
        <color theme="1"/>
        <rFont val="Arial"/>
        <family val="2"/>
      </rPr>
      <t xml:space="preserve">PS: </t>
    </r>
    <r>
      <rPr>
        <sz val="12"/>
        <color theme="1"/>
        <rFont val="Arial"/>
        <family val="2"/>
      </rPr>
      <t>Porcentaje de sesiones realizadas del Consejo.</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</si>
  <si>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sesiones </t>
    </r>
  </si>
  <si>
    <r>
      <rPr>
        <b/>
        <sz val="12"/>
        <color theme="1"/>
        <rFont val="Arial"/>
        <family val="2"/>
      </rPr>
      <t xml:space="preserve">1.2.1.1.5.8 </t>
    </r>
    <r>
      <rPr>
        <sz val="12"/>
        <color theme="1"/>
        <rFont val="Arial"/>
        <family val="2"/>
      </rPr>
      <t>Capacitación a servidores públicos con ponentes con discapacidad a nivel nacional e internacional.</t>
    </r>
  </si>
  <si>
    <r>
      <rPr>
        <b/>
        <sz val="12"/>
        <color theme="1"/>
        <rFont val="Arial"/>
        <family val="2"/>
      </rPr>
      <t xml:space="preserve">PCPD: </t>
    </r>
    <r>
      <rPr>
        <sz val="12"/>
        <color theme="1"/>
        <rFont val="Arial"/>
        <family val="2"/>
      </rPr>
      <t>Porcentaje capacitaciones por ponentes con discapacidad a nivel nacional e internacional.</t>
    </r>
  </si>
  <si>
    <r>
      <rPr>
        <b/>
        <sz val="12"/>
        <color theme="1"/>
        <rFont val="Arial"/>
        <family val="2"/>
      </rPr>
      <t>UNIDAD DE MEDIDA DEL INDICADOR:</t>
    </r>
    <r>
      <rPr>
        <sz val="12"/>
        <color theme="1"/>
        <rFont val="Arial"/>
        <family val="2"/>
      </rPr>
      <t xml:space="preserve"> 
Porcentaje 
</t>
    </r>
    <r>
      <rPr>
        <b/>
        <sz val="12"/>
        <color theme="1"/>
        <rFont val="Arial"/>
        <family val="2"/>
      </rPr>
      <t xml:space="preserve">
UNIDAD DE MEDIDA DE LA VARIABLE: </t>
    </r>
    <r>
      <rPr>
        <sz val="12"/>
        <color theme="1"/>
        <rFont val="Arial"/>
        <family val="2"/>
      </rPr>
      <t xml:space="preserve">
Capacitaciones</t>
    </r>
  </si>
  <si>
    <r>
      <rPr>
        <b/>
        <sz val="12"/>
        <color theme="1"/>
        <rFont val="Arial"/>
        <family val="2"/>
      </rPr>
      <t>1.2.1.1.5.9</t>
    </r>
    <r>
      <rPr>
        <sz val="12"/>
        <color theme="1"/>
        <rFont val="Arial"/>
        <family val="2"/>
      </rPr>
      <t xml:space="preserve"> Capacitación a empresas e instituciones educativas en materia de sensibilización sobre la discapacidad y lengua de señas mexicana.</t>
    </r>
  </si>
  <si>
    <r>
      <rPr>
        <b/>
        <sz val="12"/>
        <color theme="1"/>
        <rFont val="Arial"/>
        <family val="2"/>
      </rPr>
      <t xml:space="preserve">PCE: </t>
    </r>
    <r>
      <rPr>
        <sz val="12"/>
        <color theme="1"/>
        <rFont val="Arial"/>
        <family val="2"/>
      </rPr>
      <t>Porcentaje de capacitaciones a empresas e instituciones educativas.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</si>
  <si>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Registros</t>
    </r>
  </si>
  <si>
    <r>
      <t xml:space="preserve">1.2.1.1.6 </t>
    </r>
    <r>
      <rPr>
        <sz val="12"/>
        <color theme="1"/>
        <rFont val="Arial"/>
        <family val="2"/>
      </rPr>
      <t>Atenciones y seguimientos a Organismos Descentralizados del municipio de Benito Juárez brindados.</t>
    </r>
  </si>
  <si>
    <r>
      <rPr>
        <b/>
        <sz val="12"/>
        <color theme="1"/>
        <rFont val="Arial"/>
        <family val="2"/>
      </rPr>
      <t>PASB:</t>
    </r>
    <r>
      <rPr>
        <sz val="12"/>
        <color theme="1"/>
        <rFont val="Arial"/>
        <family val="2"/>
      </rPr>
      <t xml:space="preserve"> Porcentaje de atenciones y seguimientos brindados a Organismos Descentralizados.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</si>
  <si>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Atenciones y seguimientos a Organismos Descentralizados.</t>
    </r>
  </si>
  <si>
    <r>
      <rPr>
        <b/>
        <sz val="12"/>
        <color theme="1"/>
        <rFont val="Arial"/>
        <family val="2"/>
      </rPr>
      <t>1.2.1.1.6.1</t>
    </r>
    <r>
      <rPr>
        <sz val="12"/>
        <color theme="1"/>
        <rFont val="Arial"/>
        <family val="2"/>
      </rPr>
      <t xml:space="preserve"> Participación en las Sesiones de Organos Colegiados.</t>
    </r>
  </si>
  <si>
    <r>
      <rPr>
        <b/>
        <sz val="12"/>
        <color theme="1"/>
        <rFont val="Arial"/>
        <family val="2"/>
      </rPr>
      <t>PPSOC</t>
    </r>
    <r>
      <rPr>
        <sz val="12"/>
        <color theme="1"/>
        <rFont val="Arial"/>
        <family val="2"/>
      </rPr>
      <t>: Porcentaje de participación en sesiones de Órganos Colegiados.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</si>
  <si>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Sesiones de Órganos.</t>
    </r>
  </si>
  <si>
    <r>
      <rPr>
        <b/>
        <sz val="12"/>
        <color theme="1"/>
        <rFont val="Arial"/>
        <family val="2"/>
      </rPr>
      <t xml:space="preserve">1.2.1.1.6.2 </t>
    </r>
    <r>
      <rPr>
        <sz val="12"/>
        <color theme="1"/>
        <rFont val="Arial"/>
        <family val="2"/>
      </rPr>
      <t>Elaboración de reportes de actividades de los organismos descentralizados.</t>
    </r>
  </si>
  <si>
    <r>
      <rPr>
        <b/>
        <sz val="12"/>
        <color theme="1"/>
        <rFont val="Arial"/>
        <family val="2"/>
      </rPr>
      <t>PRAE</t>
    </r>
    <r>
      <rPr>
        <sz val="12"/>
        <color theme="1"/>
        <rFont val="Arial"/>
        <family val="2"/>
      </rPr>
      <t>: Porcentaje de Reportes de Actividades de los Organismos Descentralizados elaborados.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</si>
  <si>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Reportes de actividades.</t>
    </r>
  </si>
  <si>
    <r>
      <t xml:space="preserve">1.2.1.1.7 </t>
    </r>
    <r>
      <rPr>
        <sz val="12"/>
        <color theme="1"/>
        <rFont val="Arial"/>
        <family val="2"/>
      </rPr>
      <t>Vinculación entre el gobierno municipal y todos los sectores de la sociedad y gobiernos nacionales e internacionales mejorada.</t>
    </r>
  </si>
  <si>
    <r>
      <t xml:space="preserve">PCAGSS: </t>
    </r>
    <r>
      <rPr>
        <sz val="12"/>
        <color theme="1"/>
        <rFont val="Arial"/>
        <family val="2"/>
      </rPr>
      <t>Porcentaje de cumplimiento de los acercamientos con los gobiernos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</si>
  <si>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Acercamientos</t>
    </r>
  </si>
  <si>
    <r>
      <t xml:space="preserve">1.2.1.1.7.1 </t>
    </r>
    <r>
      <rPr>
        <sz val="12"/>
        <color theme="1"/>
        <rFont val="Arial Nova Cond"/>
        <family val="2"/>
      </rPr>
      <t>Atención y apoyo a los requirimientos de la presidencia municipal en diversos eventos.</t>
    </r>
  </si>
  <si>
    <r>
      <rPr>
        <b/>
        <sz val="12"/>
        <color theme="1"/>
        <rFont val="Arial"/>
        <family val="2"/>
      </rPr>
      <t>PEC:</t>
    </r>
    <r>
      <rPr>
        <sz val="12"/>
        <color theme="1"/>
        <rFont val="Arial"/>
        <family val="2"/>
      </rPr>
      <t xml:space="preserve"> Porcentaje de eventos cubiertos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</si>
  <si>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Eventos</t>
    </r>
  </si>
  <si>
    <r>
      <rPr>
        <b/>
        <sz val="12"/>
        <color theme="1"/>
        <rFont val="Arial"/>
        <family val="2"/>
      </rPr>
      <t xml:space="preserve">1.2.1.1.7.2 </t>
    </r>
    <r>
      <rPr>
        <sz val="12"/>
        <color theme="1"/>
        <rFont val="Arial"/>
        <family val="2"/>
      </rPr>
      <t>Difusión de los eventos de vinculación solicitados por las dependencias y entidades del mbj.</t>
    </r>
  </si>
  <si>
    <r>
      <t xml:space="preserve">PDC: </t>
    </r>
    <r>
      <rPr>
        <sz val="12"/>
        <color theme="1"/>
        <rFont val="Arial"/>
        <family val="2"/>
      </rPr>
      <t>Porcentaje de difusiones cubiertas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</si>
  <si>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Difusiones</t>
    </r>
  </si>
  <si>
    <r>
      <t xml:space="preserve">1.2.1.1.8 </t>
    </r>
    <r>
      <rPr>
        <sz val="12"/>
        <color theme="1"/>
        <rFont val="Arial Nova Cond"/>
      </rPr>
      <t>Entrega de ayudas sociales.</t>
    </r>
  </si>
  <si>
    <r>
      <t xml:space="preserve">PB: </t>
    </r>
    <r>
      <rPr>
        <sz val="12"/>
        <color theme="1"/>
        <rFont val="Arial"/>
        <family val="2"/>
      </rPr>
      <t>Porcentaje de beneficiados con ayuda social.</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</si>
  <si>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Beneficiados.</t>
    </r>
  </si>
  <si>
    <r>
      <t xml:space="preserve">1.2.1.1.8.1 </t>
    </r>
    <r>
      <rPr>
        <sz val="12"/>
        <color theme="1"/>
        <rFont val="Arial Nova Cond"/>
      </rPr>
      <t xml:space="preserve">Gestión y/o canalización adecuadamente a las demandas ciudadanas para con ello mitigar el impacto económico y social de los grupos más vulnerables. </t>
    </r>
  </si>
  <si>
    <r>
      <rPr>
        <b/>
        <sz val="12"/>
        <color theme="1"/>
        <rFont val="Arial"/>
        <family val="2"/>
      </rPr>
      <t xml:space="preserve">PGC: </t>
    </r>
    <r>
      <rPr>
        <sz val="12"/>
        <color theme="1"/>
        <rFont val="Arial"/>
        <family val="2"/>
      </rPr>
      <t xml:space="preserve">Porcentaje de beneficiarios con gestiones y/o canalizaciones </t>
    </r>
  </si>
  <si>
    <r>
      <t xml:space="preserve">Unidad de medida del indicador:
</t>
    </r>
    <r>
      <rPr>
        <sz val="12"/>
        <color theme="1"/>
        <rFont val="Arial"/>
        <family val="2"/>
      </rPr>
      <t>Porcentaje.</t>
    </r>
    <r>
      <rPr>
        <b/>
        <sz val="12"/>
        <color theme="1"/>
        <rFont val="Arial"/>
        <family val="2"/>
      </rPr>
      <t xml:space="preserve">
Unidad de medida de las variables:</t>
    </r>
    <r>
      <rPr>
        <sz val="12"/>
        <color theme="1"/>
        <rFont val="Arial"/>
        <family val="2"/>
      </rPr>
      <t xml:space="preserve"> Gestiones y/o canalizaciones.</t>
    </r>
  </si>
  <si>
    <r>
      <t xml:space="preserve">1.2.1.1.8.2 </t>
    </r>
    <r>
      <rPr>
        <sz val="12"/>
        <color theme="1"/>
        <rFont val="Arial Nova Cond"/>
      </rPr>
      <t>Cumplimiento a los eventos que realiza la Dirección de Gestión Social.</t>
    </r>
  </si>
  <si>
    <r>
      <rPr>
        <b/>
        <sz val="12"/>
        <color theme="1"/>
        <rFont val="Arial"/>
        <family val="2"/>
      </rPr>
      <t>PER:</t>
    </r>
    <r>
      <rPr>
        <sz val="12"/>
        <color theme="1"/>
        <rFont val="Arial"/>
        <family val="2"/>
      </rPr>
      <t xml:space="preserve"> Porcentaje de los eventos realizados por la Dirección de Gestión Social</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</si>
  <si>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Eventos realizados.</t>
    </r>
  </si>
  <si>
    <r>
      <t xml:space="preserve">1.2.1.1.9 </t>
    </r>
    <r>
      <rPr>
        <sz val="12"/>
        <color theme="1"/>
        <rFont val="Arial"/>
        <family val="2"/>
      </rPr>
      <t>Asesorias respecto a las demandas y necesidades de la población al Ayuntamiento de Benito Juárez otorgadas.</t>
    </r>
  </si>
  <si>
    <r>
      <t xml:space="preserve">PASO: </t>
    </r>
    <r>
      <rPr>
        <sz val="12"/>
        <color theme="1"/>
        <rFont val="Arial"/>
        <family val="2"/>
      </rPr>
      <t>Porcentaje de Asesorías otorgadas.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</si>
  <si>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Asesorías  </t>
    </r>
  </si>
  <si>
    <r>
      <rPr>
        <b/>
        <sz val="12"/>
        <color theme="1"/>
        <rFont val="Arial"/>
        <family val="2"/>
      </rPr>
      <t xml:space="preserve">1.2.1.1.9.1 </t>
    </r>
    <r>
      <rPr>
        <sz val="12"/>
        <color theme="1"/>
        <rFont val="Arial"/>
        <family val="2"/>
      </rPr>
      <t>Realización de reuniones con las dependencias y organismos descentralizados de la Administración Pública Municipal.</t>
    </r>
  </si>
  <si>
    <r>
      <rPr>
        <b/>
        <sz val="12"/>
        <color theme="1"/>
        <rFont val="Arial"/>
        <family val="2"/>
      </rPr>
      <t xml:space="preserve">PRAM: </t>
    </r>
    <r>
      <rPr>
        <sz val="12"/>
        <color theme="1"/>
        <rFont val="Arial"/>
        <family val="2"/>
      </rPr>
      <t>Porcentaje de reuniones con la Administración Pública Municipal realizadas.</t>
    </r>
  </si>
  <si>
    <r>
      <rPr>
        <b/>
        <sz val="12"/>
        <color theme="1"/>
        <rFont val="Arial"/>
        <family val="2"/>
      </rPr>
      <t>Unidad de medida del Indicador:</t>
    </r>
    <r>
      <rPr>
        <sz val="12"/>
        <color theme="1"/>
        <rFont val="Arial"/>
        <family val="2"/>
      </rPr>
      <t xml:space="preserve">
Porcentaje
</t>
    </r>
    <r>
      <rPr>
        <b/>
        <sz val="12"/>
        <color theme="1"/>
        <rFont val="Arial"/>
        <family val="2"/>
      </rPr>
      <t xml:space="preserve">
Unidad de medida de las variables:
</t>
    </r>
    <r>
      <rPr>
        <sz val="12"/>
        <color theme="1"/>
        <rFont val="Arial"/>
        <family val="2"/>
      </rPr>
      <t>Reuniones con la Administración Pública Municipal</t>
    </r>
    <r>
      <rPr>
        <b/>
        <sz val="12"/>
        <color theme="1"/>
        <rFont val="Arial"/>
        <family val="2"/>
      </rPr>
      <t xml:space="preserve">
</t>
    </r>
  </si>
  <si>
    <r>
      <rPr>
        <b/>
        <sz val="12"/>
        <color theme="1"/>
        <rFont val="Arial"/>
        <family val="2"/>
      </rPr>
      <t>1.2.1.1.9.2</t>
    </r>
    <r>
      <rPr>
        <sz val="12"/>
        <color theme="1"/>
        <rFont val="Arial"/>
        <family val="2"/>
      </rPr>
      <t xml:space="preserve"> Celebración de Mesas de Trabajo con las Cámaras empresariales y hoteleras.</t>
    </r>
  </si>
  <si>
    <r>
      <rPr>
        <b/>
        <sz val="12"/>
        <color theme="1"/>
        <rFont val="Arial"/>
        <family val="2"/>
      </rPr>
      <t>PMEH:</t>
    </r>
    <r>
      <rPr>
        <sz val="12"/>
        <color theme="1"/>
        <rFont val="Arial"/>
        <family val="2"/>
      </rPr>
      <t xml:space="preserve"> Porcentaje de mesas de trabajo con Cámaras celebradas</t>
    </r>
  </si>
  <si>
    <r>
      <rPr>
        <b/>
        <sz val="12"/>
        <color theme="1"/>
        <rFont val="Arial"/>
        <family val="2"/>
      </rPr>
      <t>Unidad de medida del Indicador:</t>
    </r>
    <r>
      <rPr>
        <sz val="12"/>
        <color theme="1"/>
        <rFont val="Arial"/>
        <family val="2"/>
      </rPr>
      <t xml:space="preserve">
Porcentaje</t>
    </r>
    <r>
      <rPr>
        <b/>
        <sz val="12"/>
        <color theme="1"/>
        <rFont val="Arial"/>
        <family val="2"/>
      </rPr>
      <t xml:space="preserve"> 
Unidad de medida de las variables:
</t>
    </r>
    <r>
      <rPr>
        <sz val="12"/>
        <color theme="1"/>
        <rFont val="Arial"/>
        <family val="2"/>
      </rPr>
      <t>Mesas de trabajo con Cámaras</t>
    </r>
  </si>
  <si>
    <r>
      <rPr>
        <b/>
        <sz val="12"/>
        <color theme="1"/>
        <rFont val="Arial"/>
        <family val="2"/>
      </rPr>
      <t>1.2.1.1.9.3</t>
    </r>
    <r>
      <rPr>
        <sz val="12"/>
        <color theme="1"/>
        <rFont val="Arial"/>
        <family val="2"/>
      </rPr>
      <t xml:space="preserve"> Ejecución de proyectos estratégicos a favor de las demandas y necesidades ciudadanas.</t>
    </r>
  </si>
  <si>
    <r>
      <rPr>
        <b/>
        <sz val="12"/>
        <color theme="1"/>
        <rFont val="Arial"/>
        <family val="2"/>
      </rPr>
      <t xml:space="preserve">PPEC: </t>
    </r>
    <r>
      <rPr>
        <sz val="12"/>
        <color theme="1"/>
        <rFont val="Arial"/>
        <family val="2"/>
      </rPr>
      <t>Porcentaje de proyectos estratégicos ejecutados.</t>
    </r>
  </si>
  <si>
    <r>
      <rPr>
        <b/>
        <sz val="12"/>
        <color theme="1"/>
        <rFont val="Arial"/>
        <family val="2"/>
      </rPr>
      <t>Unidad de medida del Indicador:</t>
    </r>
    <r>
      <rPr>
        <sz val="12"/>
        <color theme="1"/>
        <rFont val="Arial"/>
        <family val="2"/>
      </rPr>
      <t xml:space="preserve">
Porcentaje 
</t>
    </r>
    <r>
      <rPr>
        <b/>
        <sz val="12"/>
        <color theme="1"/>
        <rFont val="Arial"/>
        <family val="2"/>
      </rPr>
      <t xml:space="preserve">Unidad de medida de las variables:
</t>
    </r>
    <r>
      <rPr>
        <sz val="12"/>
        <color theme="1"/>
        <rFont val="Arial"/>
        <family val="2"/>
      </rPr>
      <t>Proyectos Estratégicos</t>
    </r>
  </si>
  <si>
    <r>
      <t>1.2.1.1.10</t>
    </r>
    <r>
      <rPr>
        <sz val="12"/>
        <color theme="1"/>
        <rFont val="Arial"/>
        <family val="2"/>
      </rPr>
      <t xml:space="preserve"> Derecho de Acceso a la Información Pública y Protección de Datos Personales garantizados</t>
    </r>
  </si>
  <si>
    <r>
      <rPr>
        <b/>
        <sz val="12"/>
        <color theme="1"/>
        <rFont val="Arial Nova Cond"/>
        <family val="2"/>
      </rPr>
      <t>PSAIPR:</t>
    </r>
    <r>
      <rPr>
        <sz val="12"/>
        <color theme="1"/>
        <rFont val="Arial Nova Cond"/>
        <family val="2"/>
      </rPr>
      <t xml:space="preserve"> Porcentaje de Solicitudes de Acceso a la Información Pública Recibidas</t>
    </r>
  </si>
  <si>
    <r>
      <t>Unidad de medida del Indicador:</t>
    </r>
    <r>
      <rPr>
        <sz val="12"/>
        <color theme="1"/>
        <rFont val="Arial Nova Cond"/>
        <family val="2"/>
      </rPr>
      <t xml:space="preserve">
Porcentaje
</t>
    </r>
    <r>
      <rPr>
        <b/>
        <sz val="12"/>
        <color theme="1"/>
        <rFont val="Arial Nova Cond"/>
        <family val="2"/>
      </rPr>
      <t xml:space="preserve">
Unidad de medida de las variables:
</t>
    </r>
    <r>
      <rPr>
        <sz val="12"/>
        <color theme="1"/>
        <rFont val="Arial Nova Cond"/>
        <family val="2"/>
      </rPr>
      <t>Solictudes</t>
    </r>
  </si>
  <si>
    <r>
      <rPr>
        <b/>
        <sz val="12"/>
        <color theme="1"/>
        <rFont val="Arial Nova Cond"/>
        <family val="2"/>
      </rPr>
      <t xml:space="preserve">PCOTP: </t>
    </r>
    <r>
      <rPr>
        <sz val="12"/>
        <color theme="1"/>
        <rFont val="Arial Nova Cond"/>
        <family val="2"/>
      </rPr>
      <t xml:space="preserve">Porcentaje de Cumplimiento de Obligaciones de Transparencia en la PNT </t>
    </r>
  </si>
  <si>
    <r>
      <t>Unidad de medida del Indicador:</t>
    </r>
    <r>
      <rPr>
        <sz val="12"/>
        <color theme="1"/>
        <rFont val="Arial Nova Cond"/>
        <family val="2"/>
      </rPr>
      <t xml:space="preserve">
Porcentaje
</t>
    </r>
    <r>
      <rPr>
        <b/>
        <sz val="12"/>
        <color theme="1"/>
        <rFont val="Arial Nova Cond"/>
        <family val="2"/>
      </rPr>
      <t>Unidad de medida de las variables:</t>
    </r>
    <r>
      <rPr>
        <sz val="12"/>
        <color theme="1"/>
        <rFont val="Arial Nova Cond"/>
        <family val="2"/>
      </rPr>
      <t xml:space="preserve">
Cumplimiento de Obligaciones</t>
    </r>
  </si>
  <si>
    <r>
      <t xml:space="preserve">1.2.1.1.10.1 </t>
    </r>
    <r>
      <rPr>
        <sz val="12"/>
        <color theme="1"/>
        <rFont val="Arial"/>
        <family val="2"/>
      </rPr>
      <t>Organización de actividades de difusión</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</si>
  <si>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Recepción de evidencias</t>
    </r>
  </si>
  <si>
    <r>
      <t>1.2.1.1.10.2</t>
    </r>
    <r>
      <rPr>
        <sz val="12"/>
        <color theme="1"/>
        <rFont val="Arial"/>
        <family val="2"/>
      </rPr>
      <t xml:space="preserve"> Capacitación de las y los servidores públicos</t>
    </r>
  </si>
  <si>
    <r>
      <rPr>
        <b/>
        <sz val="12"/>
        <color theme="1"/>
        <rFont val="Arial"/>
        <family val="2"/>
      </rPr>
      <t xml:space="preserve">PAD: </t>
    </r>
    <r>
      <rPr>
        <sz val="12"/>
        <color theme="1"/>
        <rFont val="Arial"/>
        <family val="2"/>
      </rPr>
      <t>Porcentaje de Actividades de Difusión</t>
    </r>
  </si>
  <si>
    <r>
      <rPr>
        <b/>
        <sz val="12"/>
        <color theme="1"/>
        <rFont val="Arial"/>
        <family val="2"/>
      </rPr>
      <t>Unidad de medida del Indicador:</t>
    </r>
    <r>
      <rPr>
        <sz val="12"/>
        <color theme="1"/>
        <rFont val="Arial"/>
        <family val="2"/>
      </rPr>
      <t xml:space="preserve">
Porcentaje
</t>
    </r>
    <r>
      <rPr>
        <b/>
        <sz val="12"/>
        <color theme="1"/>
        <rFont val="Arial"/>
        <family val="2"/>
      </rPr>
      <t xml:space="preserve">
Unidad de medida de las variables:
</t>
    </r>
    <r>
      <rPr>
        <sz val="12"/>
        <color theme="1"/>
        <rFont val="Arial"/>
        <family val="2"/>
      </rPr>
      <t>Actividades de Difusión</t>
    </r>
  </si>
  <si>
    <r>
      <rPr>
        <b/>
        <sz val="12"/>
        <color theme="1"/>
        <rFont val="Arial"/>
        <family val="2"/>
      </rPr>
      <t xml:space="preserve">PAC: </t>
    </r>
    <r>
      <rPr>
        <sz val="12"/>
        <color theme="1"/>
        <rFont val="Arial"/>
        <family val="2"/>
      </rPr>
      <t>Porcentaje de Actividades de Capacitación</t>
    </r>
  </si>
  <si>
    <r>
      <rPr>
        <b/>
        <sz val="12"/>
        <color theme="1"/>
        <rFont val="Arial"/>
        <family val="2"/>
      </rPr>
      <t>PI:</t>
    </r>
    <r>
      <rPr>
        <sz val="12"/>
        <color theme="1"/>
        <rFont val="Arial"/>
        <family val="2"/>
      </rPr>
      <t xml:space="preserve"> Porcentaje de Inconformidades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</si>
  <si>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Inconformidades</t>
    </r>
  </si>
  <si>
    <r>
      <rPr>
        <b/>
        <sz val="12"/>
        <color theme="1"/>
        <rFont val="Arial"/>
        <family val="2"/>
      </rPr>
      <t>PDSPT:</t>
    </r>
    <r>
      <rPr>
        <sz val="12"/>
        <color theme="1"/>
        <rFont val="Arial"/>
        <family val="2"/>
      </rPr>
      <t xml:space="preserve"> Porcentaje de Denuncias Solventadas en los Portales de Transparencia </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</si>
  <si>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Denuncias Solventadas </t>
    </r>
  </si>
  <si>
    <r>
      <rPr>
        <b/>
        <sz val="12"/>
        <color theme="1"/>
        <rFont val="Arial"/>
        <family val="2"/>
      </rPr>
      <t xml:space="preserve">PSOAP: </t>
    </r>
    <r>
      <rPr>
        <sz val="12"/>
        <color theme="1"/>
        <rFont val="Arial"/>
        <family val="2"/>
      </rPr>
      <t>Porcentaje de Sujetos Obligados con Aviso de Privacidad</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</si>
  <si>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Sujetos Obligados con Avisos de Privacidad</t>
    </r>
  </si>
  <si>
    <r>
      <rPr>
        <b/>
        <sz val="12"/>
        <color theme="1"/>
        <rFont val="Arial"/>
        <family val="2"/>
      </rPr>
      <t xml:space="preserve">PASDA: </t>
    </r>
    <r>
      <rPr>
        <sz val="12"/>
        <color theme="1"/>
        <rFont val="Arial"/>
        <family val="2"/>
      </rPr>
      <t>Porcentaje de Atención a Solicitudes de Derecho A.R.C.O.P.</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</si>
  <si>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Solicitudes Derechos A.R.C.O.P.</t>
    </r>
  </si>
  <si>
    <r>
      <t xml:space="preserve">1.2.1.1.11 </t>
    </r>
    <r>
      <rPr>
        <sz val="12"/>
        <color theme="1"/>
        <rFont val="Arial"/>
        <family val="2"/>
      </rPr>
      <t>Servicios Públicos de la Delegación Municipal Alfredo V. Bonfil otorgados.</t>
    </r>
  </si>
  <si>
    <r>
      <t>PSO:</t>
    </r>
    <r>
      <rPr>
        <sz val="12"/>
        <color theme="1"/>
        <rFont val="Arial"/>
        <family val="2"/>
      </rPr>
      <t xml:space="preserve"> Porcentaje de servicios otorgados </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</si>
  <si>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t>
    </r>
  </si>
  <si>
    <r>
      <t xml:space="preserve">1.2.1.1.11.1 </t>
    </r>
    <r>
      <rPr>
        <sz val="12"/>
        <color theme="1"/>
        <rFont val="Arial"/>
        <family val="2"/>
      </rPr>
      <t>Aplicación del programa de ayudas y subsidios asignados a la Delegación Municipal Alfredo V. Bonfil.</t>
    </r>
  </si>
  <si>
    <r>
      <rPr>
        <b/>
        <sz val="12"/>
        <color theme="1"/>
        <rFont val="Arial"/>
        <family val="2"/>
      </rPr>
      <t>PRAR</t>
    </r>
    <r>
      <rPr>
        <sz val="12"/>
        <color theme="1"/>
        <rFont val="Arial"/>
        <family val="2"/>
      </rPr>
      <t>: Porcentaje de Requerimientos Administrativos Realizados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</si>
  <si>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Requerimientos</t>
    </r>
  </si>
  <si>
    <r>
      <t xml:space="preserve">1.2.1.1.11.2 </t>
    </r>
    <r>
      <rPr>
        <sz val="12"/>
        <color theme="1"/>
        <rFont val="Arial"/>
        <family val="2"/>
      </rPr>
      <t>Brindar asesorías jurídicas a la población que habita en la Delegación Municipal de Alfredo V. Bonfil.</t>
    </r>
  </si>
  <si>
    <r>
      <rPr>
        <b/>
        <sz val="12"/>
        <color theme="1"/>
        <rFont val="Arial"/>
        <family val="2"/>
      </rPr>
      <t>PRHR</t>
    </r>
    <r>
      <rPr>
        <sz val="12"/>
        <color theme="1"/>
        <rFont val="Arial"/>
        <family val="2"/>
      </rPr>
      <t>: Porcentaje de Requerimientos Humanos Realizados</t>
    </r>
  </si>
  <si>
    <r>
      <t xml:space="preserve">1.2.1.1.11.3 </t>
    </r>
    <r>
      <rPr>
        <sz val="12"/>
        <color theme="1"/>
        <rFont val="Arial"/>
        <family val="2"/>
      </rPr>
      <t>Implementación de asistencia social enfocada en fortalecer el bienestar de la comunidad a través de la Coordinación de Participación Social y la Familia de la Delegación Municipal de Alfredo V. Bonfil.</t>
    </r>
  </si>
  <si>
    <r>
      <rPr>
        <b/>
        <sz val="12"/>
        <color theme="1"/>
        <rFont val="Arial"/>
        <family val="2"/>
      </rPr>
      <t>PRFR:</t>
    </r>
    <r>
      <rPr>
        <sz val="12"/>
        <color theme="1"/>
        <rFont val="Arial"/>
        <family val="2"/>
      </rPr>
      <t xml:space="preserve"> Porcentaje de Requerimientos Financieros Realizados</t>
    </r>
  </si>
  <si>
    <r>
      <t xml:space="preserve">1.2.1.1.11.4 </t>
    </r>
    <r>
      <rPr>
        <sz val="12"/>
        <color theme="1"/>
        <rFont val="Arial"/>
        <family val="2"/>
      </rPr>
      <t>Ejecución de limpieza de calles y áreas verdes de la Delegación Municipal Alfredo V. Bonfil.</t>
    </r>
  </si>
  <si>
    <r>
      <rPr>
        <b/>
        <sz val="12"/>
        <color theme="1"/>
        <rFont val="Arial"/>
        <family val="2"/>
      </rPr>
      <t>PUBPAYS:</t>
    </r>
    <r>
      <rPr>
        <sz val="12"/>
        <color theme="1"/>
        <rFont val="Arial"/>
        <family val="2"/>
      </rPr>
      <t xml:space="preserve"> Porcentaje de usuarios  beneficiados con el programa</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</si>
  <si>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Usuarios beneficiados</t>
    </r>
  </si>
  <si>
    <r>
      <t xml:space="preserve">1.2.1.1.11.5 </t>
    </r>
    <r>
      <rPr>
        <sz val="12"/>
        <color theme="1"/>
        <rFont val="Arial"/>
        <family val="2"/>
      </rPr>
      <t>Atención a usuarios de la biblioteca pública para fomentar la lectura en la población que habita en la Delegación Municipal Alfredo V. Bonfil Delegación.</t>
    </r>
  </si>
  <si>
    <r>
      <rPr>
        <b/>
        <sz val="12"/>
        <color theme="1"/>
        <rFont val="Arial"/>
        <family val="2"/>
      </rPr>
      <t>PRJR:</t>
    </r>
    <r>
      <rPr>
        <sz val="12"/>
        <color theme="1"/>
        <rFont val="Arial"/>
        <family val="2"/>
      </rPr>
      <t xml:space="preserve"> Porcentaje de Requerimientos Jurídicos realizados.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</si>
  <si>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              Requerimientos</t>
    </r>
  </si>
  <si>
    <r>
      <t>1.2.1.1.11.6 A</t>
    </r>
    <r>
      <rPr>
        <sz val="12"/>
        <color theme="1"/>
        <rFont val="Arial"/>
        <family val="2"/>
      </rPr>
      <t>tención a los reportes realizados por la ciudadanía ante la Coordinación de Protección Civil.  (incendios, choques y cierre de calles)</t>
    </r>
  </si>
  <si>
    <r>
      <rPr>
        <b/>
        <sz val="12"/>
        <color theme="1"/>
        <rFont val="Arial"/>
        <family val="2"/>
      </rPr>
      <t xml:space="preserve">PASA: </t>
    </r>
    <r>
      <rPr>
        <sz val="12"/>
        <color theme="1"/>
        <rFont val="Arial"/>
        <family val="2"/>
      </rPr>
      <t>Porcentaje de  ASISTENCIA  Social  aplicados.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</si>
  <si>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Ciudadanos Atendidos</t>
    </r>
  </si>
  <si>
    <r>
      <t xml:space="preserve">1.2.1.1.11.7  </t>
    </r>
    <r>
      <rPr>
        <sz val="12"/>
        <color theme="1"/>
        <rFont val="Arial"/>
        <family val="2"/>
      </rPr>
      <t>Realización de Eventos Cívicos, Culturales y Deportivos.</t>
    </r>
  </si>
  <si>
    <r>
      <rPr>
        <b/>
        <sz val="12"/>
        <color theme="1"/>
        <rFont val="Arial"/>
        <family val="2"/>
      </rPr>
      <t xml:space="preserve">PCAVL: </t>
    </r>
    <r>
      <rPr>
        <sz val="12"/>
        <color theme="1"/>
        <rFont val="Arial"/>
        <family val="2"/>
      </rPr>
      <t>Porcentaje de calles y areas verdes limpias.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</si>
  <si>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Calles</t>
    </r>
  </si>
  <si>
    <r>
      <rPr>
        <b/>
        <sz val="12"/>
        <color theme="1"/>
        <rFont val="Arial"/>
        <family val="2"/>
      </rPr>
      <t xml:space="preserve">1.2.1.1.12 </t>
    </r>
    <r>
      <rPr>
        <sz val="12"/>
        <color theme="1"/>
        <rFont val="Arial"/>
        <family val="2"/>
      </rPr>
      <t>Gestiones ciudadanas  en la Subdelegacion Puerto Juarez brindadas.</t>
    </r>
  </si>
  <si>
    <r>
      <t xml:space="preserve">PGCB: </t>
    </r>
    <r>
      <rPr>
        <sz val="12"/>
        <color theme="1"/>
        <rFont val="Arial"/>
        <family val="2"/>
      </rPr>
      <t>Porcentaje de gestiones ciudadanas brindadas</t>
    </r>
  </si>
  <si>
    <r>
      <t xml:space="preserve">Unidad de medida del Indicador:
</t>
    </r>
    <r>
      <rPr>
        <sz val="12"/>
        <color theme="1"/>
        <rFont val="Arial"/>
        <family val="2"/>
      </rPr>
      <t>Porcentaje</t>
    </r>
    <r>
      <rPr>
        <b/>
        <sz val="12"/>
        <color theme="1"/>
        <rFont val="Arial"/>
        <family val="2"/>
      </rPr>
      <t xml:space="preserve">
Unidad de medida de las variables:</t>
    </r>
    <r>
      <rPr>
        <sz val="12"/>
        <color theme="1"/>
        <rFont val="Arial"/>
        <family val="2"/>
      </rPr>
      <t xml:space="preserve">
Gestiones ciudadanas</t>
    </r>
  </si>
  <si>
    <r>
      <rPr>
        <b/>
        <sz val="12"/>
        <color theme="1"/>
        <rFont val="Arial"/>
        <family val="2"/>
      </rPr>
      <t>1.2.1.1.12.1</t>
    </r>
    <r>
      <rPr>
        <sz val="12"/>
        <color theme="1"/>
        <rFont val="Arial"/>
        <family val="2"/>
      </rPr>
      <t xml:space="preserve"> Difusión de programas sociales de los tres niveles de gobierno.</t>
    </r>
  </si>
  <si>
    <r>
      <rPr>
        <b/>
        <sz val="12"/>
        <color theme="1"/>
        <rFont val="Arial"/>
        <family val="2"/>
      </rPr>
      <t>PDPS:</t>
    </r>
    <r>
      <rPr>
        <sz val="12"/>
        <color theme="1"/>
        <rFont val="Arial"/>
        <family val="2"/>
      </rPr>
      <t xml:space="preserve"> Porcentaje de programas sociales difundidos.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</si>
  <si>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Programas Sociales</t>
    </r>
  </si>
  <si>
    <r>
      <rPr>
        <b/>
        <sz val="12"/>
        <color theme="1"/>
        <rFont val="Arial"/>
        <family val="2"/>
      </rPr>
      <t xml:space="preserve">1.2.1.1.12.2 </t>
    </r>
    <r>
      <rPr>
        <sz val="12"/>
        <color theme="1"/>
        <rFont val="Arial"/>
        <family val="2"/>
      </rPr>
      <t>Promoción de Capacitación Comunitaria.</t>
    </r>
  </si>
  <si>
    <r>
      <rPr>
        <b/>
        <sz val="12"/>
        <color theme="1"/>
        <rFont val="Arial"/>
        <family val="2"/>
      </rPr>
      <t>PCAP</t>
    </r>
    <r>
      <rPr>
        <sz val="12"/>
        <color theme="1"/>
        <rFont val="Arial"/>
        <family val="2"/>
      </rPr>
      <t xml:space="preserve">: Porcentaje de capacitaciones comunitaria </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</si>
  <si>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Capacitaciones comunitarias</t>
    </r>
  </si>
  <si>
    <r>
      <rPr>
        <b/>
        <sz val="12"/>
        <color theme="1"/>
        <rFont val="Arial"/>
        <family val="2"/>
      </rPr>
      <t>1.2.1.1.12.3</t>
    </r>
    <r>
      <rPr>
        <sz val="12"/>
        <color theme="1"/>
        <rFont val="Arial"/>
        <family val="2"/>
      </rPr>
      <t xml:space="preserve"> Coordinación de Brigadas de limpieza en la Subdelegación de Puerto Juárez</t>
    </r>
  </si>
  <si>
    <r>
      <rPr>
        <b/>
        <sz val="12"/>
        <color theme="1"/>
        <rFont val="Arial"/>
        <family val="2"/>
      </rPr>
      <t xml:space="preserve">PBLC: </t>
    </r>
    <r>
      <rPr>
        <sz val="12"/>
        <color theme="1"/>
        <rFont val="Arial"/>
        <family val="2"/>
      </rPr>
      <t>Porcentaje de brigadas de limpieza coordinadas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</si>
  <si>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Brigadas de limpieza </t>
    </r>
  </si>
  <si>
    <r>
      <rPr>
        <b/>
        <sz val="12"/>
        <color theme="1"/>
        <rFont val="Arial"/>
        <family val="2"/>
      </rPr>
      <t xml:space="preserve">1.2.1.1.12.4 </t>
    </r>
    <r>
      <rPr>
        <sz val="12"/>
        <color theme="1"/>
        <rFont val="Arial"/>
        <family val="2"/>
      </rPr>
      <t>Realización de Eventos cívicos , culturales y deportivos</t>
    </r>
  </si>
  <si>
    <r>
      <rPr>
        <b/>
        <sz val="12"/>
        <color theme="1"/>
        <rFont val="Arial"/>
        <family val="2"/>
      </rPr>
      <t>PECCD:</t>
    </r>
    <r>
      <rPr>
        <sz val="12"/>
        <color theme="1"/>
        <rFont val="Arial"/>
        <family val="2"/>
      </rPr>
      <t xml:space="preserve"> Porcentaje de eventos Cívicos,Culturales y Deportivos realizados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</si>
  <si>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Eventos cívicos, culturales y deportivos.</t>
    </r>
  </si>
  <si>
    <t>Justificación anual: 
Se alcanzó un 100% de cumplimiento en el componente de planeación, programación y presupuestación. Las dependencias y entidades del municipio de Benito Juárez, dependientes directas de la Presidencia Municipal, han fortalecido con éxito la vinculación entre estas etapas clave, garantizando la efectividad y alineación en la ejecución de proyectos y el manejo de recursos. Este desempeño se refleja en los resultados del PBR l 2025, en los cuales el municipio de Benito Juárez obtuvo un segundo lugar a nivel nacional, destacándose por la calidad en la gestión de su planeación y ejecución presupuestaria, lo que refuerza el compromiso con la mejora continua en los procesos administrativos. ( estos datos se publican cada año durante el mes de abril, lo que corresponde al segundo trimestre de 2025)</t>
  </si>
  <si>
    <r>
      <t xml:space="preserve">1.2.1.1.10.3 </t>
    </r>
    <r>
      <rPr>
        <sz val="12"/>
        <color theme="1"/>
        <rFont val="Arial"/>
        <family val="2"/>
      </rPr>
      <t>Disminución de casos de inconformidad por respuestas de las Solicitudes de Acceso a la Información.</t>
    </r>
  </si>
  <si>
    <r>
      <t>1.2.1.1.10.4</t>
    </r>
    <r>
      <rPr>
        <sz val="12"/>
        <color theme="1"/>
        <rFont val="Arial"/>
        <family val="2"/>
      </rPr>
      <t xml:space="preserve"> Solventación de Denuncias</t>
    </r>
  </si>
  <si>
    <r>
      <t xml:space="preserve">1.2.1.1.10.5 </t>
    </r>
    <r>
      <rPr>
        <sz val="12"/>
        <color theme="1"/>
        <rFont val="Arial"/>
        <family val="2"/>
      </rPr>
      <t>Actualización de los Avisos de Privacidad por Unidad Administrativa</t>
    </r>
  </si>
  <si>
    <r>
      <t xml:space="preserve">1.2.1.1.10.6 </t>
    </r>
    <r>
      <rPr>
        <sz val="12"/>
        <color theme="1"/>
        <rFont val="Arial"/>
        <family val="2"/>
      </rPr>
      <t>Atención a las solicitudes de Derecho A.R.C.O.P.</t>
    </r>
  </si>
  <si>
    <t>Componente
(Dirección de Atención Ciudadana)</t>
  </si>
  <si>
    <r>
      <rPr>
        <b/>
        <sz val="12"/>
        <color theme="1"/>
        <rFont val="Arial"/>
        <family val="2"/>
      </rPr>
      <t xml:space="preserve">Justificación Trimestral:  </t>
    </r>
    <r>
      <rPr>
        <sz val="12"/>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t>
    </r>
  </si>
  <si>
    <t>-</t>
  </si>
  <si>
    <t>Justificación Trimestral:
Se cumplió en su totalidad con la meta programada al realizar 119 eventos de los 119 previstos para este trimestre, lo que representa un avance del 100%. 
Justificación Anual:
se cumplio con la meta al 100% en el cuarto trimestre</t>
  </si>
  <si>
    <t>Justificación Trimestral:
Durante el 4° trimestre logramos realizar las 572 atenciones programadas logrando un 100% 
Justificación Anual:
e cumplio con la meta al 100% en el cuarto trimestre</t>
  </si>
  <si>
    <t>Justificación Trimestral
Este indicador tiene como meta anual la realización de 1,191 audiencias otorgadas a la ciudadanía.
Durante el cuarto trimestre, se realizaron 298 audiencias de las 298 programadas, alcanzando un 100.00 % de cumplimiento trimestral, lo que refleja una adecuada coordinación y atención oportuna de las solicitudes ciudadanas en el periodo.
Justificación Anual
Al cierre del ejercicio, se realizaron 1,192 audiencias, superando ligeramente la meta anual establecida de 1,191, lo que representa un 100.11 % de cumplimiento anual.
Este resultado evidencia un desempeño satisfactorio del área responsable, garantizando la atención continua y eficiente de las audiencias solicitadas por la ciudadanía a lo largo del ejercicio fiscal.</t>
  </si>
  <si>
    <t xml:space="preserve">Justificación Trimestral
Se cumplió al 100 % la meta programada para el cuarto trimestre, al concluir 1 proyecto estratégico de 1 programado, lo que confirma la capacidad operativa de la Secretaría Técnica para dar seguimiento y cierre oportuno a los proyectos estratégicos bajo su responsabilidad.
Justificación Anual
Al cierre del ejercicio fiscal, se concluyeron 6 proyectos estratégicos, alcanzando el 100 % de cumplimiento de la meta anual establecida.
</t>
  </si>
  <si>
    <t xml:space="preserve">Justificacion Trimestral: 
De acuerdo con la calendarización anual del indicador, durante el cuarto trimestre se ejecutó 1 proyecto de 1 programado, alcanzando un 100 % de cumplimiento trimestral.
Este resultado refleja el cumplimiento oportuno de las actividades previstas para el periodo, conforme a la planeación establecida para la implementación de proyectos de gestión pública y proyectos especiales de la Presidencia Municipal.
Justificación Anual
Al cierre del ejercicio fiscal, se implementaron 3 proyectos, alcanzando el 100 % de cumplimiento de la meta anual establecida.
</t>
  </si>
  <si>
    <t>Justificación Trimestral:
De acuerdo con la calendarización anual del indicador, durante el cuarto trimestre se realizaron 2 actividades con participación ciudadana, correspondientes a las 2 programadas, alcanzando un 100 % de cumplimiento trimestral.
Las acciones ejecutadas fortalecieron la vinculación del Gobierno Municipal con la ciudadanía en los procesos de diseño, implementación, seguimiento y evaluación de las políticas públicas municipales, conforme a lo planeado.
Justificación Anual
Al cierre del ejercicio fiscal, se realizaron 3 actividades con participación ciudadana, alcanzando el 100 % de cumplimiento de la meta anual establecida.
Este resultado refleja una adecuada planeación y ejecución de las acciones de participación ciudadana, alineadas a la calendarización anual y orientadas al fortalecimiento de la corresponsabilidad entre el Gobierno Municipal y la ciudadanía.</t>
  </si>
  <si>
    <t xml:space="preserve">Justificación Trimestral:
Durante el cuarto trimestre se elaboraron 11 informes y reportes, correspondientes a los 11 programados, alcanzando un 100 % de cumplimiento trimestral.
La generación oportuna de estos documentos fortalece la transparencia, la rendición de cuentas y el cumplimiento de la normativa aplicable en materia de informes de gobierno y reportes de gestión para la Presidencia Municipal.
Justificación Anual
Al cierre del ejercicio fiscal, se elaboraron 45 informes y reportes, alcanzando el 100 % de cumplimiento de la meta anual establecida.
</t>
  </si>
  <si>
    <t>Justificacion Trimestral: Durante este trimestre se logro el cumplimiento de la meta trimestral, al realizar las actividades que integran la consolidadion del gobierno digital
Justificacion Anual. Hemos logrado alcanzar la meta del año en este tercer trimestre, durante el año 2026 seguiremos implementando mas proyectos y actividades para seguir con la consolidación del gobierno digital.</t>
  </si>
  <si>
    <t>Justificacion Trimestral: Durante el tercer trimestre se concluyeron las intervenciones programadas en las supermanzanas de la Zona Fundacional, alcanzando el 100 % de cumplimiento respecto a la meta trimestral. Las acciones ejecutadas fortalecieron la revitalización urbana y la recuperación de espacios públicos emblemáticos.
Justificacion Anual: durante este 2025 nos propusimos intervennir en las dos supermanzanas del distrito cancun con todas las actividades programadas lo cual logramos un 100% de cumplimiento anual</t>
  </si>
  <si>
    <t>Justificacion Trimestral: Durante el cuarto trimestre se realizaron 2 actividades para la mejora de la imagen urbana de los espacios públicos de la zona fundacional, correspondientes a las 2 actividades programadas, alcanzando un 100 % de cumplimiento trimestral.
Justificación Anual
Al cierre del ejercicio fiscal, se llevaron a cabo 6 de las 8 actividades programadas, lo que representa un 75 % de avance respecto a la meta anual.
El avance registrado obedece a ajustes en la calendarización de actividades en trimestres previos; no obstante, las acciones realizadas permitieron dar continuidad a los trabajos de mejora de la imagen urbana en la zona fundacional.</t>
  </si>
  <si>
    <t>JustificacionTrimestral: Durante el cuarto trimestre se generó 1 proyecto participativo de infraestructura de la Zona Fundacional, correspondiente al 1 proyecto programado, alcanzando un 100 % de cumplimiento trimestral.
La actividad realizada permitió fortalecer los mecanismos de participación ciudadana en la definición de proyectos de infraestructura, conforme a la planeación establecida para el periodo.
Justificación Anual
Al cierre del ejercicio fiscal, se generaron 3 proyectos participativos de infraestructura, alcanzando el 100 % de cumplimiento de la meta anual establecida.
Este resultado refleja una adecuada planeación y ejecución de los procesos participativos orientados al desarrollo de infraestructura en la Zona Fundacional.</t>
  </si>
  <si>
    <t>Justificación trimestral: Durante el cuarto trimestre se realizaron 3 acciones sociales y culturales en la Zona Fundacional, correspondientes a las 3 acciones programadas, alcanzando un 100 % de cumplimiento trimestral.
Las actividades efectuadas contribuyeron a la promoción de la convivencia social, el fortalecimiento del tejido comunitario y la activación de espacios públicos de la Zona Fundacional, conforme a la planeación establecida para el periodo.
Justificación Anual
Al cierre del ejercicio fiscal, se llevaron a cabo 9 de las 12 acciones programadas, lo que representa un 75 % de avance respecto a la meta anual.
El avance registrado se explica por ajustes en la calendarización de actividades en trimestres previos; no obstante, las acciones realizadas permitieron dar continuidad a la estrategia de activación social y cultural en la Zona Fundacional.</t>
  </si>
  <si>
    <t>Justificacion Trimestral: 
Este indicador tiene como meta anual la elaboración y difusión de 4,440 agendas de trabajo en los diferentes medios de comunicación.
Durante el cuarto trimestre, se elaboraron y difundieron 1,486 agendas de trabajo, superando las 1,110 programadas, lo que representa un 133.87 % de cumplimiento trimestral.
Este resultado refleja una mayor demanda y una capacidad operativa eficiente para atender y difundir las agendas de trabajo en los medios de comunicación.
Justificación Anual
Al cierre del ejercicio fiscal, se elaboraron y difundieron 5,192 agendas de trabajo, superando la meta anual establecida de 4,440, lo que equivale a un 116.94 % de cumplimiento anual.
El sobrecumplimiento registrado evidencia un desempeño sobresaliente en la planeación.</t>
  </si>
  <si>
    <t xml:space="preserve">Justificacion Trimestral: 
Este indicador tiene como meta anual la elaboración de 1,467 boletines informativos de acciones de gobierno.
Durante el cuarto trimestre, se elaboraron 391 boletines, superando los 367 programados, lo que representa un 106.83 % de cumplimiento trimestral.
El resultado obtenido refleja la capacidad operativa del área para atender oportunamente la difusión de información institucional y fortalecer la comunicación de las acciones gubernamentales.
Justificación Anual
Al cierre del ejercicio fiscal, se elaboraron 1,554 boletines informativos, superando la meta anual establecida de 1,467, lo que equivale a un 105.93 % de cumplimiento anual.
</t>
  </si>
  <si>
    <t>Justificacion Trimestral: 
Este indicador tiene como meta anual la grabación de 276 videos de eventos y acciones de gobierno.
Durante el cuarto trimestre, se realizaron 78 videos, superando los 69 programados, lo que representa un 113.04 % de cumplimiento trimestral.
El sobrecumplimiento registrado refleja una alta demanda de cobertura audiovisual y una capacidad operativa eficiente para documentar y difundir las acciones gubernamentales.
Justificación Anual
Al cierre del ejercicio fiscal, se grabaron 303 videos, superando la meta anual establecida de 276, lo que equivale a un 109.78 % de cumplimiento anual.
Este resultado evidencia un desempeño sobresaliente en la planeación y ejecución de las actividades de grabación, contribuyendo al fortalecimiento de la comunicación institucional y la difusión oportuna de las acciones de gobierno.</t>
  </si>
  <si>
    <t xml:space="preserve">Justificacion Trimestral: 
Este indicador tiene como meta anual la realización de 33,200 publicaciones fotográficas.
Durante el cuarto trimestre, se realizaron 15,800 publicaciones fotográficas, superando las 8,300 programadas, lo que representa un 190.36 % de cumplimiento trimestral.
El resultado refleja una alta actividad de difusión visual de las acciones de la Presidencia Municipal y una adecuada capacidad operativa para atender la demanda informativa del periodo.
Justificación Anual
Al cierre del ejercicio fiscal, se realizaron 33,208 publicaciones fotográficas, superando la meta anual establecida de 33,200, lo que equivale a un 147.61 % de cumplimiento anual.
</t>
  </si>
  <si>
    <t>Justificacion Trimestral: 
Este indicador tiene como meta anual la elaboración de 1,600 órdenes de inserción de campañas publicitarias.
Durante el cuarto trimestre, se elaboraron 800 órdenes de inserción, duplicando las 400 programadas, lo que representa un 200.00 % de cumplimiento trimestral.
Al cierre del ejercicio fiscal, el indicador alcanzó un 157.44 % de cumplimiento anual, superando ampliamente la meta establecida.
Este sobrecumplimiento obedece a la efectividad en la gestión y al incremento sostenido en la solicitud de órdenes de inserción de campañas publicitarias, generando información que permitirá contar con una línea base actualizada para la programación de metas en ejercicios posteriores.</t>
  </si>
  <si>
    <t xml:space="preserve">Justificacion Trimestral: Durante el cuarto trimestre se alcanzó el 100 % de cumplimiento de la meta programada, al lograr el 25 % de avance correspondiente al periodo, derivado de la coordinación oportuna con las dependencias y entidades municipales.
Justificación Anual
Al cierre del cuarto trimestre, el indicador registra un 75 % de avance anual, correspondiente a la generación y consolidación de los informes trimestrales programados durante el ejercicio.
</t>
  </si>
  <si>
    <t xml:space="preserve">Justificacion Trimestral: 
Durante el cuarto trimestre se dio seguimiento a 5 aspectos susceptibles de mejora, correspondientes a los 5 programados, alcanzando un 100 % de cumplimiento trimestral.
Justificación Anual
Al cierre del ejercicio fiscal, se dio seguimiento a 20 aspectos susceptibles de mejora, alcanzando el 100 % de cumplimiento de la meta anual establecida.
</t>
  </si>
  <si>
    <t>Justificacion Trimestral: 
Durante el cuarto trimestre se realizó 1 sesión del COPLADEMUN de las 3 programadas, lo que representa un 33.33 % de cumplimiento trimestral.
El resultado obedece a ajustes en la agenda institucional, los cuales limitaron la realización del total de sesiones previstas para el periodo, sin afectar la continuidad de los trabajos de coordinación.
Justificación Anual
Al cierre del ejercicio fiscal, se llevaron a cabo 6 de las 10 sesiones programadas, alcanzando un 60.00 % de avance anual.
El avance registrado se explica por la reprogramación de algunas sesiones derivada de la agenda institucional; no obstante, se mantuvo la operación del COPLADEMUN y la coordinación interinstitucional conforme a lo posible durante el ejercicio.</t>
  </si>
  <si>
    <t>Justificacion Trimestral: 
Durante el cuarto trimestre se sensibilizaron 25 dependencias municipales, correspondientes a las 25 programadas, alcanzando un 100 % de cumplimiento trimestral.
Las acciones realizadas fortalecieron la inclusión de las personas con discapacidad en el servicio público, conforme a la planeación establecida.
Justificación Anual
al cierre del ejercicio fiscal se logro el 100% programado de sensibilación de las diferentes dependencias del H. Ayuntamiento de Benito Juarez</t>
  </si>
  <si>
    <t xml:space="preserve">Justificacion Trimestral: 
Durante el cuarto trimestre se realizaron 3 capacitaciones, correspondientes a las 3 programadas, alcanzando un 100 % de cumplimiento trimestral.
Las capacitaciones fortalecieron las competencias del personal público en materia de inclusión y atención a personas con discapacidad.
Justificación Anual
Al cierre del ejercicio fiscal, se llevaron a cabo 9 capacitaciones, alcanzando el 100 % de cumplimiento de la meta anual.
</t>
  </si>
  <si>
    <t>Justificacion Trimestral: 
Este indicador tiene como meta anual la atención de 22 solicitudes de interpretación de Lengua de Señas Mexicana.
Durante el cuarto trimestre, se atendieron 5 solicitudes, correspondientes a las 5 programadas, alcanzando un 100 % de cumplimiento trimestral.
La atención oportuna de las solicitudes garantizó la accesibilidad y la inclusión de las personas con discapacidad auditiva en las sesiones de Cabildo y en los eventos del Municipio.
Justificación Anual
Al cierre del ejercicio fiscal, se atendieron 22 solicitudes de interpretación de Lengua de Señas Mexicana, alcanzando el 100 % de cumplimiento de la meta anual establecida.
Este resultado refleja un adecuado seguimiento a las solicitudes recibidas y el compromiso institucional con la inclusión y el ejercicio pleno de los derechos de las personas con discapacidad.</t>
  </si>
  <si>
    <t>Justificacion Trimestral: Durante el cuarto trimestre se realizaron 4 actividades inclusivas, correspondientes a las 4 programadas, alcanzando un 100 % de cumplimiento trimestral.
Las acciones desarrolladas fortalecieron la coordinación interinstitucional con dependencias municipales, estatales y federales, promoviendo prácticas inclusivas en beneficio de la población.
Justificación Anual
Al cierre del ejercicio fiscal, se llevaron a cabo 13 actividades inclusivas, alcanzando el 100 % de cumplimiento de la meta anual establecida.
Este resultado refleja una adecuada planeación y ejecución de las acciones inclusivas, así como el compromiso institucional con la inclusión y la coordinación intergubernamental.</t>
  </si>
  <si>
    <t xml:space="preserve">Justificación Trimestral
Durante el cuarto trimestre se llevó a cabo 1 sesión del Consejo Municipal para el Desarrollo y la Inclusión de las Personas con Discapacidad, correspondiente a la 1 sesión programada, alcanzando un 100 % de cumplimiento trimestral.
Justificación Anual
Al cierre del ejercicio fiscal, se realizaron 3 de las 4 sesiones programadas, lo que representa un 75 % de avance anual.
</t>
  </si>
  <si>
    <t>ustificación Trimestral
En este trimestre no se llevó a cabo ninguna capacitación, ya que la meta anual de dos capacitaciones con ponentes con discapacidad a nivel nacional e internacional fue cubierta en los periodos anteriores.
Justificación Anual
A la fecha se mantiene un 100% de cumplimiento de la meta anual, puesto que las dos capacitaciones programadas fueron realizadas en trimestres previos.</t>
  </si>
  <si>
    <r>
      <rPr>
        <b/>
        <sz val="14"/>
        <color theme="1"/>
        <rFont val="Arial"/>
        <family val="2"/>
      </rPr>
      <t>Justificación Trimestral</t>
    </r>
    <r>
      <rPr>
        <sz val="14"/>
        <color theme="1"/>
        <rFont val="Arial"/>
        <family val="2"/>
      </rPr>
      <t xml:space="preserve">
En este trimestre se alcanzó el 100% de la meta programada, al llevar a cabo una capacitación dirigida a empresas e instituciones educativas sobre sensibilización en discapacidad y lengua de señas mexicana. La actividad permitió fortalecer la inclusión y generar conciencia en los sectores participantes, cumpliendo en su totalidad con lo establecido en la planeación.
</t>
    </r>
    <r>
      <rPr>
        <b/>
        <sz val="14"/>
        <color theme="1"/>
        <rFont val="Arial"/>
        <family val="2"/>
      </rPr>
      <t>Justificación Anual</t>
    </r>
    <r>
      <rPr>
        <sz val="14"/>
        <color theme="1"/>
        <rFont val="Arial"/>
        <family val="2"/>
      </rPr>
      <t xml:space="preserve">
Con la capacitación realizada en este trimestre, el indicador registra un 100% de avance anual, al haberse completado dos de las cuatro capacitaciones programadas para el año. </t>
    </r>
  </si>
  <si>
    <r>
      <rPr>
        <b/>
        <sz val="14"/>
        <color theme="1"/>
        <rFont val="Arial"/>
        <family val="2"/>
      </rPr>
      <t xml:space="preserve">Justificacion Trimestral:
</t>
    </r>
    <r>
      <rPr>
        <sz val="14"/>
        <color theme="1"/>
        <rFont val="Arial"/>
        <family val="2"/>
      </rPr>
      <t>Durante el cuarto trimestre se brindaron 16 atenciones y seguimientos a Organismos Descentralizados del municipio, correspondientes a las 16 programadas, alcanzando un 100 % de cumplimiento trimestral.
Las acciones realizadas permitieron dar atención oportuna y seguimiento efectivo a las solicitudes de los organismos, conforme a la planeación establecida.
Justificación Anual
Al cierre del ejercicio fiscal, se otorgaron 61 atenciones y seguimientos, alcanzando el 100 % de cumplimiento de la meta anual establecida.
Este resultado refleja una adecuada coordinación y continuidad en la atención a los Organismos Descentralizados del municipio de Benito Juárez.</t>
    </r>
  </si>
  <si>
    <t xml:space="preserve">Justificacion Trimestral: 
Durante el cuarto trimestre se participó en 24 sesiones de Órganos Colegiados, correspondientes a las 24 programadas, alcanzando un 100 % de cumplimiento trimestral.
La participación registrada permitió dar seguimiento oportuno a los acuerdos y fortalecer la coordinación interinstitucional en los espacios colegiados.
Justificación Anual
Al cierre del ejercicio fiscal, se participó en 74 de las 83 sesiones programadas, lo que representa un 89.16 % de avance anual.
</t>
  </si>
  <si>
    <t>Justificacion Trimestral:
Para este segundo trimestre se tenía planeada una meta de 6 acercamientos  (firmas de beneficios) con distintas empresas de la sociedad, todo en beneficio de los colaboradores del municipio de Benito Juárez, de las cuales se lograron concretar 7 de manera satisfactoria (1.- Elite Aesthetics, 2.- Mono Restaurant Cancún y Crab House - Seafood &amp; Steak, 3.- Colegio ILAT, 4.- Contoy Adventures, 5.- Restaurante Mar Di Vino, 6.- Escuela Herrera Language School y 7.- Mayan Bowl Cancún), cerrando el primer trimestre de buena manera con un avance del indicador del 150% de cumplimiento.
Justificacion Anual: debido al incremento en el porcentaje trimestral estamos por cumplir nuestra meta anual obteniendo en este trimestre un 94.12 % de avance.</t>
  </si>
  <si>
    <t xml:space="preserve">Justificación Trimestral:
Se alcanzó un 150% de cumplimiento en este trimestre, superando la meta programada al cubrir 6 atenciones en lugar de las 4 previstas, demostrando un rendimiento excepcional en el apoyo a los requerimientos de la presidencia municipal.
Justificación Anual:
Al cumplir con el 150.00% de la meta trimestral, se logró un 105.88% de avance anual, superando ampliamente las expectativas. </t>
  </si>
  <si>
    <t>Justificación Trimestral:
Este indicador tiene como meta anual realizar 19,000 difusiones. En este trimestre se realizaron 8,268 difusiones de las 4,750 programadas, lo que da como resultado el 174.06% de avance trimestral.
Justificación Anual:
hemos superano la meta propuestaa anual con un 115.73%  en este trimestre debido al alcanze masivo que han tenido nuestras difusiones.</t>
  </si>
  <si>
    <t xml:space="preserve">Justificacion Trimestral: 
Este indicador tiene como meta anual beneficiar a 750 personas con apoyos sociales.
Durante el cuarto trimestre, se beneficiaron 187 personas, correspondientes a las 187 programadas, alcanzando un 100 % de cumplimiento trimestral.
El resultado refleja una adecuada capacidad de atención y respuesta a la demanda de apoyos sociales en el periodo.
Justificación Anual
Al cierre del ejercicio fiscal, se beneficiaron 715 personas, lo que representa un 95.33 % de avance respecto a la meta anual establecida.
</t>
  </si>
  <si>
    <t>Justificacion Trimestral: 
Este indicador tiene como meta anual la realización de 1,500 gestiones y/o canalizaciones.
Durante el cuarto trimestre, se realizaron 375 gestiones y/o canalizaciones, correspondientes a las 375 programadas, alcanzando un 100 % de cumplimiento trimestral.
Las acciones efectuadas permitieron atender oportunamente las demandas ciudadanas, contribuyendo a mitigar el impacto económico y social en los grupos más vulnerables.
Justificación Anual
Al cierre del ejercicio fiscal, se realizaron 1,588 gestiones y/o canalizaciones, superando la meta anual establecida de 1,500, lo que representa un 105.87 % de cumplimiento anual.
Este sobrecumplimiento refleja una adecuada capacidad de atención y canalización de solicitudes ciudadanas, fortaleciendo la respuesta institucional y la atención a la población en situación de vulnerabilidad.</t>
  </si>
  <si>
    <t>Justificacion Trimestral: 
Este indicador tiene como meta anual la realización de 4 eventos por parte de la Dirección de Gestión Social.
Durante el cuarto trimestre, se realizó 1 evento, correspondiente al 1 programado, alcanzando un 100 % de cumplimiento trimestral.
La actividad desarrollada permitió dar seguimiento a las acciones de atención social conforme a la planeación establecida.
Justificación Anual
Al cierre del ejercicio fiscal, se realizaron 4 eventos, alcanzando el 100 % de cumplimiento de la meta anual establecida.
Este resultado refleja una adecuada planeación y ejecución de los eventos a cargo de la Dirección de Gestión Social, contribuyendo al cumplimiento de sus objetivos institucionales.</t>
  </si>
  <si>
    <t>Justificación Trimestral:
Se alcanzó el 100% de cumplimiento en este trimestre, realizando las 25 reuniones programadas con las dependencias y organismos descentralizados de la Administración Pública Municipal, lo que refleja una excelente coordinación y gestión interinstitucional.
Justificación Anual:
Al cumplir con el 100% de la meta trimestral, hemos logrado un 75% de avance en la meta anual. Este cumplimiento trimestral establece una base sólida para continuar con el ritmo necesario y alcanzar el 100% de la meta anual, asegurando la continuidad de las reuniones a lo largo del año.</t>
  </si>
  <si>
    <t xml:space="preserve">Justificación Trimestral:
Durante el cuarto trimestre se ejecutó 1 proyecto estratégico, correspondiente al 1 programado, alcanzando un 100 % de cumplimiento trimestral.
La ejecución del proyecto permitió atender de manera directa las demandas y necesidades ciudadanas, conforme a la planeación establecida para el periodo.
Justificación Anual
Al cierre del ejercicio fiscal, se ejecutaron 2 proyectos estratégicos, alcanzando el 100 % de cumplimiento de la meta anual establecida.
</t>
  </si>
  <si>
    <t>Justificación Trimestral:
Durante el cuarto trimestre se atendieron 111 solicitudes de acceso a la información pública, correspondientes a las 111 programadas, alcanzando un 100 % de cumplimiento trimestral.
La atención oportuna de las solicitudes garantizó el ejercicio del derecho de acceso a la información pública conforme a la normativa aplicable.
Justificación Anual
Al cierre del ejercicio fiscal, se atendieron 447 solicitudes, superando la meta anual establecida de 445, lo que representa un 100.45 % de cumplimiento anual.
Este resultado refleja un desempeño eficiente y constante en la atención de solicitudes de acceso a la información pública, fortaleciendo la transparencia y la rendición de cuentas.</t>
  </si>
  <si>
    <t>Justificacion Trimestral: 
Durante el cuarto trimestre se cumplió con 41 obligaciones de transparencia, superando las 40 programadas, alcanzando un 100 % de cumplimiento trimestral.
Las acciones realizadas permitieron mantener actualizada la información en la Plataforma Nacional de Transparencia, conforme a los lineamientos establecidos.
Justificación Anual
Al cierre del ejercicio fiscal, se cumplió con 189 obligaciones de transparencia, superando la meta anual de 161, lo que equivale a un 117.39 % de cumplimiento anual.
El sobrecumplimiento evidencia un seguimiento permanente y oportuno a las obligaciones de transparencia, fortaleciendo el acceso a la información pública y la confianza ciudadana.</t>
  </si>
  <si>
    <t>Justificacion Trimestral: 
Durante el cuarto trimestre se realizaron 4 actividades de difusión, correspondientes a las 4 programadas, alcanzando un 100 % de cumplimiento trimestral.
Las actividades desarrolladas contribuyeron a fortalecer la difusión de información institucional conforme a la planeación establecida para el periodo.
Justificación Anual
Al cierre del ejercicio fiscal, se llevaron a cabo 14 actividades de difusión, alcanzando el 100 % de cumplimiento de la meta anual establecida.
Este resultado refleja una adecuada planeación y ejecución de las acciones de difusión, garantizando la continuidad y alcance de las estrategias de comunicación institucional.</t>
  </si>
  <si>
    <t>Justificacion Trimestral: 
Durante el cuarto trimestre se realizaron 4 actividades de capacitación, correspondientes a las 4 programadas, alcanzando un 100 % de cumplimiento trimestral.
Las acciones efectuadas fortalecieron las capacidades y conocimientos de las y los servidores públicos conforme a la planeación establecida.
Justificación Anual
Al cierre del ejercicio fiscal, se llevaron a cabo 19 actividades de capacitación, lo que representa un 111.76 % de cumplimiento respecto a la meta anual establecida.
El resultado refleja una ejecución superior a lo programado, derivada de la atención oportuna a las necesidades de capacitación del personal, generando una base sólida para la actualización y fortalecimiento institucional.</t>
  </si>
  <si>
    <t>Justificacion Trimestral: 
Durante el cuarto trimestre se atendieron 8 inconformidades, correspondientes a las 8 programadas, alcanzando un 100 % de cumplimiento trimestral.
Las acciones realizadas permitieron dar seguimiento y atención oportuna a las inconformidades derivadas de los procesos de capacitación, conforme a la planeación establecida para el periodo.
Justificación Anual
Al cierre del ejercicio fiscal, se atendieron 27 de las 29 inconformidades programadas, lo que representa un 93.10 % de avance respecto a la meta anual.
El avance obtenido refleja un seguimiento constante a los procesos de capacitación y atención de inconformidades, manteniendo condiciones favorables para fortalecer la mejora continua en ejercicios posteriores.</t>
  </si>
  <si>
    <t>Justificación Trimestral:
Durante el cuarto trimestre del ejercicio, se atendieron 2 solicitudes de Derecho A.R.C.O.P. de las 2 programadas, alcanzando un 100 % de cumplimiento trimestral.
Las acciones realizadas permitieron dar respuesta oportuna y conforme a la normatividad aplicable, garantizando el ejercicio de los derechos de acceso, rectificación, cancelación, oposición y portabilidad de datos personales.
Justificación Anual
Al cierre del ejercicio fiscal, se atendieron 10 de las 11 solicitudes programadas, lo que representa un 90.91 % de avance anual.
El resultado refleja un desempeño sólido y constante durante el año, así como un adecuado control y seguimiento de las solicitudes recibidas.</t>
  </si>
  <si>
    <t>Justificación Trimestral:
Durante el cuarto trimestre, se otorgaron 2,578 servicios, superando la meta programada de 1,208, lo que representa un 213.41 % de cumplimiento trimestral.
Este resultado evidencia una alta capacidad operativa y de respuesta por parte de la Delegación Municipal Alfredo V. Bonfil, atendiendo de manera oportuna la demanda de servicios públicos por parte de la ciudadanía.
Justificación Anual
Al cierre del ejercicio fiscal, se otorgaron 7,822 servicios, lo que equivale a un 153.31 % de avance respecto a la meta anual de 5,102 servicios.
El desempeño anual refleja una gestión eficiente y sostenida en la prestación de servicios públicos, así como una adecuada priorización de las necesidades ciudadanas. Asimismo, los resultados obtenidos permitirán ajustar y fortalecer la planeación de metas para los ejercicios subsecuentes, alineando la programación anual a la demanda real de servicios en la Delegación.</t>
  </si>
  <si>
    <t>Justificacion Trimestral: 
Durante el cuarto trimestre, se otorgaron 45 apoyos, superando la meta programada de 45, lo que representa un 100.00 % de cumplimiento trimestral.
Este resultado refleja una respuesta oportuna y eficaz a la demanda de apoyos y subsidios, así como una adecuada capacidad operativa para atender las necesidades de la ciudadanía de la Delegación Municipal Alfredo V. Bonfil.
Justificación Anual
Al cierre del ejercicio fiscal, se alcanzaron 220 de los 180 requerimientos administrativos programados, lo que equivale a un 122.22 % de avance anual.
El desempeño registrado evidencia una gestión eficiente y sostenida en la aplicación del programa de ayudas.</t>
  </si>
  <si>
    <t>Justificación Trimestral:
Durante el cuarto trimestre, se brindaron 199 asesorías jurídicas, superando la meta programada de 90, lo que representa un 100.00 % de cumplimiento trimestral.
Este resultado obedece a la demanda de la ciudadanía por servicios de orientación y asesoría jurídica, reflejando una respuesta oportuna y efectiva por parte de la Delegación Municipal de Alfredo V. Bonfil para atender las necesidades legales de la población.
Justificación Anual:
Al cierre del ejercicio fiscal, se alcanzó y superó la meta anual establecida, como resultado del incremento sostenido en la solicitud de asesorías jurídicas por parte de la ciudadanía.
El comportamiento del indicador evidencia la pertinencia y relevancia del servicio, así como la capacidad operativa del área para atender la demanda. Los resultados obtenidos servirán como insumo para fortalecer la planeación y ajuste de metas en ejercicios posteriores, alineando la programación anual a la demanda real y contribuyendo a una mejor atención jurídica para la población.</t>
  </si>
  <si>
    <t>Justificación Trimestral:
Se cumplió al 100 % la meta trimestral, al realizar 413 implementaciones de asistencia social, conforme a lo programado para el periodo. Las acciones ejecutadas contribuyeron al fortalecimiento del bienestar de la comunidad de la Delegación Municipal Alfredo V. Bonfil, mediante la atención oportuna de los requerimientos identificados.
Justificación Anual
Al cierre del ejercicio fiscal, se registra un avance anual del 139.21 %, derivado de una mayor demanda de apoyos de asistencia social a lo largo del año. Este comportamiento refleja la capacidad operativa de la Coordinación de Participación Social y la Familia para atender las necesidades de la población y servirá como referente para el ajuste y mejora en la planeación de metas en ejercicios posteriores, alineando la programación anual a la demanda real de la comunidad.</t>
  </si>
  <si>
    <t>Justificacion Trimestral: 
se logro el 100% de la meta propuesta al atender las 100 solicitudes de la ciudadania en temas de limpieza de areas verdes
Justificación Anual:
Al cierre del ejercicio fiscal, se registra un avance anual del 276.50 %, resultado de la respuesta operativa a una demanda superior a la estimada en la programación inicial. La ejecución por encima de la meta anual refleja una gestión flexible y eficiente, orientada a priorizar la atención directa a la ciudadanía.
Este comportamiento permitirá ajustar la planeación y definición de metas en ejercicios posteriores, estableciendo una línea base más realista, acorde a la demanda efectiva del servicio y fortaleciendo la programación anual del programa.</t>
  </si>
  <si>
    <t>Justificación Trimestral:
Durante el cuarto trimestre, se alcanzó el 100 % de cumplimiento, al beneficiar a 300 usuarios, conforme a la meta programada para el periodo.
Este resultado refleja una ejecución adecuada y oportuna de las acciones orientadas al fomento de la lectura, garantizando el acceso de la población de la Delegación Municipal Alfredo V. Bonfil a los servicios de la biblioteca pública durante el cierre del ejercicio fiscal.
Justificación Anual
Al cierre del ejercicio fiscal, se registra un avance anual del 158.80 %, superando la meta establecida para el año.
El comportamiento del indicador evidencia una demanda sostenida y superior a la prevista inicialmente, lo que permitirá fortalecer la planeación y el ajuste de metas en ejercicios posteriores, alineando la programación anual a las necesidades reales de la población y consolidando el impacto del programa en la comunidad.</t>
  </si>
  <si>
    <t>Justificación Trimestral:
Durante el cuarto trimestre se realizaron 250 atenciones, correspondientes a la atención efectiva de los reportes ciudadanos recibidos.
Justificación Anual
Al cierre del ejercicio fiscal se alcanzó un 117.30 % de cumplimiento anual, derivado de una demanda superior a la prevista y de la capacidad operativa para atender oportunamente los reportes ciudadanos.</t>
  </si>
  <si>
    <t>Justificacion Trimestral: 
Durante el cuarto trimestre, se realizaron 10 eventos cívicos, culturales y deportivos, cumpliendo al 100 % la meta programada para el periodo. Estas acciones contribuyeron al fortalecimiento de la convivencia social y al aprovechamiento de los espacios públicos de la Delegación Municipal Alfredo V. Bonfil.
Justificación Anual
Al cierre del ejercicio fiscal, se alcanzó un 105 % de avance anual, derivado del cumplimiento sostenido de las metas trimestrales y de la realización adicional de actividades conforme a la demanda social.</t>
  </si>
  <si>
    <t>Justificacion Trimestral: 
Durante el cuarto trimestre, se brindaron 100 gestiones ciudadanas en la Subdelegación Puerto Juárez, cumpliendo al 100 % la meta programada para el periodo, lo que refleja una atención oportuna y constante a las solicitudes de la ciudadanía.
Justificación Anual
Al cierre del ejercicio fiscal, se registraron 826 gestiones ciudadanas, lo que representa un 114.56 % de avance anual respecto a la meta establecida. Este resultado obedece al incremento en la demanda de gestiones y a la capacidad operativa de la Subdelegación para atenderlas, superando lo programado y dejando un referente para mejorar la planeación de metas en ejercicios posteriores.</t>
  </si>
  <si>
    <t>Justificacion Trimestral: 
Durante el cuarto trimestre, se realizó la difusión de 2 programas sociales, cumpliendo al 100 % la meta programada para el periodo, lo que permitió fortalecer el acceso de la población a la información sobre programas sociales de los tres niveles de gobierno.
Justificación Anual
Al cierre del ejercicio fiscal, se cumple con el 100% de avance anual respecto a la meta establecida.</t>
  </si>
  <si>
    <t>Justificación Trimestral:
Durante el cuarto trimestre, se promovió 1 capacitación comunitaria, cumpliendo al 100 % la meta programada para el periodo.
Justificación Anual
Al cierre del ejercicio fiscal, se alcanzó un 180 % de avance anual respecto a la meta establecida, derivado de la mayor promoción de capacitaciones comunitarias en trimestres previos, lo que permitirá fortalecer la planeación y programación de estas acciones en ejercicios posteriores.</t>
  </si>
  <si>
    <t>Justificación Trimestral:
Se alcanzó el 100% de cumplimiento en este trimestre al realizar 5 brigadas de limpieza de las 5 programadas. Esto refleja un esfuerzo constante y eficaz en la limpieza de la subdelegación.
Justificación Anual
Al cierre del ejercicio fiscal, se alcanzó un 100 % de avance anual respecto a la meta establecida.</t>
  </si>
  <si>
    <t>Justificación Trimestral:
Durante el cuarto trimestre, se realizaron 3 eventos cívicos, culturales y deportivos, cumpliendo al 100 % la meta programada para el periodo. Estas actividades contribuyeron al fortalecimiento de la convivencia social, la identidad comunitaria y la participación ciudadana.
Justificación Anual
Al cierre del ejercicio fiscal, se alcanzó un 111.11 % de avance anual, superando la meta establecida. Este resultado refleja una adecuada planeación y ejecución de los eventos, así como una respuesta favorable de la ciudadanía, y servirá como base para ajustar y fortalecer la programación de actividades en ejercicios subsecuentes.</t>
  </si>
  <si>
    <t>Justificación Trimestral:
Se cumplió al 100% la meta trimestral, elaborando los 12 reportes de actividades programados, lo que refleja un adecuado seguimiento y cumplimiento de las obligaciones institucionales.
Justificación Anual:
Al completar el 100% de la meta trimestral, se alcanza un 100% de avance anual. Este resultado asegura que se mantendrá el ritmo necesario para cumplir con la meta anual del 100%, fortaleciendo así la rendición de cuentas y la transparencia durante todo el año.</t>
  </si>
  <si>
    <t xml:space="preserve">Justificacion Trimestral: 
Durante el cuarto trimestre se otorgaron 5 asesorías, correspondientes a las 5 programadas, alcanzando un 100 % de cumplimiento trimestral.
Las asesorías brindadas permitieron atender de manera oportuna las demandas y necesidades de la población, fortaleciendo la orientación y el acompañamiento institucional.
Justificación Anual
Al cierre del ejercicio fiscal, se otorgaron 20 asesorías, alcanzando el 100% de cumplimiento de la meta anual establecida.
</t>
  </si>
  <si>
    <t>Justificacion Trimestral:
 Durante el cuarto trimestre se celebró 1 mesa de trabajo con las Cámaras empresariales y hoteleras, correspondiente a la 1 programada, alcanzando un 100 % de cumplimiento trimestral.
La mesa realizada fortaleció la coordinación y el diálogo con el sector empresarial y hotelero, conforme a la planeación del periodo.
Justificación Anual
Al cierre del ejercicio fiscal, se celebraron 4 mesas de trabajo, alcanzando el 100% de cumplimiento de la meta anual establecida.
Este resultado refleja una adecuada planeación y continuidad en la vinculación con las Cámaras empresariales y hoteleras, contribuyendo al fortalecimiento de la coordinación interinstitucional.</t>
  </si>
  <si>
    <t>"Justificación Trimestral:
Se alcanzó el 100% de cumplimiento en este trimestre, respondiendo satisfactoriamente a las 3 solicitudes de acceso, lo que demuestra una gestión eficiente en la atención de las solicitudes de información.
Justificación Anual:
Con el cumplimiento total en el trimestre, hemos logrado un avance del 100% en la meta anual.</t>
  </si>
  <si>
    <t>Justificación Trimestral
Durante el cuarto trimestre, se realizó la actualización de 40 Avisos de Privacidad, cumpliendo en su totalidad con lo programado, lo que representa un 100 % de cumplimiento trimestral. Este resultado refleja la consolidación de las acciones de las Unidades Administrativas en materia de protección de datos personales.
Justificación Anual
Al cierre del ejercicio fiscal, se alcanzó un 109.03 % de avance anual, superando la meta establecida. Este desempeño evidencia un cumplimiento sostenido y eficaz en la actualización de los Avisos de Privacidad, fortaleciendo la gestión institucional y sentando bases para una mejor planeación en ejercicios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</si>
</sst>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22"/>
      <color theme="0"/>
      <name val="Arial"/>
      <family val="2"/>
    </font>
    <font>
      <b/>
      <sz val="16"/>
      <color theme="0"/>
      <name val="Arial"/>
      <family val="2"/>
    </font>
    <font>
      <b/>
      <sz val="12"/>
      <color theme="1"/>
      <name val="Calibri"/>
      <family val="2"/>
      <scheme val="minor"/>
    </font>
    <font>
      <b/>
      <sz val="14"/>
      <color theme="0"/>
      <name val="Calibri"/>
      <family val="2"/>
      <scheme val="minor"/>
    </font>
    <font>
      <b/>
      <sz val="12"/>
      <color theme="1"/>
      <name val="Arial"/>
      <family val="2"/>
    </font>
    <font>
      <b/>
      <sz val="12"/>
      <color theme="0"/>
      <name val="Calibri"/>
      <family val="2"/>
      <scheme val="minor"/>
    </font>
    <font>
      <sz val="12"/>
      <color theme="1"/>
      <name val="Arial"/>
      <family val="2"/>
    </font>
    <font>
      <b/>
      <sz val="12"/>
      <color rgb="FFFFFFFF"/>
      <name val="Arial"/>
      <family val="2"/>
    </font>
    <font>
      <b/>
      <sz val="12"/>
      <name val="Arial"/>
      <family val="2"/>
    </font>
    <font>
      <b/>
      <sz val="12"/>
      <color rgb="FF000000"/>
      <name val="Arial"/>
      <family val="2"/>
    </font>
    <font>
      <sz val="12"/>
      <name val="Calibri"/>
      <family val="2"/>
      <scheme val="minor"/>
    </font>
    <font>
      <b/>
      <sz val="12"/>
      <name val="Calibri"/>
      <family val="2"/>
      <scheme val="minor"/>
    </font>
    <font>
      <b/>
      <sz val="12"/>
      <color theme="0"/>
      <name val="Arial"/>
      <family val="2"/>
    </font>
    <font>
      <sz val="12"/>
      <color rgb="FFFFFFFF"/>
      <name val="Arial"/>
      <family val="2"/>
    </font>
    <font>
      <sz val="12"/>
      <color theme="0"/>
      <name val="Arial"/>
      <family val="2"/>
    </font>
    <font>
      <sz val="12"/>
      <color rgb="FF000000"/>
      <name val="Arial"/>
      <family val="2"/>
    </font>
    <font>
      <b/>
      <sz val="12"/>
      <color theme="1"/>
      <name val="Arial Nova Cond"/>
      <family val="2"/>
    </font>
    <font>
      <sz val="12"/>
      <color theme="1"/>
      <name val="Arial Nova Cond"/>
      <family val="2"/>
    </font>
    <font>
      <sz val="12"/>
      <color theme="1"/>
      <name val="Arial Nova Cond"/>
    </font>
    <font>
      <sz val="18"/>
      <color theme="1"/>
      <name val="Calibri"/>
      <family val="2"/>
      <scheme val="minor"/>
    </font>
    <font>
      <sz val="14"/>
      <color theme="1"/>
      <name val="Arial"/>
      <family val="2"/>
    </font>
    <font>
      <b/>
      <sz val="14"/>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s>
  <borders count="72">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style="medium">
        <color indexed="64"/>
      </left>
      <right style="dashed">
        <color theme="1"/>
      </right>
      <top style="dashed">
        <color theme="1"/>
      </top>
      <bottom style="medium">
        <color indexed="64"/>
      </bottom>
      <diagonal/>
    </border>
    <border>
      <left style="dashed">
        <color theme="1"/>
      </left>
      <right/>
      <top style="dashed">
        <color theme="1"/>
      </top>
      <bottom style="dashed">
        <color theme="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style="dotted">
        <color indexed="64"/>
      </top>
      <bottom/>
      <diagonal/>
    </border>
    <border>
      <left/>
      <right style="medium">
        <color indexed="64"/>
      </right>
      <top style="medium">
        <color indexed="64"/>
      </top>
      <bottom style="dotted">
        <color indexed="64"/>
      </bottom>
      <diagonal/>
    </border>
    <border>
      <left/>
      <right/>
      <top style="dashed">
        <color theme="1"/>
      </top>
      <bottom style="dashed">
        <color theme="1"/>
      </bottom>
      <diagonal/>
    </border>
    <border>
      <left/>
      <right style="dashed">
        <color theme="1"/>
      </right>
      <top style="dashed">
        <color theme="1"/>
      </top>
      <bottom style="dashed">
        <color theme="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theme="1"/>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dotted">
        <color indexed="64"/>
      </top>
      <bottom style="dashed">
        <color theme="1"/>
      </bottom>
      <diagonal/>
    </border>
    <border>
      <left style="medium">
        <color indexed="64"/>
      </left>
      <right style="medium">
        <color indexed="64"/>
      </right>
      <top style="dotted">
        <color indexed="64"/>
      </top>
      <bottom/>
      <diagonal/>
    </border>
    <border>
      <left style="medium">
        <color indexed="64"/>
      </left>
      <right style="medium">
        <color indexed="64"/>
      </right>
      <top style="dashed">
        <color theme="1"/>
      </top>
      <bottom style="dashed">
        <color theme="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theme="1"/>
      </right>
      <top style="dashed">
        <color theme="1"/>
      </top>
      <bottom style="medium">
        <color indexed="64"/>
      </bottom>
      <diagonal/>
    </border>
    <border>
      <left/>
      <right style="medium">
        <color indexed="64"/>
      </right>
      <top style="dashed">
        <color theme="1"/>
      </top>
      <bottom style="medium">
        <color indexed="64"/>
      </bottom>
      <diagonal/>
    </border>
    <border>
      <left/>
      <right style="medium">
        <color indexed="64"/>
      </right>
      <top style="dashed">
        <color theme="1"/>
      </top>
      <bottom/>
      <diagonal/>
    </border>
    <border>
      <left/>
      <right style="medium">
        <color indexed="64"/>
      </right>
      <top/>
      <bottom/>
      <diagonal/>
    </border>
    <border>
      <left style="medium">
        <color indexed="64"/>
      </left>
      <right style="dashDotDot">
        <color indexed="64"/>
      </right>
      <top style="medium">
        <color indexed="64"/>
      </top>
      <bottom style="dashDotDot">
        <color indexed="64"/>
      </bottom>
      <diagonal/>
    </border>
    <border>
      <left style="dashDotDot">
        <color indexed="64"/>
      </left>
      <right style="dashDotDot">
        <color indexed="64"/>
      </right>
      <top style="medium">
        <color indexed="64"/>
      </top>
      <bottom style="dashDotDot">
        <color indexed="64"/>
      </bottom>
      <diagonal/>
    </border>
    <border>
      <left style="dashDotDot">
        <color indexed="64"/>
      </left>
      <right style="medium">
        <color indexed="64"/>
      </right>
      <top style="medium">
        <color indexed="64"/>
      </top>
      <bottom style="dashDotDot">
        <color indexed="64"/>
      </bottom>
      <diagonal/>
    </border>
    <border>
      <left style="medium">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medium">
        <color indexed="64"/>
      </right>
      <top style="dashDotDot">
        <color indexed="64"/>
      </top>
      <bottom style="dashDotDot">
        <color indexed="64"/>
      </bottom>
      <diagonal/>
    </border>
    <border>
      <left style="medium">
        <color indexed="64"/>
      </left>
      <right style="dashDotDot">
        <color indexed="64"/>
      </right>
      <top style="dashDotDot">
        <color indexed="64"/>
      </top>
      <bottom style="medium">
        <color indexed="64"/>
      </bottom>
      <diagonal/>
    </border>
    <border>
      <left style="dashDotDot">
        <color indexed="64"/>
      </left>
      <right style="dashDotDot">
        <color indexed="64"/>
      </right>
      <top style="dashDotDot">
        <color indexed="64"/>
      </top>
      <bottom style="medium">
        <color indexed="64"/>
      </bottom>
      <diagonal/>
    </border>
    <border>
      <left style="dashDotDot">
        <color indexed="64"/>
      </left>
      <right style="medium">
        <color indexed="64"/>
      </right>
      <top style="dashDotDot">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medium">
        <color indexed="64"/>
      </top>
      <bottom style="dashed">
        <color indexed="64"/>
      </bottom>
      <diagonal/>
    </border>
    <border>
      <left style="dotted">
        <color indexed="64"/>
      </left>
      <right style="medium">
        <color indexed="64"/>
      </right>
      <top style="dotted">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61">
    <xf numFmtId="0" fontId="0" fillId="0" borderId="0" xfId="0"/>
    <xf numFmtId="1" fontId="0" fillId="0" borderId="0" xfId="0" applyNumberFormat="1"/>
    <xf numFmtId="1" fontId="0" fillId="0" borderId="0" xfId="0" applyNumberFormat="1" applyAlignment="1">
      <alignment horizontal="center"/>
    </xf>
    <xf numFmtId="1" fontId="0" fillId="0" borderId="0" xfId="0" applyNumberFormat="1" applyAlignment="1">
      <alignment horizontal="center" vertical="center"/>
    </xf>
    <xf numFmtId="1" fontId="6" fillId="0" borderId="19" xfId="0" applyNumberFormat="1" applyFont="1" applyBorder="1" applyAlignment="1">
      <alignment vertical="center"/>
    </xf>
    <xf numFmtId="1" fontId="6" fillId="0" borderId="0" xfId="0" applyNumberFormat="1" applyFont="1" applyAlignment="1">
      <alignment vertical="center"/>
    </xf>
    <xf numFmtId="10" fontId="0" fillId="0" borderId="0" xfId="0" applyNumberFormat="1"/>
    <xf numFmtId="1" fontId="4" fillId="4" borderId="0" xfId="0" applyNumberFormat="1" applyFont="1" applyFill="1" applyAlignment="1">
      <alignment horizontal="center" vertical="center" wrapText="1"/>
    </xf>
    <xf numFmtId="10" fontId="7" fillId="4" borderId="33" xfId="0" applyNumberFormat="1" applyFont="1" applyFill="1" applyBorder="1" applyAlignment="1">
      <alignment horizontal="center" vertical="center"/>
    </xf>
    <xf numFmtId="1" fontId="8" fillId="0" borderId="24"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8" fillId="0" borderId="12" xfId="0" applyNumberFormat="1" applyFont="1" applyBorder="1" applyAlignment="1">
      <alignment horizontal="center" vertical="center" wrapText="1"/>
    </xf>
    <xf numFmtId="1" fontId="12" fillId="0" borderId="34"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1" fontId="8" fillId="0" borderId="14" xfId="0" applyNumberFormat="1" applyFont="1" applyBorder="1" applyAlignment="1">
      <alignment horizontal="center" vertical="center" wrapText="1"/>
    </xf>
    <xf numFmtId="1" fontId="12" fillId="0" borderId="12" xfId="0" applyNumberFormat="1" applyFont="1" applyBorder="1" applyAlignment="1">
      <alignment horizontal="center" vertical="center" wrapText="1"/>
    </xf>
    <xf numFmtId="10" fontId="12" fillId="0" borderId="12" xfId="0" applyNumberFormat="1" applyFont="1" applyBorder="1" applyAlignment="1">
      <alignment horizontal="center" vertical="center" wrapText="1"/>
    </xf>
    <xf numFmtId="1" fontId="12" fillId="0" borderId="14" xfId="0" applyNumberFormat="1" applyFont="1" applyBorder="1" applyAlignment="1">
      <alignment horizontal="center" vertical="center" wrapText="1"/>
    </xf>
    <xf numFmtId="10" fontId="14" fillId="0" borderId="41" xfId="1" applyNumberFormat="1" applyFont="1" applyBorder="1" applyAlignment="1">
      <alignment horizontal="center" vertical="center" wrapText="1"/>
    </xf>
    <xf numFmtId="10" fontId="2" fillId="3" borderId="42" xfId="1" applyNumberFormat="1" applyFont="1" applyFill="1" applyBorder="1" applyAlignment="1">
      <alignment horizontal="center" vertical="center" wrapText="1"/>
    </xf>
    <xf numFmtId="10" fontId="2" fillId="3" borderId="43" xfId="1" applyNumberFormat="1" applyFont="1" applyFill="1" applyBorder="1" applyAlignment="1">
      <alignment horizontal="center" vertical="center" wrapText="1"/>
    </xf>
    <xf numFmtId="10" fontId="2" fillId="3" borderId="47" xfId="1" applyNumberFormat="1" applyFont="1" applyFill="1" applyBorder="1" applyAlignment="1">
      <alignment horizontal="center" vertical="center" wrapText="1"/>
    </xf>
    <xf numFmtId="10" fontId="2" fillId="3" borderId="48" xfId="1" applyNumberFormat="1" applyFont="1" applyFill="1" applyBorder="1" applyAlignment="1">
      <alignment horizontal="center" vertical="center" wrapText="1"/>
    </xf>
    <xf numFmtId="10" fontId="14" fillId="6" borderId="44" xfId="1" applyNumberFormat="1" applyFont="1" applyFill="1" applyBorder="1" applyAlignment="1">
      <alignment horizontal="center" vertical="center" wrapText="1"/>
    </xf>
    <xf numFmtId="10" fontId="2" fillId="6" borderId="42" xfId="1" applyNumberFormat="1" applyFont="1" applyFill="1" applyBorder="1" applyAlignment="1">
      <alignment horizontal="center" vertical="center" wrapText="1"/>
    </xf>
    <xf numFmtId="10" fontId="14" fillId="0" borderId="44" xfId="1" applyNumberFormat="1" applyFont="1" applyBorder="1" applyAlignment="1">
      <alignment horizontal="center" vertical="center" wrapText="1"/>
    </xf>
    <xf numFmtId="10" fontId="2" fillId="0" borderId="45" xfId="0" applyNumberFormat="1" applyFont="1" applyBorder="1" applyAlignment="1">
      <alignment horizontal="center" vertical="center" wrapText="1"/>
    </xf>
    <xf numFmtId="0" fontId="10" fillId="5" borderId="20" xfId="0" applyFont="1" applyFill="1" applyBorder="1" applyAlignment="1">
      <alignment horizontal="justify" vertical="center" wrapText="1"/>
    </xf>
    <xf numFmtId="1" fontId="15" fillId="0" borderId="9" xfId="0" applyNumberFormat="1" applyFont="1" applyBorder="1" applyAlignment="1">
      <alignment horizontal="center" vertical="center" wrapText="1"/>
    </xf>
    <xf numFmtId="1" fontId="2" fillId="0" borderId="22"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50" xfId="0" applyNumberFormat="1" applyFont="1" applyBorder="1" applyAlignment="1">
      <alignment horizontal="center" vertical="center" wrapText="1"/>
    </xf>
    <xf numFmtId="1" fontId="2" fillId="0" borderId="38" xfId="0" applyNumberFormat="1" applyFont="1" applyBorder="1" applyAlignment="1">
      <alignment horizontal="center" vertical="center" wrapText="1"/>
    </xf>
    <xf numFmtId="1" fontId="2" fillId="0" borderId="51" xfId="0" applyNumberFormat="1" applyFont="1" applyBorder="1" applyAlignment="1">
      <alignment horizontal="center" vertical="center" wrapText="1"/>
    </xf>
    <xf numFmtId="10" fontId="2" fillId="0" borderId="53" xfId="0" applyNumberFormat="1" applyFont="1" applyBorder="1" applyAlignment="1">
      <alignment horizontal="center" vertical="center" wrapText="1"/>
    </xf>
    <xf numFmtId="1" fontId="2" fillId="0" borderId="45" xfId="0" applyNumberFormat="1" applyFont="1" applyBorder="1" applyAlignment="1">
      <alignment horizontal="center" vertical="center" wrapText="1"/>
    </xf>
    <xf numFmtId="1" fontId="2" fillId="0" borderId="46" xfId="0" applyNumberFormat="1" applyFont="1" applyBorder="1" applyAlignment="1">
      <alignment horizontal="center" vertical="center" wrapText="1"/>
    </xf>
    <xf numFmtId="1" fontId="16" fillId="0" borderId="40" xfId="0" applyNumberFormat="1" applyFont="1" applyBorder="1" applyAlignment="1">
      <alignment horizontal="left" vertical="center" wrapText="1"/>
    </xf>
    <xf numFmtId="1" fontId="9" fillId="0" borderId="9" xfId="0" applyNumberFormat="1" applyFont="1" applyBorder="1" applyAlignment="1">
      <alignment horizontal="center" vertical="center" wrapText="1"/>
    </xf>
    <xf numFmtId="1" fontId="2" fillId="0" borderId="22" xfId="1"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1" fontId="2" fillId="0" borderId="5" xfId="1" applyNumberFormat="1" applyFont="1" applyFill="1" applyBorder="1" applyAlignment="1">
      <alignment horizontal="center" vertical="center" wrapText="1"/>
    </xf>
    <xf numFmtId="1" fontId="2" fillId="0" borderId="50" xfId="1" applyNumberFormat="1" applyFont="1" applyFill="1" applyBorder="1" applyAlignment="1">
      <alignment horizontal="center" vertical="center" wrapText="1"/>
    </xf>
    <xf numFmtId="1" fontId="10" fillId="0" borderId="58" xfId="0" applyNumberFormat="1" applyFont="1" applyBorder="1" applyAlignment="1">
      <alignment horizontal="justify" vertical="center" wrapText="1"/>
    </xf>
    <xf numFmtId="9" fontId="6" fillId="0" borderId="9" xfId="1" applyFont="1" applyBorder="1" applyAlignment="1">
      <alignment horizontal="center" vertical="center" wrapText="1"/>
    </xf>
    <xf numFmtId="1" fontId="2" fillId="0" borderId="21" xfId="1" applyNumberFormat="1" applyFont="1" applyFill="1" applyBorder="1" applyAlignment="1">
      <alignment horizontal="center" vertical="center" wrapText="1"/>
    </xf>
    <xf numFmtId="1" fontId="10" fillId="0" borderId="59" xfId="0" applyNumberFormat="1" applyFont="1" applyBorder="1" applyAlignment="1">
      <alignment horizontal="justify" vertical="center" wrapText="1"/>
    </xf>
    <xf numFmtId="1" fontId="6" fillId="0" borderId="9" xfId="0" applyNumberFormat="1" applyFont="1" applyBorder="1" applyAlignment="1">
      <alignment horizontal="center" vertical="center" wrapText="1"/>
    </xf>
    <xf numFmtId="1" fontId="2" fillId="0" borderId="21" xfId="0" applyNumberFormat="1" applyFont="1" applyBorder="1" applyAlignment="1">
      <alignment horizontal="center" vertical="center" wrapText="1"/>
    </xf>
    <xf numFmtId="1" fontId="6" fillId="0" borderId="35" xfId="0" applyNumberFormat="1" applyFont="1" applyBorder="1" applyAlignment="1">
      <alignment horizontal="center" vertical="center" wrapText="1"/>
    </xf>
    <xf numFmtId="1" fontId="6" fillId="0" borderId="37" xfId="0" applyNumberFormat="1" applyFont="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1" xfId="0" applyNumberFormat="1" applyFont="1" applyBorder="1" applyAlignment="1">
      <alignment horizontal="center" vertical="center" wrapText="1"/>
    </xf>
    <xf numFmtId="3" fontId="2" fillId="0" borderId="50" xfId="0" applyNumberFormat="1" applyFont="1" applyBorder="1" applyAlignment="1">
      <alignment horizontal="center" vertical="center" wrapText="1"/>
    </xf>
    <xf numFmtId="3" fontId="2" fillId="0" borderId="38" xfId="0" applyNumberFormat="1" applyFont="1" applyBorder="1" applyAlignment="1">
      <alignment horizontal="center" vertical="center" wrapText="1"/>
    </xf>
    <xf numFmtId="9" fontId="6" fillId="0" borderId="9" xfId="1" applyFont="1" applyFill="1" applyBorder="1" applyAlignment="1">
      <alignment horizontal="center" vertical="center" wrapText="1"/>
    </xf>
    <xf numFmtId="1" fontId="6" fillId="0" borderId="36"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25"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56" xfId="0" applyNumberFormat="1" applyFont="1" applyBorder="1" applyAlignment="1">
      <alignment horizontal="center" vertical="center" wrapText="1"/>
    </xf>
    <xf numFmtId="1" fontId="2" fillId="0" borderId="57"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1" fontId="2" fillId="0" borderId="39" xfId="0" applyNumberFormat="1" applyFont="1" applyBorder="1" applyAlignment="1">
      <alignment horizontal="center" vertical="center" wrapText="1"/>
    </xf>
    <xf numFmtId="10" fontId="2" fillId="0" borderId="54" xfId="0" applyNumberFormat="1" applyFont="1" applyBorder="1" applyAlignment="1">
      <alignment horizontal="center" vertical="center" wrapText="1"/>
    </xf>
    <xf numFmtId="10" fontId="2" fillId="0" borderId="55" xfId="0" applyNumberFormat="1" applyFont="1" applyBorder="1" applyAlignment="1">
      <alignment horizontal="center" vertical="center" wrapText="1"/>
    </xf>
    <xf numFmtId="1" fontId="13" fillId="0" borderId="60" xfId="0" applyNumberFormat="1" applyFont="1" applyBorder="1" applyAlignment="1">
      <alignment horizontal="center" vertical="center" wrapText="1"/>
    </xf>
    <xf numFmtId="1" fontId="10" fillId="0" borderId="61" xfId="0" applyNumberFormat="1" applyFont="1" applyBorder="1" applyAlignment="1">
      <alignment horizontal="justify" vertical="center" wrapText="1"/>
    </xf>
    <xf numFmtId="0" fontId="10" fillId="0" borderId="61" xfId="0" applyFont="1" applyBorder="1" applyAlignment="1">
      <alignment horizontal="justify" vertical="center" wrapText="1"/>
    </xf>
    <xf numFmtId="0" fontId="10" fillId="0" borderId="61" xfId="0" applyFont="1" applyBorder="1" applyAlignment="1">
      <alignment horizontal="center" vertical="center" wrapText="1"/>
    </xf>
    <xf numFmtId="0" fontId="10" fillId="0" borderId="62" xfId="0" applyFont="1" applyBorder="1" applyAlignment="1">
      <alignment vertical="center" wrapText="1"/>
    </xf>
    <xf numFmtId="1" fontId="16" fillId="0" borderId="63" xfId="0" applyNumberFormat="1" applyFont="1" applyBorder="1" applyAlignment="1">
      <alignment horizontal="center" vertical="center" wrapText="1"/>
    </xf>
    <xf numFmtId="1" fontId="16" fillId="0" borderId="64" xfId="0" applyNumberFormat="1" applyFont="1" applyBorder="1" applyAlignment="1">
      <alignment horizontal="justify" vertical="center" wrapText="1"/>
    </xf>
    <xf numFmtId="1" fontId="17" fillId="0" borderId="64" xfId="0" applyNumberFormat="1" applyFont="1" applyBorder="1" applyAlignment="1">
      <alignment horizontal="left" vertical="center" wrapText="1"/>
    </xf>
    <xf numFmtId="1" fontId="18" fillId="0" borderId="64" xfId="0" applyNumberFormat="1" applyFont="1" applyBorder="1" applyAlignment="1">
      <alignment horizontal="center" vertical="center" wrapText="1"/>
    </xf>
    <xf numFmtId="1" fontId="11" fillId="0" borderId="65" xfId="0" applyNumberFormat="1" applyFont="1" applyBorder="1" applyAlignment="1">
      <alignment horizontal="left" vertical="center" wrapText="1"/>
    </xf>
    <xf numFmtId="1" fontId="8" fillId="0" borderId="63" xfId="0" applyNumberFormat="1" applyFont="1" applyBorder="1" applyAlignment="1">
      <alignment horizontal="center" vertical="center" wrapText="1"/>
    </xf>
    <xf numFmtId="1" fontId="10" fillId="0" borderId="64" xfId="0" applyNumberFormat="1" applyFont="1" applyBorder="1" applyAlignment="1">
      <alignment horizontal="justify" vertical="center" wrapText="1"/>
    </xf>
    <xf numFmtId="1" fontId="10" fillId="0" borderId="64" xfId="0" applyNumberFormat="1" applyFont="1" applyBorder="1" applyAlignment="1">
      <alignment horizontal="left" vertical="center" wrapText="1"/>
    </xf>
    <xf numFmtId="1" fontId="10" fillId="0" borderId="64" xfId="0" applyNumberFormat="1" applyFont="1" applyBorder="1" applyAlignment="1">
      <alignment horizontal="center" vertical="center" wrapText="1"/>
    </xf>
    <xf numFmtId="0" fontId="10" fillId="0" borderId="65" xfId="0" applyFont="1" applyBorder="1" applyAlignment="1">
      <alignment vertical="center" wrapText="1"/>
    </xf>
    <xf numFmtId="1" fontId="13" fillId="0" borderId="64" xfId="0" applyNumberFormat="1" applyFont="1" applyBorder="1" applyAlignment="1">
      <alignment horizontal="justify" vertical="center" wrapText="1"/>
    </xf>
    <xf numFmtId="1" fontId="8" fillId="0" borderId="64" xfId="0" applyNumberFormat="1" applyFont="1" applyBorder="1" applyAlignment="1">
      <alignment vertical="center" wrapText="1"/>
    </xf>
    <xf numFmtId="1" fontId="8" fillId="0" borderId="65" xfId="0" applyNumberFormat="1" applyFont="1" applyBorder="1" applyAlignment="1">
      <alignment vertical="center" wrapText="1"/>
    </xf>
    <xf numFmtId="1" fontId="8" fillId="0" borderId="64" xfId="0" applyNumberFormat="1" applyFont="1" applyBorder="1" applyAlignment="1">
      <alignment horizontal="justify" vertical="center" wrapText="1"/>
    </xf>
    <xf numFmtId="1" fontId="8" fillId="0" borderId="65" xfId="0" applyNumberFormat="1" applyFont="1" applyBorder="1" applyAlignment="1">
      <alignment horizontal="left" vertical="center" wrapText="1"/>
    </xf>
    <xf numFmtId="1" fontId="20" fillId="0" borderId="64" xfId="0" applyNumberFormat="1" applyFont="1" applyBorder="1" applyAlignment="1">
      <alignment horizontal="left" vertical="center" wrapText="1"/>
    </xf>
    <xf numFmtId="1" fontId="20" fillId="0" borderId="64" xfId="0" applyNumberFormat="1" applyFont="1" applyBorder="1" applyAlignment="1">
      <alignment vertical="center" wrapText="1"/>
    </xf>
    <xf numFmtId="1" fontId="8" fillId="0" borderId="64" xfId="0" applyNumberFormat="1" applyFont="1" applyBorder="1" applyAlignment="1">
      <alignment horizontal="center" vertical="center" wrapText="1"/>
    </xf>
    <xf numFmtId="1" fontId="10" fillId="0" borderId="65" xfId="0" applyNumberFormat="1" applyFont="1" applyBorder="1" applyAlignment="1">
      <alignment vertical="center" wrapText="1"/>
    </xf>
    <xf numFmtId="1" fontId="10" fillId="0" borderId="65" xfId="0" applyNumberFormat="1" applyFont="1" applyBorder="1" applyAlignment="1">
      <alignment horizontal="left" vertical="center" wrapText="1"/>
    </xf>
    <xf numFmtId="1" fontId="13" fillId="0" borderId="63" xfId="0" applyNumberFormat="1" applyFont="1" applyBorder="1" applyAlignment="1">
      <alignment horizontal="center" vertical="center" wrapText="1"/>
    </xf>
    <xf numFmtId="1" fontId="13" fillId="0" borderId="64" xfId="0" applyNumberFormat="1" applyFont="1" applyBorder="1" applyAlignment="1">
      <alignment vertical="center" wrapText="1"/>
    </xf>
    <xf numFmtId="1" fontId="19" fillId="0" borderId="64" xfId="0" applyNumberFormat="1" applyFont="1" applyBorder="1" applyAlignment="1">
      <alignment horizontal="center" vertical="center" wrapText="1"/>
    </xf>
    <xf numFmtId="1" fontId="13" fillId="0" borderId="65" xfId="0" applyNumberFormat="1" applyFont="1" applyBorder="1" applyAlignment="1">
      <alignment vertical="center" wrapText="1"/>
    </xf>
    <xf numFmtId="1" fontId="19" fillId="0" borderId="64" xfId="0" applyNumberFormat="1" applyFont="1" applyBorder="1" applyAlignment="1">
      <alignment horizontal="justify" vertical="center" wrapText="1"/>
    </xf>
    <xf numFmtId="1" fontId="19" fillId="0" borderId="65" xfId="0" applyNumberFormat="1" applyFont="1" applyBorder="1" applyAlignment="1">
      <alignment horizontal="left" vertical="center" wrapText="1"/>
    </xf>
    <xf numFmtId="1" fontId="19" fillId="0" borderId="65" xfId="0" applyNumberFormat="1" applyFont="1" applyBorder="1" applyAlignment="1">
      <alignment horizontal="justify" vertical="center" wrapText="1"/>
    </xf>
    <xf numFmtId="1" fontId="13" fillId="0" borderId="65" xfId="0" applyNumberFormat="1" applyFont="1" applyBorder="1" applyAlignment="1">
      <alignment horizontal="left" vertical="center" wrapText="1"/>
    </xf>
    <xf numFmtId="1" fontId="8" fillId="0" borderId="64" xfId="0" applyNumberFormat="1" applyFont="1" applyBorder="1" applyAlignment="1">
      <alignment horizontal="left" vertical="center" wrapText="1"/>
    </xf>
    <xf numFmtId="1" fontId="8" fillId="0" borderId="65" xfId="0" applyNumberFormat="1" applyFont="1" applyBorder="1" applyAlignment="1">
      <alignment horizontal="justify" vertical="center" wrapText="1"/>
    </xf>
    <xf numFmtId="1" fontId="10" fillId="3" borderId="64" xfId="0" applyNumberFormat="1" applyFont="1" applyFill="1" applyBorder="1" applyAlignment="1">
      <alignment horizontal="justify" vertical="center" wrapText="1"/>
    </xf>
    <xf numFmtId="1" fontId="20" fillId="0" borderId="65" xfId="0" applyNumberFormat="1" applyFont="1" applyBorder="1" applyAlignment="1">
      <alignment vertical="center" wrapText="1"/>
    </xf>
    <xf numFmtId="1" fontId="8" fillId="0" borderId="66" xfId="0" applyNumberFormat="1" applyFont="1" applyBorder="1" applyAlignment="1">
      <alignment horizontal="center" vertical="center" wrapText="1"/>
    </xf>
    <xf numFmtId="1" fontId="10" fillId="0" borderId="67" xfId="0" applyNumberFormat="1" applyFont="1" applyBorder="1" applyAlignment="1">
      <alignment horizontal="justify" vertical="center" wrapText="1"/>
    </xf>
    <xf numFmtId="1" fontId="10" fillId="0" borderId="67" xfId="0" applyNumberFormat="1" applyFont="1" applyBorder="1" applyAlignment="1">
      <alignment horizontal="center" vertical="center" wrapText="1"/>
    </xf>
    <xf numFmtId="1" fontId="8" fillId="0" borderId="68" xfId="0" applyNumberFormat="1" applyFont="1" applyBorder="1" applyAlignment="1">
      <alignment horizontal="left" vertical="center" wrapText="1"/>
    </xf>
    <xf numFmtId="0" fontId="23" fillId="0" borderId="38" xfId="0" applyFont="1" applyBorder="1" applyAlignment="1">
      <alignment horizontal="center" vertical="center"/>
    </xf>
    <xf numFmtId="0" fontId="1" fillId="0" borderId="38" xfId="0" applyFont="1" applyBorder="1" applyAlignment="1">
      <alignment horizontal="center" vertical="center"/>
    </xf>
    <xf numFmtId="9" fontId="1" fillId="0" borderId="38" xfId="1" applyFont="1" applyBorder="1" applyAlignment="1">
      <alignment horizontal="center" vertical="center"/>
    </xf>
    <xf numFmtId="0" fontId="1" fillId="7" borderId="38" xfId="0" applyFont="1" applyFill="1" applyBorder="1" applyAlignment="1">
      <alignment horizontal="center" vertical="center"/>
    </xf>
    <xf numFmtId="10" fontId="2" fillId="2" borderId="49" xfId="1" applyNumberFormat="1" applyFont="1" applyFill="1" applyBorder="1" applyAlignment="1">
      <alignment horizontal="center" vertical="center" wrapText="1"/>
    </xf>
    <xf numFmtId="1" fontId="24" fillId="0" borderId="51" xfId="0" applyNumberFormat="1" applyFont="1" applyBorder="1" applyAlignment="1">
      <alignment vertical="center" wrapText="1"/>
    </xf>
    <xf numFmtId="1" fontId="23" fillId="0" borderId="38" xfId="0" applyNumberFormat="1" applyFont="1" applyBorder="1" applyAlignment="1">
      <alignment horizontal="center" vertical="center"/>
    </xf>
    <xf numFmtId="1" fontId="24" fillId="0" borderId="69" xfId="0" applyNumberFormat="1" applyFont="1" applyBorder="1" applyAlignment="1">
      <alignment vertical="center" wrapText="1"/>
    </xf>
    <xf numFmtId="10" fontId="6" fillId="0" borderId="70" xfId="1" applyNumberFormat="1" applyFont="1" applyBorder="1" applyAlignment="1">
      <alignment horizontal="center" vertical="center" wrapText="1"/>
    </xf>
    <xf numFmtId="9" fontId="2" fillId="0" borderId="42" xfId="0" applyNumberFormat="1" applyFont="1" applyBorder="1" applyAlignment="1">
      <alignment horizontal="center" vertical="center" wrapText="1"/>
    </xf>
    <xf numFmtId="0" fontId="1" fillId="0" borderId="39" xfId="0" applyFont="1" applyBorder="1" applyAlignment="1">
      <alignment horizontal="center" vertical="center"/>
    </xf>
    <xf numFmtId="1" fontId="24" fillId="0" borderId="71" xfId="0" applyNumberFormat="1" applyFont="1" applyBorder="1" applyAlignment="1">
      <alignment vertical="center" wrapText="1"/>
    </xf>
    <xf numFmtId="0" fontId="1" fillId="0" borderId="38" xfId="1" applyNumberFormat="1" applyFont="1" applyBorder="1" applyAlignment="1">
      <alignment horizontal="center" vertical="center"/>
    </xf>
    <xf numFmtId="0" fontId="6" fillId="0" borderId="9" xfId="1"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4" fillId="4" borderId="2" xfId="0" applyNumberFormat="1"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1" fontId="4" fillId="4" borderId="16" xfId="0" applyNumberFormat="1" applyFont="1" applyFill="1" applyBorder="1" applyAlignment="1">
      <alignment horizontal="center" vertical="center" wrapText="1"/>
    </xf>
    <xf numFmtId="1" fontId="4" fillId="4" borderId="0" xfId="0" applyNumberFormat="1" applyFont="1" applyFill="1" applyAlignment="1">
      <alignment horizontal="center" vertical="center" wrapText="1"/>
    </xf>
    <xf numFmtId="1" fontId="11" fillId="0" borderId="6" xfId="0" applyNumberFormat="1" applyFont="1" applyBorder="1" applyAlignment="1">
      <alignment horizontal="center" vertical="center" wrapText="1"/>
    </xf>
    <xf numFmtId="1" fontId="11" fillId="0" borderId="7" xfId="0" applyNumberFormat="1" applyFont="1" applyBorder="1" applyAlignment="1">
      <alignment horizontal="center" vertical="center" wrapText="1"/>
    </xf>
    <xf numFmtId="1" fontId="4" fillId="4" borderId="17" xfId="0" applyNumberFormat="1" applyFont="1" applyFill="1" applyBorder="1" applyAlignment="1">
      <alignment horizontal="center" vertical="center" wrapText="1"/>
    </xf>
    <xf numFmtId="1" fontId="4" fillId="4" borderId="15" xfId="0" applyNumberFormat="1" applyFont="1" applyFill="1" applyBorder="1" applyAlignment="1">
      <alignment horizontal="center" vertical="center" wrapText="1"/>
    </xf>
    <xf numFmtId="1" fontId="5" fillId="4" borderId="8" xfId="0" applyNumberFormat="1" applyFont="1" applyFill="1" applyBorder="1" applyAlignment="1">
      <alignment horizontal="center" vertical="center"/>
    </xf>
    <xf numFmtId="1" fontId="5" fillId="4" borderId="6" xfId="0" applyNumberFormat="1" applyFont="1" applyFill="1" applyBorder="1" applyAlignment="1">
      <alignment horizontal="center" vertical="center"/>
    </xf>
    <xf numFmtId="1" fontId="5" fillId="4" borderId="7" xfId="0" applyNumberFormat="1" applyFont="1" applyFill="1" applyBorder="1" applyAlignment="1">
      <alignment horizontal="center" vertical="center"/>
    </xf>
    <xf numFmtId="1" fontId="6" fillId="0" borderId="18" xfId="0" applyNumberFormat="1" applyFont="1" applyBorder="1" applyAlignment="1">
      <alignment horizontal="center" vertical="center" wrapText="1"/>
    </xf>
    <xf numFmtId="1" fontId="6" fillId="0" borderId="18" xfId="0" applyNumberFormat="1" applyFont="1" applyBorder="1" applyAlignment="1">
      <alignment horizontal="center" vertical="center"/>
    </xf>
    <xf numFmtId="1" fontId="6" fillId="0" borderId="18" xfId="0" applyNumberFormat="1" applyFont="1" applyBorder="1" applyAlignment="1">
      <alignment horizontal="center" vertical="top" wrapText="1"/>
    </xf>
    <xf numFmtId="1" fontId="6" fillId="0" borderId="18" xfId="0" applyNumberFormat="1" applyFont="1" applyBorder="1" applyAlignment="1">
      <alignment horizontal="center" vertical="top"/>
    </xf>
    <xf numFmtId="1" fontId="0" fillId="0" borderId="0" xfId="0" applyNumberFormat="1" applyAlignment="1">
      <alignment horizontal="center"/>
    </xf>
    <xf numFmtId="1" fontId="12" fillId="0" borderId="63" xfId="0" applyNumberFormat="1" applyFont="1" applyBorder="1" applyAlignment="1">
      <alignment horizontal="center" vertical="center" wrapText="1"/>
    </xf>
    <xf numFmtId="1" fontId="12" fillId="0" borderId="64" xfId="0" applyNumberFormat="1" applyFont="1" applyBorder="1" applyAlignment="1">
      <alignment horizontal="center" vertical="center" wrapText="1"/>
    </xf>
    <xf numFmtId="1" fontId="12" fillId="0" borderId="65" xfId="0" applyNumberFormat="1" applyFont="1" applyBorder="1" applyAlignment="1">
      <alignment horizontal="center" vertical="center" wrapText="1"/>
    </xf>
    <xf numFmtId="1" fontId="8" fillId="0" borderId="63" xfId="0" applyNumberFormat="1" applyFont="1" applyBorder="1" applyAlignment="1">
      <alignment horizontal="center" vertical="center" wrapText="1"/>
    </xf>
    <xf numFmtId="1" fontId="8" fillId="0" borderId="64" xfId="0" applyNumberFormat="1" applyFont="1" applyBorder="1" applyAlignment="1">
      <alignment horizontal="justify" vertical="center" wrapText="1"/>
    </xf>
    <xf numFmtId="1" fontId="8" fillId="0" borderId="64" xfId="0" applyNumberFormat="1" applyFont="1" applyBorder="1" applyAlignment="1">
      <alignment horizontal="left" vertical="center" wrapText="1"/>
    </xf>
    <xf numFmtId="1" fontId="10" fillId="0" borderId="64" xfId="0" applyNumberFormat="1" applyFont="1" applyBorder="1" applyAlignment="1">
      <alignment horizontal="justify" vertical="center" wrapText="1"/>
    </xf>
    <xf numFmtId="1" fontId="12" fillId="0" borderId="8"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8" fillId="0" borderId="27" xfId="0" applyNumberFormat="1" applyFont="1" applyBorder="1" applyAlignment="1">
      <alignment horizontal="center" vertical="center" wrapText="1"/>
    </xf>
    <xf numFmtId="1" fontId="8" fillId="0" borderId="28" xfId="0" applyNumberFormat="1" applyFont="1" applyBorder="1" applyAlignment="1">
      <alignment horizontal="center" vertical="center" wrapText="1"/>
    </xf>
    <xf numFmtId="1" fontId="8" fillId="0" borderId="32" xfId="0" applyNumberFormat="1" applyFont="1" applyBorder="1" applyAlignment="1">
      <alignment horizontal="center" vertical="center" wrapText="1"/>
    </xf>
    <xf numFmtId="1" fontId="8" fillId="0" borderId="29" xfId="0" applyNumberFormat="1" applyFont="1" applyBorder="1" applyAlignment="1">
      <alignment horizontal="center" vertical="center" wrapText="1"/>
    </xf>
    <xf numFmtId="1" fontId="8" fillId="0" borderId="30" xfId="0" applyNumberFormat="1" applyFont="1" applyBorder="1" applyAlignment="1">
      <alignment horizontal="center" vertical="center" wrapText="1"/>
    </xf>
    <xf numFmtId="1" fontId="8" fillId="0" borderId="31" xfId="0" applyNumberFormat="1" applyFont="1" applyBorder="1" applyAlignment="1">
      <alignment horizontal="center" vertical="center" wrapText="1"/>
    </xf>
    <xf numFmtId="1" fontId="11" fillId="0" borderId="6" xfId="0" applyNumberFormat="1" applyFont="1" applyBorder="1" applyAlignment="1">
      <alignment horizontal="center" vertical="center"/>
    </xf>
    <xf numFmtId="1" fontId="11" fillId="0" borderId="7" xfId="0" applyNumberFormat="1" applyFont="1" applyBorder="1" applyAlignment="1">
      <alignment horizontal="center" vertical="center"/>
    </xf>
  </cellXfs>
  <cellStyles count="2">
    <cellStyle name="Normal" xfId="0" builtinId="0"/>
    <cellStyle name="Porcentaje" xfId="1" builtinId="5"/>
  </cellStyles>
  <dxfs count="25">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patternType="none">
          <bgColor auto="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FFEB9C"/>
      <color rgb="FFC7EFCE"/>
      <color rgb="FF942C2C"/>
      <color rgb="FFC84043"/>
      <color rgb="FFD56D6F"/>
      <color rgb="FF611D1D"/>
      <color rgb="FFD3676A"/>
      <color rgb="FF611C1D"/>
      <color rgb="FF8E000F"/>
      <color rgb="FF285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115660</xdr:colOff>
      <xdr:row>0</xdr:row>
      <xdr:rowOff>54429</xdr:rowOff>
    </xdr:from>
    <xdr:to>
      <xdr:col>2</xdr:col>
      <xdr:colOff>1018900</xdr:colOff>
      <xdr:row>8</xdr:row>
      <xdr:rowOff>130969</xdr:rowOff>
    </xdr:to>
    <xdr:pic>
      <xdr:nvPicPr>
        <xdr:cNvPr id="3" name="Imagen 2">
          <a:extLst>
            <a:ext uri="{FF2B5EF4-FFF2-40B4-BE49-F238E27FC236}">
              <a16:creationId xmlns:a16="http://schemas.microsoft.com/office/drawing/2014/main" id="{95E8EF9C-D18D-4A41-A459-E543F96DC1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660" y="54429"/>
          <a:ext cx="2887027" cy="2231571"/>
        </a:xfrm>
        <a:prstGeom prst="rect">
          <a:avLst/>
        </a:prstGeom>
      </xdr:spPr>
    </xdr:pic>
    <xdr:clientData/>
  </xdr:twoCellAnchor>
  <xdr:twoCellAnchor editAs="oneCell">
    <xdr:from>
      <xdr:col>2</xdr:col>
      <xdr:colOff>1976437</xdr:colOff>
      <xdr:row>0</xdr:row>
      <xdr:rowOff>166687</xdr:rowOff>
    </xdr:from>
    <xdr:to>
      <xdr:col>3</xdr:col>
      <xdr:colOff>438830</xdr:colOff>
      <xdr:row>8</xdr:row>
      <xdr:rowOff>119857</xdr:rowOff>
    </xdr:to>
    <xdr:pic>
      <xdr:nvPicPr>
        <xdr:cNvPr id="4" name="Imagen 3">
          <a:extLst>
            <a:ext uri="{FF2B5EF4-FFF2-40B4-BE49-F238E27FC236}">
              <a16:creationId xmlns:a16="http://schemas.microsoft.com/office/drawing/2014/main" id="{3583FE28-1A59-4BE0-97AE-7D51A8F41D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05250" y="166687"/>
          <a:ext cx="2095501" cy="2095501"/>
        </a:xfrm>
        <a:prstGeom prst="rect">
          <a:avLst/>
        </a:prstGeom>
      </xdr:spPr>
    </xdr:pic>
    <xdr:clientData/>
  </xdr:twoCellAnchor>
  <xdr:oneCellAnchor>
    <xdr:from>
      <xdr:col>4</xdr:col>
      <xdr:colOff>1645627</xdr:colOff>
      <xdr:row>59</xdr:row>
      <xdr:rowOff>0</xdr:rowOff>
    </xdr:from>
    <xdr:ext cx="65" cy="172227"/>
    <xdr:sp macro="" textlink="">
      <xdr:nvSpPr>
        <xdr:cNvPr id="9" name="CuadroTexto 8">
          <a:extLst>
            <a:ext uri="{FF2B5EF4-FFF2-40B4-BE49-F238E27FC236}">
              <a16:creationId xmlns:a16="http://schemas.microsoft.com/office/drawing/2014/main" id="{CFBAB9DC-955B-4D40-8CEE-2E373F574989}"/>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59</xdr:row>
      <xdr:rowOff>0</xdr:rowOff>
    </xdr:from>
    <xdr:ext cx="65" cy="172227"/>
    <xdr:sp macro="" textlink="">
      <xdr:nvSpPr>
        <xdr:cNvPr id="10" name="CuadroTexto 9">
          <a:extLst>
            <a:ext uri="{FF2B5EF4-FFF2-40B4-BE49-F238E27FC236}">
              <a16:creationId xmlns:a16="http://schemas.microsoft.com/office/drawing/2014/main" id="{864B74C3-A198-41A6-81C0-454007E21B32}"/>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59</xdr:row>
      <xdr:rowOff>0</xdr:rowOff>
    </xdr:from>
    <xdr:ext cx="65" cy="172227"/>
    <xdr:sp macro="" textlink="">
      <xdr:nvSpPr>
        <xdr:cNvPr id="11" name="CuadroTexto 10">
          <a:extLst>
            <a:ext uri="{FF2B5EF4-FFF2-40B4-BE49-F238E27FC236}">
              <a16:creationId xmlns:a16="http://schemas.microsoft.com/office/drawing/2014/main" id="{91DD8397-7FA8-48CB-806A-6F8758E22B30}"/>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59</xdr:row>
      <xdr:rowOff>0</xdr:rowOff>
    </xdr:from>
    <xdr:ext cx="65" cy="172227"/>
    <xdr:sp macro="" textlink="">
      <xdr:nvSpPr>
        <xdr:cNvPr id="12" name="CuadroTexto 11">
          <a:extLst>
            <a:ext uri="{FF2B5EF4-FFF2-40B4-BE49-F238E27FC236}">
              <a16:creationId xmlns:a16="http://schemas.microsoft.com/office/drawing/2014/main" id="{47F67139-C256-47C9-919D-6C034FCF9461}"/>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3" name="CuadroTexto 32">
          <a:extLst>
            <a:ext uri="{FF2B5EF4-FFF2-40B4-BE49-F238E27FC236}">
              <a16:creationId xmlns:a16="http://schemas.microsoft.com/office/drawing/2014/main" id="{667D4A05-AB3E-4E07-A2D6-3B2D67F361B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4" name="CuadroTexto 33">
          <a:extLst>
            <a:ext uri="{FF2B5EF4-FFF2-40B4-BE49-F238E27FC236}">
              <a16:creationId xmlns:a16="http://schemas.microsoft.com/office/drawing/2014/main" id="{0EEEC88F-7655-45C3-AD7D-6F56E18D2E7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5" name="CuadroTexto 34">
          <a:extLst>
            <a:ext uri="{FF2B5EF4-FFF2-40B4-BE49-F238E27FC236}">
              <a16:creationId xmlns:a16="http://schemas.microsoft.com/office/drawing/2014/main" id="{1BDB4EA3-4225-47F9-9C60-D38E60642E28}"/>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6" name="CuadroTexto 35">
          <a:extLst>
            <a:ext uri="{FF2B5EF4-FFF2-40B4-BE49-F238E27FC236}">
              <a16:creationId xmlns:a16="http://schemas.microsoft.com/office/drawing/2014/main" id="{74773CF3-E024-4126-9D75-941182E93C49}"/>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7" name="CuadroTexto 36">
          <a:extLst>
            <a:ext uri="{FF2B5EF4-FFF2-40B4-BE49-F238E27FC236}">
              <a16:creationId xmlns:a16="http://schemas.microsoft.com/office/drawing/2014/main" id="{DE1BCFF2-372C-4EFE-88EC-323963D23B98}"/>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8" name="CuadroTexto 37">
          <a:extLst>
            <a:ext uri="{FF2B5EF4-FFF2-40B4-BE49-F238E27FC236}">
              <a16:creationId xmlns:a16="http://schemas.microsoft.com/office/drawing/2014/main" id="{4490C975-F62C-4C47-B46A-8575CEBF1F67}"/>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9" name="CuadroTexto 38">
          <a:extLst>
            <a:ext uri="{FF2B5EF4-FFF2-40B4-BE49-F238E27FC236}">
              <a16:creationId xmlns:a16="http://schemas.microsoft.com/office/drawing/2014/main" id="{29356DC2-9E1C-4C29-A0AC-36453A0A2990}"/>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0" name="CuadroTexto 39">
          <a:extLst>
            <a:ext uri="{FF2B5EF4-FFF2-40B4-BE49-F238E27FC236}">
              <a16:creationId xmlns:a16="http://schemas.microsoft.com/office/drawing/2014/main" id="{FE7E44D5-05FB-4AA1-8069-4807E97AC9FD}"/>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1" name="CuadroTexto 40">
          <a:extLst>
            <a:ext uri="{FF2B5EF4-FFF2-40B4-BE49-F238E27FC236}">
              <a16:creationId xmlns:a16="http://schemas.microsoft.com/office/drawing/2014/main" id="{0B4E8641-D753-4EB0-9472-EF0558E4B861}"/>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2" name="CuadroTexto 41">
          <a:extLst>
            <a:ext uri="{FF2B5EF4-FFF2-40B4-BE49-F238E27FC236}">
              <a16:creationId xmlns:a16="http://schemas.microsoft.com/office/drawing/2014/main" id="{A25381CC-3D2A-4277-A34A-AAFFDA0B1091}"/>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3" name="CuadroTexto 42">
          <a:extLst>
            <a:ext uri="{FF2B5EF4-FFF2-40B4-BE49-F238E27FC236}">
              <a16:creationId xmlns:a16="http://schemas.microsoft.com/office/drawing/2014/main" id="{B66904F3-83F1-48BA-B846-522589BC908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4" name="CuadroTexto 43">
          <a:extLst>
            <a:ext uri="{FF2B5EF4-FFF2-40B4-BE49-F238E27FC236}">
              <a16:creationId xmlns:a16="http://schemas.microsoft.com/office/drawing/2014/main" id="{250A9E0B-0770-422C-8B89-7073B3295C48}"/>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5" name="CuadroTexto 44">
          <a:extLst>
            <a:ext uri="{FF2B5EF4-FFF2-40B4-BE49-F238E27FC236}">
              <a16:creationId xmlns:a16="http://schemas.microsoft.com/office/drawing/2014/main" id="{5A59AF51-ECD0-43CF-84A4-19660E1C90A3}"/>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6" name="CuadroTexto 45">
          <a:extLst>
            <a:ext uri="{FF2B5EF4-FFF2-40B4-BE49-F238E27FC236}">
              <a16:creationId xmlns:a16="http://schemas.microsoft.com/office/drawing/2014/main" id="{4BB87BA7-5D62-48C1-A661-F8C212630917}"/>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7" name="CuadroTexto 46">
          <a:extLst>
            <a:ext uri="{FF2B5EF4-FFF2-40B4-BE49-F238E27FC236}">
              <a16:creationId xmlns:a16="http://schemas.microsoft.com/office/drawing/2014/main" id="{91C8FC2E-0CFE-4654-831D-2E4F1ADA4D4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8" name="CuadroTexto 47">
          <a:extLst>
            <a:ext uri="{FF2B5EF4-FFF2-40B4-BE49-F238E27FC236}">
              <a16:creationId xmlns:a16="http://schemas.microsoft.com/office/drawing/2014/main" id="{FA759004-1C18-4C8A-A349-00AF12091A09}"/>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9" name="CuadroTexto 48">
          <a:extLst>
            <a:ext uri="{FF2B5EF4-FFF2-40B4-BE49-F238E27FC236}">
              <a16:creationId xmlns:a16="http://schemas.microsoft.com/office/drawing/2014/main" id="{DE3D79D3-9DD0-4BE2-A0AA-54B8E795E9E9}"/>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0" name="CuadroTexto 49">
          <a:extLst>
            <a:ext uri="{FF2B5EF4-FFF2-40B4-BE49-F238E27FC236}">
              <a16:creationId xmlns:a16="http://schemas.microsoft.com/office/drawing/2014/main" id="{8DC0E8B6-9C24-4760-8353-35133F1A7BBD}"/>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1" name="CuadroTexto 50">
          <a:extLst>
            <a:ext uri="{FF2B5EF4-FFF2-40B4-BE49-F238E27FC236}">
              <a16:creationId xmlns:a16="http://schemas.microsoft.com/office/drawing/2014/main" id="{7617EA02-6559-4FBD-9ABA-4B62BAA75963}"/>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2" name="CuadroTexto 51">
          <a:extLst>
            <a:ext uri="{FF2B5EF4-FFF2-40B4-BE49-F238E27FC236}">
              <a16:creationId xmlns:a16="http://schemas.microsoft.com/office/drawing/2014/main" id="{8A00DF5D-07B0-432F-8F93-2BFB6D6F3E06}"/>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3" name="CuadroTexto 52">
          <a:extLst>
            <a:ext uri="{FF2B5EF4-FFF2-40B4-BE49-F238E27FC236}">
              <a16:creationId xmlns:a16="http://schemas.microsoft.com/office/drawing/2014/main" id="{B39C5680-B749-4FFB-BB19-C7775AF4CE1B}"/>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4" name="CuadroTexto 53">
          <a:extLst>
            <a:ext uri="{FF2B5EF4-FFF2-40B4-BE49-F238E27FC236}">
              <a16:creationId xmlns:a16="http://schemas.microsoft.com/office/drawing/2014/main" id="{584CE64B-0ED4-43EC-907F-C35662585705}"/>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5" name="CuadroTexto 54">
          <a:extLst>
            <a:ext uri="{FF2B5EF4-FFF2-40B4-BE49-F238E27FC236}">
              <a16:creationId xmlns:a16="http://schemas.microsoft.com/office/drawing/2014/main" id="{5348CBBB-195C-4BA4-91D2-6F2F452E12A6}"/>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6" name="CuadroTexto 55">
          <a:extLst>
            <a:ext uri="{FF2B5EF4-FFF2-40B4-BE49-F238E27FC236}">
              <a16:creationId xmlns:a16="http://schemas.microsoft.com/office/drawing/2014/main" id="{5370434B-7129-4725-ADD5-CE251AA114AD}"/>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twoCellAnchor editAs="oneCell">
    <xdr:from>
      <xdr:col>21</xdr:col>
      <xdr:colOff>971550</xdr:colOff>
      <xdr:row>0</xdr:row>
      <xdr:rowOff>114301</xdr:rowOff>
    </xdr:from>
    <xdr:to>
      <xdr:col>23</xdr:col>
      <xdr:colOff>3923819</xdr:colOff>
      <xdr:row>8</xdr:row>
      <xdr:rowOff>181142</xdr:rowOff>
    </xdr:to>
    <xdr:pic>
      <xdr:nvPicPr>
        <xdr:cNvPr id="57" name="Imagen 56">
          <a:extLst>
            <a:ext uri="{FF2B5EF4-FFF2-40B4-BE49-F238E27FC236}">
              <a16:creationId xmlns:a16="http://schemas.microsoft.com/office/drawing/2014/main" id="{BA20FDF7-54DF-EE64-81BF-2285B7EE3EF0}"/>
            </a:ext>
          </a:extLst>
        </xdr:cNvPr>
        <xdr:cNvPicPr>
          <a:picLocks noChangeAspect="1"/>
        </xdr:cNvPicPr>
      </xdr:nvPicPr>
      <xdr:blipFill>
        <a:blip xmlns:r="http://schemas.openxmlformats.org/officeDocument/2006/relationships" r:embed="rId3"/>
        <a:stretch>
          <a:fillRect/>
        </a:stretch>
      </xdr:blipFill>
      <xdr:spPr>
        <a:xfrm>
          <a:off x="28060650" y="114301"/>
          <a:ext cx="5543550" cy="22417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9"/>
  <sheetViews>
    <sheetView tabSelected="1" zoomScale="46" zoomScaleNormal="46" workbookViewId="0">
      <selection activeCell="W16" sqref="W16"/>
    </sheetView>
  </sheetViews>
  <sheetFormatPr baseColWidth="10" defaultColWidth="11.453125" defaultRowHeight="14.5" x14ac:dyDescent="0.35"/>
  <cols>
    <col min="1" max="1" width="11.453125" style="1"/>
    <col min="2" max="2" width="28.81640625" style="1" customWidth="1"/>
    <col min="3" max="3" width="54.1796875" style="1" customWidth="1"/>
    <col min="4" max="4" width="31.453125" style="1" customWidth="1"/>
    <col min="5" max="5" width="26.81640625" style="1" customWidth="1"/>
    <col min="6" max="6" width="32.6328125" style="1" customWidth="1"/>
    <col min="7" max="7" width="23.1796875" style="1" customWidth="1"/>
    <col min="8" max="8" width="20" style="1" customWidth="1"/>
    <col min="9" max="9" width="18.81640625" style="1" customWidth="1"/>
    <col min="10" max="10" width="20.1796875" style="1" customWidth="1"/>
    <col min="11" max="11" width="20.453125" style="1" customWidth="1"/>
    <col min="12" max="12" width="22.453125" style="1" customWidth="1"/>
    <col min="13" max="14" width="19" style="1" customWidth="1"/>
    <col min="15" max="15" width="19.1796875" style="1" customWidth="1"/>
    <col min="16" max="16" width="21.36328125" style="6" customWidth="1"/>
    <col min="17" max="17" width="21.36328125" style="1" customWidth="1"/>
    <col min="18" max="18" width="19.1796875" style="1" customWidth="1"/>
    <col min="19" max="19" width="19.1796875" style="1" bestFit="1" customWidth="1"/>
    <col min="20" max="20" width="24.36328125" style="1" customWidth="1"/>
    <col min="21" max="23" width="19.36328125" style="1" customWidth="1"/>
    <col min="24" max="24" width="78.453125" style="1" customWidth="1"/>
    <col min="25" max="16384" width="11.453125" style="1"/>
  </cols>
  <sheetData>
    <row r="1" spans="1:24" ht="15" thickBot="1" x14ac:dyDescent="0.4">
      <c r="O1" s="1">
        <v>100</v>
      </c>
    </row>
    <row r="2" spans="1:24" ht="28" x14ac:dyDescent="0.35">
      <c r="E2" s="126" t="s">
        <v>0</v>
      </c>
      <c r="F2" s="127"/>
      <c r="G2" s="127"/>
      <c r="H2" s="127"/>
      <c r="I2" s="127"/>
      <c r="J2" s="127"/>
      <c r="K2" s="127"/>
      <c r="L2" s="127"/>
      <c r="M2" s="127"/>
      <c r="N2" s="127"/>
      <c r="O2" s="127"/>
      <c r="P2" s="127"/>
      <c r="Q2" s="127"/>
      <c r="R2" s="127"/>
      <c r="S2" s="127"/>
      <c r="T2" s="7"/>
    </row>
    <row r="3" spans="1:24" ht="28" x14ac:dyDescent="0.35">
      <c r="E3" s="128" t="s">
        <v>1</v>
      </c>
      <c r="F3" s="129"/>
      <c r="G3" s="129"/>
      <c r="H3" s="129"/>
      <c r="I3" s="129"/>
      <c r="J3" s="129"/>
      <c r="K3" s="129"/>
      <c r="L3" s="129"/>
      <c r="M3" s="129"/>
      <c r="N3" s="129"/>
      <c r="O3" s="129"/>
      <c r="P3" s="129"/>
      <c r="Q3" s="129"/>
      <c r="R3" s="129"/>
      <c r="S3" s="129"/>
      <c r="T3" s="7"/>
    </row>
    <row r="4" spans="1:24" ht="28" x14ac:dyDescent="0.35">
      <c r="E4" s="128" t="s">
        <v>2</v>
      </c>
      <c r="F4" s="129"/>
      <c r="G4" s="129"/>
      <c r="H4" s="129"/>
      <c r="I4" s="129"/>
      <c r="J4" s="129"/>
      <c r="K4" s="129"/>
      <c r="L4" s="129"/>
      <c r="M4" s="129"/>
      <c r="N4" s="129"/>
      <c r="O4" s="129"/>
      <c r="P4" s="129"/>
      <c r="Q4" s="129"/>
      <c r="R4" s="129"/>
      <c r="S4" s="129"/>
      <c r="T4" s="7"/>
    </row>
    <row r="5" spans="1:24" ht="28" x14ac:dyDescent="0.35">
      <c r="E5" s="132" t="s">
        <v>3</v>
      </c>
      <c r="F5" s="133"/>
      <c r="G5" s="133"/>
      <c r="H5" s="133"/>
      <c r="I5" s="133"/>
      <c r="J5" s="133"/>
      <c r="K5" s="133"/>
      <c r="L5" s="133"/>
      <c r="M5" s="133"/>
      <c r="N5" s="133"/>
      <c r="O5" s="133"/>
      <c r="P5" s="133"/>
      <c r="Q5" s="133"/>
      <c r="R5" s="133"/>
      <c r="S5" s="133"/>
      <c r="T5" s="7"/>
    </row>
    <row r="9" spans="1:24" ht="15" thickBot="1" x14ac:dyDescent="0.4"/>
    <row r="10" spans="1:24" ht="20.5" thickBot="1" x14ac:dyDescent="0.4">
      <c r="G10" s="134" t="s">
        <v>4</v>
      </c>
      <c r="H10" s="135"/>
      <c r="I10" s="135"/>
      <c r="J10" s="135"/>
      <c r="K10" s="135"/>
      <c r="L10" s="135"/>
      <c r="M10" s="135"/>
      <c r="N10" s="135"/>
      <c r="O10" s="135"/>
      <c r="P10" s="135"/>
      <c r="Q10" s="135"/>
      <c r="R10" s="135"/>
      <c r="S10" s="135"/>
      <c r="T10" s="135"/>
      <c r="U10" s="135"/>
      <c r="V10" s="135"/>
      <c r="W10" s="136"/>
    </row>
    <row r="11" spans="1:24" ht="16" thickBot="1" x14ac:dyDescent="0.4">
      <c r="A11" s="1" t="s">
        <v>5</v>
      </c>
      <c r="B11" s="152" t="s">
        <v>6</v>
      </c>
      <c r="C11" s="154" t="s">
        <v>7</v>
      </c>
      <c r="D11" s="156" t="s">
        <v>8</v>
      </c>
      <c r="E11" s="157"/>
      <c r="F11" s="158"/>
      <c r="G11" s="159" t="s">
        <v>9</v>
      </c>
      <c r="H11" s="159"/>
      <c r="I11" s="159"/>
      <c r="J11" s="159"/>
      <c r="K11" s="160"/>
      <c r="L11" s="130" t="s">
        <v>10</v>
      </c>
      <c r="M11" s="130"/>
      <c r="N11" s="130"/>
      <c r="O11" s="131"/>
      <c r="P11" s="149" t="s">
        <v>11</v>
      </c>
      <c r="Q11" s="150"/>
      <c r="R11" s="150"/>
      <c r="S11" s="151"/>
      <c r="T11" s="10"/>
      <c r="U11" s="150" t="s">
        <v>12</v>
      </c>
      <c r="V11" s="150"/>
      <c r="W11" s="150"/>
      <c r="X11" s="124" t="s">
        <v>13</v>
      </c>
    </row>
    <row r="12" spans="1:24" ht="93.5" thickBot="1" x14ac:dyDescent="0.4">
      <c r="B12" s="153"/>
      <c r="C12" s="155"/>
      <c r="D12" s="9" t="s">
        <v>14</v>
      </c>
      <c r="E12" s="9" t="s">
        <v>15</v>
      </c>
      <c r="F12" s="9" t="s">
        <v>16</v>
      </c>
      <c r="G12" s="11" t="s">
        <v>17</v>
      </c>
      <c r="H12" s="12" t="s">
        <v>18</v>
      </c>
      <c r="I12" s="13" t="s">
        <v>19</v>
      </c>
      <c r="J12" s="14" t="s">
        <v>20</v>
      </c>
      <c r="K12" s="15" t="s">
        <v>21</v>
      </c>
      <c r="L12" s="16" t="s">
        <v>18</v>
      </c>
      <c r="M12" s="13" t="s">
        <v>19</v>
      </c>
      <c r="N12" s="14" t="s">
        <v>20</v>
      </c>
      <c r="O12" s="15" t="s">
        <v>21</v>
      </c>
      <c r="P12" s="17" t="s">
        <v>18</v>
      </c>
      <c r="Q12" s="14" t="s">
        <v>19</v>
      </c>
      <c r="R12" s="14" t="s">
        <v>20</v>
      </c>
      <c r="S12" s="18" t="s">
        <v>21</v>
      </c>
      <c r="T12" s="14" t="s">
        <v>18</v>
      </c>
      <c r="U12" s="14" t="s">
        <v>19</v>
      </c>
      <c r="V12" s="14" t="s">
        <v>20</v>
      </c>
      <c r="W12" s="18" t="s">
        <v>21</v>
      </c>
      <c r="X12" s="125"/>
    </row>
    <row r="13" spans="1:24" ht="124" x14ac:dyDescent="0.35">
      <c r="B13" s="69" t="s">
        <v>22</v>
      </c>
      <c r="C13" s="70" t="s">
        <v>52</v>
      </c>
      <c r="D13" s="71" t="s">
        <v>53</v>
      </c>
      <c r="E13" s="72" t="s">
        <v>45</v>
      </c>
      <c r="F13" s="73" t="s">
        <v>54</v>
      </c>
      <c r="G13" s="118">
        <v>0.80469999999999997</v>
      </c>
      <c r="H13" s="19">
        <v>0.20119999999999999</v>
      </c>
      <c r="I13" s="20">
        <v>0.20119999999999999</v>
      </c>
      <c r="J13" s="20">
        <v>0.20119999999999999</v>
      </c>
      <c r="K13" s="21">
        <v>0.20119999999999999</v>
      </c>
      <c r="L13" s="22">
        <v>0.20119999999999999</v>
      </c>
      <c r="M13" s="23">
        <v>0.20119999999999999</v>
      </c>
      <c r="N13" s="23">
        <v>0.20119999999999999</v>
      </c>
      <c r="O13" s="114">
        <v>0.20119999999999999</v>
      </c>
      <c r="P13" s="24">
        <f t="shared" ref="P13:S14" si="0">IFERROR((L13/H13),"100%")</f>
        <v>1</v>
      </c>
      <c r="Q13" s="25">
        <f t="shared" si="0"/>
        <v>1</v>
      </c>
      <c r="R13" s="25">
        <f t="shared" si="0"/>
        <v>1</v>
      </c>
      <c r="S13" s="25">
        <f t="shared" si="0"/>
        <v>1</v>
      </c>
      <c r="T13" s="26">
        <f>IFERROR((L13/G13),"No Programado")</f>
        <v>0.25003106747856346</v>
      </c>
      <c r="U13" s="119">
        <f>IFERROR((L13+M13)/(G13),"No Programado")</f>
        <v>0.50006213495712692</v>
      </c>
      <c r="V13" s="119">
        <f>IFERROR((M13+N13+L13)/(G13),"No Programado")</f>
        <v>0.75009320243569022</v>
      </c>
      <c r="W13" s="119">
        <f>IFERROR((N13+O13+M13+L13)/(G13),"No Programado")</f>
        <v>1.0001242699142538</v>
      </c>
      <c r="X13" s="28" t="s">
        <v>244</v>
      </c>
    </row>
    <row r="14" spans="1:24" ht="15.5" hidden="1" x14ac:dyDescent="0.35">
      <c r="B14" s="142" t="s">
        <v>24</v>
      </c>
      <c r="C14" s="143"/>
      <c r="D14" s="143"/>
      <c r="E14" s="143"/>
      <c r="F14" s="144"/>
      <c r="G14" s="29"/>
      <c r="H14" s="30"/>
      <c r="I14" s="31"/>
      <c r="J14" s="31"/>
      <c r="K14" s="32"/>
      <c r="L14" s="33"/>
      <c r="M14" s="34"/>
      <c r="N14" s="34"/>
      <c r="O14" s="35"/>
      <c r="P14" s="36" t="str">
        <f t="shared" si="0"/>
        <v>100%</v>
      </c>
      <c r="Q14" s="27" t="str">
        <f t="shared" si="0"/>
        <v>100%</v>
      </c>
      <c r="R14" s="37" t="str">
        <f t="shared" si="0"/>
        <v>100%</v>
      </c>
      <c r="S14" s="38" t="str">
        <f>IFERROR((O14/K14),"100%")</f>
        <v>100%</v>
      </c>
      <c r="T14" s="36" t="str">
        <f t="shared" ref="T14:T15" si="1">IFERROR((L14/G14),"No Programado")</f>
        <v>No Programado</v>
      </c>
      <c r="U14" s="27" t="str">
        <f t="shared" ref="U14:U19" si="2">IFERROR((L14+M14)/(G14),"No Programado")</f>
        <v>No Programado</v>
      </c>
      <c r="V14" s="37"/>
      <c r="W14" s="38"/>
      <c r="X14" s="39"/>
    </row>
    <row r="15" spans="1:24" ht="93" hidden="1" x14ac:dyDescent="0.35">
      <c r="B15" s="74" t="s">
        <v>25</v>
      </c>
      <c r="C15" s="75" t="s">
        <v>26</v>
      </c>
      <c r="D15" s="76" t="s">
        <v>55</v>
      </c>
      <c r="E15" s="77" t="s">
        <v>23</v>
      </c>
      <c r="F15" s="78" t="s">
        <v>56</v>
      </c>
      <c r="G15" s="40">
        <v>1</v>
      </c>
      <c r="H15" s="41"/>
      <c r="I15" s="42"/>
      <c r="J15" s="42"/>
      <c r="K15" s="43">
        <v>1</v>
      </c>
      <c r="L15" s="44">
        <v>1</v>
      </c>
      <c r="M15" s="34">
        <v>1</v>
      </c>
      <c r="N15" s="34"/>
      <c r="O15" s="35"/>
      <c r="P15" s="36" t="str">
        <f t="shared" ref="P15:Q15" si="3">IFERROR((L15/H15),"100%")</f>
        <v>100%</v>
      </c>
      <c r="Q15" s="27" t="str">
        <f t="shared" si="3"/>
        <v>100%</v>
      </c>
      <c r="R15" s="37"/>
      <c r="S15" s="38"/>
      <c r="T15" s="36">
        <f t="shared" si="1"/>
        <v>1</v>
      </c>
      <c r="U15" s="27">
        <f t="shared" si="2"/>
        <v>2</v>
      </c>
      <c r="V15" s="37"/>
      <c r="W15" s="38"/>
      <c r="X15" s="45" t="s">
        <v>27</v>
      </c>
    </row>
    <row r="16" spans="1:24" ht="189" customHeight="1" x14ac:dyDescent="0.35">
      <c r="B16" s="79" t="s">
        <v>48</v>
      </c>
      <c r="C16" s="80" t="s">
        <v>49</v>
      </c>
      <c r="D16" s="81" t="s">
        <v>50</v>
      </c>
      <c r="E16" s="82" t="s">
        <v>51</v>
      </c>
      <c r="F16" s="83" t="s">
        <v>54</v>
      </c>
      <c r="G16" s="46">
        <v>1</v>
      </c>
      <c r="H16" s="41"/>
      <c r="I16" s="41">
        <v>100</v>
      </c>
      <c r="J16" s="41"/>
      <c r="K16" s="47"/>
      <c r="L16" s="44"/>
      <c r="M16" s="34">
        <v>100</v>
      </c>
      <c r="N16" s="34"/>
      <c r="O16" s="35"/>
      <c r="P16" s="36"/>
      <c r="Q16" s="27">
        <v>1</v>
      </c>
      <c r="R16" s="37"/>
      <c r="S16" s="38"/>
      <c r="T16" s="36"/>
      <c r="U16" s="27">
        <v>1</v>
      </c>
      <c r="V16" s="27">
        <v>1</v>
      </c>
      <c r="W16" s="38"/>
      <c r="X16" s="48" t="s">
        <v>238</v>
      </c>
    </row>
    <row r="17" spans="2:24" ht="122.5" x14ac:dyDescent="0.35">
      <c r="B17" s="79" t="s">
        <v>28</v>
      </c>
      <c r="C17" s="84" t="s">
        <v>57</v>
      </c>
      <c r="D17" s="85" t="s">
        <v>58</v>
      </c>
      <c r="E17" s="82" t="s">
        <v>29</v>
      </c>
      <c r="F17" s="86" t="s">
        <v>59</v>
      </c>
      <c r="G17" s="49">
        <v>473</v>
      </c>
      <c r="H17" s="30">
        <v>118</v>
      </c>
      <c r="I17" s="30">
        <v>118</v>
      </c>
      <c r="J17" s="30">
        <v>118</v>
      </c>
      <c r="K17" s="50">
        <v>119</v>
      </c>
      <c r="L17" s="33">
        <v>118</v>
      </c>
      <c r="M17" s="34">
        <v>118</v>
      </c>
      <c r="N17" s="34">
        <v>118</v>
      </c>
      <c r="O17" s="111">
        <v>119</v>
      </c>
      <c r="P17" s="36">
        <f>IFERROR((L17/H17),"100%")</f>
        <v>1</v>
      </c>
      <c r="Q17" s="27">
        <f>IFERROR((M17/I17),"100%")</f>
        <v>1</v>
      </c>
      <c r="R17" s="27">
        <f>IFERROR((N17/J17),"100%")</f>
        <v>1</v>
      </c>
      <c r="S17" s="27">
        <f>IFERROR((O17/K17),"100%")</f>
        <v>1</v>
      </c>
      <c r="T17" s="36">
        <f>IFERROR((L17)/(G17),"No Programado")</f>
        <v>0.24947145877378435</v>
      </c>
      <c r="U17" s="27">
        <f>IFERROR((L17+M17)/(G17),"No Programado")</f>
        <v>0.4989429175475687</v>
      </c>
      <c r="V17" s="27">
        <f t="shared" ref="V17:V79" si="4">IFERROR((M17+N17+L17)/(G17),"No Programado")</f>
        <v>0.7484143763213531</v>
      </c>
      <c r="W17" s="27">
        <f>IFERROR((N17+O17+M17+L17)/(G17),"No Programado")</f>
        <v>1</v>
      </c>
      <c r="X17" s="115" t="s">
        <v>246</v>
      </c>
    </row>
    <row r="18" spans="2:24" ht="108.5" x14ac:dyDescent="0.35">
      <c r="B18" s="79" t="s">
        <v>30</v>
      </c>
      <c r="C18" s="87" t="s">
        <v>60</v>
      </c>
      <c r="D18" s="80" t="s">
        <v>61</v>
      </c>
      <c r="E18" s="82" t="s">
        <v>29</v>
      </c>
      <c r="F18" s="88" t="s">
        <v>62</v>
      </c>
      <c r="G18" s="51">
        <v>2290</v>
      </c>
      <c r="H18" s="30">
        <v>573</v>
      </c>
      <c r="I18" s="30">
        <v>573</v>
      </c>
      <c r="J18" s="30">
        <v>572</v>
      </c>
      <c r="K18" s="50">
        <v>572</v>
      </c>
      <c r="L18" s="33">
        <v>573</v>
      </c>
      <c r="M18" s="34">
        <v>573</v>
      </c>
      <c r="N18" s="34">
        <v>573</v>
      </c>
      <c r="O18" s="111">
        <v>572</v>
      </c>
      <c r="P18" s="36">
        <f t="shared" ref="P18:Q28" si="5">IFERROR((L18/H18),"100%")</f>
        <v>1</v>
      </c>
      <c r="Q18" s="27">
        <f t="shared" ref="Q18:R33" si="6">IFERROR((M18/I18),"100%")</f>
        <v>1</v>
      </c>
      <c r="R18" s="27">
        <f t="shared" si="6"/>
        <v>1.0017482517482517</v>
      </c>
      <c r="S18" s="27">
        <f t="shared" ref="S18:S80" si="7">IFERROR((O18/K18),"100%")</f>
        <v>1</v>
      </c>
      <c r="T18" s="36">
        <f t="shared" ref="T18:T76" si="8">IFERROR((L18)/(G18),"No Programado")</f>
        <v>0.25021834061135373</v>
      </c>
      <c r="U18" s="27">
        <f t="shared" si="2"/>
        <v>0.50043668122270746</v>
      </c>
      <c r="V18" s="27">
        <f t="shared" si="4"/>
        <v>0.75065502183406119</v>
      </c>
      <c r="W18" s="27">
        <f t="shared" ref="W18:W80" si="9">IFERROR((N18+O18+M18+L18)/(G18),"No Programado")</f>
        <v>1.0004366812227075</v>
      </c>
      <c r="X18" s="115" t="s">
        <v>247</v>
      </c>
    </row>
    <row r="19" spans="2:24" ht="280" x14ac:dyDescent="0.35">
      <c r="B19" s="79" t="s">
        <v>30</v>
      </c>
      <c r="C19" s="87" t="s">
        <v>63</v>
      </c>
      <c r="D19" s="80" t="s">
        <v>64</v>
      </c>
      <c r="E19" s="82" t="s">
        <v>29</v>
      </c>
      <c r="F19" s="88" t="s">
        <v>65</v>
      </c>
      <c r="G19" s="51">
        <v>1190.6666666666667</v>
      </c>
      <c r="H19" s="30">
        <v>298</v>
      </c>
      <c r="I19" s="30">
        <v>298</v>
      </c>
      <c r="J19" s="30">
        <v>298</v>
      </c>
      <c r="K19" s="50">
        <v>297</v>
      </c>
      <c r="L19" s="33">
        <v>298</v>
      </c>
      <c r="M19" s="34">
        <v>298</v>
      </c>
      <c r="N19" s="34">
        <v>298</v>
      </c>
      <c r="O19" s="111">
        <v>298</v>
      </c>
      <c r="P19" s="36">
        <f>IFERROR((L19/H19),"100%")</f>
        <v>1</v>
      </c>
      <c r="Q19" s="27">
        <f>IFERROR((M19/I19),"100%")</f>
        <v>1</v>
      </c>
      <c r="R19" s="27">
        <f t="shared" si="6"/>
        <v>1</v>
      </c>
      <c r="S19" s="27">
        <f t="shared" si="7"/>
        <v>1.0033670033670035</v>
      </c>
      <c r="T19" s="36">
        <f>IFERROR((L19)/(G19),"No Programado")</f>
        <v>0.25027995520716684</v>
      </c>
      <c r="U19" s="27">
        <f t="shared" si="2"/>
        <v>0.50055991041433368</v>
      </c>
      <c r="V19" s="27">
        <f t="shared" si="4"/>
        <v>0.75083986562150051</v>
      </c>
      <c r="W19" s="27">
        <f t="shared" si="9"/>
        <v>1.0011198208286674</v>
      </c>
      <c r="X19" s="115" t="s">
        <v>248</v>
      </c>
    </row>
    <row r="20" spans="2:24" ht="210" x14ac:dyDescent="0.35">
      <c r="B20" s="79" t="s">
        <v>31</v>
      </c>
      <c r="C20" s="89" t="s">
        <v>66</v>
      </c>
      <c r="D20" s="85" t="s">
        <v>67</v>
      </c>
      <c r="E20" s="82" t="s">
        <v>29</v>
      </c>
      <c r="F20" s="86" t="s">
        <v>68</v>
      </c>
      <c r="G20" s="52">
        <v>6</v>
      </c>
      <c r="H20" s="30">
        <v>1</v>
      </c>
      <c r="I20" s="30">
        <v>1</v>
      </c>
      <c r="J20" s="30">
        <v>3</v>
      </c>
      <c r="K20" s="50">
        <v>1</v>
      </c>
      <c r="L20" s="33">
        <f t="shared" ref="L20:L26" si="10">H20</f>
        <v>1</v>
      </c>
      <c r="M20" s="34">
        <v>1</v>
      </c>
      <c r="N20" s="34">
        <v>3</v>
      </c>
      <c r="O20" s="111">
        <v>1</v>
      </c>
      <c r="P20" s="36">
        <f>IFERROR((L20/H20),"100%")</f>
        <v>1</v>
      </c>
      <c r="Q20" s="27">
        <f>IFERROR((M20/I20),"100%")</f>
        <v>1</v>
      </c>
      <c r="R20" s="27">
        <f t="shared" si="6"/>
        <v>1</v>
      </c>
      <c r="S20" s="27">
        <f t="shared" si="7"/>
        <v>1</v>
      </c>
      <c r="T20" s="36">
        <f t="shared" si="8"/>
        <v>0.16666666666666666</v>
      </c>
      <c r="U20" s="27">
        <f t="shared" ref="U20:U76" si="11">IFERROR((L20+M20)/(G20),"No Programado")</f>
        <v>0.33333333333333331</v>
      </c>
      <c r="V20" s="27">
        <f t="shared" si="4"/>
        <v>0.83333333333333337</v>
      </c>
      <c r="W20" s="27">
        <f t="shared" si="9"/>
        <v>1</v>
      </c>
      <c r="X20" s="115" t="s">
        <v>249</v>
      </c>
    </row>
    <row r="21" spans="2:24" ht="245" x14ac:dyDescent="0.35">
      <c r="B21" s="79" t="s">
        <v>30</v>
      </c>
      <c r="C21" s="90" t="s">
        <v>69</v>
      </c>
      <c r="D21" s="80" t="s">
        <v>70</v>
      </c>
      <c r="E21" s="82" t="s">
        <v>29</v>
      </c>
      <c r="F21" s="88" t="s">
        <v>71</v>
      </c>
      <c r="G21" s="51">
        <v>3</v>
      </c>
      <c r="H21" s="30">
        <f t="shared" ref="H21" si="12">G21/4</f>
        <v>0.75</v>
      </c>
      <c r="I21" s="30"/>
      <c r="J21" s="30">
        <f t="shared" ref="J21" si="13">G21/4</f>
        <v>0.75</v>
      </c>
      <c r="K21" s="50">
        <f t="shared" ref="K21:K24" si="14">G21/4</f>
        <v>0.75</v>
      </c>
      <c r="L21" s="33">
        <f t="shared" si="10"/>
        <v>0.75</v>
      </c>
      <c r="M21" s="53"/>
      <c r="N21" s="34">
        <v>1</v>
      </c>
      <c r="O21" s="111">
        <v>1</v>
      </c>
      <c r="P21" s="36">
        <f t="shared" si="5"/>
        <v>1</v>
      </c>
      <c r="Q21" s="27" t="str">
        <f>IFERROR((M21/I21),"100%")</f>
        <v>100%</v>
      </c>
      <c r="R21" s="27">
        <f t="shared" si="6"/>
        <v>1.3333333333333333</v>
      </c>
      <c r="S21" s="27">
        <f t="shared" si="7"/>
        <v>1.3333333333333333</v>
      </c>
      <c r="T21" s="36">
        <f>IFERROR((L21)/(G21),"No Programado")</f>
        <v>0.25</v>
      </c>
      <c r="U21" s="27">
        <f>IFERROR((L21+M21)/(G21),"No Programado")</f>
        <v>0.25</v>
      </c>
      <c r="V21" s="27">
        <f t="shared" si="4"/>
        <v>0.58333333333333337</v>
      </c>
      <c r="W21" s="27">
        <f t="shared" si="9"/>
        <v>0.91666666666666663</v>
      </c>
      <c r="X21" s="115" t="s">
        <v>250</v>
      </c>
    </row>
    <row r="22" spans="2:24" ht="315" x14ac:dyDescent="0.35">
      <c r="B22" s="79" t="s">
        <v>30</v>
      </c>
      <c r="C22" s="90" t="s">
        <v>72</v>
      </c>
      <c r="D22" s="80" t="s">
        <v>73</v>
      </c>
      <c r="E22" s="82" t="s">
        <v>29</v>
      </c>
      <c r="F22" s="88" t="s">
        <v>74</v>
      </c>
      <c r="G22" s="51">
        <v>3</v>
      </c>
      <c r="H22" s="30"/>
      <c r="I22" s="30">
        <v>1</v>
      </c>
      <c r="J22" s="30"/>
      <c r="K22" s="50">
        <v>2</v>
      </c>
      <c r="L22" s="33"/>
      <c r="M22" s="34">
        <v>1</v>
      </c>
      <c r="N22" s="34"/>
      <c r="O22" s="111">
        <v>2</v>
      </c>
      <c r="P22" s="36" t="str">
        <f>IFERROR((L22/H22),"100%")</f>
        <v>100%</v>
      </c>
      <c r="Q22" s="27">
        <f>IFERROR((M22/I22),"100%")</f>
        <v>1</v>
      </c>
      <c r="R22" s="27" t="str">
        <f t="shared" si="6"/>
        <v>100%</v>
      </c>
      <c r="S22" s="27">
        <f t="shared" si="7"/>
        <v>1</v>
      </c>
      <c r="T22" s="36">
        <f t="shared" si="8"/>
        <v>0</v>
      </c>
      <c r="U22" s="27">
        <f t="shared" si="11"/>
        <v>0.33333333333333331</v>
      </c>
      <c r="V22" s="27">
        <f t="shared" si="4"/>
        <v>0.33333333333333331</v>
      </c>
      <c r="W22" s="27">
        <f t="shared" si="9"/>
        <v>1</v>
      </c>
      <c r="X22" s="115" t="s">
        <v>251</v>
      </c>
    </row>
    <row r="23" spans="2:24" ht="245" x14ac:dyDescent="0.35">
      <c r="B23" s="79" t="s">
        <v>30</v>
      </c>
      <c r="C23" s="90" t="s">
        <v>75</v>
      </c>
      <c r="D23" s="80" t="s">
        <v>76</v>
      </c>
      <c r="E23" s="82" t="s">
        <v>29</v>
      </c>
      <c r="F23" s="88" t="s">
        <v>77</v>
      </c>
      <c r="G23" s="51">
        <v>45</v>
      </c>
      <c r="H23" s="30">
        <v>11</v>
      </c>
      <c r="I23" s="30">
        <v>11</v>
      </c>
      <c r="J23" s="30">
        <v>12</v>
      </c>
      <c r="K23" s="50">
        <v>11</v>
      </c>
      <c r="L23" s="33">
        <f t="shared" si="10"/>
        <v>11</v>
      </c>
      <c r="M23" s="34">
        <v>11</v>
      </c>
      <c r="N23" s="34">
        <v>12</v>
      </c>
      <c r="O23" s="111">
        <v>11</v>
      </c>
      <c r="P23" s="36">
        <f t="shared" si="5"/>
        <v>1</v>
      </c>
      <c r="Q23" s="27">
        <f t="shared" si="5"/>
        <v>1</v>
      </c>
      <c r="R23" s="27">
        <f t="shared" si="6"/>
        <v>1</v>
      </c>
      <c r="S23" s="27">
        <f t="shared" si="7"/>
        <v>1</v>
      </c>
      <c r="T23" s="36">
        <f t="shared" si="8"/>
        <v>0.24444444444444444</v>
      </c>
      <c r="U23" s="27">
        <f t="shared" si="11"/>
        <v>0.48888888888888887</v>
      </c>
      <c r="V23" s="27">
        <f t="shared" si="4"/>
        <v>0.75555555555555554</v>
      </c>
      <c r="W23" s="27">
        <f t="shared" si="9"/>
        <v>1</v>
      </c>
      <c r="X23" s="115" t="s">
        <v>252</v>
      </c>
    </row>
    <row r="24" spans="2:24" ht="140" x14ac:dyDescent="0.35">
      <c r="B24" s="79" t="s">
        <v>30</v>
      </c>
      <c r="C24" s="85" t="s">
        <v>78</v>
      </c>
      <c r="D24" s="80" t="s">
        <v>79</v>
      </c>
      <c r="E24" s="82" t="s">
        <v>23</v>
      </c>
      <c r="F24" s="88" t="s">
        <v>80</v>
      </c>
      <c r="G24" s="51">
        <v>1</v>
      </c>
      <c r="H24" s="30"/>
      <c r="I24" s="30"/>
      <c r="J24" s="30">
        <v>1</v>
      </c>
      <c r="K24" s="50">
        <f t="shared" si="14"/>
        <v>0.25</v>
      </c>
      <c r="L24" s="33"/>
      <c r="M24" s="53"/>
      <c r="N24" s="34">
        <v>1</v>
      </c>
      <c r="O24" s="111">
        <v>0</v>
      </c>
      <c r="P24" s="36" t="str">
        <f>IFERROR((L24/H24),"100%")</f>
        <v>100%</v>
      </c>
      <c r="Q24" s="27" t="str">
        <f>IFERROR((M24/I24),"100%")</f>
        <v>100%</v>
      </c>
      <c r="R24" s="27">
        <f t="shared" si="6"/>
        <v>1</v>
      </c>
      <c r="S24" s="27">
        <f t="shared" si="7"/>
        <v>0</v>
      </c>
      <c r="T24" s="36">
        <f t="shared" si="8"/>
        <v>0</v>
      </c>
      <c r="U24" s="27">
        <f t="shared" si="11"/>
        <v>0</v>
      </c>
      <c r="V24" s="27">
        <f t="shared" si="4"/>
        <v>1</v>
      </c>
      <c r="W24" s="27">
        <f t="shared" si="9"/>
        <v>1</v>
      </c>
      <c r="X24" s="115" t="s">
        <v>253</v>
      </c>
    </row>
    <row r="25" spans="2:24" ht="192.5" x14ac:dyDescent="0.35">
      <c r="B25" s="79" t="s">
        <v>32</v>
      </c>
      <c r="C25" s="80" t="s">
        <v>81</v>
      </c>
      <c r="D25" s="85" t="s">
        <v>82</v>
      </c>
      <c r="E25" s="91" t="s">
        <v>29</v>
      </c>
      <c r="F25" s="92" t="s">
        <v>83</v>
      </c>
      <c r="G25" s="52">
        <v>2</v>
      </c>
      <c r="H25" s="30">
        <v>1</v>
      </c>
      <c r="I25" s="30"/>
      <c r="J25" s="30">
        <v>1</v>
      </c>
      <c r="K25" s="30"/>
      <c r="L25" s="33">
        <f t="shared" si="10"/>
        <v>1</v>
      </c>
      <c r="M25" s="34"/>
      <c r="N25" s="34">
        <v>1</v>
      </c>
      <c r="O25" s="111">
        <v>0</v>
      </c>
      <c r="P25" s="36">
        <f t="shared" ref="P25:P28" si="15">IFERROR((L25/H25),"100%")</f>
        <v>1</v>
      </c>
      <c r="Q25" s="27" t="str">
        <f>IFERROR((M25/I25),"100%")</f>
        <v>100%</v>
      </c>
      <c r="R25" s="27">
        <f t="shared" si="6"/>
        <v>1</v>
      </c>
      <c r="S25" s="27" t="str">
        <f t="shared" si="7"/>
        <v>100%</v>
      </c>
      <c r="T25" s="36">
        <f>IFERROR((L25)/(G25),"No Programado")</f>
        <v>0.5</v>
      </c>
      <c r="U25" s="27">
        <f>IFERROR((L25+M25)/(G25),"No Programado")</f>
        <v>0.5</v>
      </c>
      <c r="V25" s="27">
        <f t="shared" si="4"/>
        <v>1</v>
      </c>
      <c r="W25" s="27">
        <f t="shared" si="9"/>
        <v>1</v>
      </c>
      <c r="X25" s="115" t="s">
        <v>254</v>
      </c>
    </row>
    <row r="26" spans="2:24" ht="262.5" x14ac:dyDescent="0.35">
      <c r="B26" s="79" t="s">
        <v>30</v>
      </c>
      <c r="C26" s="87" t="s">
        <v>84</v>
      </c>
      <c r="D26" s="80" t="s">
        <v>85</v>
      </c>
      <c r="E26" s="91" t="s">
        <v>29</v>
      </c>
      <c r="F26" s="93" t="s">
        <v>86</v>
      </c>
      <c r="G26" s="51">
        <v>8</v>
      </c>
      <c r="H26" s="30">
        <v>2</v>
      </c>
      <c r="I26" s="30">
        <v>2</v>
      </c>
      <c r="J26" s="30">
        <v>2</v>
      </c>
      <c r="K26" s="30">
        <v>2</v>
      </c>
      <c r="L26" s="33">
        <f t="shared" si="10"/>
        <v>2</v>
      </c>
      <c r="M26" s="34">
        <v>0</v>
      </c>
      <c r="N26" s="34">
        <v>2</v>
      </c>
      <c r="O26" s="111">
        <v>2</v>
      </c>
      <c r="P26" s="36">
        <f t="shared" si="15"/>
        <v>1</v>
      </c>
      <c r="Q26" s="27">
        <f t="shared" si="5"/>
        <v>0</v>
      </c>
      <c r="R26" s="27">
        <f t="shared" si="6"/>
        <v>1</v>
      </c>
      <c r="S26" s="27">
        <f t="shared" si="7"/>
        <v>1</v>
      </c>
      <c r="T26" s="36">
        <f t="shared" si="8"/>
        <v>0.25</v>
      </c>
      <c r="U26" s="27">
        <f t="shared" si="11"/>
        <v>0.25</v>
      </c>
      <c r="V26" s="27">
        <f t="shared" si="4"/>
        <v>0.5</v>
      </c>
      <c r="W26" s="27">
        <f t="shared" si="9"/>
        <v>0.75</v>
      </c>
      <c r="X26" s="115" t="s">
        <v>255</v>
      </c>
    </row>
    <row r="27" spans="2:24" ht="280" x14ac:dyDescent="0.35">
      <c r="B27" s="79" t="s">
        <v>30</v>
      </c>
      <c r="C27" s="87" t="s">
        <v>87</v>
      </c>
      <c r="D27" s="80" t="s">
        <v>88</v>
      </c>
      <c r="E27" s="91" t="s">
        <v>29</v>
      </c>
      <c r="F27" s="93" t="s">
        <v>89</v>
      </c>
      <c r="G27" s="51">
        <v>3</v>
      </c>
      <c r="H27" s="30">
        <v>1</v>
      </c>
      <c r="I27" s="30"/>
      <c r="J27" s="30">
        <v>1</v>
      </c>
      <c r="K27" s="50">
        <v>1</v>
      </c>
      <c r="L27" s="33">
        <v>1</v>
      </c>
      <c r="M27" s="34"/>
      <c r="N27" s="34">
        <v>1</v>
      </c>
      <c r="O27" s="111">
        <v>1</v>
      </c>
      <c r="P27" s="36">
        <f>IFERROR((L27/H27),"100%")</f>
        <v>1</v>
      </c>
      <c r="Q27" s="27" t="str">
        <f>IFERROR((M27/I27),"100%")</f>
        <v>100%</v>
      </c>
      <c r="R27" s="27">
        <f t="shared" si="6"/>
        <v>1</v>
      </c>
      <c r="S27" s="27">
        <f t="shared" si="7"/>
        <v>1</v>
      </c>
      <c r="T27" s="36">
        <f t="shared" si="8"/>
        <v>0.33333333333333331</v>
      </c>
      <c r="U27" s="27">
        <f>IFERROR((L27+M27)/(G27),"No Programado")</f>
        <v>0.33333333333333331</v>
      </c>
      <c r="V27" s="27">
        <f t="shared" si="4"/>
        <v>0.66666666666666663</v>
      </c>
      <c r="W27" s="27">
        <f t="shared" si="9"/>
        <v>1</v>
      </c>
      <c r="X27" s="115" t="s">
        <v>256</v>
      </c>
    </row>
    <row r="28" spans="2:24" ht="297.5" x14ac:dyDescent="0.35">
      <c r="B28" s="79" t="s">
        <v>30</v>
      </c>
      <c r="C28" s="80" t="s">
        <v>90</v>
      </c>
      <c r="D28" s="80" t="s">
        <v>91</v>
      </c>
      <c r="E28" s="91" t="s">
        <v>29</v>
      </c>
      <c r="F28" s="93" t="s">
        <v>92</v>
      </c>
      <c r="G28" s="51">
        <v>12</v>
      </c>
      <c r="H28" s="30">
        <v>3</v>
      </c>
      <c r="I28" s="30">
        <v>3</v>
      </c>
      <c r="J28" s="30">
        <v>3</v>
      </c>
      <c r="K28" s="50">
        <v>3</v>
      </c>
      <c r="L28" s="33">
        <v>3</v>
      </c>
      <c r="M28" s="34">
        <v>0</v>
      </c>
      <c r="N28" s="34">
        <v>3</v>
      </c>
      <c r="O28" s="111">
        <v>3</v>
      </c>
      <c r="P28" s="36">
        <f t="shared" si="15"/>
        <v>1</v>
      </c>
      <c r="Q28" s="27">
        <f t="shared" si="5"/>
        <v>0</v>
      </c>
      <c r="R28" s="27">
        <f t="shared" si="6"/>
        <v>1</v>
      </c>
      <c r="S28" s="27">
        <f t="shared" si="7"/>
        <v>1</v>
      </c>
      <c r="T28" s="36">
        <f t="shared" si="8"/>
        <v>0.25</v>
      </c>
      <c r="U28" s="27">
        <f>IFERROR((L28+M28)/(G28),"No Programado")</f>
        <v>0.25</v>
      </c>
      <c r="V28" s="27">
        <f t="shared" si="4"/>
        <v>0.5</v>
      </c>
      <c r="W28" s="27">
        <f t="shared" si="9"/>
        <v>0.75</v>
      </c>
      <c r="X28" s="115" t="s">
        <v>257</v>
      </c>
    </row>
    <row r="29" spans="2:24" ht="297.5" x14ac:dyDescent="0.35">
      <c r="B29" s="94" t="s">
        <v>33</v>
      </c>
      <c r="C29" s="87" t="s">
        <v>93</v>
      </c>
      <c r="D29" s="95" t="s">
        <v>94</v>
      </c>
      <c r="E29" s="96" t="s">
        <v>29</v>
      </c>
      <c r="F29" s="97" t="s">
        <v>95</v>
      </c>
      <c r="G29" s="52">
        <v>4440</v>
      </c>
      <c r="H29" s="54">
        <v>1110</v>
      </c>
      <c r="I29" s="54">
        <v>1110</v>
      </c>
      <c r="J29" s="54">
        <v>1110</v>
      </c>
      <c r="K29" s="55">
        <v>1110</v>
      </c>
      <c r="L29" s="56">
        <v>1110</v>
      </c>
      <c r="M29" s="57">
        <v>1110</v>
      </c>
      <c r="N29" s="34">
        <v>1486</v>
      </c>
      <c r="O29" s="111">
        <v>1486</v>
      </c>
      <c r="P29" s="36">
        <f>IFERROR((L29/H29),"100%")</f>
        <v>1</v>
      </c>
      <c r="Q29" s="27">
        <f t="shared" ref="Q29:Q34" si="16">IFERROR((M29/I29),"100%")</f>
        <v>1</v>
      </c>
      <c r="R29" s="27">
        <f t="shared" si="6"/>
        <v>1.3387387387387388</v>
      </c>
      <c r="S29" s="27">
        <f t="shared" si="7"/>
        <v>1.3387387387387388</v>
      </c>
      <c r="T29" s="36">
        <f t="shared" si="8"/>
        <v>0.25</v>
      </c>
      <c r="U29" s="27">
        <f t="shared" si="11"/>
        <v>0.5</v>
      </c>
      <c r="V29" s="27">
        <f t="shared" si="4"/>
        <v>0.83468468468468471</v>
      </c>
      <c r="W29" s="27">
        <f t="shared" si="9"/>
        <v>1.1693693693693694</v>
      </c>
      <c r="X29" s="115" t="s">
        <v>258</v>
      </c>
    </row>
    <row r="30" spans="2:24" ht="262.5" x14ac:dyDescent="0.35">
      <c r="B30" s="94" t="s">
        <v>30</v>
      </c>
      <c r="C30" s="87" t="s">
        <v>96</v>
      </c>
      <c r="D30" s="98" t="s">
        <v>97</v>
      </c>
      <c r="E30" s="96" t="s">
        <v>29</v>
      </c>
      <c r="F30" s="99" t="s">
        <v>98</v>
      </c>
      <c r="G30" s="51">
        <v>1467</v>
      </c>
      <c r="H30" s="30">
        <v>367</v>
      </c>
      <c r="I30" s="30">
        <v>367</v>
      </c>
      <c r="J30" s="30">
        <v>367</v>
      </c>
      <c r="K30" s="50">
        <v>366</v>
      </c>
      <c r="L30" s="33">
        <v>367</v>
      </c>
      <c r="M30" s="57">
        <v>405</v>
      </c>
      <c r="N30" s="34">
        <v>391</v>
      </c>
      <c r="O30" s="111">
        <v>391</v>
      </c>
      <c r="P30" s="36">
        <f>IFERROR((L30/H30),"100%")</f>
        <v>1</v>
      </c>
      <c r="Q30" s="27">
        <f t="shared" si="16"/>
        <v>1.103542234332425</v>
      </c>
      <c r="R30" s="27">
        <f t="shared" si="6"/>
        <v>1.0653950953678475</v>
      </c>
      <c r="S30" s="27">
        <f t="shared" si="7"/>
        <v>1.0683060109289617</v>
      </c>
      <c r="T30" s="36">
        <f t="shared" si="8"/>
        <v>0.2501704158145876</v>
      </c>
      <c r="U30" s="27">
        <f t="shared" si="11"/>
        <v>0.52624403544648946</v>
      </c>
      <c r="V30" s="27">
        <f t="shared" si="4"/>
        <v>0.79277436946148605</v>
      </c>
      <c r="W30" s="27">
        <f t="shared" si="9"/>
        <v>1.0593047034764826</v>
      </c>
      <c r="X30" s="115" t="s">
        <v>259</v>
      </c>
    </row>
    <row r="31" spans="2:24" ht="315" x14ac:dyDescent="0.35">
      <c r="B31" s="94" t="s">
        <v>30</v>
      </c>
      <c r="C31" s="87" t="s">
        <v>99</v>
      </c>
      <c r="D31" s="98" t="s">
        <v>100</v>
      </c>
      <c r="E31" s="96" t="s">
        <v>29</v>
      </c>
      <c r="F31" s="100" t="s">
        <v>101</v>
      </c>
      <c r="G31" s="51">
        <v>276</v>
      </c>
      <c r="H31" s="30">
        <v>69</v>
      </c>
      <c r="I31" s="30">
        <v>69</v>
      </c>
      <c r="J31" s="30">
        <v>69</v>
      </c>
      <c r="K31" s="50">
        <v>69</v>
      </c>
      <c r="L31" s="33">
        <v>69</v>
      </c>
      <c r="M31" s="57">
        <v>78</v>
      </c>
      <c r="N31" s="34">
        <v>78</v>
      </c>
      <c r="O31" s="111">
        <v>78</v>
      </c>
      <c r="P31" s="36">
        <f t="shared" ref="P31:Q46" si="17">IFERROR((L31/H31),"100%")</f>
        <v>1</v>
      </c>
      <c r="Q31" s="27">
        <f t="shared" si="16"/>
        <v>1.1304347826086956</v>
      </c>
      <c r="R31" s="27">
        <f t="shared" si="6"/>
        <v>1.1304347826086956</v>
      </c>
      <c r="S31" s="27">
        <f t="shared" si="7"/>
        <v>1.1304347826086956</v>
      </c>
      <c r="T31" s="36">
        <f>IFERROR((L31)/(G31),"No Programado")</f>
        <v>0.25</v>
      </c>
      <c r="U31" s="27">
        <f>IFERROR((L31+M31)/(G31),"No Programado")</f>
        <v>0.53260869565217395</v>
      </c>
      <c r="V31" s="27">
        <f t="shared" si="4"/>
        <v>0.81521739130434778</v>
      </c>
      <c r="W31" s="27">
        <f t="shared" si="9"/>
        <v>1.0978260869565217</v>
      </c>
      <c r="X31" s="115" t="s">
        <v>260</v>
      </c>
    </row>
    <row r="32" spans="2:24" ht="262.5" x14ac:dyDescent="0.35">
      <c r="B32" s="94" t="s">
        <v>30</v>
      </c>
      <c r="C32" s="87" t="s">
        <v>102</v>
      </c>
      <c r="D32" s="98" t="s">
        <v>103</v>
      </c>
      <c r="E32" s="96" t="s">
        <v>29</v>
      </c>
      <c r="F32" s="101" t="s">
        <v>104</v>
      </c>
      <c r="G32" s="51">
        <v>33200</v>
      </c>
      <c r="H32" s="54">
        <v>8300</v>
      </c>
      <c r="I32" s="54">
        <v>8300</v>
      </c>
      <c r="J32" s="54">
        <v>8300</v>
      </c>
      <c r="K32" s="54">
        <v>8300</v>
      </c>
      <c r="L32" s="33">
        <v>8300</v>
      </c>
      <c r="M32" s="57">
        <v>9108</v>
      </c>
      <c r="N32" s="34">
        <v>15800</v>
      </c>
      <c r="O32" s="111">
        <v>15800</v>
      </c>
      <c r="P32" s="36">
        <f t="shared" si="17"/>
        <v>1</v>
      </c>
      <c r="Q32" s="27">
        <f t="shared" si="16"/>
        <v>1.0973493975903614</v>
      </c>
      <c r="R32" s="27">
        <f t="shared" si="6"/>
        <v>1.9036144578313252</v>
      </c>
      <c r="S32" s="27">
        <f t="shared" si="7"/>
        <v>1.9036144578313252</v>
      </c>
      <c r="T32" s="36">
        <f>IFERROR((L32)/(G32),"No Programado")</f>
        <v>0.25</v>
      </c>
      <c r="U32" s="27">
        <f>IFERROR((L32+M32)/(G32),"No Programado")</f>
        <v>0.52433734939759036</v>
      </c>
      <c r="V32" s="27">
        <f t="shared" si="4"/>
        <v>1.0002409638554217</v>
      </c>
      <c r="W32" s="27">
        <f t="shared" si="9"/>
        <v>1.476144578313253</v>
      </c>
      <c r="X32" s="115" t="s">
        <v>261</v>
      </c>
    </row>
    <row r="33" spans="2:24" ht="245" x14ac:dyDescent="0.35">
      <c r="B33" s="94" t="s">
        <v>30</v>
      </c>
      <c r="C33" s="80" t="s">
        <v>105</v>
      </c>
      <c r="D33" s="98" t="s">
        <v>106</v>
      </c>
      <c r="E33" s="96" t="s">
        <v>29</v>
      </c>
      <c r="F33" s="100" t="s">
        <v>107</v>
      </c>
      <c r="G33" s="51">
        <v>1600</v>
      </c>
      <c r="H33" s="30">
        <v>400</v>
      </c>
      <c r="I33" s="30">
        <v>400</v>
      </c>
      <c r="J33" s="30">
        <v>400</v>
      </c>
      <c r="K33" s="30">
        <v>400</v>
      </c>
      <c r="L33" s="33">
        <v>400</v>
      </c>
      <c r="M33" s="57">
        <v>510</v>
      </c>
      <c r="N33" s="34">
        <v>809</v>
      </c>
      <c r="O33" s="111">
        <v>800</v>
      </c>
      <c r="P33" s="36">
        <f>IFERROR((L33/H33),"100%")</f>
        <v>1</v>
      </c>
      <c r="Q33" s="27">
        <f t="shared" si="16"/>
        <v>1.2749999999999999</v>
      </c>
      <c r="R33" s="27">
        <f t="shared" si="6"/>
        <v>2.0225</v>
      </c>
      <c r="S33" s="27">
        <f t="shared" si="7"/>
        <v>2</v>
      </c>
      <c r="T33" s="36">
        <f>IFERROR((L33)/(G33),"No Programado")</f>
        <v>0.25</v>
      </c>
      <c r="U33" s="27">
        <f>IFERROR((L33+M33)/(G33),"No Programado")</f>
        <v>0.56874999999999998</v>
      </c>
      <c r="V33" s="27">
        <f t="shared" si="4"/>
        <v>1.0743750000000001</v>
      </c>
      <c r="W33" s="27">
        <f t="shared" si="9"/>
        <v>1.5743750000000001</v>
      </c>
      <c r="X33" s="115" t="s">
        <v>262</v>
      </c>
    </row>
    <row r="34" spans="2:24" ht="139.5" x14ac:dyDescent="0.35">
      <c r="B34" s="145" t="s">
        <v>34</v>
      </c>
      <c r="C34" s="146" t="s">
        <v>108</v>
      </c>
      <c r="D34" s="80" t="s">
        <v>109</v>
      </c>
      <c r="E34" s="82" t="s">
        <v>29</v>
      </c>
      <c r="F34" s="92" t="s">
        <v>110</v>
      </c>
      <c r="G34" s="58">
        <v>1</v>
      </c>
      <c r="H34" s="30"/>
      <c r="I34" s="30"/>
      <c r="J34" s="30"/>
      <c r="K34" s="50">
        <v>100</v>
      </c>
      <c r="L34" s="33"/>
      <c r="M34" s="34"/>
      <c r="N34" s="34"/>
      <c r="O34" s="112">
        <v>1</v>
      </c>
      <c r="P34" s="36" t="str">
        <f>IFERROR((L34/H34),"100%")</f>
        <v>100%</v>
      </c>
      <c r="Q34" s="27" t="str">
        <f t="shared" si="16"/>
        <v>100%</v>
      </c>
      <c r="R34" s="27" t="str">
        <f t="shared" ref="R34:R59" si="18">IFERROR((N34/J34),"100%")</f>
        <v>100%</v>
      </c>
      <c r="S34" s="27">
        <v>1</v>
      </c>
      <c r="T34" s="36">
        <f t="shared" si="8"/>
        <v>0</v>
      </c>
      <c r="U34" s="27">
        <f t="shared" si="11"/>
        <v>0</v>
      </c>
      <c r="V34" s="27">
        <f t="shared" si="4"/>
        <v>0</v>
      </c>
      <c r="W34" s="27">
        <f t="shared" si="9"/>
        <v>1</v>
      </c>
      <c r="X34" s="115" t="s">
        <v>46</v>
      </c>
    </row>
    <row r="35" spans="2:24" ht="108.5" x14ac:dyDescent="0.35">
      <c r="B35" s="145"/>
      <c r="C35" s="146"/>
      <c r="D35" s="80" t="s">
        <v>111</v>
      </c>
      <c r="E35" s="82" t="s">
        <v>29</v>
      </c>
      <c r="F35" s="92" t="s">
        <v>110</v>
      </c>
      <c r="G35" s="58">
        <v>1</v>
      </c>
      <c r="H35" s="30"/>
      <c r="I35" s="30"/>
      <c r="J35" s="30"/>
      <c r="K35" s="50">
        <v>100</v>
      </c>
      <c r="L35" s="33"/>
      <c r="M35" s="34"/>
      <c r="N35" s="34"/>
      <c r="O35" s="112">
        <v>1</v>
      </c>
      <c r="P35" s="36" t="str">
        <f>IFERROR((L35/H35),"100%")</f>
        <v>100%</v>
      </c>
      <c r="Q35" s="27" t="str">
        <f t="shared" si="17"/>
        <v>100%</v>
      </c>
      <c r="R35" s="27" t="str">
        <f t="shared" si="18"/>
        <v>100%</v>
      </c>
      <c r="S35" s="27">
        <f t="shared" si="7"/>
        <v>0.01</v>
      </c>
      <c r="T35" s="36">
        <f t="shared" si="8"/>
        <v>0</v>
      </c>
      <c r="U35" s="27">
        <f t="shared" si="11"/>
        <v>0</v>
      </c>
      <c r="V35" s="27">
        <f t="shared" si="4"/>
        <v>0</v>
      </c>
      <c r="W35" s="27">
        <f t="shared" si="9"/>
        <v>1</v>
      </c>
      <c r="X35" s="115" t="s">
        <v>47</v>
      </c>
    </row>
    <row r="36" spans="2:24" ht="108.5" x14ac:dyDescent="0.35">
      <c r="B36" s="145"/>
      <c r="C36" s="146"/>
      <c r="D36" s="80" t="s">
        <v>112</v>
      </c>
      <c r="E36" s="82" t="s">
        <v>23</v>
      </c>
      <c r="F36" s="92" t="s">
        <v>113</v>
      </c>
      <c r="G36" s="58">
        <v>1</v>
      </c>
      <c r="H36" s="30"/>
      <c r="I36" s="30"/>
      <c r="J36" s="30"/>
      <c r="K36" s="50">
        <v>100</v>
      </c>
      <c r="L36" s="33"/>
      <c r="M36" s="34"/>
      <c r="N36" s="34"/>
      <c r="O36" s="112">
        <v>1</v>
      </c>
      <c r="P36" s="36" t="str">
        <f t="shared" si="17"/>
        <v>100%</v>
      </c>
      <c r="Q36" s="27" t="str">
        <f>IFERROR((M36/I36),"100%")</f>
        <v>100%</v>
      </c>
      <c r="R36" s="27" t="str">
        <f t="shared" si="18"/>
        <v>100%</v>
      </c>
      <c r="S36" s="27">
        <f t="shared" si="7"/>
        <v>0.01</v>
      </c>
      <c r="T36" s="36">
        <f t="shared" si="8"/>
        <v>0</v>
      </c>
      <c r="U36" s="27">
        <f t="shared" si="11"/>
        <v>0</v>
      </c>
      <c r="V36" s="27">
        <f t="shared" si="4"/>
        <v>0</v>
      </c>
      <c r="W36" s="27">
        <f t="shared" si="9"/>
        <v>1</v>
      </c>
      <c r="X36" s="115" t="s">
        <v>47</v>
      </c>
    </row>
    <row r="37" spans="2:24" ht="175" x14ac:dyDescent="0.35">
      <c r="B37" s="79" t="s">
        <v>30</v>
      </c>
      <c r="C37" s="80" t="s">
        <v>114</v>
      </c>
      <c r="D37" s="80" t="s">
        <v>115</v>
      </c>
      <c r="E37" s="82" t="s">
        <v>29</v>
      </c>
      <c r="F37" s="92" t="s">
        <v>116</v>
      </c>
      <c r="G37" s="123">
        <v>100</v>
      </c>
      <c r="H37" s="30">
        <v>25</v>
      </c>
      <c r="I37" s="30">
        <v>25</v>
      </c>
      <c r="J37" s="30">
        <v>25</v>
      </c>
      <c r="K37" s="50">
        <v>25</v>
      </c>
      <c r="L37" s="33">
        <v>0</v>
      </c>
      <c r="M37" s="34">
        <v>25</v>
      </c>
      <c r="N37" s="34">
        <v>25</v>
      </c>
      <c r="O37" s="122">
        <v>25</v>
      </c>
      <c r="P37" s="36">
        <f>IFERROR((L37/H37),"100%")</f>
        <v>0</v>
      </c>
      <c r="Q37" s="27">
        <f>IFERROR((M37/I37),"100%")</f>
        <v>1</v>
      </c>
      <c r="R37" s="27">
        <f t="shared" si="18"/>
        <v>1</v>
      </c>
      <c r="S37" s="27">
        <f t="shared" si="7"/>
        <v>1</v>
      </c>
      <c r="T37" s="36">
        <f t="shared" si="8"/>
        <v>0</v>
      </c>
      <c r="U37" s="27">
        <f t="shared" si="11"/>
        <v>0.25</v>
      </c>
      <c r="V37" s="27">
        <f t="shared" si="4"/>
        <v>0.5</v>
      </c>
      <c r="W37" s="27">
        <f t="shared" si="9"/>
        <v>0.75</v>
      </c>
      <c r="X37" s="115" t="s">
        <v>263</v>
      </c>
    </row>
    <row r="38" spans="2:24" ht="175" x14ac:dyDescent="0.35">
      <c r="B38" s="79" t="s">
        <v>30</v>
      </c>
      <c r="C38" s="80" t="s">
        <v>117</v>
      </c>
      <c r="D38" s="80" t="s">
        <v>118</v>
      </c>
      <c r="E38" s="82" t="s">
        <v>29</v>
      </c>
      <c r="F38" s="92" t="s">
        <v>119</v>
      </c>
      <c r="G38" s="49">
        <v>20</v>
      </c>
      <c r="H38" s="30">
        <v>5</v>
      </c>
      <c r="I38" s="30">
        <v>5</v>
      </c>
      <c r="J38" s="30">
        <v>5</v>
      </c>
      <c r="K38" s="50">
        <v>5</v>
      </c>
      <c r="L38" s="33">
        <v>5</v>
      </c>
      <c r="M38" s="34">
        <v>5</v>
      </c>
      <c r="N38" s="34">
        <v>5</v>
      </c>
      <c r="O38" s="111">
        <v>5</v>
      </c>
      <c r="P38" s="36">
        <f>IFERROR((L38/H38),"100%")</f>
        <v>1</v>
      </c>
      <c r="Q38" s="27">
        <f t="shared" si="17"/>
        <v>1</v>
      </c>
      <c r="R38" s="27">
        <f t="shared" si="18"/>
        <v>1</v>
      </c>
      <c r="S38" s="27">
        <f t="shared" si="7"/>
        <v>1</v>
      </c>
      <c r="T38" s="36">
        <f t="shared" si="8"/>
        <v>0.25</v>
      </c>
      <c r="U38" s="27">
        <f t="shared" si="11"/>
        <v>0.5</v>
      </c>
      <c r="V38" s="27">
        <f t="shared" si="4"/>
        <v>0.75</v>
      </c>
      <c r="W38" s="27">
        <f t="shared" si="9"/>
        <v>1</v>
      </c>
      <c r="X38" s="115" t="s">
        <v>264</v>
      </c>
    </row>
    <row r="39" spans="2:24" ht="262.5" x14ac:dyDescent="0.35">
      <c r="B39" s="79" t="s">
        <v>30</v>
      </c>
      <c r="C39" s="80" t="s">
        <v>120</v>
      </c>
      <c r="D39" s="80" t="s">
        <v>121</v>
      </c>
      <c r="E39" s="82" t="s">
        <v>29</v>
      </c>
      <c r="F39" s="92" t="s">
        <v>122</v>
      </c>
      <c r="G39" s="49">
        <v>10</v>
      </c>
      <c r="H39" s="30">
        <v>3</v>
      </c>
      <c r="I39" s="30">
        <v>1</v>
      </c>
      <c r="J39" s="30">
        <v>3</v>
      </c>
      <c r="K39" s="50">
        <v>3</v>
      </c>
      <c r="L39" s="33">
        <v>3</v>
      </c>
      <c r="M39" s="34">
        <v>1</v>
      </c>
      <c r="N39" s="34">
        <v>1</v>
      </c>
      <c r="O39" s="111">
        <v>1</v>
      </c>
      <c r="P39" s="36">
        <f t="shared" si="17"/>
        <v>1</v>
      </c>
      <c r="Q39" s="27">
        <f>IFERROR((M39/I39),"100%")</f>
        <v>1</v>
      </c>
      <c r="R39" s="27">
        <f t="shared" si="18"/>
        <v>0.33333333333333331</v>
      </c>
      <c r="S39" s="27">
        <f t="shared" si="7"/>
        <v>0.33333333333333331</v>
      </c>
      <c r="T39" s="36">
        <f t="shared" si="8"/>
        <v>0.3</v>
      </c>
      <c r="U39" s="27">
        <f>IFERROR((L39+M39)/(G39),"No Programado")</f>
        <v>0.4</v>
      </c>
      <c r="V39" s="27">
        <f t="shared" si="4"/>
        <v>0.5</v>
      </c>
      <c r="W39" s="27">
        <f t="shared" si="9"/>
        <v>0.6</v>
      </c>
      <c r="X39" s="115" t="s">
        <v>265</v>
      </c>
    </row>
    <row r="40" spans="2:24" ht="210" x14ac:dyDescent="0.35">
      <c r="B40" s="145" t="s">
        <v>30</v>
      </c>
      <c r="C40" s="148" t="s">
        <v>123</v>
      </c>
      <c r="D40" s="80" t="s">
        <v>124</v>
      </c>
      <c r="E40" s="82" t="s">
        <v>29</v>
      </c>
      <c r="F40" s="92" t="s">
        <v>125</v>
      </c>
      <c r="G40" s="49">
        <v>100</v>
      </c>
      <c r="H40" s="30">
        <v>25</v>
      </c>
      <c r="I40" s="30">
        <v>25</v>
      </c>
      <c r="J40" s="30">
        <v>25</v>
      </c>
      <c r="K40" s="50">
        <v>25</v>
      </c>
      <c r="L40" s="33">
        <v>25</v>
      </c>
      <c r="M40" s="34">
        <v>25</v>
      </c>
      <c r="N40" s="34">
        <v>25</v>
      </c>
      <c r="O40" s="111">
        <v>25</v>
      </c>
      <c r="P40" s="36">
        <f>IFERROR((L40/H40),"100%")</f>
        <v>1</v>
      </c>
      <c r="Q40" s="27">
        <f>IFERROR((M40/I40),"100%")</f>
        <v>1</v>
      </c>
      <c r="R40" s="27">
        <f t="shared" si="18"/>
        <v>1</v>
      </c>
      <c r="S40" s="27">
        <f t="shared" si="7"/>
        <v>1</v>
      </c>
      <c r="T40" s="36">
        <f t="shared" si="8"/>
        <v>0.25</v>
      </c>
      <c r="U40" s="27">
        <f t="shared" si="11"/>
        <v>0.5</v>
      </c>
      <c r="V40" s="27">
        <f t="shared" si="4"/>
        <v>0.75</v>
      </c>
      <c r="W40" s="27">
        <f t="shared" si="9"/>
        <v>1</v>
      </c>
      <c r="X40" s="115" t="s">
        <v>266</v>
      </c>
    </row>
    <row r="41" spans="2:24" ht="210" x14ac:dyDescent="0.35">
      <c r="B41" s="145"/>
      <c r="C41" s="148"/>
      <c r="D41" s="80" t="s">
        <v>126</v>
      </c>
      <c r="E41" s="82" t="s">
        <v>29</v>
      </c>
      <c r="F41" s="92" t="s">
        <v>127</v>
      </c>
      <c r="G41" s="49">
        <v>9</v>
      </c>
      <c r="H41" s="30">
        <v>2</v>
      </c>
      <c r="I41" s="30">
        <v>2</v>
      </c>
      <c r="J41" s="30">
        <v>2</v>
      </c>
      <c r="K41" s="50">
        <v>3</v>
      </c>
      <c r="L41" s="33">
        <v>2</v>
      </c>
      <c r="M41" s="34">
        <v>2</v>
      </c>
      <c r="N41" s="34">
        <v>2</v>
      </c>
      <c r="O41" s="111">
        <v>3</v>
      </c>
      <c r="P41" s="36">
        <f>IFERROR((L41/H41),"100%")</f>
        <v>1</v>
      </c>
      <c r="Q41" s="27">
        <f>IFERROR((M41/I41),"100%")</f>
        <v>1</v>
      </c>
      <c r="R41" s="27">
        <f t="shared" si="18"/>
        <v>1</v>
      </c>
      <c r="S41" s="27">
        <f t="shared" si="7"/>
        <v>1</v>
      </c>
      <c r="T41" s="36">
        <f t="shared" si="8"/>
        <v>0.22222222222222221</v>
      </c>
      <c r="U41" s="27">
        <f t="shared" si="11"/>
        <v>0.44444444444444442</v>
      </c>
      <c r="V41" s="27">
        <f t="shared" si="4"/>
        <v>0.66666666666666663</v>
      </c>
      <c r="W41" s="27">
        <f t="shared" si="9"/>
        <v>1</v>
      </c>
      <c r="X41" s="115" t="s">
        <v>267</v>
      </c>
    </row>
    <row r="42" spans="2:24" ht="297.5" x14ac:dyDescent="0.35">
      <c r="B42" s="79" t="s">
        <v>30</v>
      </c>
      <c r="C42" s="80" t="s">
        <v>128</v>
      </c>
      <c r="D42" s="80" t="s">
        <v>129</v>
      </c>
      <c r="E42" s="82" t="s">
        <v>29</v>
      </c>
      <c r="F42" s="92" t="s">
        <v>130</v>
      </c>
      <c r="G42" s="49">
        <v>22</v>
      </c>
      <c r="H42" s="30">
        <v>6</v>
      </c>
      <c r="I42" s="30">
        <v>6</v>
      </c>
      <c r="J42" s="30">
        <v>5</v>
      </c>
      <c r="K42" s="50">
        <v>5</v>
      </c>
      <c r="L42" s="33">
        <v>6</v>
      </c>
      <c r="M42" s="34">
        <v>6</v>
      </c>
      <c r="N42" s="34">
        <v>5</v>
      </c>
      <c r="O42" s="111">
        <v>5</v>
      </c>
      <c r="P42" s="36">
        <f t="shared" si="17"/>
        <v>1</v>
      </c>
      <c r="Q42" s="27">
        <f t="shared" si="17"/>
        <v>1</v>
      </c>
      <c r="R42" s="27">
        <f t="shared" si="18"/>
        <v>1</v>
      </c>
      <c r="S42" s="27">
        <f t="shared" si="7"/>
        <v>1</v>
      </c>
      <c r="T42" s="36">
        <f t="shared" si="8"/>
        <v>0.27272727272727271</v>
      </c>
      <c r="U42" s="27">
        <f t="shared" si="11"/>
        <v>0.54545454545454541</v>
      </c>
      <c r="V42" s="27">
        <f t="shared" si="4"/>
        <v>0.77272727272727271</v>
      </c>
      <c r="W42" s="27">
        <f t="shared" si="9"/>
        <v>1</v>
      </c>
      <c r="X42" s="115" t="s">
        <v>268</v>
      </c>
    </row>
    <row r="43" spans="2:24" ht="262.5" x14ac:dyDescent="0.35">
      <c r="B43" s="79" t="s">
        <v>30</v>
      </c>
      <c r="C43" s="80" t="s">
        <v>131</v>
      </c>
      <c r="D43" s="80" t="s">
        <v>132</v>
      </c>
      <c r="E43" s="82" t="s">
        <v>29</v>
      </c>
      <c r="F43" s="92" t="s">
        <v>133</v>
      </c>
      <c r="G43" s="59">
        <v>13</v>
      </c>
      <c r="H43" s="30">
        <v>3</v>
      </c>
      <c r="I43" s="30">
        <v>3</v>
      </c>
      <c r="J43" s="30">
        <v>3</v>
      </c>
      <c r="K43" s="50">
        <v>4</v>
      </c>
      <c r="L43" s="33">
        <v>3</v>
      </c>
      <c r="M43" s="34">
        <v>3</v>
      </c>
      <c r="N43" s="34">
        <v>3</v>
      </c>
      <c r="O43" s="111">
        <v>4</v>
      </c>
      <c r="P43" s="36">
        <f t="shared" si="17"/>
        <v>1</v>
      </c>
      <c r="Q43" s="27">
        <f t="shared" si="17"/>
        <v>1</v>
      </c>
      <c r="R43" s="27">
        <f t="shared" si="18"/>
        <v>1</v>
      </c>
      <c r="S43" s="27">
        <f t="shared" si="7"/>
        <v>1</v>
      </c>
      <c r="T43" s="36">
        <f t="shared" si="8"/>
        <v>0.23076923076923078</v>
      </c>
      <c r="U43" s="27">
        <f t="shared" si="11"/>
        <v>0.46153846153846156</v>
      </c>
      <c r="V43" s="27">
        <f t="shared" si="4"/>
        <v>0.69230769230769229</v>
      </c>
      <c r="W43" s="27">
        <f t="shared" si="9"/>
        <v>1</v>
      </c>
      <c r="X43" s="115" t="s">
        <v>269</v>
      </c>
    </row>
    <row r="44" spans="2:24" ht="192.5" x14ac:dyDescent="0.35">
      <c r="B44" s="79" t="s">
        <v>30</v>
      </c>
      <c r="C44" s="80" t="s">
        <v>134</v>
      </c>
      <c r="D44" s="80" t="s">
        <v>135</v>
      </c>
      <c r="E44" s="82" t="s">
        <v>29</v>
      </c>
      <c r="F44" s="92" t="s">
        <v>136</v>
      </c>
      <c r="G44" s="59">
        <v>4</v>
      </c>
      <c r="H44" s="30">
        <v>1</v>
      </c>
      <c r="I44" s="30">
        <v>1</v>
      </c>
      <c r="J44" s="30">
        <v>1</v>
      </c>
      <c r="K44" s="50">
        <v>1</v>
      </c>
      <c r="L44" s="33">
        <v>1</v>
      </c>
      <c r="M44" s="34">
        <v>1</v>
      </c>
      <c r="N44" s="34">
        <v>0</v>
      </c>
      <c r="O44" s="111">
        <v>1</v>
      </c>
      <c r="P44" s="36">
        <f t="shared" si="17"/>
        <v>1</v>
      </c>
      <c r="Q44" s="27">
        <f t="shared" si="17"/>
        <v>1</v>
      </c>
      <c r="R44" s="27">
        <f t="shared" si="18"/>
        <v>0</v>
      </c>
      <c r="S44" s="27">
        <f t="shared" si="7"/>
        <v>1</v>
      </c>
      <c r="T44" s="36">
        <f t="shared" si="8"/>
        <v>0.25</v>
      </c>
      <c r="U44" s="27">
        <f t="shared" si="11"/>
        <v>0.5</v>
      </c>
      <c r="V44" s="27">
        <f t="shared" si="4"/>
        <v>0.5</v>
      </c>
      <c r="W44" s="27">
        <f t="shared" si="9"/>
        <v>0.75</v>
      </c>
      <c r="X44" s="115" t="s">
        <v>270</v>
      </c>
    </row>
    <row r="45" spans="2:24" ht="175" x14ac:dyDescent="0.35">
      <c r="B45" s="79" t="s">
        <v>30</v>
      </c>
      <c r="C45" s="80" t="s">
        <v>137</v>
      </c>
      <c r="D45" s="80" t="s">
        <v>138</v>
      </c>
      <c r="E45" s="82" t="s">
        <v>29</v>
      </c>
      <c r="F45" s="92" t="s">
        <v>139</v>
      </c>
      <c r="G45" s="59">
        <v>2</v>
      </c>
      <c r="H45" s="30">
        <v>1</v>
      </c>
      <c r="I45" s="30">
        <v>1</v>
      </c>
      <c r="J45" s="30"/>
      <c r="K45" s="50"/>
      <c r="L45" s="33">
        <v>1</v>
      </c>
      <c r="M45" s="34">
        <v>1</v>
      </c>
      <c r="N45" s="34"/>
      <c r="O45" s="111">
        <v>0</v>
      </c>
      <c r="P45" s="36">
        <f t="shared" si="17"/>
        <v>1</v>
      </c>
      <c r="Q45" s="27">
        <f t="shared" si="17"/>
        <v>1</v>
      </c>
      <c r="R45" s="27" t="str">
        <f t="shared" si="18"/>
        <v>100%</v>
      </c>
      <c r="S45" s="27" t="str">
        <f t="shared" si="7"/>
        <v>100%</v>
      </c>
      <c r="T45" s="36">
        <f t="shared" si="8"/>
        <v>0.5</v>
      </c>
      <c r="U45" s="27">
        <f t="shared" si="11"/>
        <v>1</v>
      </c>
      <c r="V45" s="27">
        <f t="shared" si="4"/>
        <v>1</v>
      </c>
      <c r="W45" s="27">
        <f t="shared" si="9"/>
        <v>1</v>
      </c>
      <c r="X45" s="115" t="s">
        <v>271</v>
      </c>
    </row>
    <row r="46" spans="2:24" ht="211" x14ac:dyDescent="0.35">
      <c r="B46" s="79" t="s">
        <v>30</v>
      </c>
      <c r="C46" s="80" t="s">
        <v>140</v>
      </c>
      <c r="D46" s="80" t="s">
        <v>141</v>
      </c>
      <c r="E46" s="82" t="s">
        <v>29</v>
      </c>
      <c r="F46" s="92" t="s">
        <v>142</v>
      </c>
      <c r="G46" s="59">
        <v>4</v>
      </c>
      <c r="H46" s="30">
        <v>1</v>
      </c>
      <c r="I46" s="30">
        <v>1</v>
      </c>
      <c r="J46" s="30">
        <v>1</v>
      </c>
      <c r="K46" s="50">
        <v>1</v>
      </c>
      <c r="L46" s="33">
        <v>1</v>
      </c>
      <c r="M46" s="34">
        <v>1</v>
      </c>
      <c r="N46" s="34">
        <v>1</v>
      </c>
      <c r="O46" s="111">
        <v>1</v>
      </c>
      <c r="P46" s="36">
        <f t="shared" si="17"/>
        <v>1</v>
      </c>
      <c r="Q46" s="27">
        <f t="shared" si="17"/>
        <v>1</v>
      </c>
      <c r="R46" s="27">
        <f t="shared" si="18"/>
        <v>1</v>
      </c>
      <c r="S46" s="27">
        <f t="shared" si="7"/>
        <v>1</v>
      </c>
      <c r="T46" s="36">
        <f t="shared" si="8"/>
        <v>0.25</v>
      </c>
      <c r="U46" s="27">
        <f t="shared" si="11"/>
        <v>0.5</v>
      </c>
      <c r="V46" s="27">
        <f t="shared" si="4"/>
        <v>0.75</v>
      </c>
      <c r="W46" s="27">
        <f t="shared" si="9"/>
        <v>1</v>
      </c>
      <c r="X46" s="115" t="s">
        <v>272</v>
      </c>
    </row>
    <row r="47" spans="2:24" ht="280.5" x14ac:dyDescent="0.35">
      <c r="B47" s="79" t="s">
        <v>35</v>
      </c>
      <c r="C47" s="87" t="s">
        <v>143</v>
      </c>
      <c r="D47" s="80" t="s">
        <v>144</v>
      </c>
      <c r="E47" s="82" t="s">
        <v>29</v>
      </c>
      <c r="F47" s="88" t="s">
        <v>145</v>
      </c>
      <c r="G47" s="49">
        <v>61</v>
      </c>
      <c r="H47" s="30">
        <v>15</v>
      </c>
      <c r="I47" s="31">
        <v>15</v>
      </c>
      <c r="J47" s="31">
        <v>15</v>
      </c>
      <c r="K47" s="32">
        <v>16</v>
      </c>
      <c r="L47" s="33">
        <v>15</v>
      </c>
      <c r="M47" s="34">
        <v>15</v>
      </c>
      <c r="N47" s="34">
        <v>15</v>
      </c>
      <c r="O47" s="111">
        <v>16</v>
      </c>
      <c r="P47" s="36">
        <f t="shared" ref="P47:R62" si="19">IFERROR((L47/H47),"100%")</f>
        <v>1</v>
      </c>
      <c r="Q47" s="27">
        <f t="shared" si="19"/>
        <v>1</v>
      </c>
      <c r="R47" s="27">
        <f t="shared" si="18"/>
        <v>1</v>
      </c>
      <c r="S47" s="27">
        <f t="shared" si="7"/>
        <v>1</v>
      </c>
      <c r="T47" s="36">
        <f t="shared" si="8"/>
        <v>0.24590163934426229</v>
      </c>
      <c r="U47" s="27">
        <f t="shared" si="11"/>
        <v>0.49180327868852458</v>
      </c>
      <c r="V47" s="27">
        <f t="shared" si="4"/>
        <v>0.73770491803278693</v>
      </c>
      <c r="W47" s="27">
        <f t="shared" si="9"/>
        <v>1</v>
      </c>
      <c r="X47" s="115" t="s">
        <v>273</v>
      </c>
    </row>
    <row r="48" spans="2:24" ht="210" x14ac:dyDescent="0.35">
      <c r="B48" s="79" t="s">
        <v>30</v>
      </c>
      <c r="C48" s="80" t="s">
        <v>146</v>
      </c>
      <c r="D48" s="80" t="s">
        <v>147</v>
      </c>
      <c r="E48" s="82" t="s">
        <v>29</v>
      </c>
      <c r="F48" s="88" t="s">
        <v>148</v>
      </c>
      <c r="G48" s="51">
        <v>83</v>
      </c>
      <c r="H48" s="30">
        <v>20</v>
      </c>
      <c r="I48" s="31">
        <v>19</v>
      </c>
      <c r="J48" s="31">
        <v>20</v>
      </c>
      <c r="K48" s="32">
        <v>24</v>
      </c>
      <c r="L48" s="33">
        <v>19</v>
      </c>
      <c r="M48" s="34">
        <v>12</v>
      </c>
      <c r="N48" s="34">
        <v>19</v>
      </c>
      <c r="O48" s="111">
        <v>24</v>
      </c>
      <c r="P48" s="36">
        <f>IFERROR((L48/H48),"100%")</f>
        <v>0.95</v>
      </c>
      <c r="Q48" s="27">
        <f>IFERROR((M48/I48),"100%")</f>
        <v>0.63157894736842102</v>
      </c>
      <c r="R48" s="27">
        <f t="shared" si="18"/>
        <v>0.95</v>
      </c>
      <c r="S48" s="27">
        <f t="shared" si="7"/>
        <v>1</v>
      </c>
      <c r="T48" s="36">
        <f t="shared" si="8"/>
        <v>0.2289156626506024</v>
      </c>
      <c r="U48" s="27">
        <f>IFERROR((L48+M48)/(G48),"No Programado")</f>
        <v>0.37349397590361444</v>
      </c>
      <c r="V48" s="27">
        <f t="shared" si="4"/>
        <v>0.60240963855421692</v>
      </c>
      <c r="W48" s="27">
        <f t="shared" si="9"/>
        <v>0.89156626506024095</v>
      </c>
      <c r="X48" s="115" t="s">
        <v>274</v>
      </c>
    </row>
    <row r="49" spans="2:24" ht="175" x14ac:dyDescent="0.35">
      <c r="B49" s="79" t="s">
        <v>30</v>
      </c>
      <c r="C49" s="80" t="s">
        <v>149</v>
      </c>
      <c r="D49" s="80" t="s">
        <v>150</v>
      </c>
      <c r="E49" s="82" t="s">
        <v>29</v>
      </c>
      <c r="F49" s="88" t="s">
        <v>151</v>
      </c>
      <c r="G49" s="51">
        <v>48</v>
      </c>
      <c r="H49" s="30">
        <v>12</v>
      </c>
      <c r="I49" s="31">
        <v>12</v>
      </c>
      <c r="J49" s="31">
        <v>12</v>
      </c>
      <c r="K49" s="32">
        <v>12</v>
      </c>
      <c r="L49" s="33">
        <v>12</v>
      </c>
      <c r="M49" s="34">
        <v>12</v>
      </c>
      <c r="N49" s="34">
        <v>12</v>
      </c>
      <c r="O49" s="111">
        <v>12</v>
      </c>
      <c r="P49" s="36">
        <f t="shared" si="19"/>
        <v>1</v>
      </c>
      <c r="Q49" s="27">
        <f t="shared" si="19"/>
        <v>1</v>
      </c>
      <c r="R49" s="27">
        <f t="shared" si="18"/>
        <v>1</v>
      </c>
      <c r="S49" s="27">
        <f t="shared" si="7"/>
        <v>1</v>
      </c>
      <c r="T49" s="36">
        <f t="shared" si="8"/>
        <v>0.25</v>
      </c>
      <c r="U49" s="27">
        <f t="shared" si="11"/>
        <v>0.5</v>
      </c>
      <c r="V49" s="27">
        <f t="shared" si="4"/>
        <v>0.75</v>
      </c>
      <c r="W49" s="27">
        <f t="shared" si="9"/>
        <v>1</v>
      </c>
      <c r="X49" s="115" t="s">
        <v>302</v>
      </c>
    </row>
    <row r="50" spans="2:24" ht="262.5" x14ac:dyDescent="0.35">
      <c r="B50" s="79" t="s">
        <v>36</v>
      </c>
      <c r="C50" s="102" t="s">
        <v>152</v>
      </c>
      <c r="D50" s="85" t="s">
        <v>153</v>
      </c>
      <c r="E50" s="82" t="s">
        <v>29</v>
      </c>
      <c r="F50" s="86" t="s">
        <v>154</v>
      </c>
      <c r="G50" s="52">
        <v>17</v>
      </c>
      <c r="H50" s="30">
        <v>4</v>
      </c>
      <c r="I50" s="30">
        <v>4</v>
      </c>
      <c r="J50" s="30">
        <v>4</v>
      </c>
      <c r="K50" s="50">
        <v>5</v>
      </c>
      <c r="L50" s="33">
        <v>4</v>
      </c>
      <c r="M50" s="34">
        <v>6</v>
      </c>
      <c r="N50" s="34">
        <v>6</v>
      </c>
      <c r="O50" s="113">
        <v>5</v>
      </c>
      <c r="P50" s="36">
        <f>IFERROR((L50/H50),"100%")</f>
        <v>1</v>
      </c>
      <c r="Q50" s="27">
        <f>IFERROR((M50/I50),"100%")</f>
        <v>1.5</v>
      </c>
      <c r="R50" s="27">
        <f t="shared" si="18"/>
        <v>1.5</v>
      </c>
      <c r="S50" s="27">
        <f t="shared" si="7"/>
        <v>1</v>
      </c>
      <c r="T50" s="36">
        <f t="shared" si="8"/>
        <v>0.23529411764705882</v>
      </c>
      <c r="U50" s="27">
        <f t="shared" si="11"/>
        <v>0.58823529411764708</v>
      </c>
      <c r="V50" s="27">
        <f t="shared" si="4"/>
        <v>0.94117647058823528</v>
      </c>
      <c r="W50" s="27">
        <f t="shared" si="9"/>
        <v>1.2352941176470589</v>
      </c>
      <c r="X50" s="115" t="s">
        <v>275</v>
      </c>
    </row>
    <row r="51" spans="2:24" ht="175" x14ac:dyDescent="0.35">
      <c r="B51" s="79" t="s">
        <v>30</v>
      </c>
      <c r="C51" s="90" t="s">
        <v>155</v>
      </c>
      <c r="D51" s="80" t="s">
        <v>156</v>
      </c>
      <c r="E51" s="82" t="s">
        <v>29</v>
      </c>
      <c r="F51" s="88" t="s">
        <v>157</v>
      </c>
      <c r="G51" s="51">
        <v>17</v>
      </c>
      <c r="H51" s="30">
        <v>4</v>
      </c>
      <c r="I51" s="30">
        <v>4</v>
      </c>
      <c r="J51" s="30">
        <v>4</v>
      </c>
      <c r="K51" s="50">
        <v>5</v>
      </c>
      <c r="L51" s="33">
        <v>4</v>
      </c>
      <c r="M51" s="34">
        <v>8</v>
      </c>
      <c r="N51" s="34">
        <v>6</v>
      </c>
      <c r="O51" s="113" t="s">
        <v>245</v>
      </c>
      <c r="P51" s="36">
        <f>IFERROR((L51/H51),"100%")</f>
        <v>1</v>
      </c>
      <c r="Q51" s="27">
        <f>IFERROR((M51/I51),"100%")</f>
        <v>2</v>
      </c>
      <c r="R51" s="27">
        <f t="shared" si="18"/>
        <v>1.5</v>
      </c>
      <c r="S51" s="27" t="str">
        <f t="shared" si="7"/>
        <v>100%</v>
      </c>
      <c r="T51" s="36">
        <f t="shared" si="8"/>
        <v>0.23529411764705882</v>
      </c>
      <c r="U51" s="27">
        <f t="shared" si="11"/>
        <v>0.70588235294117652</v>
      </c>
      <c r="V51" s="27">
        <f t="shared" si="4"/>
        <v>1.0588235294117647</v>
      </c>
      <c r="W51" s="27" t="str">
        <f>IFERROR((N51+O51+M51+L51)/(G51),"No Programado")</f>
        <v>No Programado</v>
      </c>
      <c r="X51" s="115" t="s">
        <v>276</v>
      </c>
    </row>
    <row r="52" spans="2:24" ht="175" x14ac:dyDescent="0.35">
      <c r="B52" s="79" t="s">
        <v>30</v>
      </c>
      <c r="C52" s="90" t="s">
        <v>158</v>
      </c>
      <c r="D52" s="87" t="s">
        <v>159</v>
      </c>
      <c r="E52" s="82" t="s">
        <v>29</v>
      </c>
      <c r="F52" s="103" t="s">
        <v>160</v>
      </c>
      <c r="G52" s="51">
        <v>19000</v>
      </c>
      <c r="H52" s="30">
        <v>4750</v>
      </c>
      <c r="I52" s="30">
        <v>4750</v>
      </c>
      <c r="J52" s="30">
        <v>4750</v>
      </c>
      <c r="K52" s="30">
        <v>4750</v>
      </c>
      <c r="L52" s="33">
        <v>4750</v>
      </c>
      <c r="M52" s="34">
        <v>8970</v>
      </c>
      <c r="N52" s="34">
        <v>8268</v>
      </c>
      <c r="O52" s="113" t="s">
        <v>245</v>
      </c>
      <c r="P52" s="36">
        <f>IFERROR((L52/H52),"100%")</f>
        <v>1</v>
      </c>
      <c r="Q52" s="27">
        <f t="shared" si="19"/>
        <v>1.888421052631579</v>
      </c>
      <c r="R52" s="27">
        <f t="shared" si="18"/>
        <v>1.7406315789473685</v>
      </c>
      <c r="S52" s="27" t="str">
        <f t="shared" si="7"/>
        <v>100%</v>
      </c>
      <c r="T52" s="36">
        <f t="shared" si="8"/>
        <v>0.25</v>
      </c>
      <c r="U52" s="27">
        <f t="shared" si="11"/>
        <v>0.72210526315789469</v>
      </c>
      <c r="V52" s="27">
        <f t="shared" si="4"/>
        <v>1.1572631578947368</v>
      </c>
      <c r="W52" s="27" t="str">
        <f t="shared" si="9"/>
        <v>No Programado</v>
      </c>
      <c r="X52" s="115" t="s">
        <v>277</v>
      </c>
    </row>
    <row r="53" spans="2:24" ht="245" x14ac:dyDescent="0.35">
      <c r="B53" s="79" t="s">
        <v>243</v>
      </c>
      <c r="C53" s="90" t="s">
        <v>161</v>
      </c>
      <c r="D53" s="85" t="s">
        <v>162</v>
      </c>
      <c r="E53" s="82" t="s">
        <v>29</v>
      </c>
      <c r="F53" s="86" t="s">
        <v>163</v>
      </c>
      <c r="G53" s="52">
        <v>750</v>
      </c>
      <c r="H53" s="30">
        <v>188</v>
      </c>
      <c r="I53" s="30">
        <v>188</v>
      </c>
      <c r="J53" s="30">
        <v>187</v>
      </c>
      <c r="K53" s="30">
        <v>187</v>
      </c>
      <c r="L53" s="33">
        <v>188</v>
      </c>
      <c r="M53" s="34">
        <v>152</v>
      </c>
      <c r="N53" s="34">
        <v>188</v>
      </c>
      <c r="O53" s="111">
        <v>187</v>
      </c>
      <c r="P53" s="36">
        <f t="shared" ref="P53:P58" si="20">IFERROR((L53/H53),"100%")</f>
        <v>1</v>
      </c>
      <c r="Q53" s="27">
        <f t="shared" si="19"/>
        <v>0.80851063829787229</v>
      </c>
      <c r="R53" s="27">
        <f t="shared" si="18"/>
        <v>1.0053475935828877</v>
      </c>
      <c r="S53" s="27">
        <f t="shared" si="7"/>
        <v>1</v>
      </c>
      <c r="T53" s="36">
        <f t="shared" si="8"/>
        <v>0.25066666666666665</v>
      </c>
      <c r="U53" s="27">
        <f t="shared" si="11"/>
        <v>0.45333333333333331</v>
      </c>
      <c r="V53" s="27">
        <f t="shared" si="4"/>
        <v>0.70399999999999996</v>
      </c>
      <c r="W53" s="27">
        <f t="shared" si="9"/>
        <v>0.95333333333333337</v>
      </c>
      <c r="X53" s="115" t="s">
        <v>278</v>
      </c>
    </row>
    <row r="54" spans="2:24" ht="315" x14ac:dyDescent="0.35">
      <c r="B54" s="79" t="s">
        <v>30</v>
      </c>
      <c r="C54" s="90" t="s">
        <v>164</v>
      </c>
      <c r="D54" s="80" t="s">
        <v>165</v>
      </c>
      <c r="E54" s="82" t="s">
        <v>29</v>
      </c>
      <c r="F54" s="88" t="s">
        <v>166</v>
      </c>
      <c r="G54" s="51">
        <v>1500</v>
      </c>
      <c r="H54" s="30">
        <v>375</v>
      </c>
      <c r="I54" s="30">
        <v>375</v>
      </c>
      <c r="J54" s="30">
        <v>375</v>
      </c>
      <c r="K54" s="50">
        <v>375</v>
      </c>
      <c r="L54" s="33">
        <v>375</v>
      </c>
      <c r="M54" s="34">
        <v>463</v>
      </c>
      <c r="N54" s="34">
        <v>375</v>
      </c>
      <c r="O54" s="111">
        <v>375</v>
      </c>
      <c r="P54" s="36">
        <f t="shared" si="20"/>
        <v>1</v>
      </c>
      <c r="Q54" s="27">
        <f t="shared" si="19"/>
        <v>1.2346666666666666</v>
      </c>
      <c r="R54" s="27">
        <f t="shared" si="18"/>
        <v>1</v>
      </c>
      <c r="S54" s="27">
        <f t="shared" si="7"/>
        <v>1</v>
      </c>
      <c r="T54" s="36">
        <f t="shared" si="8"/>
        <v>0.25</v>
      </c>
      <c r="U54" s="27">
        <f t="shared" si="11"/>
        <v>0.55866666666666664</v>
      </c>
      <c r="V54" s="27">
        <f t="shared" si="4"/>
        <v>0.80866666666666664</v>
      </c>
      <c r="W54" s="27">
        <f t="shared" si="9"/>
        <v>1.0586666666666666</v>
      </c>
      <c r="X54" s="115" t="s">
        <v>279</v>
      </c>
    </row>
    <row r="55" spans="2:24" ht="245" x14ac:dyDescent="0.35">
      <c r="B55" s="79" t="s">
        <v>30</v>
      </c>
      <c r="C55" s="90" t="s">
        <v>167</v>
      </c>
      <c r="D55" s="80" t="s">
        <v>168</v>
      </c>
      <c r="E55" s="82" t="s">
        <v>29</v>
      </c>
      <c r="F55" s="88" t="s">
        <v>169</v>
      </c>
      <c r="G55" s="51">
        <v>4</v>
      </c>
      <c r="H55" s="30">
        <v>1</v>
      </c>
      <c r="I55" s="30">
        <v>1</v>
      </c>
      <c r="J55" s="30">
        <v>1</v>
      </c>
      <c r="K55" s="50">
        <v>1</v>
      </c>
      <c r="L55" s="33">
        <v>1</v>
      </c>
      <c r="M55" s="34">
        <v>1</v>
      </c>
      <c r="N55" s="34">
        <v>1</v>
      </c>
      <c r="O55" s="111">
        <v>1</v>
      </c>
      <c r="P55" s="36">
        <f t="shared" si="20"/>
        <v>1</v>
      </c>
      <c r="Q55" s="27">
        <f t="shared" si="19"/>
        <v>1</v>
      </c>
      <c r="R55" s="27">
        <f t="shared" si="18"/>
        <v>1</v>
      </c>
      <c r="S55" s="27">
        <f t="shared" si="7"/>
        <v>1</v>
      </c>
      <c r="T55" s="36">
        <f t="shared" si="8"/>
        <v>0.25</v>
      </c>
      <c r="U55" s="27">
        <f t="shared" si="11"/>
        <v>0.5</v>
      </c>
      <c r="V55" s="27">
        <f t="shared" si="4"/>
        <v>0.75</v>
      </c>
      <c r="W55" s="27">
        <f t="shared" si="9"/>
        <v>1</v>
      </c>
      <c r="X55" s="115" t="s">
        <v>280</v>
      </c>
    </row>
    <row r="56" spans="2:24" ht="210" x14ac:dyDescent="0.35">
      <c r="B56" s="79" t="s">
        <v>37</v>
      </c>
      <c r="C56" s="87" t="s">
        <v>170</v>
      </c>
      <c r="D56" s="85" t="s">
        <v>171</v>
      </c>
      <c r="E56" s="82" t="s">
        <v>38</v>
      </c>
      <c r="F56" s="86" t="s">
        <v>172</v>
      </c>
      <c r="G56" s="52">
        <v>20</v>
      </c>
      <c r="H56" s="30">
        <v>5</v>
      </c>
      <c r="I56" s="30">
        <v>5</v>
      </c>
      <c r="J56" s="30">
        <v>5</v>
      </c>
      <c r="K56" s="50">
        <v>5</v>
      </c>
      <c r="L56" s="33">
        <v>5</v>
      </c>
      <c r="M56" s="34">
        <v>5</v>
      </c>
      <c r="N56" s="34">
        <v>5</v>
      </c>
      <c r="O56" s="111">
        <v>5</v>
      </c>
      <c r="P56" s="36">
        <f t="shared" si="20"/>
        <v>1</v>
      </c>
      <c r="Q56" s="27">
        <f t="shared" si="19"/>
        <v>1</v>
      </c>
      <c r="R56" s="27">
        <f t="shared" si="18"/>
        <v>1</v>
      </c>
      <c r="S56" s="27">
        <f t="shared" si="7"/>
        <v>1</v>
      </c>
      <c r="T56" s="36">
        <f t="shared" si="8"/>
        <v>0.25</v>
      </c>
      <c r="U56" s="27">
        <f t="shared" si="11"/>
        <v>0.5</v>
      </c>
      <c r="V56" s="27">
        <f t="shared" si="4"/>
        <v>0.75</v>
      </c>
      <c r="W56" s="27">
        <f t="shared" si="9"/>
        <v>1</v>
      </c>
      <c r="X56" s="115" t="s">
        <v>303</v>
      </c>
    </row>
    <row r="57" spans="2:24" ht="210" x14ac:dyDescent="0.35">
      <c r="B57" s="79" t="s">
        <v>30</v>
      </c>
      <c r="C57" s="104" t="s">
        <v>173</v>
      </c>
      <c r="D57" s="80" t="s">
        <v>174</v>
      </c>
      <c r="E57" s="82" t="s">
        <v>38</v>
      </c>
      <c r="F57" s="93" t="s">
        <v>175</v>
      </c>
      <c r="G57" s="51">
        <v>100</v>
      </c>
      <c r="H57" s="30">
        <v>25</v>
      </c>
      <c r="I57" s="30">
        <v>25</v>
      </c>
      <c r="J57" s="30">
        <v>25</v>
      </c>
      <c r="K57" s="50">
        <v>25</v>
      </c>
      <c r="L57" s="33">
        <v>25</v>
      </c>
      <c r="M57" s="34">
        <v>25</v>
      </c>
      <c r="N57" s="34">
        <v>25</v>
      </c>
      <c r="O57" s="111">
        <v>25</v>
      </c>
      <c r="P57" s="36">
        <f t="shared" si="20"/>
        <v>1</v>
      </c>
      <c r="Q57" s="27">
        <f t="shared" si="19"/>
        <v>1</v>
      </c>
      <c r="R57" s="27">
        <f t="shared" si="18"/>
        <v>1</v>
      </c>
      <c r="S57" s="27">
        <f t="shared" si="7"/>
        <v>1</v>
      </c>
      <c r="T57" s="36">
        <f t="shared" si="8"/>
        <v>0.25</v>
      </c>
      <c r="U57" s="27">
        <f t="shared" si="11"/>
        <v>0.5</v>
      </c>
      <c r="V57" s="27">
        <f t="shared" si="4"/>
        <v>0.75</v>
      </c>
      <c r="W57" s="27">
        <f t="shared" si="9"/>
        <v>1</v>
      </c>
      <c r="X57" s="115" t="s">
        <v>281</v>
      </c>
    </row>
    <row r="58" spans="2:24" ht="245" x14ac:dyDescent="0.35">
      <c r="B58" s="79" t="s">
        <v>30</v>
      </c>
      <c r="C58" s="104" t="s">
        <v>176</v>
      </c>
      <c r="D58" s="80" t="s">
        <v>177</v>
      </c>
      <c r="E58" s="82" t="s">
        <v>38</v>
      </c>
      <c r="F58" s="93" t="s">
        <v>178</v>
      </c>
      <c r="G58" s="51">
        <v>4</v>
      </c>
      <c r="H58" s="30">
        <v>1</v>
      </c>
      <c r="I58" s="30">
        <v>1</v>
      </c>
      <c r="J58" s="30">
        <v>1</v>
      </c>
      <c r="K58" s="50">
        <v>1</v>
      </c>
      <c r="L58" s="33">
        <v>1</v>
      </c>
      <c r="M58" s="34">
        <v>1</v>
      </c>
      <c r="N58" s="34">
        <v>1</v>
      </c>
      <c r="O58" s="111">
        <v>1</v>
      </c>
      <c r="P58" s="36">
        <f t="shared" si="20"/>
        <v>1</v>
      </c>
      <c r="Q58" s="27">
        <f t="shared" si="19"/>
        <v>1</v>
      </c>
      <c r="R58" s="27">
        <f t="shared" si="18"/>
        <v>1</v>
      </c>
      <c r="S58" s="27">
        <f t="shared" si="7"/>
        <v>1</v>
      </c>
      <c r="T58" s="36">
        <f t="shared" si="8"/>
        <v>0.25</v>
      </c>
      <c r="U58" s="27">
        <f t="shared" si="11"/>
        <v>0.5</v>
      </c>
      <c r="V58" s="27">
        <f t="shared" si="4"/>
        <v>0.75</v>
      </c>
      <c r="W58" s="27">
        <f t="shared" si="9"/>
        <v>1</v>
      </c>
      <c r="X58" s="115" t="s">
        <v>304</v>
      </c>
    </row>
    <row r="59" spans="2:24" ht="227.5" x14ac:dyDescent="0.35">
      <c r="B59" s="79" t="s">
        <v>30</v>
      </c>
      <c r="C59" s="104" t="s">
        <v>179</v>
      </c>
      <c r="D59" s="80" t="s">
        <v>180</v>
      </c>
      <c r="E59" s="82" t="s">
        <v>38</v>
      </c>
      <c r="F59" s="93" t="s">
        <v>181</v>
      </c>
      <c r="G59" s="51">
        <v>2</v>
      </c>
      <c r="H59" s="30"/>
      <c r="I59" s="30">
        <v>1</v>
      </c>
      <c r="J59" s="30"/>
      <c r="K59" s="50">
        <v>1</v>
      </c>
      <c r="L59" s="33"/>
      <c r="M59" s="34">
        <v>1</v>
      </c>
      <c r="N59" s="34"/>
      <c r="O59" s="111">
        <v>1</v>
      </c>
      <c r="P59" s="36" t="str">
        <f>IFERROR((L59/H59),"100%")</f>
        <v>100%</v>
      </c>
      <c r="Q59" s="27">
        <f t="shared" si="19"/>
        <v>1</v>
      </c>
      <c r="R59" s="27" t="str">
        <f t="shared" si="18"/>
        <v>100%</v>
      </c>
      <c r="S59" s="27">
        <f t="shared" si="7"/>
        <v>1</v>
      </c>
      <c r="T59" s="36">
        <f t="shared" si="8"/>
        <v>0</v>
      </c>
      <c r="U59" s="27">
        <f t="shared" si="11"/>
        <v>0.5</v>
      </c>
      <c r="V59" s="27">
        <f t="shared" si="4"/>
        <v>0.5</v>
      </c>
      <c r="W59" s="27">
        <f t="shared" si="9"/>
        <v>1</v>
      </c>
      <c r="X59" s="115" t="s">
        <v>282</v>
      </c>
    </row>
    <row r="60" spans="2:24" ht="262.5" x14ac:dyDescent="0.35">
      <c r="B60" s="145" t="s">
        <v>39</v>
      </c>
      <c r="C60" s="147" t="s">
        <v>182</v>
      </c>
      <c r="D60" s="85" t="s">
        <v>183</v>
      </c>
      <c r="E60" s="91" t="s">
        <v>29</v>
      </c>
      <c r="F60" s="105" t="s">
        <v>184</v>
      </c>
      <c r="G60" s="51">
        <v>445</v>
      </c>
      <c r="H60" s="30">
        <v>111</v>
      </c>
      <c r="I60" s="30">
        <v>112</v>
      </c>
      <c r="J60" s="30">
        <v>111</v>
      </c>
      <c r="K60" s="50">
        <v>111</v>
      </c>
      <c r="L60" s="33">
        <v>115</v>
      </c>
      <c r="M60" s="34">
        <v>110</v>
      </c>
      <c r="N60" s="34">
        <v>111</v>
      </c>
      <c r="O60" s="111">
        <v>111</v>
      </c>
      <c r="P60" s="36">
        <f t="shared" ref="P60:R75" si="21">IFERROR((L60/H60),"100%")</f>
        <v>1.0360360360360361</v>
      </c>
      <c r="Q60" s="27">
        <f t="shared" si="19"/>
        <v>0.9821428571428571</v>
      </c>
      <c r="R60" s="27">
        <f t="shared" si="19"/>
        <v>1</v>
      </c>
      <c r="S60" s="27">
        <f t="shared" si="7"/>
        <v>1</v>
      </c>
      <c r="T60" s="36">
        <f t="shared" si="8"/>
        <v>0.25842696629213485</v>
      </c>
      <c r="U60" s="27">
        <f t="shared" si="11"/>
        <v>0.5056179775280899</v>
      </c>
      <c r="V60" s="27">
        <f t="shared" si="4"/>
        <v>0.75505617977528094</v>
      </c>
      <c r="W60" s="27">
        <f t="shared" si="9"/>
        <v>1.0044943820224719</v>
      </c>
      <c r="X60" s="115" t="s">
        <v>283</v>
      </c>
    </row>
    <row r="61" spans="2:24" ht="118" customHeight="1" x14ac:dyDescent="0.35">
      <c r="B61" s="145"/>
      <c r="C61" s="147"/>
      <c r="D61" s="85" t="s">
        <v>185</v>
      </c>
      <c r="E61" s="91" t="s">
        <v>29</v>
      </c>
      <c r="F61" s="105" t="s">
        <v>186</v>
      </c>
      <c r="G61" s="51">
        <v>161</v>
      </c>
      <c r="H61" s="30">
        <v>40</v>
      </c>
      <c r="I61" s="30">
        <v>40</v>
      </c>
      <c r="J61" s="30">
        <v>40</v>
      </c>
      <c r="K61" s="50">
        <v>41</v>
      </c>
      <c r="L61" s="33">
        <v>58</v>
      </c>
      <c r="M61" s="34">
        <v>50</v>
      </c>
      <c r="N61" s="34">
        <v>40</v>
      </c>
      <c r="O61" s="111">
        <v>41</v>
      </c>
      <c r="P61" s="36">
        <f t="shared" si="21"/>
        <v>1.45</v>
      </c>
      <c r="Q61" s="27">
        <f t="shared" si="19"/>
        <v>1.25</v>
      </c>
      <c r="R61" s="27">
        <f t="shared" si="19"/>
        <v>1</v>
      </c>
      <c r="S61" s="27">
        <f t="shared" si="7"/>
        <v>1</v>
      </c>
      <c r="T61" s="36">
        <f t="shared" si="8"/>
        <v>0.36024844720496896</v>
      </c>
      <c r="U61" s="27">
        <f t="shared" si="11"/>
        <v>0.67080745341614911</v>
      </c>
      <c r="V61" s="27">
        <f t="shared" si="4"/>
        <v>0.91925465838509313</v>
      </c>
      <c r="W61" s="27">
        <f t="shared" si="9"/>
        <v>1.173913043478261</v>
      </c>
      <c r="X61" s="115" t="s">
        <v>284</v>
      </c>
    </row>
    <row r="62" spans="2:24" ht="262.5" x14ac:dyDescent="0.35">
      <c r="B62" s="79" t="s">
        <v>30</v>
      </c>
      <c r="C62" s="87" t="s">
        <v>187</v>
      </c>
      <c r="D62" s="81" t="s">
        <v>190</v>
      </c>
      <c r="E62" s="82" t="s">
        <v>29</v>
      </c>
      <c r="F62" s="93" t="s">
        <v>188</v>
      </c>
      <c r="G62" s="51">
        <v>14</v>
      </c>
      <c r="H62" s="30">
        <v>3</v>
      </c>
      <c r="I62" s="30">
        <v>4</v>
      </c>
      <c r="J62" s="30">
        <v>3</v>
      </c>
      <c r="K62" s="50">
        <v>4</v>
      </c>
      <c r="L62" s="33">
        <v>4</v>
      </c>
      <c r="M62" s="34">
        <v>3</v>
      </c>
      <c r="N62" s="34">
        <v>3</v>
      </c>
      <c r="O62" s="111">
        <v>4</v>
      </c>
      <c r="P62" s="36">
        <f t="shared" si="21"/>
        <v>1.3333333333333333</v>
      </c>
      <c r="Q62" s="27">
        <f t="shared" si="19"/>
        <v>0.75</v>
      </c>
      <c r="R62" s="27">
        <f t="shared" si="19"/>
        <v>1</v>
      </c>
      <c r="S62" s="27">
        <f t="shared" si="7"/>
        <v>1</v>
      </c>
      <c r="T62" s="36">
        <f t="shared" si="8"/>
        <v>0.2857142857142857</v>
      </c>
      <c r="U62" s="27">
        <f t="shared" si="11"/>
        <v>0.5</v>
      </c>
      <c r="V62" s="27">
        <f t="shared" si="4"/>
        <v>0.7142857142857143</v>
      </c>
      <c r="W62" s="27">
        <f t="shared" si="9"/>
        <v>1</v>
      </c>
      <c r="X62" s="115" t="s">
        <v>285</v>
      </c>
    </row>
    <row r="63" spans="2:24" ht="280" x14ac:dyDescent="0.35">
      <c r="B63" s="79" t="s">
        <v>30</v>
      </c>
      <c r="C63" s="87" t="s">
        <v>189</v>
      </c>
      <c r="D63" s="81" t="s">
        <v>192</v>
      </c>
      <c r="E63" s="82" t="s">
        <v>29</v>
      </c>
      <c r="F63" s="93" t="s">
        <v>191</v>
      </c>
      <c r="G63" s="51">
        <v>17</v>
      </c>
      <c r="H63" s="30">
        <v>3</v>
      </c>
      <c r="I63" s="30">
        <v>5</v>
      </c>
      <c r="J63" s="30">
        <v>5</v>
      </c>
      <c r="K63" s="50">
        <v>4</v>
      </c>
      <c r="L63" s="33">
        <v>5</v>
      </c>
      <c r="M63" s="34">
        <v>5</v>
      </c>
      <c r="N63" s="34">
        <v>5</v>
      </c>
      <c r="O63" s="111">
        <v>4</v>
      </c>
      <c r="P63" s="36">
        <f t="shared" si="21"/>
        <v>1.6666666666666667</v>
      </c>
      <c r="Q63" s="27">
        <f t="shared" si="21"/>
        <v>1</v>
      </c>
      <c r="R63" s="27">
        <f t="shared" si="21"/>
        <v>1</v>
      </c>
      <c r="S63" s="27">
        <f t="shared" si="7"/>
        <v>1</v>
      </c>
      <c r="T63" s="36">
        <f t="shared" si="8"/>
        <v>0.29411764705882354</v>
      </c>
      <c r="U63" s="27">
        <f t="shared" si="11"/>
        <v>0.58823529411764708</v>
      </c>
      <c r="V63" s="27">
        <f t="shared" si="4"/>
        <v>0.88235294117647056</v>
      </c>
      <c r="W63" s="27">
        <f t="shared" si="9"/>
        <v>1.1176470588235294</v>
      </c>
      <c r="X63" s="115" t="s">
        <v>286</v>
      </c>
    </row>
    <row r="64" spans="2:24" ht="280" x14ac:dyDescent="0.35">
      <c r="B64" s="79" t="s">
        <v>30</v>
      </c>
      <c r="C64" s="87" t="s">
        <v>239</v>
      </c>
      <c r="D64" s="80" t="s">
        <v>193</v>
      </c>
      <c r="E64" s="82" t="s">
        <v>29</v>
      </c>
      <c r="F64" s="93" t="s">
        <v>194</v>
      </c>
      <c r="G64" s="51">
        <v>29</v>
      </c>
      <c r="H64" s="30">
        <v>8</v>
      </c>
      <c r="I64" s="30">
        <v>7</v>
      </c>
      <c r="J64" s="30">
        <v>7</v>
      </c>
      <c r="K64" s="50">
        <v>7</v>
      </c>
      <c r="L64" s="33">
        <v>4</v>
      </c>
      <c r="M64" s="34">
        <v>4</v>
      </c>
      <c r="N64" s="34">
        <v>7</v>
      </c>
      <c r="O64" s="111">
        <v>8</v>
      </c>
      <c r="P64" s="36">
        <f t="shared" si="21"/>
        <v>0.5</v>
      </c>
      <c r="Q64" s="27">
        <f t="shared" si="21"/>
        <v>0.5714285714285714</v>
      </c>
      <c r="R64" s="27">
        <f t="shared" si="21"/>
        <v>1</v>
      </c>
      <c r="S64" s="27">
        <f t="shared" si="7"/>
        <v>1.1428571428571428</v>
      </c>
      <c r="T64" s="36">
        <f t="shared" si="8"/>
        <v>0.13793103448275862</v>
      </c>
      <c r="U64" s="27">
        <f t="shared" si="11"/>
        <v>0.27586206896551724</v>
      </c>
      <c r="V64" s="27">
        <f t="shared" si="4"/>
        <v>0.51724137931034486</v>
      </c>
      <c r="W64" s="27">
        <f t="shared" si="9"/>
        <v>0.7931034482758621</v>
      </c>
      <c r="X64" s="115" t="s">
        <v>287</v>
      </c>
    </row>
    <row r="65" spans="2:24" ht="157.5" x14ac:dyDescent="0.35">
      <c r="B65" s="79" t="s">
        <v>30</v>
      </c>
      <c r="C65" s="87" t="s">
        <v>240</v>
      </c>
      <c r="D65" s="80" t="s">
        <v>195</v>
      </c>
      <c r="E65" s="82" t="s">
        <v>29</v>
      </c>
      <c r="F65" s="93" t="s">
        <v>196</v>
      </c>
      <c r="G65" s="51">
        <v>15</v>
      </c>
      <c r="H65" s="116">
        <v>3.9166666666666665</v>
      </c>
      <c r="I65" s="116">
        <v>4</v>
      </c>
      <c r="J65" s="116">
        <v>3.9166666666666665</v>
      </c>
      <c r="K65" s="116">
        <v>3</v>
      </c>
      <c r="L65" s="116">
        <v>4</v>
      </c>
      <c r="M65" s="116">
        <v>4</v>
      </c>
      <c r="N65" s="116">
        <v>4</v>
      </c>
      <c r="O65" s="116">
        <v>3</v>
      </c>
      <c r="P65" s="36">
        <f t="shared" si="21"/>
        <v>1.021276595744681</v>
      </c>
      <c r="Q65" s="27">
        <f t="shared" si="21"/>
        <v>1</v>
      </c>
      <c r="R65" s="27">
        <f t="shared" si="21"/>
        <v>1.021276595744681</v>
      </c>
      <c r="S65" s="27">
        <f t="shared" si="7"/>
        <v>1</v>
      </c>
      <c r="T65" s="36">
        <f t="shared" si="8"/>
        <v>0.26666666666666666</v>
      </c>
      <c r="U65" s="27">
        <f t="shared" si="11"/>
        <v>0.53333333333333333</v>
      </c>
      <c r="V65" s="27">
        <f t="shared" si="4"/>
        <v>0.8</v>
      </c>
      <c r="W65" s="27">
        <f t="shared" si="9"/>
        <v>1</v>
      </c>
      <c r="X65" s="115" t="s">
        <v>305</v>
      </c>
    </row>
    <row r="66" spans="2:24" ht="245" x14ac:dyDescent="0.35">
      <c r="B66" s="79" t="s">
        <v>30</v>
      </c>
      <c r="C66" s="87" t="s">
        <v>241</v>
      </c>
      <c r="D66" s="80" t="s">
        <v>197</v>
      </c>
      <c r="E66" s="82" t="s">
        <v>29</v>
      </c>
      <c r="F66" s="93" t="s">
        <v>198</v>
      </c>
      <c r="G66" s="51">
        <v>155</v>
      </c>
      <c r="H66" s="30">
        <v>38</v>
      </c>
      <c r="I66" s="30">
        <v>38</v>
      </c>
      <c r="J66" s="30">
        <v>39</v>
      </c>
      <c r="K66" s="50">
        <v>40</v>
      </c>
      <c r="L66" s="116">
        <v>43</v>
      </c>
      <c r="M66" s="110">
        <v>43</v>
      </c>
      <c r="N66" s="110">
        <v>43</v>
      </c>
      <c r="O66" s="110">
        <v>40</v>
      </c>
      <c r="P66" s="36">
        <f>IFERROR((L66/H66),"100%")</f>
        <v>1.131578947368421</v>
      </c>
      <c r="Q66" s="27">
        <f t="shared" si="21"/>
        <v>1.131578947368421</v>
      </c>
      <c r="R66" s="27">
        <f t="shared" si="21"/>
        <v>1.1025641025641026</v>
      </c>
      <c r="S66" s="27">
        <f t="shared" si="7"/>
        <v>1</v>
      </c>
      <c r="T66" s="36">
        <f t="shared" si="8"/>
        <v>0.27741935483870966</v>
      </c>
      <c r="U66" s="27">
        <f t="shared" si="11"/>
        <v>0.55483870967741933</v>
      </c>
      <c r="V66" s="27">
        <f t="shared" si="4"/>
        <v>0.83225806451612905</v>
      </c>
      <c r="W66" s="27">
        <f t="shared" si="9"/>
        <v>1.0903225806451613</v>
      </c>
      <c r="X66" s="115" t="s">
        <v>306</v>
      </c>
    </row>
    <row r="67" spans="2:24" ht="262.5" x14ac:dyDescent="0.35">
      <c r="B67" s="79" t="s">
        <v>30</v>
      </c>
      <c r="C67" s="87" t="s">
        <v>242</v>
      </c>
      <c r="D67" s="80" t="s">
        <v>199</v>
      </c>
      <c r="E67" s="82" t="s">
        <v>29</v>
      </c>
      <c r="F67" s="93" t="s">
        <v>200</v>
      </c>
      <c r="G67" s="51">
        <v>11</v>
      </c>
      <c r="H67" s="30">
        <v>3</v>
      </c>
      <c r="I67" s="30">
        <v>3</v>
      </c>
      <c r="J67" s="30">
        <v>3</v>
      </c>
      <c r="K67" s="50">
        <v>2</v>
      </c>
      <c r="L67" s="33">
        <v>3</v>
      </c>
      <c r="M67" s="34">
        <v>2</v>
      </c>
      <c r="N67" s="34">
        <v>3</v>
      </c>
      <c r="O67" s="111">
        <v>2</v>
      </c>
      <c r="P67" s="36">
        <f>IFERROR((L67/H67),"100%")</f>
        <v>1</v>
      </c>
      <c r="Q67" s="27">
        <f t="shared" si="21"/>
        <v>0.66666666666666663</v>
      </c>
      <c r="R67" s="27">
        <f t="shared" si="21"/>
        <v>1</v>
      </c>
      <c r="S67" s="27">
        <f t="shared" si="7"/>
        <v>1</v>
      </c>
      <c r="T67" s="36">
        <f t="shared" si="8"/>
        <v>0.27272727272727271</v>
      </c>
      <c r="U67" s="27">
        <f t="shared" si="11"/>
        <v>0.45454545454545453</v>
      </c>
      <c r="V67" s="27">
        <f t="shared" si="4"/>
        <v>0.72727272727272729</v>
      </c>
      <c r="W67" s="27">
        <f t="shared" si="9"/>
        <v>0.90909090909090906</v>
      </c>
      <c r="X67" s="115" t="s">
        <v>288</v>
      </c>
    </row>
    <row r="68" spans="2:24" ht="332.5" x14ac:dyDescent="0.35">
      <c r="B68" s="79" t="s">
        <v>40</v>
      </c>
      <c r="C68" s="87" t="s">
        <v>201</v>
      </c>
      <c r="D68" s="85" t="s">
        <v>202</v>
      </c>
      <c r="E68" s="82" t="s">
        <v>29</v>
      </c>
      <c r="F68" s="86" t="s">
        <v>203</v>
      </c>
      <c r="G68" s="49">
        <v>5102</v>
      </c>
      <c r="H68" s="30">
        <v>1478</v>
      </c>
      <c r="I68" s="30">
        <v>1208</v>
      </c>
      <c r="J68" s="30">
        <v>1208</v>
      </c>
      <c r="K68" s="50">
        <v>1208</v>
      </c>
      <c r="L68" s="33">
        <v>1597</v>
      </c>
      <c r="M68" s="34">
        <f>SUM(M69+M71+M72+M73+M74+M75+M70)</f>
        <v>2439</v>
      </c>
      <c r="N68" s="34">
        <v>2578</v>
      </c>
      <c r="O68" s="111">
        <v>1208</v>
      </c>
      <c r="P68" s="36">
        <f t="shared" ref="P68:R80" si="22">IFERROR((L68/H68),"100%")</f>
        <v>1.0805142083897159</v>
      </c>
      <c r="Q68" s="27">
        <f t="shared" si="21"/>
        <v>2.0190397350993377</v>
      </c>
      <c r="R68" s="27">
        <f t="shared" si="21"/>
        <v>2.1341059602649008</v>
      </c>
      <c r="S68" s="27">
        <f t="shared" si="7"/>
        <v>1</v>
      </c>
      <c r="T68" s="36">
        <f t="shared" si="8"/>
        <v>0.31301450411603293</v>
      </c>
      <c r="U68" s="27">
        <f t="shared" si="11"/>
        <v>0.79106232849862801</v>
      </c>
      <c r="V68" s="27">
        <f t="shared" si="4"/>
        <v>1.2963543708349667</v>
      </c>
      <c r="W68" s="27">
        <f t="shared" si="9"/>
        <v>1.5331242649941199</v>
      </c>
      <c r="X68" s="115" t="s">
        <v>289</v>
      </c>
    </row>
    <row r="69" spans="2:24" ht="262.5" x14ac:dyDescent="0.35">
      <c r="B69" s="79" t="s">
        <v>30</v>
      </c>
      <c r="C69" s="87" t="s">
        <v>204</v>
      </c>
      <c r="D69" s="80" t="s">
        <v>205</v>
      </c>
      <c r="E69" s="82" t="s">
        <v>29</v>
      </c>
      <c r="F69" s="88" t="s">
        <v>206</v>
      </c>
      <c r="G69" s="51">
        <v>180</v>
      </c>
      <c r="H69" s="30">
        <v>45</v>
      </c>
      <c r="I69" s="30">
        <v>45</v>
      </c>
      <c r="J69" s="30">
        <v>45</v>
      </c>
      <c r="K69" s="50">
        <v>45</v>
      </c>
      <c r="L69" s="33">
        <v>45</v>
      </c>
      <c r="M69" s="34">
        <v>45</v>
      </c>
      <c r="N69" s="34">
        <v>85</v>
      </c>
      <c r="O69" s="111">
        <v>45</v>
      </c>
      <c r="P69" s="36">
        <f t="shared" si="22"/>
        <v>1</v>
      </c>
      <c r="Q69" s="27">
        <f t="shared" si="21"/>
        <v>1</v>
      </c>
      <c r="R69" s="27">
        <f t="shared" si="21"/>
        <v>1.8888888888888888</v>
      </c>
      <c r="S69" s="27">
        <f t="shared" si="7"/>
        <v>1</v>
      </c>
      <c r="T69" s="36">
        <f t="shared" si="8"/>
        <v>0.25</v>
      </c>
      <c r="U69" s="27">
        <f t="shared" si="11"/>
        <v>0.5</v>
      </c>
      <c r="V69" s="27">
        <f t="shared" si="4"/>
        <v>0.97222222222222221</v>
      </c>
      <c r="W69" s="27">
        <f t="shared" si="9"/>
        <v>1.2222222222222223</v>
      </c>
      <c r="X69" s="115" t="s">
        <v>290</v>
      </c>
    </row>
    <row r="70" spans="2:24" ht="350" x14ac:dyDescent="0.35">
      <c r="B70" s="79" t="s">
        <v>30</v>
      </c>
      <c r="C70" s="87" t="s">
        <v>207</v>
      </c>
      <c r="D70" s="80" t="s">
        <v>208</v>
      </c>
      <c r="E70" s="82" t="s">
        <v>29</v>
      </c>
      <c r="F70" s="88" t="s">
        <v>206</v>
      </c>
      <c r="G70" s="51">
        <v>360</v>
      </c>
      <c r="H70" s="30">
        <v>90</v>
      </c>
      <c r="I70" s="30">
        <v>90</v>
      </c>
      <c r="J70" s="30">
        <v>90</v>
      </c>
      <c r="K70" s="50">
        <v>90</v>
      </c>
      <c r="L70" s="33">
        <v>150</v>
      </c>
      <c r="M70" s="34">
        <v>221</v>
      </c>
      <c r="N70" s="34">
        <v>199</v>
      </c>
      <c r="O70" s="111">
        <v>90</v>
      </c>
      <c r="P70" s="36">
        <f t="shared" si="22"/>
        <v>1.6666666666666667</v>
      </c>
      <c r="Q70" s="27">
        <f t="shared" si="21"/>
        <v>2.4555555555555557</v>
      </c>
      <c r="R70" s="27">
        <f t="shared" si="21"/>
        <v>2.2111111111111112</v>
      </c>
      <c r="S70" s="27">
        <f t="shared" si="7"/>
        <v>1</v>
      </c>
      <c r="T70" s="36">
        <f t="shared" si="8"/>
        <v>0.41666666666666669</v>
      </c>
      <c r="U70" s="27">
        <f t="shared" si="11"/>
        <v>1.0305555555555554</v>
      </c>
      <c r="V70" s="27">
        <f t="shared" si="4"/>
        <v>1.5833333333333333</v>
      </c>
      <c r="W70" s="27">
        <f t="shared" si="9"/>
        <v>1.8333333333333333</v>
      </c>
      <c r="X70" s="115" t="s">
        <v>291</v>
      </c>
    </row>
    <row r="71" spans="2:24" ht="297.5" x14ac:dyDescent="0.35">
      <c r="B71" s="79" t="s">
        <v>30</v>
      </c>
      <c r="C71" s="87" t="s">
        <v>209</v>
      </c>
      <c r="D71" s="80" t="s">
        <v>210</v>
      </c>
      <c r="E71" s="82" t="s">
        <v>29</v>
      </c>
      <c r="F71" s="88" t="s">
        <v>206</v>
      </c>
      <c r="G71" s="51">
        <v>1719</v>
      </c>
      <c r="H71" s="30">
        <v>480</v>
      </c>
      <c r="I71" s="30">
        <v>413</v>
      </c>
      <c r="J71" s="30">
        <v>413</v>
      </c>
      <c r="K71" s="50">
        <v>413</v>
      </c>
      <c r="L71" s="33">
        <v>492</v>
      </c>
      <c r="M71" s="34">
        <v>720</v>
      </c>
      <c r="N71" s="34">
        <v>768</v>
      </c>
      <c r="O71" s="111">
        <v>413</v>
      </c>
      <c r="P71" s="36">
        <f t="shared" si="22"/>
        <v>1.0249999999999999</v>
      </c>
      <c r="Q71" s="27">
        <f t="shared" si="21"/>
        <v>1.7433414043583535</v>
      </c>
      <c r="R71" s="27">
        <f t="shared" si="21"/>
        <v>1.8595641646489105</v>
      </c>
      <c r="S71" s="27">
        <f t="shared" si="7"/>
        <v>1</v>
      </c>
      <c r="T71" s="36">
        <f t="shared" si="8"/>
        <v>0.28621291448516578</v>
      </c>
      <c r="U71" s="27">
        <f t="shared" si="11"/>
        <v>0.70506108202443285</v>
      </c>
      <c r="V71" s="27">
        <f t="shared" si="4"/>
        <v>1.1518324607329844</v>
      </c>
      <c r="W71" s="27">
        <f t="shared" si="9"/>
        <v>1.3920884235020361</v>
      </c>
      <c r="X71" s="115" t="s">
        <v>292</v>
      </c>
    </row>
    <row r="72" spans="2:24" ht="245" x14ac:dyDescent="0.35">
      <c r="B72" s="79" t="s">
        <v>30</v>
      </c>
      <c r="C72" s="87" t="s">
        <v>211</v>
      </c>
      <c r="D72" s="80" t="s">
        <v>212</v>
      </c>
      <c r="E72" s="82" t="s">
        <v>29</v>
      </c>
      <c r="F72" s="88" t="s">
        <v>213</v>
      </c>
      <c r="G72" s="51">
        <v>400</v>
      </c>
      <c r="H72" s="30">
        <v>100</v>
      </c>
      <c r="I72" s="30">
        <v>100</v>
      </c>
      <c r="J72" s="30">
        <v>100</v>
      </c>
      <c r="K72" s="50">
        <v>100</v>
      </c>
      <c r="L72" s="33">
        <v>171</v>
      </c>
      <c r="M72" s="34">
        <v>430</v>
      </c>
      <c r="N72" s="34">
        <v>405</v>
      </c>
      <c r="O72" s="111">
        <v>100</v>
      </c>
      <c r="P72" s="36">
        <f t="shared" si="22"/>
        <v>1.71</v>
      </c>
      <c r="Q72" s="27">
        <f t="shared" si="21"/>
        <v>4.3</v>
      </c>
      <c r="R72" s="27">
        <f t="shared" si="21"/>
        <v>4.05</v>
      </c>
      <c r="S72" s="27">
        <f t="shared" si="7"/>
        <v>1</v>
      </c>
      <c r="T72" s="36">
        <f t="shared" si="8"/>
        <v>0.42749999999999999</v>
      </c>
      <c r="U72" s="27">
        <f t="shared" si="11"/>
        <v>1.5024999999999999</v>
      </c>
      <c r="V72" s="27">
        <f t="shared" si="4"/>
        <v>2.5150000000000001</v>
      </c>
      <c r="W72" s="27">
        <f t="shared" si="9"/>
        <v>2.7650000000000001</v>
      </c>
      <c r="X72" s="115" t="s">
        <v>293</v>
      </c>
    </row>
    <row r="73" spans="2:24" ht="315" x14ac:dyDescent="0.35">
      <c r="B73" s="79" t="s">
        <v>30</v>
      </c>
      <c r="C73" s="87" t="s">
        <v>214</v>
      </c>
      <c r="D73" s="80" t="s">
        <v>215</v>
      </c>
      <c r="E73" s="82" t="s">
        <v>29</v>
      </c>
      <c r="F73" s="88" t="s">
        <v>216</v>
      </c>
      <c r="G73" s="51">
        <v>1403</v>
      </c>
      <c r="H73" s="30">
        <v>503</v>
      </c>
      <c r="I73" s="30">
        <v>300</v>
      </c>
      <c r="J73" s="30">
        <v>300</v>
      </c>
      <c r="K73" s="50">
        <v>300</v>
      </c>
      <c r="L73" s="33">
        <v>507</v>
      </c>
      <c r="M73" s="34">
        <v>562</v>
      </c>
      <c r="N73" s="34">
        <v>859</v>
      </c>
      <c r="O73" s="111">
        <v>300</v>
      </c>
      <c r="P73" s="36">
        <f t="shared" si="22"/>
        <v>1.0079522862823063</v>
      </c>
      <c r="Q73" s="27">
        <f t="shared" si="21"/>
        <v>1.8733333333333333</v>
      </c>
      <c r="R73" s="27">
        <f t="shared" si="21"/>
        <v>2.8633333333333333</v>
      </c>
      <c r="S73" s="27">
        <f t="shared" si="7"/>
        <v>1</v>
      </c>
      <c r="T73" s="36">
        <f t="shared" si="8"/>
        <v>0.36136849607982896</v>
      </c>
      <c r="U73" s="27">
        <f t="shared" si="11"/>
        <v>0.76193870277975762</v>
      </c>
      <c r="V73" s="27">
        <f t="shared" si="4"/>
        <v>1.3741981468282252</v>
      </c>
      <c r="W73" s="27">
        <f t="shared" si="9"/>
        <v>1.5880256593014968</v>
      </c>
      <c r="X73" s="115" t="s">
        <v>294</v>
      </c>
    </row>
    <row r="74" spans="2:24" ht="175" x14ac:dyDescent="0.35">
      <c r="B74" s="79" t="s">
        <v>30</v>
      </c>
      <c r="C74" s="87" t="s">
        <v>217</v>
      </c>
      <c r="D74" s="80" t="s">
        <v>218</v>
      </c>
      <c r="E74" s="82" t="s">
        <v>29</v>
      </c>
      <c r="F74" s="88" t="s">
        <v>219</v>
      </c>
      <c r="G74" s="51">
        <v>1000</v>
      </c>
      <c r="H74" s="30">
        <v>250</v>
      </c>
      <c r="I74" s="30">
        <v>250</v>
      </c>
      <c r="J74" s="30">
        <v>250</v>
      </c>
      <c r="K74" s="50">
        <v>250</v>
      </c>
      <c r="L74" s="33">
        <v>221</v>
      </c>
      <c r="M74" s="34">
        <v>450</v>
      </c>
      <c r="N74" s="34">
        <v>252</v>
      </c>
      <c r="O74" s="111">
        <v>250</v>
      </c>
      <c r="P74" s="36">
        <f t="shared" si="22"/>
        <v>0.88400000000000001</v>
      </c>
      <c r="Q74" s="27">
        <f t="shared" si="22"/>
        <v>1.8</v>
      </c>
      <c r="R74" s="27">
        <f t="shared" si="21"/>
        <v>1.008</v>
      </c>
      <c r="S74" s="27">
        <f t="shared" si="7"/>
        <v>1</v>
      </c>
      <c r="T74" s="36">
        <f t="shared" si="8"/>
        <v>0.221</v>
      </c>
      <c r="U74" s="27">
        <f t="shared" si="11"/>
        <v>0.67100000000000004</v>
      </c>
      <c r="V74" s="27">
        <f t="shared" si="4"/>
        <v>0.92300000000000004</v>
      </c>
      <c r="W74" s="27">
        <f t="shared" si="9"/>
        <v>1.173</v>
      </c>
      <c r="X74" s="115" t="s">
        <v>295</v>
      </c>
    </row>
    <row r="75" spans="2:24" ht="210" x14ac:dyDescent="0.35">
      <c r="B75" s="79" t="s">
        <v>30</v>
      </c>
      <c r="C75" s="87" t="s">
        <v>220</v>
      </c>
      <c r="D75" s="80" t="s">
        <v>221</v>
      </c>
      <c r="E75" s="82" t="s">
        <v>29</v>
      </c>
      <c r="F75" s="88" t="s">
        <v>222</v>
      </c>
      <c r="G75" s="51">
        <v>40</v>
      </c>
      <c r="H75" s="30">
        <v>10</v>
      </c>
      <c r="I75" s="30">
        <v>10</v>
      </c>
      <c r="J75" s="30">
        <v>10</v>
      </c>
      <c r="K75" s="50">
        <v>10</v>
      </c>
      <c r="L75" s="33">
        <v>11</v>
      </c>
      <c r="M75" s="34">
        <v>11</v>
      </c>
      <c r="N75" s="34">
        <v>10</v>
      </c>
      <c r="O75" s="111">
        <v>10</v>
      </c>
      <c r="P75" s="36">
        <f t="shared" si="22"/>
        <v>1.1000000000000001</v>
      </c>
      <c r="Q75" s="27">
        <f t="shared" si="22"/>
        <v>1.1000000000000001</v>
      </c>
      <c r="R75" s="27">
        <f t="shared" si="21"/>
        <v>1</v>
      </c>
      <c r="S75" s="27">
        <f t="shared" si="7"/>
        <v>1</v>
      </c>
      <c r="T75" s="36">
        <f t="shared" si="8"/>
        <v>0.27500000000000002</v>
      </c>
      <c r="U75" s="27">
        <f t="shared" si="11"/>
        <v>0.55000000000000004</v>
      </c>
      <c r="V75" s="27">
        <f t="shared" si="4"/>
        <v>0.8</v>
      </c>
      <c r="W75" s="27">
        <f t="shared" si="9"/>
        <v>1.05</v>
      </c>
      <c r="X75" s="115" t="s">
        <v>296</v>
      </c>
    </row>
    <row r="76" spans="2:24" ht="245" x14ac:dyDescent="0.35">
      <c r="B76" s="79" t="s">
        <v>41</v>
      </c>
      <c r="C76" s="80" t="s">
        <v>223</v>
      </c>
      <c r="D76" s="85" t="s">
        <v>224</v>
      </c>
      <c r="E76" s="82" t="s">
        <v>29</v>
      </c>
      <c r="F76" s="86" t="s">
        <v>225</v>
      </c>
      <c r="G76" s="49">
        <v>721</v>
      </c>
      <c r="H76" s="30">
        <v>121</v>
      </c>
      <c r="I76" s="30">
        <v>250</v>
      </c>
      <c r="J76" s="30">
        <v>250</v>
      </c>
      <c r="K76" s="50">
        <v>100</v>
      </c>
      <c r="L76" s="33">
        <v>121</v>
      </c>
      <c r="M76" s="34">
        <v>250</v>
      </c>
      <c r="N76" s="34">
        <v>355</v>
      </c>
      <c r="O76" s="111">
        <v>100</v>
      </c>
      <c r="P76" s="36">
        <f t="shared" si="22"/>
        <v>1</v>
      </c>
      <c r="Q76" s="27">
        <f t="shared" si="22"/>
        <v>1</v>
      </c>
      <c r="R76" s="27">
        <f t="shared" si="22"/>
        <v>1.42</v>
      </c>
      <c r="S76" s="27">
        <f t="shared" si="7"/>
        <v>1</v>
      </c>
      <c r="T76" s="36">
        <f t="shared" si="8"/>
        <v>0.16782246879334259</v>
      </c>
      <c r="U76" s="27">
        <f t="shared" si="11"/>
        <v>0.5145631067961165</v>
      </c>
      <c r="V76" s="27">
        <f t="shared" si="4"/>
        <v>1.0069348127600555</v>
      </c>
      <c r="W76" s="27">
        <f t="shared" si="9"/>
        <v>1.145631067961165</v>
      </c>
      <c r="X76" s="115" t="s">
        <v>297</v>
      </c>
    </row>
    <row r="77" spans="2:24" ht="157.5" x14ac:dyDescent="0.35">
      <c r="B77" s="79" t="s">
        <v>30</v>
      </c>
      <c r="C77" s="80" t="s">
        <v>226</v>
      </c>
      <c r="D77" s="80" t="s">
        <v>227</v>
      </c>
      <c r="E77" s="82" t="s">
        <v>29</v>
      </c>
      <c r="F77" s="88" t="s">
        <v>228</v>
      </c>
      <c r="G77" s="51">
        <v>22</v>
      </c>
      <c r="H77" s="30">
        <v>4</v>
      </c>
      <c r="I77" s="30">
        <v>8</v>
      </c>
      <c r="J77" s="30">
        <v>8</v>
      </c>
      <c r="K77" s="50">
        <v>2</v>
      </c>
      <c r="L77" s="33">
        <v>4</v>
      </c>
      <c r="M77" s="34">
        <v>8</v>
      </c>
      <c r="N77" s="34">
        <v>8</v>
      </c>
      <c r="O77" s="111">
        <v>2</v>
      </c>
      <c r="P77" s="36">
        <f t="shared" si="22"/>
        <v>1</v>
      </c>
      <c r="Q77" s="27">
        <f t="shared" si="22"/>
        <v>1</v>
      </c>
      <c r="R77" s="27">
        <f t="shared" si="22"/>
        <v>1</v>
      </c>
      <c r="S77" s="27">
        <f t="shared" si="7"/>
        <v>1</v>
      </c>
      <c r="T77" s="36">
        <f>IFERROR((L77)/(G77),"No Programado")</f>
        <v>0.18181818181818182</v>
      </c>
      <c r="U77" s="27">
        <f t="shared" ref="U77:U80" si="23">IFERROR((L77+M77)/(G77),"No Programado")</f>
        <v>0.54545454545454541</v>
      </c>
      <c r="V77" s="27">
        <f t="shared" si="4"/>
        <v>0.90909090909090906</v>
      </c>
      <c r="W77" s="27">
        <f t="shared" si="9"/>
        <v>1</v>
      </c>
      <c r="X77" s="115" t="s">
        <v>298</v>
      </c>
    </row>
    <row r="78" spans="2:24" ht="192.5" x14ac:dyDescent="0.35">
      <c r="B78" s="79" t="s">
        <v>30</v>
      </c>
      <c r="C78" s="80" t="s">
        <v>229</v>
      </c>
      <c r="D78" s="80" t="s">
        <v>230</v>
      </c>
      <c r="E78" s="82" t="s">
        <v>29</v>
      </c>
      <c r="F78" s="88" t="s">
        <v>231</v>
      </c>
      <c r="G78" s="51">
        <v>5</v>
      </c>
      <c r="H78" s="30">
        <v>1</v>
      </c>
      <c r="I78" s="30">
        <v>2</v>
      </c>
      <c r="J78" s="30">
        <v>1</v>
      </c>
      <c r="K78" s="50">
        <v>1</v>
      </c>
      <c r="L78" s="33">
        <v>1</v>
      </c>
      <c r="M78" s="34">
        <v>4</v>
      </c>
      <c r="N78" s="34">
        <v>3</v>
      </c>
      <c r="O78" s="111">
        <v>1</v>
      </c>
      <c r="P78" s="36">
        <f t="shared" si="22"/>
        <v>1</v>
      </c>
      <c r="Q78" s="27">
        <f t="shared" si="22"/>
        <v>2</v>
      </c>
      <c r="R78" s="27">
        <f t="shared" si="22"/>
        <v>3</v>
      </c>
      <c r="S78" s="27">
        <f t="shared" si="7"/>
        <v>1</v>
      </c>
      <c r="T78" s="36">
        <f t="shared" ref="T78:T80" si="24">IFERROR((L78)/(G78),"No Programado")</f>
        <v>0.2</v>
      </c>
      <c r="U78" s="27">
        <f t="shared" si="23"/>
        <v>1</v>
      </c>
      <c r="V78" s="27">
        <f t="shared" si="4"/>
        <v>1.6</v>
      </c>
      <c r="W78" s="27">
        <f t="shared" si="9"/>
        <v>1.8</v>
      </c>
      <c r="X78" s="115" t="s">
        <v>299</v>
      </c>
    </row>
    <row r="79" spans="2:24" ht="140" x14ac:dyDescent="0.35">
      <c r="B79" s="79" t="s">
        <v>30</v>
      </c>
      <c r="C79" s="80" t="s">
        <v>232</v>
      </c>
      <c r="D79" s="80" t="s">
        <v>233</v>
      </c>
      <c r="E79" s="82" t="s">
        <v>29</v>
      </c>
      <c r="F79" s="88" t="s">
        <v>234</v>
      </c>
      <c r="G79" s="60">
        <v>17</v>
      </c>
      <c r="H79" s="30">
        <v>2</v>
      </c>
      <c r="I79" s="30">
        <v>5</v>
      </c>
      <c r="J79" s="30">
        <v>5</v>
      </c>
      <c r="K79" s="50">
        <v>5</v>
      </c>
      <c r="L79" s="33">
        <v>2</v>
      </c>
      <c r="M79" s="34">
        <v>5</v>
      </c>
      <c r="N79" s="34">
        <v>5</v>
      </c>
      <c r="O79" s="111">
        <v>5</v>
      </c>
      <c r="P79" s="36">
        <f>IFERROR((L79/H79),"100%")</f>
        <v>1</v>
      </c>
      <c r="Q79" s="27">
        <f t="shared" si="22"/>
        <v>1</v>
      </c>
      <c r="R79" s="27">
        <f t="shared" si="22"/>
        <v>1</v>
      </c>
      <c r="S79" s="27">
        <f t="shared" si="7"/>
        <v>1</v>
      </c>
      <c r="T79" s="36">
        <f t="shared" si="24"/>
        <v>0.11764705882352941</v>
      </c>
      <c r="U79" s="27">
        <f t="shared" si="23"/>
        <v>0.41176470588235292</v>
      </c>
      <c r="V79" s="27">
        <f t="shared" si="4"/>
        <v>0.70588235294117652</v>
      </c>
      <c r="W79" s="27">
        <f t="shared" si="9"/>
        <v>1</v>
      </c>
      <c r="X79" s="115" t="s">
        <v>300</v>
      </c>
    </row>
    <row r="80" spans="2:24" ht="245.5" thickBot="1" x14ac:dyDescent="0.4">
      <c r="B80" s="106" t="s">
        <v>30</v>
      </c>
      <c r="C80" s="107" t="s">
        <v>235</v>
      </c>
      <c r="D80" s="107" t="s">
        <v>236</v>
      </c>
      <c r="E80" s="108" t="s">
        <v>29</v>
      </c>
      <c r="F80" s="109" t="s">
        <v>237</v>
      </c>
      <c r="G80" s="61">
        <v>9</v>
      </c>
      <c r="H80" s="62"/>
      <c r="I80" s="63">
        <v>3</v>
      </c>
      <c r="J80" s="63">
        <v>3</v>
      </c>
      <c r="K80" s="64">
        <v>3</v>
      </c>
      <c r="L80" s="65"/>
      <c r="M80" s="66">
        <v>4</v>
      </c>
      <c r="N80" s="66">
        <v>3</v>
      </c>
      <c r="O80" s="120">
        <v>3</v>
      </c>
      <c r="P80" s="67" t="str">
        <f>IFERROR((L80/H80),"100%")</f>
        <v>100%</v>
      </c>
      <c r="Q80" s="68">
        <f>IFERROR((M80/I80),"100%")</f>
        <v>1.3333333333333333</v>
      </c>
      <c r="R80" s="68">
        <f t="shared" si="22"/>
        <v>1</v>
      </c>
      <c r="S80" s="68">
        <f t="shared" si="7"/>
        <v>1</v>
      </c>
      <c r="T80" s="67">
        <f t="shared" si="24"/>
        <v>0</v>
      </c>
      <c r="U80" s="68">
        <f t="shared" si="23"/>
        <v>0.44444444444444442</v>
      </c>
      <c r="V80" s="68">
        <f t="shared" ref="V80" si="25">IFERROR((M80+N80+L80)/(G80),"No Programado")</f>
        <v>0.77777777777777779</v>
      </c>
      <c r="W80" s="68">
        <f t="shared" si="9"/>
        <v>1.1111111111111112</v>
      </c>
      <c r="X80" s="121" t="s">
        <v>301</v>
      </c>
    </row>
    <row r="81" spans="3:24" ht="74" customHeight="1" x14ac:dyDescent="0.35">
      <c r="C81" s="141"/>
      <c r="D81" s="141"/>
      <c r="E81" s="141"/>
      <c r="F81" s="141"/>
      <c r="G81" s="2"/>
      <c r="P81" s="8">
        <f t="shared" ref="P81:W81" si="26">AVERAGE(P13:P80)</f>
        <v>1.0269487024222039</v>
      </c>
      <c r="Q81" s="8">
        <f t="shared" si="26"/>
        <v>1.163490239386143</v>
      </c>
      <c r="R81" s="8">
        <f t="shared" si="26"/>
        <v>1.2437952766448763</v>
      </c>
      <c r="S81" s="8">
        <f t="shared" si="26"/>
        <v>0.98809811152456617</v>
      </c>
      <c r="T81" s="8">
        <f t="shared" si="26"/>
        <v>0.24375316026928251</v>
      </c>
      <c r="U81" s="8">
        <f t="shared" si="26"/>
        <v>0.53578168645959168</v>
      </c>
      <c r="V81" s="8">
        <f t="shared" si="26"/>
        <v>0.81203956305809433</v>
      </c>
      <c r="W81" s="8">
        <f t="shared" si="26"/>
        <v>1.0910529375272524</v>
      </c>
      <c r="X81" s="117"/>
    </row>
    <row r="88" spans="3:24" x14ac:dyDescent="0.35">
      <c r="F88" s="3"/>
      <c r="G88" s="3"/>
    </row>
    <row r="89" spans="3:24" ht="15.5" x14ac:dyDescent="0.35">
      <c r="C89" s="137" t="s">
        <v>42</v>
      </c>
      <c r="D89" s="138"/>
      <c r="E89" s="138"/>
      <c r="F89" s="4"/>
      <c r="G89" s="5"/>
      <c r="L89" s="139" t="s">
        <v>43</v>
      </c>
      <c r="M89" s="140"/>
      <c r="N89" s="140"/>
      <c r="O89" s="140"/>
      <c r="P89" s="140"/>
      <c r="Q89" s="140"/>
      <c r="V89" s="137" t="s">
        <v>44</v>
      </c>
      <c r="W89" s="138"/>
      <c r="X89" s="138"/>
    </row>
  </sheetData>
  <mergeCells count="24">
    <mergeCell ref="B11:B12"/>
    <mergeCell ref="C11:C12"/>
    <mergeCell ref="D11:F11"/>
    <mergeCell ref="G11:K11"/>
    <mergeCell ref="C89:E89"/>
    <mergeCell ref="L89:Q89"/>
    <mergeCell ref="V89:X89"/>
    <mergeCell ref="C81:F81"/>
    <mergeCell ref="B14:F14"/>
    <mergeCell ref="B34:B36"/>
    <mergeCell ref="C34:C36"/>
    <mergeCell ref="C60:C61"/>
    <mergeCell ref="B60:B61"/>
    <mergeCell ref="C40:C41"/>
    <mergeCell ref="B40:B41"/>
    <mergeCell ref="X11:X12"/>
    <mergeCell ref="E2:S2"/>
    <mergeCell ref="E3:S3"/>
    <mergeCell ref="E4:S4"/>
    <mergeCell ref="L11:O11"/>
    <mergeCell ref="E5:S5"/>
    <mergeCell ref="G10:W10"/>
    <mergeCell ref="P11:S11"/>
    <mergeCell ref="U11:W11"/>
  </mergeCells>
  <conditionalFormatting sqref="H13">
    <cfRule type="cellIs" priority="33" operator="equal">
      <formula>"NO DISPONIBLE"</formula>
    </cfRule>
  </conditionalFormatting>
  <conditionalFormatting sqref="H14:K64 H66:K80">
    <cfRule type="containsBlanks" dxfId="24" priority="107">
      <formula>LEN(TRIM(H14))=0</formula>
    </cfRule>
  </conditionalFormatting>
  <conditionalFormatting sqref="I13:N13">
    <cfRule type="cellIs" dxfId="23" priority="32" operator="equal">
      <formula>"NO DISPONIBLE"</formula>
    </cfRule>
  </conditionalFormatting>
  <conditionalFormatting sqref="L14:P16 Q15:Q16">
    <cfRule type="containsBlanks" dxfId="22" priority="148">
      <formula>LEN(TRIM(L14))=0</formula>
    </cfRule>
  </conditionalFormatting>
  <conditionalFormatting sqref="O13">
    <cfRule type="containsBlanks" dxfId="21" priority="20">
      <formula>LEN(TRIM(O13))=0</formula>
    </cfRule>
  </conditionalFormatting>
  <conditionalFormatting sqref="P13">
    <cfRule type="cellIs" priority="31" operator="equal">
      <formula>"NO DISPONIBLE"</formula>
    </cfRule>
  </conditionalFormatting>
  <conditionalFormatting sqref="P14:P80 Q15:Q80 R17:S80">
    <cfRule type="containsBlanks" dxfId="20" priority="275" stopIfTrue="1">
      <formula>LEN(TRIM(P14))=0</formula>
    </cfRule>
    <cfRule type="cellIs" dxfId="19" priority="270" stopIfTrue="1" operator="equal">
      <formula>"100%"</formula>
    </cfRule>
    <cfRule type="cellIs" dxfId="18" priority="271" stopIfTrue="1" operator="lessThan">
      <formula>0.5</formula>
    </cfRule>
    <cfRule type="cellIs" dxfId="17" priority="272" stopIfTrue="1" operator="between">
      <formula>0.5</formula>
      <formula>0.7</formula>
    </cfRule>
    <cfRule type="cellIs" dxfId="16" priority="273" stopIfTrue="1" operator="between">
      <formula>0.7</formula>
      <formula>1.2</formula>
    </cfRule>
    <cfRule type="cellIs" dxfId="15" priority="274" stopIfTrue="1" operator="greaterThanOrEqual">
      <formula>1.2</formula>
    </cfRule>
  </conditionalFormatting>
  <conditionalFormatting sqref="Q13:S13">
    <cfRule type="cellIs" dxfId="14" priority="30" operator="equal">
      <formula>"NO DISPONIBLE"</formula>
    </cfRule>
  </conditionalFormatting>
  <conditionalFormatting sqref="Q14:S14">
    <cfRule type="cellIs" dxfId="13" priority="110" stopIfTrue="1" operator="lessThan">
      <formula>0.5</formula>
    </cfRule>
    <cfRule type="cellIs" dxfId="12" priority="111" stopIfTrue="1" operator="between">
      <formula>0.5</formula>
      <formula>0.7</formula>
    </cfRule>
    <cfRule type="cellIs" dxfId="11" priority="112" stopIfTrue="1" operator="between">
      <formula>0.7</formula>
      <formula>1.2</formula>
    </cfRule>
    <cfRule type="cellIs" dxfId="10" priority="113" stopIfTrue="1" operator="greaterThanOrEqual">
      <formula>1.2</formula>
    </cfRule>
    <cfRule type="containsBlanks" dxfId="9" priority="114" stopIfTrue="1">
      <formula>LEN(TRIM(Q14))=0</formula>
    </cfRule>
    <cfRule type="cellIs" dxfId="8" priority="109" stopIfTrue="1" operator="equal">
      <formula>"100%"</formula>
    </cfRule>
  </conditionalFormatting>
  <conditionalFormatting sqref="R16:S16 L17:N64 L67:N80">
    <cfRule type="containsBlanks" dxfId="7" priority="188">
      <formula>LEN(TRIM(L16))=0</formula>
    </cfRule>
  </conditionalFormatting>
  <conditionalFormatting sqref="V14:W15 W16">
    <cfRule type="containsBlanks" dxfId="6" priority="27" stopIfTrue="1">
      <formula>LEN(TRIM(V14))=0</formula>
    </cfRule>
    <cfRule type="cellIs" dxfId="5" priority="26" stopIfTrue="1" operator="greaterThanOrEqual">
      <formula>1.2</formula>
    </cfRule>
    <cfRule type="cellIs" dxfId="4" priority="25" stopIfTrue="1" operator="between">
      <formula>0.7</formula>
      <formula>1.2</formula>
    </cfRule>
    <cfRule type="cellIs" dxfId="3" priority="24" stopIfTrue="1" operator="between">
      <formula>0.5</formula>
      <formula>0.7</formula>
    </cfRule>
    <cfRule type="cellIs" dxfId="2" priority="23" stopIfTrue="1" operator="lessThan">
      <formula>0.5</formula>
    </cfRule>
    <cfRule type="cellIs" dxfId="1" priority="22" stopIfTrue="1" operator="equal">
      <formula>"100%"</formula>
    </cfRule>
    <cfRule type="containsBlanks" dxfId="0" priority="21">
      <formula>LEN(TRIM(V14))=0</formula>
    </cfRule>
  </conditionalFormatting>
  <pageMargins left="0.7" right="0.7" top="0.75" bottom="0.75" header="0.3" footer="0.3"/>
  <pageSetup paperSize="17" scale="3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1Tr25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Lluvia Lisseth Castillo</cp:lastModifiedBy>
  <cp:revision/>
  <dcterms:created xsi:type="dcterms:W3CDTF">2020-03-29T15:30:51Z</dcterms:created>
  <dcterms:modified xsi:type="dcterms:W3CDTF">2026-01-14T15:23:26Z</dcterms:modified>
  <cp:category/>
  <cp:contentStatus/>
</cp:coreProperties>
</file>