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02"/>
  <workbookPr/>
  <mc:AlternateContent xmlns:mc="http://schemas.openxmlformats.org/markup-compatibility/2006">
    <mc:Choice Requires="x15">
      <x15ac:absPath xmlns:x15ac="http://schemas.microsoft.com/office/spreadsheetml/2010/11/ac" url="/Users/romius/Downloads/"/>
    </mc:Choice>
  </mc:AlternateContent>
  <xr:revisionPtr revIDLastSave="0" documentId="13_ncr:1_{830C7B93-4719-1A4F-99AF-7EF1A839BCE0}" xr6:coauthVersionLast="47" xr6:coauthVersionMax="47" xr10:uidLastSave="{00000000-0000-0000-0000-000000000000}"/>
  <bookViews>
    <workbookView xWindow="0" yWindow="660" windowWidth="29400" windowHeight="18460" xr2:uid="{00000000-000D-0000-FFFF-FFFF00000000}"/>
  </bookViews>
  <sheets>
    <sheet name="SEGUIMIENTO 2025" sheetId="1" r:id="rId1"/>
    <sheet name="Instrucciones" sheetId="2"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W17" i="1"/>
  <c r="W18" i="1"/>
  <c r="W19" i="1"/>
  <c r="W20" i="1"/>
  <c r="W21" i="1"/>
  <c r="W22" i="1"/>
  <c r="W23" i="1"/>
  <c r="W24" i="1"/>
  <c r="W25" i="1"/>
  <c r="W26" i="1"/>
  <c r="W27" i="1"/>
  <c r="W28" i="1"/>
  <c r="W29" i="1"/>
  <c r="W15" i="1"/>
  <c r="V15" i="1"/>
  <c r="V42" i="1"/>
  <c r="U42" i="1"/>
  <c r="T42" i="1"/>
  <c r="S42" i="1"/>
  <c r="R42" i="1"/>
  <c r="Q42" i="1"/>
  <c r="P42" i="1"/>
  <c r="O42" i="1"/>
  <c r="V41" i="1"/>
  <c r="U41" i="1"/>
  <c r="T41" i="1"/>
  <c r="S41" i="1"/>
  <c r="R41" i="1"/>
  <c r="Q41" i="1"/>
  <c r="P41" i="1"/>
  <c r="O41" i="1"/>
  <c r="V40" i="1"/>
  <c r="U40" i="1"/>
  <c r="T40" i="1"/>
  <c r="S40" i="1"/>
  <c r="R40" i="1"/>
  <c r="Q40" i="1"/>
  <c r="P40" i="1"/>
  <c r="O40" i="1"/>
  <c r="V39" i="1"/>
  <c r="U39" i="1"/>
  <c r="T39" i="1"/>
  <c r="S39" i="1"/>
  <c r="R39" i="1"/>
  <c r="Q39" i="1"/>
  <c r="P39" i="1"/>
  <c r="O39" i="1"/>
  <c r="S29" i="1"/>
  <c r="S28" i="1"/>
  <c r="S27" i="1"/>
  <c r="S26" i="1"/>
  <c r="S25" i="1"/>
  <c r="S24" i="1"/>
  <c r="S23" i="1"/>
  <c r="S22" i="1"/>
  <c r="S21" i="1"/>
  <c r="S20" i="1"/>
  <c r="S19" i="1"/>
  <c r="S18" i="1"/>
  <c r="S17" i="1"/>
  <c r="S16" i="1"/>
  <c r="V16" i="1"/>
  <c r="S15" i="1"/>
  <c r="V29" i="1"/>
  <c r="U29" i="1"/>
  <c r="R29" i="1"/>
  <c r="Q29" i="1"/>
  <c r="P29" i="1"/>
  <c r="V28" i="1"/>
  <c r="U28" i="1"/>
  <c r="R28" i="1"/>
  <c r="Q28" i="1"/>
  <c r="P28" i="1"/>
  <c r="V27" i="1"/>
  <c r="U27" i="1"/>
  <c r="R27" i="1"/>
  <c r="Q27" i="1"/>
  <c r="P27" i="1"/>
  <c r="V26" i="1"/>
  <c r="U26" i="1"/>
  <c r="R26" i="1"/>
  <c r="Q26" i="1"/>
  <c r="P26" i="1"/>
  <c r="V25" i="1"/>
  <c r="U25" i="1"/>
  <c r="R25" i="1"/>
  <c r="Q25" i="1"/>
  <c r="P25" i="1"/>
  <c r="V24" i="1"/>
  <c r="U24" i="1"/>
  <c r="R24" i="1"/>
  <c r="Q24" i="1"/>
  <c r="P24" i="1"/>
  <c r="V23" i="1"/>
  <c r="U23" i="1"/>
  <c r="R23" i="1"/>
  <c r="Q23" i="1"/>
  <c r="P23" i="1"/>
  <c r="V22" i="1"/>
  <c r="U22" i="1"/>
  <c r="R22" i="1"/>
  <c r="Q22" i="1"/>
  <c r="P22" i="1"/>
  <c r="V21" i="1"/>
  <c r="U21" i="1"/>
  <c r="R21" i="1"/>
  <c r="Q21" i="1"/>
  <c r="P21" i="1"/>
  <c r="V20" i="1"/>
  <c r="U20" i="1"/>
  <c r="R20" i="1"/>
  <c r="Q20" i="1"/>
  <c r="P20" i="1"/>
  <c r="V19" i="1"/>
  <c r="U19" i="1"/>
  <c r="R19" i="1"/>
  <c r="Q19" i="1"/>
  <c r="P19" i="1"/>
  <c r="V18" i="1"/>
  <c r="U18" i="1"/>
  <c r="R18" i="1"/>
  <c r="Q18" i="1"/>
  <c r="P18" i="1"/>
  <c r="V17" i="1"/>
  <c r="U17" i="1"/>
  <c r="R17" i="1"/>
  <c r="Q17" i="1"/>
  <c r="P17" i="1"/>
  <c r="U16" i="1"/>
  <c r="R16" i="1"/>
  <c r="Q16" i="1"/>
  <c r="P16" i="1"/>
  <c r="U15" i="1"/>
  <c r="R15" i="1"/>
  <c r="Q15" i="1"/>
  <c r="P15" i="1"/>
  <c r="T14" i="1"/>
  <c r="P14" i="1"/>
  <c r="U13" i="1"/>
  <c r="Q13" i="1"/>
  <c r="P13" i="1"/>
</calcChain>
</file>

<file path=xl/sharedStrings.xml><?xml version="1.0" encoding="utf-8"?>
<sst xmlns="http://schemas.openxmlformats.org/spreadsheetml/2006/main" count="163" uniqueCount="117">
  <si>
    <t>FORMATO PARA LA PROGRAMACIÓN, SEGUIMIENTO Y EVALUACIÓN DEL AVANCE EN CUMPLIMIENTO DE METAS Y OBJETIVOS DEL PROGRAMA PRESUPUESTARIO ANUAL 2025</t>
  </si>
  <si>
    <t>EJE 4: PROSPERIDAD COMPARTIDA Y JUSTICIA SOCIAL</t>
  </si>
  <si>
    <t xml:space="preserve">G-PP 4.6   PROGRAMA PARA REGULARIZACION DE ASENTAMIENTO HUMANOS </t>
  </si>
  <si>
    <t>INSTITUTO DE REGULARIZACION PARA EL BIENESTAR PATRIMONIAL</t>
  </si>
  <si>
    <t>AVANCE EN CUMPLIMIENTO DE OBJETIVOS Y METAS TRIMESTRAL Y ACUMULADO RESPECTO A LOS TRIMESTRES 2025</t>
  </si>
  <si>
    <t>Nivel.
(unidad administrativa responsable)</t>
  </si>
  <si>
    <t>Resumen narrativo u objetivos.
Clave: Número del Eje, Número del Programa, 1 para el Fin, 1 para el Propósito, Número del Componente, Número de las Actividades.</t>
  </si>
  <si>
    <t>INDICADOR</t>
  </si>
  <si>
    <t>META PROGRAMADA ANUAL Y TRIMESTRAL2025</t>
  </si>
  <si>
    <t>META LOGRADA 2025</t>
  </si>
  <si>
    <t>PORCENTAJE DE AVANCE TRIMESTRAL 2025</t>
  </si>
  <si>
    <t>PORCENTAJE DE AVANCE ACUMULADO TRIMESTRALMENTE 2025</t>
  </si>
  <si>
    <t>JUSTIFICACION TRIMESTRAL Y ANUAL DE AVANCE DE RESULTADOS 2025</t>
  </si>
  <si>
    <t>Nombre del Indicador.
Siglas y descripción.</t>
  </si>
  <si>
    <t>Frecuencia de medición del Indicador.
Con base a las recomendaciones del nivel de objetivos.</t>
  </si>
  <si>
    <t>Unidad de medida del Indicador y unidad de medida de sus variables.</t>
  </si>
  <si>
    <t>ANUAL
PMD 2024-2027 ACTUALIZADO</t>
  </si>
  <si>
    <t>TRIMESTRE 1</t>
  </si>
  <si>
    <t>TRIMESTRE 2</t>
  </si>
  <si>
    <t>TRIMESTRE 3</t>
  </si>
  <si>
    <t>TRIMESTRE 4</t>
  </si>
  <si>
    <t>Fin
(DGPM / DP)</t>
  </si>
  <si>
    <r>
      <rPr>
        <b/>
        <sz val="11"/>
        <color theme="1"/>
        <rFont val="Arial"/>
        <family val="2"/>
      </rPr>
      <t>4.6.1: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</si>
  <si>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</si>
  <si>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</si>
  <si>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</si>
  <si>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EJEMPLO</t>
  </si>
  <si>
    <t xml:space="preserve">
Propósito
</t>
  </si>
  <si>
    <r>
      <rPr>
        <b/>
        <sz val="11"/>
        <color theme="0"/>
        <rFont val="Arial"/>
        <family val="2"/>
      </rPr>
      <t xml:space="preserve">4.6.1.1 </t>
    </r>
    <r>
      <rPr>
        <sz val="11"/>
        <color theme="0"/>
        <rFont val="Arial"/>
        <family val="2"/>
      </rPr>
      <t>PROPONER POLITICAS Y PROCEDIMIENTOS CON PARTICIPACION CIUDADANA EN TODO LO RELACIONADO CON LA REGULARIZACION DE LA TENENCIA DE LA TIERRA, LA CERTEZA JURIDICA PATRIMONIAL, LA VIVIENDA Y SUS PROYECTOS Y PROGRAMAS QUE CONTRIBUYAN AL ORDENAMIENTO Y REGULARIZACION DEL CRECIMIENTO SUSTENTABLE CON JUSTICIA SOCIAL.</t>
    </r>
  </si>
  <si>
    <t xml:space="preserve"> PCB: porcentaje de ciudadanos beneficiados.</t>
  </si>
  <si>
    <t>Trimestral</t>
  </si>
  <si>
    <r>
      <rPr>
        <b/>
        <sz val="11"/>
        <color theme="0"/>
        <rFont val="Arial"/>
        <family val="2"/>
      </rPr>
      <t xml:space="preserve">UNIDAD DE MEDIDA DEL INDICADOR:                             </t>
    </r>
    <r>
      <rPr>
        <sz val="11"/>
        <color theme="0"/>
        <rFont val="Arial"/>
        <family val="2"/>
      </rPr>
      <t>Porcentaje</t>
    </r>
    <r>
      <rPr>
        <b/>
        <sz val="11"/>
        <color theme="0"/>
        <rFont val="Arial"/>
        <family val="2"/>
      </rPr>
      <t xml:space="preserve">
UNIDAD DE MEDIDA DE LAS VARIABLES:                           </t>
    </r>
  </si>
  <si>
    <t xml:space="preserve">Componente
</t>
  </si>
  <si>
    <r>
      <rPr>
        <b/>
        <sz val="11"/>
        <color theme="1"/>
        <rFont val="Arial"/>
        <family val="2"/>
      </rPr>
      <t xml:space="preserve">4.6.1.1.1 </t>
    </r>
    <r>
      <rPr>
        <sz val="11"/>
        <color theme="1"/>
        <rFont val="Arial"/>
        <family val="2"/>
      </rPr>
      <t>PROMOVER, VIGILAR Y PARTICIPAR CON ACCIONES DE POLITICAS EN LA DISMINUCION DE LOS ASENTAMIENTOS HUMANOS IRREGULARES.</t>
    </r>
  </si>
  <si>
    <r>
      <rPr>
        <b/>
        <sz val="11"/>
        <color theme="1"/>
        <rFont val="Arial"/>
        <family val="2"/>
      </rPr>
      <t>POR_COL_REG:</t>
    </r>
    <r>
      <rPr>
        <sz val="11"/>
        <color theme="1"/>
        <rFont val="Arial"/>
        <family val="2"/>
      </rPr>
      <t xml:space="preserve"> porcentaje de colonias regularizadas.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</si>
  <si>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Reuniones</t>
    </r>
  </si>
  <si>
    <t>Actividad</t>
  </si>
  <si>
    <r>
      <rPr>
        <b/>
        <sz val="11"/>
        <color theme="1"/>
        <rFont val="Arial"/>
        <family val="2"/>
      </rPr>
      <t xml:space="preserve">4.6.1.1.1.1 </t>
    </r>
    <r>
      <rPr>
        <sz val="11"/>
        <color theme="1"/>
        <rFont val="Arial"/>
        <family val="2"/>
      </rPr>
      <t>REUNIONES PERIODICAS CON LAS COLONIAS IRREGULARES</t>
    </r>
  </si>
  <si>
    <r>
      <rPr>
        <b/>
        <sz val="11"/>
        <color theme="1"/>
        <rFont val="Arial"/>
        <family val="2"/>
      </rPr>
      <t>POR_REU_PER_COL_IRR</t>
    </r>
    <r>
      <rPr>
        <sz val="11"/>
        <color theme="1"/>
        <rFont val="Arial"/>
        <family val="2"/>
      </rPr>
      <t xml:space="preserve"> porcentaje de reuniones periodicas con colonias irregulares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</si>
  <si>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Reuniones periodicas con colonias irregulares, requisitos  de documentacion a entregar. </t>
    </r>
  </si>
  <si>
    <t>Componente  
(Dirección de Registro de Información de Regularización Patrimonial)</t>
  </si>
  <si>
    <r>
      <t xml:space="preserve">4.6.1.1.2     </t>
    </r>
    <r>
      <rPr>
        <sz val="11"/>
        <color theme="1"/>
        <rFont val="Arial"/>
        <family val="2"/>
      </rPr>
      <t>PROMOVER LA REGULARIZACIÓN DE LA TENENCIA DE LA TIERRA TECNICA Y JURIDICA A TRAVÉS DEL ESQUEMA DE ESCRITURAS Y/O TITULACIÓN</t>
    </r>
  </si>
  <si>
    <r>
      <rPr>
        <b/>
        <sz val="11"/>
        <color theme="1"/>
        <rFont val="Arial"/>
        <family val="2"/>
      </rPr>
      <t>POR_EXP_REC_COL_REG:</t>
    </r>
    <r>
      <rPr>
        <sz val="11"/>
        <color theme="1"/>
        <rFont val="Arial"/>
        <family val="2"/>
      </rPr>
      <t xml:space="preserve"> porcentaje de expedientes recibidos de colonias para regularización</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</si>
  <si>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expedientes recibidos de colonias para regularización</t>
    </r>
  </si>
  <si>
    <r>
      <rPr>
        <b/>
        <sz val="11"/>
        <color theme="1"/>
        <rFont val="Arial"/>
        <family val="2"/>
      </rPr>
      <t xml:space="preserve">4.6.1.1.2.1  </t>
    </r>
    <r>
      <rPr>
        <sz val="11"/>
        <color theme="1"/>
        <rFont val="Arial"/>
        <family val="2"/>
      </rPr>
      <t>PRECEPCION, VERIFICACION, DEL EXPEDIENTE PARA INICIAR EL PROCESO DE ESCRITURACIÓN.</t>
    </r>
  </si>
  <si>
    <r>
      <rPr>
        <b/>
        <sz val="11"/>
        <color theme="1"/>
        <rFont val="Arial"/>
        <family val="2"/>
      </rPr>
      <t>POR_EXP_PRO_ESC:</t>
    </r>
    <r>
      <rPr>
        <sz val="11"/>
        <color theme="1"/>
        <rFont val="Arial"/>
        <family val="2"/>
      </rPr>
      <t xml:space="preserve"> Porcentaje de expedientes en proceso de escrituración</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</si>
  <si>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Expedientes en proceso de escrituración</t>
    </r>
  </si>
  <si>
    <t xml:space="preserve">Componente
(Dirección de Gestion de Instrumentos y Programas)          </t>
  </si>
  <si>
    <r>
      <rPr>
        <b/>
        <sz val="11"/>
        <color theme="1"/>
        <rFont val="Arial"/>
        <family val="2"/>
      </rPr>
      <t xml:space="preserve">4.6.1.1.3 </t>
    </r>
    <r>
      <rPr>
        <sz val="11"/>
        <color theme="1"/>
        <rFont val="Arial"/>
        <family val="2"/>
      </rPr>
      <t>ELABORACION DE PROYECTOS NOTARIALES:  ESCRITURAS Y/O TITULOS DE PROPIEDAD</t>
    </r>
  </si>
  <si>
    <r>
      <rPr>
        <b/>
        <sz val="11"/>
        <color theme="1"/>
        <rFont val="Arial"/>
        <family val="2"/>
      </rPr>
      <t>POR_PRO_NOT_ELA:</t>
    </r>
    <r>
      <rPr>
        <sz val="11"/>
        <color theme="1"/>
        <rFont val="Arial"/>
        <family val="2"/>
      </rPr>
      <t xml:space="preserve"> Porcentaje de proyectos notariales  elaborados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</si>
  <si>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Proyectos notariales  elaborados</t>
    </r>
    <r>
      <rPr>
        <b/>
        <sz val="11"/>
        <color theme="1"/>
        <rFont val="Arial"/>
        <family val="2"/>
      </rPr>
      <t xml:space="preserve">
</t>
    </r>
  </si>
  <si>
    <r>
      <rPr>
        <b/>
        <sz val="11"/>
        <color theme="1"/>
        <rFont val="Arial"/>
        <family val="2"/>
      </rPr>
      <t xml:space="preserve">4.6.1.1.3.1 </t>
    </r>
    <r>
      <rPr>
        <sz val="11"/>
        <color theme="1"/>
        <rFont val="Arial"/>
        <family val="2"/>
      </rPr>
      <t xml:space="preserve">REUNIONES CON EJIDATARIOS PARA INICIAR EL PROCESO DE REGULARIZACION EN COLONIAS IRREGULARES </t>
    </r>
  </si>
  <si>
    <r>
      <rPr>
        <b/>
        <sz val="11"/>
        <color theme="1"/>
        <rFont val="Arial"/>
        <family val="2"/>
      </rPr>
      <t>POR_REU_EJI_PRO_REG:</t>
    </r>
    <r>
      <rPr>
        <sz val="11"/>
        <color theme="1"/>
        <rFont val="Arial"/>
        <family val="2"/>
      </rPr>
      <t xml:space="preserve"> Porcentaje de reuniones con ejidatarios en proceso de regularización</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</si>
  <si>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Reuniones con ejidatarios en proceso de regularización</t>
    </r>
  </si>
  <si>
    <r>
      <rPr>
        <b/>
        <sz val="11"/>
        <color theme="1"/>
        <rFont val="Arial"/>
        <family val="2"/>
      </rPr>
      <t xml:space="preserve">4.6.1.1.3.2 </t>
    </r>
    <r>
      <rPr>
        <sz val="11"/>
        <color theme="1"/>
        <rFont val="Arial"/>
        <family val="2"/>
      </rPr>
      <t>CONVENIOS DE ENTREGA Y/O RECEPCION DE VIALIDADES Y/O  AREAS DE CESIÓN, PROVENIENTES DEL PROGRAMA DE REGULARIZACIÓN PARA EL BIENESTAR PATRIMONIAL</t>
    </r>
  </si>
  <si>
    <r>
      <rPr>
        <b/>
        <sz val="11"/>
        <color theme="1"/>
        <rFont val="Arial"/>
        <family val="2"/>
      </rPr>
      <t>POR_CON_ENT_REC_VIA_ARE_CES_PRO_PRO_REG:</t>
    </r>
    <r>
      <rPr>
        <sz val="11"/>
        <color theme="1"/>
        <rFont val="Arial"/>
        <family val="2"/>
      </rPr>
      <t xml:space="preserve"> porcentaje de convenios de entrega y/o recepcion de vialidades y/o areas de cesion, provenientes del programa de regularización.</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</si>
  <si>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Convenios de entrega y/o recepcion de vialidades y/o areas de cesion, provenientes del programa de regularización.</t>
    </r>
  </si>
  <si>
    <r>
      <rPr>
        <b/>
        <sz val="11"/>
        <color theme="1"/>
        <rFont val="Arial"/>
        <family val="2"/>
      </rPr>
      <t xml:space="preserve">4.6.1.1.3.3 </t>
    </r>
    <r>
      <rPr>
        <sz val="11"/>
        <color theme="1"/>
        <rFont val="Arial"/>
        <family val="2"/>
      </rPr>
      <t>ASESORIAS CON BENEFICIARIOS Y EJIDATARIOS</t>
    </r>
  </si>
  <si>
    <r>
      <rPr>
        <b/>
        <sz val="11"/>
        <color theme="1"/>
        <rFont val="Arial"/>
        <family val="2"/>
      </rPr>
      <t>POR_ASE_EJI:</t>
    </r>
    <r>
      <rPr>
        <sz val="11"/>
        <color theme="1"/>
        <rFont val="Arial"/>
        <family val="2"/>
      </rPr>
      <t xml:space="preserve"> porcentale de asesorias con ejidatarios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</si>
  <si>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Asesorias con ejidatarios</t>
    </r>
  </si>
  <si>
    <t xml:space="preserve">Componente
(Dirección de regularización urbana)  </t>
  </si>
  <si>
    <r>
      <rPr>
        <b/>
        <sz val="11"/>
        <color theme="1"/>
        <rFont val="Arial"/>
        <family val="2"/>
      </rPr>
      <t xml:space="preserve">4.6.1.1.4   </t>
    </r>
    <r>
      <rPr>
        <sz val="11"/>
        <color theme="1"/>
        <rFont val="Arial"/>
        <family val="2"/>
      </rPr>
      <t>ELABORACIÓN DE ANTEPROYECTOS TÉCNICOS: PROTOCOLOS PARA SUBDIVISION Y/O LOTIFICACIÓN.</t>
    </r>
  </si>
  <si>
    <r>
      <rPr>
        <b/>
        <sz val="11"/>
        <color theme="1"/>
        <rFont val="Arial"/>
        <family val="2"/>
      </rPr>
      <t>POR_ANT_ELA:</t>
    </r>
    <r>
      <rPr>
        <sz val="11"/>
        <color theme="1"/>
        <rFont val="Arial"/>
        <family val="2"/>
      </rPr>
      <t xml:space="preserve"> Porcentajes de anteproyectos elaborados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</si>
  <si>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Anteproyectos elaborados</t>
    </r>
  </si>
  <si>
    <r>
      <rPr>
        <b/>
        <sz val="11"/>
        <color theme="1"/>
        <rFont val="Arial"/>
        <family val="2"/>
      </rPr>
      <t xml:space="preserve">4.6.1.1.4.1 </t>
    </r>
    <r>
      <rPr>
        <sz val="11"/>
        <color theme="1"/>
        <rFont val="Arial"/>
        <family val="2"/>
      </rPr>
      <t>VISITA DE RECONOCIMIENTO: REVISION DE PLANOS, LEVANTAMIENTOS E IMÁGENES DEL ÁREA.</t>
    </r>
  </si>
  <si>
    <r>
      <rPr>
        <b/>
        <sz val="11"/>
        <color theme="1"/>
        <rFont val="Arial"/>
        <family val="2"/>
      </rPr>
      <t>POR_LEV_REA:</t>
    </r>
    <r>
      <rPr>
        <sz val="11"/>
        <color theme="1"/>
        <rFont val="Arial"/>
        <family val="2"/>
      </rPr>
      <t xml:space="preserve"> Porcentaje de levantamientos realizados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</si>
  <si>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Revision de planos, levantamientos y/o imagnes del área.</t>
    </r>
  </si>
  <si>
    <t xml:space="preserve">Componente
(Dirección de Gestión Territorial)  </t>
  </si>
  <si>
    <r>
      <rPr>
        <b/>
        <sz val="11"/>
        <color theme="1"/>
        <rFont val="Arial"/>
        <family val="2"/>
      </rPr>
      <t xml:space="preserve">4.6.1.1.5   </t>
    </r>
    <r>
      <rPr>
        <sz val="11"/>
        <color theme="1"/>
        <rFont val="Arial"/>
        <family val="2"/>
      </rPr>
      <t>FOMENTAR Y EJECUTAR LOS PROYECTOS DE VIVIENDA EN MATERIA DE ENERGIA ELECTRICA Y SERVICIOS  PARA FOMENTAR LA INVERSION DE INTRAESTRUCTURA PÚBLICA.</t>
    </r>
  </si>
  <si>
    <r>
      <rPr>
        <b/>
        <sz val="11"/>
        <color theme="1"/>
        <rFont val="Arial"/>
        <family val="2"/>
      </rPr>
      <t xml:space="preserve">POR_PRO_EJE_ELE_ELE_SER: </t>
    </r>
    <r>
      <rPr>
        <sz val="11"/>
        <color theme="1"/>
        <rFont val="Arial"/>
        <family val="2"/>
      </rPr>
      <t xml:space="preserve">Porcentaje de proyectos ejecutados de electrificacion y servicios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</si>
  <si>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Ejecutados de electrificacion y servicios </t>
    </r>
  </si>
  <si>
    <r>
      <t xml:space="preserve">4.6.1.1.5.1 </t>
    </r>
    <r>
      <rPr>
        <sz val="11"/>
        <color theme="1"/>
        <rFont val="Arial"/>
        <family val="2"/>
      </rPr>
      <t>INTEGRACIÓN DE COMITÉ DE ELECTRIFICACION PARA LAS COLONIAS IRREGULARES</t>
    </r>
  </si>
  <si>
    <r>
      <rPr>
        <b/>
        <sz val="11"/>
        <color theme="1"/>
        <rFont val="Arial"/>
        <family val="2"/>
      </rPr>
      <t xml:space="preserve">POR_COM_INT_COL_IRR: </t>
    </r>
    <r>
      <rPr>
        <sz val="11"/>
        <color theme="1"/>
        <rFont val="Arial"/>
        <family val="2"/>
      </rPr>
      <t>Porcentaje de comites de electrificacion integrados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</si>
  <si>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Comites integrados en colonias irregulares para servicio de electrificacion </t>
    </r>
  </si>
  <si>
    <r>
      <rPr>
        <b/>
        <sz val="11"/>
        <color theme="1"/>
        <rFont val="Arial"/>
        <family val="2"/>
      </rPr>
      <t xml:space="preserve">4.6.1.1.5.2 </t>
    </r>
    <r>
      <rPr>
        <sz val="11"/>
        <color theme="1"/>
        <rFont val="Arial"/>
        <family val="2"/>
      </rPr>
      <t>INTEGRACIÓN DE COMITÉ DE REGULARIZACIÓN Y SERVICIOS PARA LAS COLONIAS IRREGULARES</t>
    </r>
  </si>
  <si>
    <r>
      <rPr>
        <b/>
        <sz val="11"/>
        <color theme="1"/>
        <rFont val="Arial"/>
        <family val="2"/>
      </rPr>
      <t>POR_COM_INT_COL_IRR:</t>
    </r>
    <r>
      <rPr>
        <sz val="11"/>
        <color theme="1"/>
        <rFont val="Arial"/>
        <family val="2"/>
      </rPr>
      <t xml:space="preserve"> Porcentaje de comites integrados en colonias irregulares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</si>
  <si>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Numero de  integracion de comité para regularización de servicios</t>
    </r>
  </si>
  <si>
    <r>
      <t xml:space="preserve">Meta trimestral:
</t>
    </r>
    <r>
      <rPr>
        <sz val="11"/>
        <color theme="1"/>
        <rFont val="Arial"/>
        <family val="2"/>
      </rPr>
      <t xml:space="preserve">Durante este trimestre no se llevó a acabo ninguna gestión de obra de drenaje o agua potable ya que no se han conformado aun los comité, toda vez que aun no se libera el acta circunstancia de hechos para dar seguimiento a dicho tramite. 
</t>
    </r>
    <r>
      <rPr>
        <b/>
        <sz val="11"/>
        <color theme="1"/>
        <rFont val="Arial"/>
        <family val="2"/>
      </rPr>
      <t xml:space="preserve">
Meta anual: </t>
    </r>
    <r>
      <rPr>
        <sz val="11"/>
        <color theme="1"/>
        <rFont val="Arial"/>
        <family val="2"/>
      </rPr>
      <t>En este trimestre no se ha podido avanzar, con las gestiones de obra como drenaje o agua potable ya que no se ha conformado ningun comite.</t>
    </r>
  </si>
  <si>
    <r>
      <rPr>
        <b/>
        <sz val="11"/>
        <color theme="1"/>
        <rFont val="Arial"/>
        <family val="2"/>
      </rPr>
      <t xml:space="preserve">4.6.1.1.5.3   </t>
    </r>
    <r>
      <rPr>
        <sz val="11"/>
        <color theme="1"/>
        <rFont val="Arial"/>
        <family val="2"/>
      </rPr>
      <t>REUNIONES Y VISITAS DE RECONOCIMIENTO CON LA CFE Y/O PRESTADORES DE SERVICIOS</t>
    </r>
  </si>
  <si>
    <r>
      <rPr>
        <b/>
        <sz val="11"/>
        <color theme="1"/>
        <rFont val="Arial"/>
        <family val="2"/>
      </rPr>
      <t>POR_VIS_REA_CFE_PRE_SER:</t>
    </r>
    <r>
      <rPr>
        <sz val="11"/>
        <color theme="1"/>
        <rFont val="Arial"/>
        <family val="2"/>
      </rPr>
      <t xml:space="preserve"> Porcentaje de visitas realizadas con la CFE  y/o prestacion de servicios </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</si>
  <si>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Numero de seguimiento de programas y servicios.</t>
    </r>
  </si>
  <si>
    <t>ELABORÓ
Norma Argelia Euan Lozano
Titular de la Unidad Administrativa del Instituto de Regularizacion para el Bienestar Patrimonial</t>
  </si>
  <si>
    <t>REVISÓ
LIC. JOSÉ FERNANDO DÍAZ NÚÑEZ
DIRECTOR GENERAL DE PLANEACIÓN MUNICIPAL</t>
  </si>
  <si>
    <t xml:space="preserve">AUTORIZÓ
Lic. Noraa Elizabeth Garza Ramirez
Directora General del Instituto de Regularizacion para el Bienestar Patrimonial                                   </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</si>
  <si>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</si>
  <si>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</si>
  <si>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</si>
  <si>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</si>
  <si>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</si>
  <si>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</si>
  <si>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</si>
  <si>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DE AVANCE DE RESULTADOS 2025</t>
  </si>
  <si>
    <t>TRIMESTRE 1 2025</t>
  </si>
  <si>
    <t>TRIMESTRE 2 2025</t>
  </si>
  <si>
    <t>TRIMESTRE 3 2025</t>
  </si>
  <si>
    <t>TRIMESTRE 4 2025</t>
  </si>
  <si>
    <t>DIRECCIÓN GENERAL</t>
  </si>
  <si>
    <t>DERECCIÓN ADMINISTRATIVA</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</si>
  <si>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</si>
  <si>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</si>
  <si>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</si>
  <si>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</si>
  <si>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r>
      <t xml:space="preserve">Justificación Trimestral:  </t>
    </r>
    <r>
      <rPr>
        <sz val="11"/>
        <color theme="1"/>
        <rFont val="Arial"/>
        <family val="2"/>
      </rPr>
      <t xml:space="preserve">
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t>
    </r>
  </si>
  <si>
    <r>
      <t xml:space="preserve">Meta Trimestral: </t>
    </r>
    <r>
      <rPr>
        <sz val="11"/>
        <rFont val="Arial"/>
        <family val="2"/>
      </rPr>
      <t xml:space="preserve">El objetivo es proponer procedimientos ante la ciudadanía para la regularización de la tenencia de la tierra, la certeza juridica patrimonial llegando así con acuerdos entre los propietarios y dueños ejidales, por lo cual hemos logrado un avance del 100% en este cuarto trimestre, debido al gran complimiento de nuestros componentes y actividades.
</t>
    </r>
    <r>
      <rPr>
        <b/>
        <sz val="11"/>
        <rFont val="Arial"/>
        <family val="2"/>
      </rPr>
      <t xml:space="preserve">
Meta Anual: </t>
    </r>
    <r>
      <rPr>
        <sz val="11"/>
        <rFont val="Arial"/>
        <family val="2"/>
      </rPr>
      <t xml:space="preserve"> el porcentaje alcanzado del 100% va acorde a lo planeado en el trimestre y para finalizar el año tenemos el 100% de cumplimiento.</t>
    </r>
  </si>
  <si>
    <r>
      <t xml:space="preserve">Meta Trimestral: 
</t>
    </r>
    <r>
      <rPr>
        <sz val="11"/>
        <color theme="1"/>
        <rFont val="Arial"/>
        <family val="2"/>
      </rPr>
      <t xml:space="preserve">se realizaron juntas informativas en las instalaciones del intituto, juntas de sesiones con los beneficiarios, propietarios y ejidatarios para asesorias, reuniones informativas para las colonias se integren al Progarma de Regularizacion para el Bienestar Patrimonial, asi mismo en la atenciones de Jornadas de Atencion Cuidadana "cancun nos Une"                                                                                                                                  colonias atendidas con asesorias para que se intregren al programa:                                        SM 530, Cuna Maya, Tierra y Libertad, Regiones 100, Los Garcias, San Luis, Rivera I y II, Real del Bosque y los Pinos.
Colonias atendidas con ejidatarios:                                                                                    
Sacbe, Colonia Mexico, Colonia Cuna Maya I, Colonia Agua Azul, Bonfil (La Chapaneca)                                                                                                                          Reuniones para firmas de escrituracion: Rivera I y II, Colonia Santos, Tierra y Libertad II y III, Estrella del Mar, Tucanes, Diamante, Justicia Social, Sacbe, Cuna Maya Roque, Colonia Mexico, Agua Azul, Los Garcia y Region 100.
</t>
    </r>
    <r>
      <rPr>
        <b/>
        <sz val="11"/>
        <color theme="1"/>
        <rFont val="Arial"/>
        <family val="2"/>
      </rPr>
      <t xml:space="preserve">Colonias atendidas con ejidatarios:                                                                                    
</t>
    </r>
    <r>
      <rPr>
        <sz val="11"/>
        <color theme="1"/>
        <rFont val="Arial"/>
        <family val="2"/>
      </rPr>
      <t xml:space="preserve">Sacbe, Colonia Mexico, Colonia Cuna Maya I, Colonia Agua Azul, Bonfil (La Chapaneca)                                                                                                                          Reuniones para firmas de escrituracion: Rivera I y II, Colonia Santos, Tierra y Libertad II y III, Estrella del Mar, Tucanes, Diamante, Justicia Social, Sacbe, Cuna Maya Roque, Colonia Mexico, Agua Azul, Los Garcia y Region 100.
</t>
    </r>
    <r>
      <rPr>
        <b/>
        <sz val="11"/>
        <color theme="1"/>
        <rFont val="Arial"/>
        <family val="2"/>
      </rPr>
      <t xml:space="preserve">
Meta Anual: </t>
    </r>
    <r>
      <rPr>
        <sz val="11"/>
        <color theme="1"/>
        <rFont val="Arial"/>
        <family val="2"/>
      </rPr>
      <t xml:space="preserve">El porcentaje alcanzado del 100% va acorde a lo planeado en el trimestre y para finalizar el año logramos el 100% de cumplimiento con las reuniones y juntas de beneficiarios para la participacion al programa.       
</t>
    </r>
  </si>
  <si>
    <r>
      <t xml:space="preserve">Meta Trimestral:                                                                                                                        </t>
    </r>
    <r>
      <rPr>
        <sz val="11"/>
        <color theme="1"/>
        <rFont val="Arial"/>
        <family val="2"/>
      </rPr>
      <t xml:space="preserve">Se realizaron reuniones en las colonias irregulares para darle informacion sobre documentos y el programa de Regularizacion para el Bienestar Patrimonial y conformacion de comites de electrificacion en las colonias atendidas en las Colonias: Los Garcias, Colonia San Luis, Rivera I y el modulo de  informacion en la colonia Las Huayas.
</t>
    </r>
    <r>
      <rPr>
        <b/>
        <sz val="11"/>
        <color theme="1"/>
        <rFont val="Arial"/>
        <family val="2"/>
      </rPr>
      <t>Meta anual:</t>
    </r>
    <r>
      <rPr>
        <sz val="11"/>
        <color theme="1"/>
        <rFont val="Arial"/>
        <family val="2"/>
      </rPr>
      <t xml:space="preserve"> Llegamos al 100% de nuestro objetivo, por lo que se ha logrado el cumplimiento de un 100% de la meta anual programada. Con la finalidad que cada colonia sea regularizado y cuente con los servicios basicos.</t>
    </r>
  </si>
  <si>
    <r>
      <t xml:space="preserve">Meta trimestral:                                                                                                                                                                           </t>
    </r>
    <r>
      <rPr>
        <sz val="11"/>
        <color theme="1"/>
        <rFont val="Arial"/>
        <family val="2"/>
      </rPr>
      <t>Se promovio la tenencia de la tierra, atraves de reuniones en las colonias donde se dio informacion acerca del programa de escrituracion en las Colonias: Las Huayas, Los Pinos, Real del Bosque, San Ignacio y Tropical.</t>
    </r>
    <r>
      <rPr>
        <sz val="11"/>
        <color theme="1"/>
        <rFont val="Calibri"/>
        <family val="2"/>
        <scheme val="minor"/>
      </rPr>
      <t xml:space="preserve">
</t>
    </r>
    <r>
      <rPr>
        <b/>
        <sz val="11"/>
        <color theme="1"/>
        <rFont val="Arial"/>
        <family val="2"/>
      </rPr>
      <t xml:space="preserve">
Meta anual: </t>
    </r>
    <r>
      <rPr>
        <sz val="11"/>
        <color theme="1"/>
        <rFont val="Arial"/>
        <family val="2"/>
      </rPr>
      <t xml:space="preserve">Se lleva un 100% de la meta anual programada mismo que se tiene programado mas reuniones periodicas con distintas colonias irregulares.                  </t>
    </r>
  </si>
  <si>
    <r>
      <t xml:space="preserve">Meta trimestral: 
</t>
    </r>
    <r>
      <rPr>
        <sz val="11"/>
        <color theme="1"/>
        <rFont val="Arial"/>
        <family val="2"/>
      </rPr>
      <t xml:space="preserve">Se llevó a cabo la recepción de 120 expedientes de beneficiarios  que se integraron al programa para escrituracion con un total de 120, personas de las colonias:  El cedro, Real del Bosque, Tierra y Libertad I, Los Pinos, Los Garcia, Guerrero, Las Huayas, Rivera I y  II, Diamante, Sac be, Buenavista, San Vicente, Tropical, Region 77, 96, 97, 100, 101, 102, 103 y 235.
</t>
    </r>
    <r>
      <rPr>
        <b/>
        <sz val="11"/>
        <color theme="1"/>
        <rFont val="Arial"/>
        <family val="2"/>
      </rPr>
      <t xml:space="preserve">Meta anual: </t>
    </r>
    <r>
      <rPr>
        <sz val="11"/>
        <color theme="1"/>
        <rFont val="Arial"/>
        <family val="2"/>
      </rPr>
      <t>Se lleva alcanzado una meta anual del 141.46% toda vez que se ha recabado mas expendientes para regularizacion de los expedientes programados en el ejercicio  2025.</t>
    </r>
  </si>
  <si>
    <r>
      <t xml:space="preserve">Meta trimestral:
</t>
    </r>
    <r>
      <rPr>
        <sz val="11"/>
        <color theme="1"/>
        <rFont val="Arial"/>
        <family val="2"/>
      </rPr>
      <t xml:space="preserve">Se elaboraron 120 proyectos notariales de los beneficiarios incorporados al programa de escrituración, correspondientes a las colonias: Tropical, Los pinos, Las Huayas y Real del Bosque. 
</t>
    </r>
    <r>
      <rPr>
        <b/>
        <sz val="11"/>
        <color theme="1"/>
        <rFont val="Arial"/>
        <family val="2"/>
      </rPr>
      <t xml:space="preserve">Meta anual: </t>
    </r>
    <r>
      <rPr>
        <sz val="11"/>
        <color theme="1"/>
        <rFont val="Arial"/>
        <family val="2"/>
      </rPr>
      <t>Se lleva alcanzado una meta anual del 141.46% programados toda vez que ha favorecido el numero de escrituras del ejercicio  2025.</t>
    </r>
  </si>
  <si>
    <r>
      <t xml:space="preserve">Meta trimestral:                                     </t>
    </r>
    <r>
      <rPr>
        <sz val="11"/>
        <color theme="1"/>
        <rFont val="Arial"/>
        <family val="2"/>
      </rPr>
      <t xml:space="preserve">                   Se llevaron a cabo las reuniones con los ejidatarios de las siguientes colonias; Tropical, Los pinos, Las Huayas y Real del Bosque. Para platicarles del programa de regularizacion y puedan ser beneficiarios de la misma. Las reuniones se realizaron en más de una ocasión por colonia, logrando asi alcanzar la meta programada 
</t>
    </r>
    <r>
      <rPr>
        <b/>
        <sz val="11"/>
        <color theme="1"/>
        <rFont val="Arial"/>
        <family val="2"/>
      </rPr>
      <t xml:space="preserve">Meta anual: </t>
    </r>
    <r>
      <rPr>
        <sz val="11"/>
        <color theme="1"/>
        <rFont val="Arial"/>
        <family val="2"/>
      </rPr>
      <t>El porcentaje alcanzado al trimestre es del 100% mismo que se tienen agendadando mas reuniones con los ejidatarios.</t>
    </r>
  </si>
  <si>
    <r>
      <t xml:space="preserve">Meta trimestral:
</t>
    </r>
    <r>
      <rPr>
        <sz val="11"/>
        <color theme="1"/>
        <rFont val="Arial"/>
        <family val="2"/>
      </rPr>
      <t xml:space="preserve">Durante este trimestre se formalizaron 7 convenios de entrega de recpecion de vialidades correspondientes a las colonias: La Colonia el Cedro, Rivera I y II,  Estrella de Mar, Diamante, Los Pinos y Real del Bosque.
</t>
    </r>
    <r>
      <rPr>
        <b/>
        <sz val="11"/>
        <color theme="1"/>
        <rFont val="Arial"/>
        <family val="2"/>
      </rPr>
      <t xml:space="preserve">Meta anual: </t>
    </r>
    <r>
      <rPr>
        <sz val="11"/>
        <color theme="1"/>
        <rFont val="Arial"/>
        <family val="2"/>
      </rPr>
      <t xml:space="preserve">El  porcentanje alcanzado al trimestre es de 58.33% y el anual corresponde al 54.17%. Con esto se pretende realizar mas convenios de entrega /o recepcion de vialidades. </t>
    </r>
  </si>
  <si>
    <r>
      <t xml:space="preserve">Meta trimestral:
</t>
    </r>
    <r>
      <rPr>
        <sz val="11"/>
        <color theme="1"/>
        <rFont val="Arial"/>
        <family val="2"/>
      </rPr>
      <t xml:space="preserve">Se llevó acabo una platica con los ejidatarios de las colonias Tierra y Libertad ll, lll; Tucanes, Justicia Social, Estrella del Mar, Diamante, Sacbe, México, Cuna Maya Roque, Santos, Agua Azul, Rivera l, Tierra Maya con el fin de llegar con acuerdos para las mejoras de la Cuidadania.
</t>
    </r>
    <r>
      <rPr>
        <b/>
        <sz val="11"/>
        <color theme="1"/>
        <rFont val="Arial"/>
        <family val="2"/>
      </rPr>
      <t>Meta anual:</t>
    </r>
    <r>
      <rPr>
        <sz val="11"/>
        <color theme="1"/>
        <rFont val="Arial"/>
        <family val="2"/>
      </rPr>
      <t xml:space="preserve"> El porcentaje alcanzado al trimestre es de 100%  y el anual corresponde al 100%. Se llevaran a cabo mas platicas para mejores acuerdos con los ejidatarios y cuidadania.</t>
    </r>
  </si>
  <si>
    <r>
      <t xml:space="preserve">Meta triemstral:
</t>
    </r>
    <r>
      <rPr>
        <sz val="11"/>
        <color theme="1"/>
        <rFont val="Arial"/>
        <family val="2"/>
      </rPr>
      <t xml:space="preserve">Se elaboro anteproyectos tecnicos para el protocolo de la subdivision de las siguientes colonias; Guerrero, Mario Villanueva, Real del Bosque, Tropical, Diamante y  Los Garcia 395 y 396. Con esta accion se cumplió en su totalidad la meta programada, alcanzando el 116.67 %
</t>
    </r>
    <r>
      <rPr>
        <b/>
        <sz val="11"/>
        <color theme="1"/>
        <rFont val="Arial"/>
        <family val="2"/>
      </rPr>
      <t>Meta Anual:</t>
    </r>
    <r>
      <rPr>
        <sz val="11"/>
        <color theme="1"/>
        <rFont val="Arial"/>
        <family val="2"/>
      </rPr>
      <t xml:space="preserve"> En este trimestre se llevaron acabo 7 proyectos tecnicos, mismo que se alcanzo un porcentaje de 112.50%</t>
    </r>
  </si>
  <si>
    <r>
      <t xml:space="preserve">Meta trimestral:
</t>
    </r>
    <r>
      <rPr>
        <sz val="11"/>
        <color theme="1"/>
        <rFont val="Arial"/>
        <family val="2"/>
      </rPr>
      <t xml:space="preserve">Se realizaron 7 visitas de reconocimiento en campo para la revisión de planos, levantamientos topográficos e imágenes del área en las colonias: Colonia Guerrero, Mario Villanueva, Real del Bosque, Tropical, Diamante y Los Garcia 395 y 396. Con esta accion se cumplió en su totalidad la meta programada, alcanzando el 116.67 %
</t>
    </r>
    <r>
      <rPr>
        <b/>
        <sz val="11"/>
        <color theme="1"/>
        <rFont val="Arial"/>
        <family val="2"/>
      </rPr>
      <t xml:space="preserve">Meta anual: </t>
    </r>
    <r>
      <rPr>
        <sz val="11"/>
        <color theme="1"/>
        <rFont val="Arial"/>
        <family val="2"/>
      </rPr>
      <t xml:space="preserve">El porcentaje anual es de 112.50% alcanzado, </t>
    </r>
  </si>
  <si>
    <r>
      <t xml:space="preserve">Meta trimestral:
</t>
    </r>
    <r>
      <rPr>
        <sz val="11"/>
        <color theme="1"/>
        <rFont val="Arial"/>
        <family val="2"/>
      </rPr>
      <t xml:space="preserve">A través de los comités de electrificación, se gestionaron proyectos de electrificacion, los cuales requirieron reuniones con personal de la CFE,  las como recorridos en las siguientes colonias; la Chiapaneca y Emiliano Zapata, los cuales estan iniciando obra de electrificacion con el fin de poder beneficiar a 204 cuidadanos.
</t>
    </r>
    <r>
      <rPr>
        <b/>
        <sz val="11"/>
        <color theme="1"/>
        <rFont val="Arial"/>
        <family val="2"/>
      </rPr>
      <t>Meta anual:</t>
    </r>
    <r>
      <rPr>
        <sz val="11"/>
        <color theme="1"/>
        <rFont val="Arial"/>
        <family val="2"/>
      </rPr>
      <t xml:space="preserve"> El porcentaje alcanzado al trimestre es de 92.53% y el anual corresponde al 75.93% se pretende alcanzar la meta programa, trabajando de la mano con CFE en beneficio de los cuidadanos.</t>
    </r>
  </si>
  <si>
    <r>
      <t xml:space="preserve">Meta trimestral:
</t>
    </r>
    <r>
      <rPr>
        <sz val="11"/>
        <color theme="1"/>
        <rFont val="Arial"/>
        <family val="2"/>
      </rPr>
      <t xml:space="preserve">Se integraron 9 comite para la electrificacion en las colonias como son; Rinconada Paraíso, As de Oro, Emiliano Zapata 2da Generación, El Roble, las Pencas,  La Escondida, La esperanza, Quetzal y La Victoria beneficiando asi a un total de 513 cuidadanos. Con esta accion se cumplió en su totalidad la meta programada, alcanzando el 100 %
</t>
    </r>
    <r>
      <rPr>
        <b/>
        <sz val="11"/>
        <color theme="1"/>
        <rFont val="Arial"/>
        <family val="2"/>
      </rPr>
      <t xml:space="preserve">Meta anual:  </t>
    </r>
    <r>
      <rPr>
        <sz val="11"/>
        <color theme="1"/>
        <rFont val="Arial"/>
        <family val="2"/>
      </rPr>
      <t>El porcentaje alcanzado al trimestre es de 100% y el anual alcanzo el 77.78%se pretende alcanzar la meta programa, trabajando de la mano con CFE en beneficio de los cuidadanos.</t>
    </r>
  </si>
  <si>
    <r>
      <t xml:space="preserve">Meta trimestral:
</t>
    </r>
    <r>
      <rPr>
        <sz val="11"/>
        <color theme="1"/>
        <rFont val="Arial"/>
        <family val="2"/>
      </rPr>
      <t xml:space="preserve">Se atendieron en oficina a vecinos de las colonias, Las Norias, Emiliano Zapata, Carabanchel, Tres Reyes, El Milagro, Nueva Esperanza, Región 203, Región 206, Colonia México, Cuna Maya, Los Pinos, El Porvenir I y II, El Pedregal, La Esperanza y El Quetzal.
</t>
    </r>
    <r>
      <rPr>
        <b/>
        <sz val="11"/>
        <color theme="1"/>
        <rFont val="Arial"/>
        <family val="2"/>
      </rPr>
      <t xml:space="preserve">Meta anual: </t>
    </r>
    <r>
      <rPr>
        <sz val="11"/>
        <color theme="1"/>
        <rFont val="Arial"/>
        <family val="2"/>
      </rPr>
      <t>El porcentaje alcanzado al trimestre es de 133.33% y el anual corresponde al 112.50%, con esto se ha beneficiado a varias colonias iregulares que hoy en dia ya cuentan con su energia electrica de forma directa.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</si>
</sst>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Calibri"/>
      <charset val="134"/>
      <scheme val="minor"/>
    </font>
    <font>
      <sz val="11"/>
      <color theme="1"/>
      <name val="Calibri"/>
      <family val="2"/>
      <scheme val="minor"/>
    </font>
    <font>
      <b/>
      <sz val="11"/>
      <color theme="1"/>
      <name val="Calibri"/>
      <family val="2"/>
      <scheme val="minor"/>
    </font>
    <font>
      <b/>
      <sz val="24"/>
      <color theme="0"/>
      <name val="Arial"/>
      <family val="2"/>
    </font>
    <font>
      <b/>
      <sz val="16"/>
      <color theme="0"/>
      <name val="Arial"/>
      <family val="2"/>
    </font>
    <font>
      <b/>
      <sz val="14"/>
      <color rgb="FFFFFFFF"/>
      <name val="Arial"/>
      <family val="2"/>
    </font>
    <font>
      <b/>
      <sz val="11"/>
      <color theme="1"/>
      <name val="Arial"/>
      <family val="2"/>
    </font>
    <font>
      <b/>
      <sz val="11"/>
      <name val="Arial"/>
      <family val="2"/>
    </font>
    <font>
      <b/>
      <sz val="11"/>
      <color rgb="FF000000"/>
      <name val="Arial"/>
      <family val="2"/>
    </font>
    <font>
      <sz val="11"/>
      <color theme="1"/>
      <name val="Arial"/>
      <family val="2"/>
    </font>
    <font>
      <sz val="11"/>
      <color rgb="FF000000"/>
      <name val="Arial"/>
      <family val="2"/>
    </font>
    <font>
      <b/>
      <sz val="11"/>
      <color theme="0"/>
      <name val="Arial"/>
      <family val="2"/>
    </font>
    <font>
      <sz val="11"/>
      <color theme="0"/>
      <name val="Arial"/>
      <family val="2"/>
    </font>
    <font>
      <b/>
      <sz val="12"/>
      <color theme="1"/>
      <name val="Calibri"/>
      <family val="2"/>
      <scheme val="minor"/>
    </font>
    <font>
      <sz val="11"/>
      <name val="Arial"/>
      <family val="2"/>
    </font>
    <font>
      <b/>
      <sz val="14"/>
      <color theme="0"/>
      <name val="Arial"/>
      <family val="2"/>
    </font>
    <font>
      <sz val="11"/>
      <color theme="1"/>
      <name val="Calibri"/>
      <family val="2"/>
      <scheme val="minor"/>
    </font>
    <font>
      <sz val="12"/>
      <color theme="1"/>
      <name val="Calibri"/>
      <family val="2"/>
      <scheme val="minor"/>
    </font>
  </fonts>
  <fills count="12">
    <fill>
      <patternFill patternType="none"/>
    </fill>
    <fill>
      <patternFill patternType="gray125"/>
    </fill>
    <fill>
      <patternFill patternType="solid">
        <fgColor rgb="FFC7EFCE"/>
        <bgColor indexed="64"/>
      </patternFill>
    </fill>
    <fill>
      <patternFill patternType="solid">
        <fgColor rgb="FFFFEB9C"/>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3743705557422"/>
        <bgColor indexed="64"/>
      </patternFill>
    </fill>
    <fill>
      <patternFill patternType="solid">
        <fgColor rgb="FFF2F2F2"/>
        <bgColor rgb="FFF2F2F2"/>
      </patternFill>
    </fill>
    <fill>
      <patternFill patternType="solid">
        <fgColor theme="7" tint="-0.249977111117893"/>
        <bgColor indexed="64"/>
      </patternFill>
    </fill>
  </fills>
  <borders count="11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medium">
        <color auto="1"/>
      </left>
      <right style="dotted">
        <color auto="1"/>
      </right>
      <top style="medium">
        <color auto="1"/>
      </top>
      <bottom style="dashed">
        <color auto="1"/>
      </bottom>
      <diagonal/>
    </border>
    <border>
      <left style="dotted">
        <color auto="1"/>
      </left>
      <right style="dotted">
        <color auto="1"/>
      </right>
      <top style="medium">
        <color auto="1"/>
      </top>
      <bottom style="dashed">
        <color auto="1"/>
      </bottom>
      <diagonal/>
    </border>
    <border>
      <left style="dotted">
        <color auto="1"/>
      </left>
      <right style="medium">
        <color auto="1"/>
      </right>
      <top style="medium">
        <color auto="1"/>
      </top>
      <bottom style="dashed">
        <color auto="1"/>
      </bottom>
      <diagonal/>
    </border>
    <border>
      <left style="medium">
        <color auto="1"/>
      </left>
      <right style="medium">
        <color auto="1"/>
      </right>
      <top style="thin">
        <color auto="1"/>
      </top>
      <bottom/>
      <diagonal/>
    </border>
    <border>
      <left/>
      <right style="dotted">
        <color auto="1"/>
      </right>
      <top style="dotted">
        <color auto="1"/>
      </top>
      <bottom style="dotted">
        <color auto="1"/>
      </bottom>
      <diagonal/>
    </border>
    <border>
      <left style="medium">
        <color auto="1"/>
      </left>
      <right style="medium">
        <color auto="1"/>
      </right>
      <top/>
      <bottom style="dotted">
        <color auto="1"/>
      </bottom>
      <diagonal/>
    </border>
    <border>
      <left/>
      <right style="dashed">
        <color theme="1"/>
      </right>
      <top style="dashed">
        <color theme="1"/>
      </top>
      <bottom style="dashed">
        <color theme="1"/>
      </bottom>
      <diagonal/>
    </border>
    <border>
      <left style="medium">
        <color auto="1"/>
      </left>
      <right style="dashed">
        <color theme="1"/>
      </right>
      <top style="dashed">
        <color auto="1"/>
      </top>
      <bottom style="dotted">
        <color auto="1"/>
      </bottom>
      <diagonal/>
    </border>
    <border>
      <left style="dashed">
        <color theme="1"/>
      </left>
      <right/>
      <top style="dashed">
        <color auto="1"/>
      </top>
      <bottom style="dotted">
        <color auto="1"/>
      </bottom>
      <diagonal/>
    </border>
    <border>
      <left style="dashed">
        <color auto="1"/>
      </left>
      <right style="dashed">
        <color theme="1"/>
      </right>
      <top style="dashed">
        <color auto="1"/>
      </top>
      <bottom style="dotted">
        <color auto="1"/>
      </bottom>
      <diagonal/>
    </border>
    <border>
      <left style="dashed">
        <color theme="1"/>
      </left>
      <right style="dashed">
        <color theme="1"/>
      </right>
      <top style="dashed">
        <color auto="1"/>
      </top>
      <bottom style="dotted">
        <color auto="1"/>
      </bottom>
      <diagonal/>
    </border>
    <border>
      <left style="dashed">
        <color theme="1"/>
      </left>
      <right style="medium">
        <color auto="1"/>
      </right>
      <top style="dash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dashed">
        <color theme="1"/>
      </right>
      <top style="dotted">
        <color auto="1"/>
      </top>
      <bottom style="dotted">
        <color auto="1"/>
      </bottom>
      <diagonal/>
    </border>
    <border>
      <left style="dashed">
        <color theme="1"/>
      </left>
      <right/>
      <top style="dotted">
        <color auto="1"/>
      </top>
      <bottom style="dotted">
        <color auto="1"/>
      </bottom>
      <diagonal/>
    </border>
    <border>
      <left style="dashed">
        <color auto="1"/>
      </left>
      <right style="dashed">
        <color theme="1"/>
      </right>
      <top style="dotted">
        <color auto="1"/>
      </top>
      <bottom style="dotted">
        <color auto="1"/>
      </bottom>
      <diagonal/>
    </border>
    <border>
      <left style="dashed">
        <color theme="1"/>
      </left>
      <right style="dashed">
        <color theme="1"/>
      </right>
      <top style="dotted">
        <color auto="1"/>
      </top>
      <bottom style="dotted">
        <color auto="1"/>
      </bottom>
      <diagonal/>
    </border>
    <border>
      <left/>
      <right style="dashed">
        <color theme="1"/>
      </right>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auto="1"/>
      </left>
      <right style="medium">
        <color auto="1"/>
      </right>
      <top style="dashed">
        <color auto="1"/>
      </top>
      <bottom style="dashed">
        <color auto="1"/>
      </bottom>
      <diagonal/>
    </border>
    <border>
      <left/>
      <right style="dashed">
        <color theme="1"/>
      </right>
      <top style="dotted">
        <color auto="1"/>
      </top>
      <bottom style="dotted">
        <color auto="1"/>
      </bottom>
      <diagonal/>
    </border>
    <border>
      <left style="medium">
        <color auto="1"/>
      </left>
      <right style="dashed">
        <color theme="1"/>
      </right>
      <top style="dotted">
        <color auto="1"/>
      </top>
      <bottom/>
      <diagonal/>
    </border>
    <border>
      <left style="dashed">
        <color theme="1"/>
      </left>
      <right/>
      <top style="dotted">
        <color auto="1"/>
      </top>
      <bottom/>
      <diagonal/>
    </border>
    <border>
      <left style="dashed">
        <color auto="1"/>
      </left>
      <right style="dashed">
        <color auto="1"/>
      </right>
      <top style="dashed">
        <color auto="1"/>
      </top>
      <bottom/>
      <diagonal/>
    </border>
    <border>
      <left style="dashed">
        <color auto="1"/>
      </left>
      <right/>
      <top style="dashed">
        <color auto="1"/>
      </top>
      <bottom/>
      <diagonal/>
    </border>
    <border>
      <left style="medium">
        <color auto="1"/>
      </left>
      <right style="medium">
        <color auto="1"/>
      </right>
      <top style="dashed">
        <color auto="1"/>
      </top>
      <bottom/>
      <diagonal/>
    </border>
    <border>
      <left/>
      <right style="dashed">
        <color theme="1"/>
      </right>
      <top style="dashed">
        <color theme="1"/>
      </top>
      <bottom/>
      <diagonal/>
    </border>
    <border>
      <left style="medium">
        <color auto="1"/>
      </left>
      <right style="dashed">
        <color theme="1"/>
      </right>
      <top style="dotted">
        <color auto="1"/>
      </top>
      <bottom style="medium">
        <color auto="1"/>
      </bottom>
      <diagonal/>
    </border>
    <border>
      <left style="dashed">
        <color theme="1"/>
      </left>
      <right/>
      <top style="dott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style="medium">
        <color auto="1"/>
      </right>
      <top style="dashed">
        <color auto="1"/>
      </top>
      <bottom style="medium">
        <color auto="1"/>
      </bottom>
      <diagonal/>
    </border>
    <border>
      <left style="medium">
        <color auto="1"/>
      </left>
      <right style="dashed">
        <color theme="1"/>
      </right>
      <top style="dashed">
        <color theme="1"/>
      </top>
      <bottom style="medium">
        <color auto="1"/>
      </bottom>
      <diagonal/>
    </border>
    <border>
      <left style="medium">
        <color auto="1"/>
      </left>
      <right style="medium">
        <color auto="1"/>
      </right>
      <top/>
      <bottom style="medium">
        <color auto="1"/>
      </bottom>
      <diagonal/>
    </border>
    <border>
      <left style="dotted">
        <color auto="1"/>
      </left>
      <right style="dotted">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right style="medium">
        <color auto="1"/>
      </right>
      <top style="medium">
        <color auto="1"/>
      </top>
      <bottom style="dotted">
        <color auto="1"/>
      </bottom>
      <diagonal/>
    </border>
    <border>
      <left style="medium">
        <color auto="1"/>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right style="medium">
        <color auto="1"/>
      </right>
      <top style="dotted">
        <color auto="1"/>
      </top>
      <bottom style="medium">
        <color auto="1"/>
      </bottom>
      <diagonal/>
    </border>
    <border>
      <left style="dashed">
        <color theme="1"/>
      </left>
      <right style="dashed">
        <color theme="1"/>
      </right>
      <top style="dashed">
        <color theme="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style="dotted">
        <color auto="1"/>
      </right>
      <top/>
      <bottom style="dotted">
        <color auto="1"/>
      </bottom>
      <diagonal/>
    </border>
    <border>
      <left style="medium">
        <color auto="1"/>
      </left>
      <right/>
      <top style="thin">
        <color auto="1"/>
      </top>
      <bottom style="thin">
        <color auto="1"/>
      </bottom>
      <diagonal/>
    </border>
    <border>
      <left style="dashed">
        <color theme="1"/>
      </left>
      <right/>
      <top style="dashed">
        <color theme="1"/>
      </top>
      <bottom style="dashed">
        <color theme="1"/>
      </bottom>
      <diagonal/>
    </border>
    <border>
      <left style="medium">
        <color theme="1"/>
      </left>
      <right style="dashed">
        <color theme="1"/>
      </right>
      <top style="dashed">
        <color theme="1"/>
      </top>
      <bottom style="dashed">
        <color theme="1"/>
      </bottom>
      <diagonal/>
    </border>
    <border>
      <left style="medium">
        <color auto="1"/>
      </left>
      <right style="thin">
        <color auto="1"/>
      </right>
      <top style="thin">
        <color auto="1"/>
      </top>
      <bottom style="thin">
        <color auto="1"/>
      </bottom>
      <diagonal/>
    </border>
    <border>
      <left style="dashed">
        <color theme="1"/>
      </left>
      <right style="medium">
        <color auto="1"/>
      </right>
      <top style="dashed">
        <color theme="1"/>
      </top>
      <bottom style="dashed">
        <color theme="1"/>
      </bottom>
      <diagonal/>
    </border>
    <border>
      <left style="medium">
        <color theme="1"/>
      </left>
      <right style="dashed">
        <color theme="1"/>
      </right>
      <top style="dashed">
        <color theme="1"/>
      </top>
      <bottom/>
      <diagonal/>
    </border>
    <border>
      <left style="dashed">
        <color theme="1"/>
      </left>
      <right style="dashed">
        <color theme="1"/>
      </right>
      <top style="dashed">
        <color theme="1"/>
      </top>
      <bottom/>
      <diagonal/>
    </border>
    <border>
      <left style="dashed">
        <color theme="1"/>
      </left>
      <right style="medium">
        <color theme="1"/>
      </right>
      <top style="dashed">
        <color theme="1"/>
      </top>
      <bottom/>
      <diagonal/>
    </border>
    <border>
      <left/>
      <right/>
      <top style="dashed">
        <color theme="1"/>
      </top>
      <bottom/>
      <diagonal/>
    </border>
    <border>
      <left style="dashed">
        <color theme="1"/>
      </left>
      <right style="medium">
        <color auto="1"/>
      </right>
      <top style="dashed">
        <color theme="1"/>
      </top>
      <bottom/>
      <diagonal/>
    </border>
    <border>
      <left style="medium">
        <color auto="1"/>
      </left>
      <right style="thin">
        <color auto="1"/>
      </right>
      <top style="thin">
        <color auto="1"/>
      </top>
      <bottom/>
      <diagonal/>
    </border>
    <border>
      <left style="dashed">
        <color theme="1"/>
      </left>
      <right style="medium">
        <color theme="1"/>
      </right>
      <top style="dashed">
        <color theme="1"/>
      </top>
      <bottom style="dashed">
        <color theme="1"/>
      </bottom>
      <diagonal/>
    </border>
    <border>
      <left style="dashed">
        <color theme="1"/>
      </left>
      <right style="medium">
        <color auto="1"/>
      </right>
      <top style="dashed">
        <color theme="1"/>
      </top>
      <bottom style="medium">
        <color auto="1"/>
      </bottom>
      <diagonal/>
    </border>
    <border>
      <left style="medium">
        <color auto="1"/>
      </left>
      <right style="dashed">
        <color auto="1"/>
      </right>
      <top style="dashed">
        <color theme="1"/>
      </top>
      <bottom style="medium">
        <color auto="1"/>
      </bottom>
      <diagonal/>
    </border>
    <border>
      <left style="medium">
        <color auto="1"/>
      </left>
      <right style="thin">
        <color auto="1"/>
      </right>
      <top style="thin">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ashed">
        <color theme="1"/>
      </left>
      <right style="dashed">
        <color theme="1"/>
      </right>
      <top style="dotted">
        <color theme="1"/>
      </top>
      <bottom style="dotted">
        <color theme="1"/>
      </bottom>
      <diagonal/>
    </border>
    <border>
      <left style="dashed">
        <color theme="1"/>
      </left>
      <right style="medium">
        <color auto="1"/>
      </right>
      <top style="dotted">
        <color theme="1"/>
      </top>
      <bottom style="dotted">
        <color theme="1"/>
      </bottom>
      <diagonal/>
    </border>
    <border>
      <left style="dashed">
        <color theme="1"/>
      </left>
      <right style="dashed">
        <color theme="1"/>
      </right>
      <top style="dotted">
        <color theme="1"/>
      </top>
      <bottom style="medium">
        <color auto="1"/>
      </bottom>
      <diagonal/>
    </border>
    <border>
      <left style="dashed">
        <color theme="1"/>
      </left>
      <right style="medium">
        <color auto="1"/>
      </right>
      <top style="dotted">
        <color theme="1"/>
      </top>
      <bottom style="medium">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auto="1"/>
      </top>
      <bottom style="medium">
        <color auto="1"/>
      </bottom>
      <diagonal/>
    </border>
    <border>
      <left style="thin">
        <color auto="1"/>
      </left>
      <right style="medium">
        <color auto="1"/>
      </right>
      <top style="dotted">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dotted">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rgb="FF000000"/>
      </left>
      <right/>
      <top style="medium">
        <color auto="1"/>
      </top>
      <bottom/>
      <diagonal/>
    </border>
    <border>
      <left style="dotted">
        <color auto="1"/>
      </left>
      <right/>
      <top style="medium">
        <color auto="1"/>
      </top>
      <bottom style="medium">
        <color auto="1"/>
      </bottom>
      <diagonal/>
    </border>
    <border>
      <left style="medium">
        <color rgb="FF000000"/>
      </left>
      <right/>
      <top/>
      <bottom style="medium">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top style="dotted">
        <color auto="1"/>
      </top>
      <bottom style="medium">
        <color auto="1"/>
      </bottom>
      <diagonal/>
    </border>
  </borders>
  <cellStyleXfs count="4">
    <xf numFmtId="0" fontId="0" fillId="0" borderId="0"/>
    <xf numFmtId="44" fontId="16" fillId="0" borderId="0" applyFont="0" applyFill="0" applyBorder="0" applyAlignment="0" applyProtection="0"/>
    <xf numFmtId="9" fontId="16" fillId="0" borderId="0" applyFont="0" applyFill="0" applyBorder="0" applyAlignment="0" applyProtection="0"/>
    <xf numFmtId="0" fontId="17" fillId="0" borderId="0"/>
  </cellStyleXfs>
  <cellXfs count="216">
    <xf numFmtId="0" fontId="0" fillId="0" borderId="0" xfId="0"/>
    <xf numFmtId="0" fontId="2" fillId="0" borderId="0" xfId="0" applyFont="1"/>
    <xf numFmtId="0" fontId="0" fillId="2" borderId="0" xfId="0" applyFill="1"/>
    <xf numFmtId="0" fontId="0" fillId="0" borderId="0" xfId="0" applyAlignment="1">
      <alignment wrapText="1"/>
    </xf>
    <xf numFmtId="0" fontId="0" fillId="3" borderId="0" xfId="0" applyFill="1"/>
    <xf numFmtId="9" fontId="0" fillId="0" borderId="0" xfId="2" applyFont="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5" fillId="5" borderId="13" xfId="0" applyFont="1" applyFill="1" applyBorder="1" applyAlignment="1">
      <alignment horizontal="center" vertical="top" wrapText="1"/>
    </xf>
    <xf numFmtId="0" fontId="6" fillId="6"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8" fillId="0" borderId="16" xfId="0" applyFont="1" applyBorder="1" applyAlignment="1">
      <alignment horizontal="center" vertical="center" wrapText="1"/>
    </xf>
    <xf numFmtId="0" fontId="9" fillId="0" borderId="17" xfId="0" applyFont="1" applyBorder="1" applyAlignment="1">
      <alignment horizontal="justify" vertical="center" wrapText="1"/>
    </xf>
    <xf numFmtId="0" fontId="9" fillId="0" borderId="17" xfId="0" applyFont="1" applyBorder="1" applyAlignment="1">
      <alignment horizontal="center" vertical="center" wrapText="1"/>
    </xf>
    <xf numFmtId="0" fontId="10" fillId="0" borderId="18" xfId="0" applyFont="1" applyBorder="1" applyAlignment="1">
      <alignment horizontal="center" vertical="center" wrapText="1"/>
    </xf>
    <xf numFmtId="10" fontId="0" fillId="0" borderId="19" xfId="3" applyNumberFormat="1" applyFont="1" applyBorder="1" applyAlignment="1">
      <alignment horizontal="center" vertical="center"/>
    </xf>
    <xf numFmtId="10" fontId="0" fillId="0" borderId="20" xfId="3" applyNumberFormat="1" applyFont="1" applyBorder="1" applyAlignment="1">
      <alignment horizontal="center" vertical="center"/>
    </xf>
    <xf numFmtId="10" fontId="0" fillId="0" borderId="21" xfId="3" applyNumberFormat="1" applyFont="1" applyBorder="1" applyAlignment="1">
      <alignment vertical="center"/>
    </xf>
    <xf numFmtId="3" fontId="9" fillId="8" borderId="22" xfId="0" applyNumberFormat="1"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2" fillId="4" borderId="26" xfId="0" applyFont="1" applyFill="1" applyBorder="1" applyAlignment="1">
      <alignment horizontal="center" vertical="center" wrapText="1"/>
    </xf>
    <xf numFmtId="0" fontId="11" fillId="4" borderId="27" xfId="0" applyFont="1" applyFill="1" applyBorder="1" applyAlignment="1">
      <alignment horizontal="left" vertical="center" wrapText="1"/>
    </xf>
    <xf numFmtId="10" fontId="12" fillId="4" borderId="28" xfId="2" applyNumberFormat="1" applyFont="1" applyFill="1" applyBorder="1" applyAlignment="1">
      <alignment horizontal="center" vertical="center" wrapText="1"/>
    </xf>
    <xf numFmtId="10" fontId="9" fillId="9" borderId="22" xfId="2" applyNumberFormat="1"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justify" vertical="center" wrapText="1"/>
    </xf>
    <xf numFmtId="0" fontId="9" fillId="6" borderId="31" xfId="0" applyFont="1" applyFill="1" applyBorder="1" applyAlignment="1">
      <alignment horizontal="justify" vertical="center" wrapText="1"/>
    </xf>
    <xf numFmtId="0" fontId="9" fillId="6" borderId="32" xfId="0" applyFont="1" applyFill="1" applyBorder="1" applyAlignment="1">
      <alignment horizontal="center" vertical="center" wrapText="1"/>
    </xf>
    <xf numFmtId="0" fontId="6" fillId="6" borderId="30" xfId="0" applyFont="1" applyFill="1" applyBorder="1" applyAlignment="1">
      <alignment horizontal="left" vertical="center" wrapText="1"/>
    </xf>
    <xf numFmtId="0" fontId="9" fillId="6" borderId="28" xfId="0" applyFont="1" applyFill="1" applyBorder="1" applyAlignment="1">
      <alignment horizontal="center" vertical="center" wrapText="1"/>
    </xf>
    <xf numFmtId="3" fontId="9" fillId="9" borderId="22" xfId="0" applyNumberFormat="1"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justify" vertical="center" wrapText="1"/>
    </xf>
    <xf numFmtId="0" fontId="9" fillId="7" borderId="31" xfId="0" applyFont="1" applyFill="1" applyBorder="1" applyAlignment="1">
      <alignment horizontal="justify" vertical="center" wrapText="1"/>
    </xf>
    <xf numFmtId="0" fontId="9" fillId="7" borderId="32" xfId="0" applyFont="1" applyFill="1" applyBorder="1" applyAlignment="1">
      <alignment horizontal="center" vertical="center" wrapText="1"/>
    </xf>
    <xf numFmtId="0" fontId="6" fillId="7" borderId="32" xfId="0" applyFont="1" applyFill="1" applyBorder="1" applyAlignment="1">
      <alignment horizontal="left" vertical="center" wrapText="1"/>
    </xf>
    <xf numFmtId="0" fontId="9" fillId="7" borderId="28" xfId="0" applyFont="1" applyFill="1" applyBorder="1" applyAlignment="1">
      <alignment horizontal="center" vertical="center" wrapText="1"/>
    </xf>
    <xf numFmtId="0" fontId="6" fillId="6" borderId="32" xfId="0" applyFont="1" applyFill="1" applyBorder="1" applyAlignment="1">
      <alignment horizontal="left"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6" fillId="6" borderId="35" xfId="0" applyFont="1" applyFill="1" applyBorder="1" applyAlignment="1">
      <alignment horizontal="left" vertical="center" wrapText="1"/>
    </xf>
    <xf numFmtId="0" fontId="9" fillId="6" borderId="36" xfId="0" applyFont="1" applyFill="1" applyBorder="1" applyAlignment="1">
      <alignment horizontal="center" vertical="center" wrapText="1"/>
    </xf>
    <xf numFmtId="0" fontId="9" fillId="7" borderId="34" xfId="0" applyFont="1" applyFill="1" applyBorder="1" applyAlignment="1">
      <alignment horizontal="justify" vertical="center" wrapText="1"/>
    </xf>
    <xf numFmtId="0" fontId="9" fillId="7" borderId="34" xfId="0" applyFont="1" applyFill="1" applyBorder="1" applyAlignment="1">
      <alignment horizontal="center" vertical="center" wrapText="1"/>
    </xf>
    <xf numFmtId="0" fontId="6" fillId="7" borderId="35" xfId="0" applyFont="1" applyFill="1" applyBorder="1" applyAlignment="1">
      <alignment horizontal="left" vertical="center" wrapText="1"/>
    </xf>
    <xf numFmtId="0" fontId="9" fillId="7" borderId="36" xfId="0" applyFont="1" applyFill="1" applyBorder="1" applyAlignment="1">
      <alignment horizontal="center" vertical="center" wrapText="1"/>
    </xf>
    <xf numFmtId="0" fontId="9" fillId="6" borderId="34" xfId="0" applyFont="1" applyFill="1" applyBorder="1" applyAlignment="1">
      <alignment horizontal="justify" vertical="center" wrapText="1"/>
    </xf>
    <xf numFmtId="0" fontId="6" fillId="7" borderId="32" xfId="0" applyFont="1" applyFill="1" applyBorder="1" applyAlignment="1">
      <alignment horizontal="justify" vertical="center" wrapText="1"/>
    </xf>
    <xf numFmtId="0" fontId="9" fillId="7" borderId="37"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9" xfId="0" applyFont="1" applyFill="1" applyBorder="1" applyAlignment="1">
      <alignment horizontal="justify" vertical="center" wrapText="1"/>
    </xf>
    <xf numFmtId="0" fontId="9" fillId="6" borderId="40" xfId="0" applyFont="1" applyFill="1" applyBorder="1" applyAlignment="1">
      <alignment horizontal="justify" vertical="center" wrapText="1"/>
    </xf>
    <xf numFmtId="0" fontId="9" fillId="6" borderId="40" xfId="0" applyFont="1" applyFill="1" applyBorder="1" applyAlignment="1">
      <alignment horizontal="center" vertical="center" wrapText="1"/>
    </xf>
    <xf numFmtId="0" fontId="6" fillId="6" borderId="41" xfId="0" applyFont="1" applyFill="1" applyBorder="1" applyAlignment="1">
      <alignment horizontal="left" vertical="center" wrapText="1"/>
    </xf>
    <xf numFmtId="0" fontId="9" fillId="6" borderId="42" xfId="0" applyFont="1" applyFill="1" applyBorder="1" applyAlignment="1">
      <alignment horizontal="center" vertical="center" wrapText="1"/>
    </xf>
    <xf numFmtId="3" fontId="9" fillId="9" borderId="43" xfId="0" applyNumberFormat="1" applyFont="1" applyFill="1" applyBorder="1" applyAlignment="1">
      <alignment horizontal="center" vertical="center" wrapText="1"/>
    </xf>
    <xf numFmtId="0" fontId="6" fillId="7" borderId="38" xfId="0" applyFont="1" applyFill="1" applyBorder="1" applyAlignment="1">
      <alignment horizontal="center" vertical="center" wrapText="1"/>
    </xf>
    <xf numFmtId="0" fontId="6" fillId="7" borderId="39" xfId="0" applyFont="1" applyFill="1" applyBorder="1" applyAlignment="1">
      <alignment horizontal="justify" vertical="center" wrapText="1"/>
    </xf>
    <xf numFmtId="0" fontId="9" fillId="7" borderId="40" xfId="0" applyFont="1" applyFill="1" applyBorder="1" applyAlignment="1">
      <alignment horizontal="justify" vertical="center" wrapText="1"/>
    </xf>
    <xf numFmtId="0" fontId="9" fillId="7" borderId="40" xfId="0" applyFont="1" applyFill="1" applyBorder="1" applyAlignment="1">
      <alignment horizontal="center" vertical="center" wrapText="1"/>
    </xf>
    <xf numFmtId="0" fontId="6" fillId="7" borderId="41" xfId="0" applyFont="1" applyFill="1" applyBorder="1" applyAlignment="1">
      <alignment horizontal="left" vertical="center" wrapText="1"/>
    </xf>
    <xf numFmtId="0" fontId="9" fillId="7" borderId="42"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45" xfId="0" applyFont="1" applyFill="1" applyBorder="1" applyAlignment="1">
      <alignment horizontal="justify" vertical="center" wrapText="1"/>
    </xf>
    <xf numFmtId="0" fontId="9" fillId="7" borderId="46" xfId="0" applyFont="1" applyFill="1" applyBorder="1" applyAlignment="1">
      <alignment horizontal="justify" vertical="center" wrapText="1"/>
    </xf>
    <xf numFmtId="0" fontId="9" fillId="7" borderId="46" xfId="0" applyFont="1" applyFill="1" applyBorder="1" applyAlignment="1">
      <alignment horizontal="center" vertical="center" wrapText="1"/>
    </xf>
    <xf numFmtId="0" fontId="6" fillId="7" borderId="47" xfId="0" applyFont="1" applyFill="1" applyBorder="1" applyAlignment="1">
      <alignment horizontal="left" vertical="center" wrapText="1"/>
    </xf>
    <xf numFmtId="0" fontId="9" fillId="7" borderId="48" xfId="0" applyFont="1" applyFill="1" applyBorder="1" applyAlignment="1">
      <alignment horizontal="center" vertical="center" wrapText="1"/>
    </xf>
    <xf numFmtId="3" fontId="9" fillId="9" borderId="49"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0" fontId="13" fillId="0" borderId="0" xfId="0" applyFont="1" applyAlignment="1">
      <alignment horizontal="center" vertical="top"/>
    </xf>
    <xf numFmtId="0" fontId="13" fillId="0" borderId="0" xfId="0" applyFont="1" applyAlignment="1">
      <alignment horizontal="center" vertical="top" wrapText="1"/>
    </xf>
    <xf numFmtId="0" fontId="13" fillId="0" borderId="0" xfId="0" applyFont="1" applyAlignment="1">
      <alignment vertical="top"/>
    </xf>
    <xf numFmtId="0" fontId="14" fillId="7" borderId="7" xfId="0" applyFont="1" applyFill="1" applyBorder="1" applyAlignment="1">
      <alignment horizontal="center" vertical="center" wrapText="1"/>
    </xf>
    <xf numFmtId="0" fontId="14" fillId="6" borderId="51" xfId="0" applyFont="1" applyFill="1" applyBorder="1" applyAlignment="1">
      <alignment horizontal="center" vertical="center" wrapText="1"/>
    </xf>
    <xf numFmtId="0" fontId="11" fillId="8" borderId="52" xfId="0" applyFont="1" applyFill="1" applyBorder="1" applyAlignment="1">
      <alignment vertical="center" wrapText="1"/>
    </xf>
    <xf numFmtId="0" fontId="11" fillId="8" borderId="53" xfId="0" applyFont="1" applyFill="1" applyBorder="1" applyAlignment="1">
      <alignment vertical="center" wrapText="1"/>
    </xf>
    <xf numFmtId="44" fontId="9" fillId="9" borderId="54" xfId="1" applyFont="1" applyFill="1" applyBorder="1" applyAlignment="1">
      <alignment horizontal="center" vertical="center" wrapText="1"/>
    </xf>
    <xf numFmtId="3" fontId="9" fillId="8" borderId="55" xfId="0" applyNumberFormat="1" applyFont="1" applyFill="1" applyBorder="1" applyAlignment="1">
      <alignment horizontal="center" vertical="center" wrapText="1"/>
    </xf>
    <xf numFmtId="0" fontId="6" fillId="7" borderId="28" xfId="0" applyFont="1" applyFill="1" applyBorder="1" applyAlignment="1">
      <alignment horizontal="center" vertical="center" wrapText="1"/>
    </xf>
    <xf numFmtId="44" fontId="6" fillId="7" borderId="56" xfId="1" applyFont="1" applyFill="1" applyBorder="1" applyAlignment="1">
      <alignment horizontal="center" vertical="center" wrapText="1"/>
    </xf>
    <xf numFmtId="44" fontId="9" fillId="9" borderId="55" xfId="1" applyFont="1" applyFill="1" applyBorder="1" applyAlignment="1">
      <alignment horizontal="center" vertical="center" wrapText="1"/>
    </xf>
    <xf numFmtId="164" fontId="14" fillId="7" borderId="57" xfId="1" applyNumberFormat="1" applyFont="1" applyFill="1" applyBorder="1" applyAlignment="1">
      <alignment horizontal="center" vertical="center" wrapText="1"/>
    </xf>
    <xf numFmtId="164" fontId="6" fillId="7" borderId="58" xfId="0" applyNumberFormat="1" applyFont="1" applyFill="1" applyBorder="1" applyAlignment="1">
      <alignment horizontal="center" vertical="center" wrapText="1"/>
    </xf>
    <xf numFmtId="44" fontId="9" fillId="9" borderId="49" xfId="1" applyFont="1" applyFill="1" applyBorder="1" applyAlignment="1">
      <alignment horizontal="center" vertical="center" wrapText="1"/>
    </xf>
    <xf numFmtId="44" fontId="9" fillId="9" borderId="59" xfId="1" applyFont="1" applyFill="1" applyBorder="1" applyAlignment="1">
      <alignment horizontal="center" vertical="center" wrapText="1"/>
    </xf>
    <xf numFmtId="0" fontId="6" fillId="6" borderId="61" xfId="0" applyFont="1" applyFill="1" applyBorder="1" applyAlignment="1">
      <alignment horizontal="center" vertical="center" wrapText="1"/>
    </xf>
    <xf numFmtId="0" fontId="7" fillId="7" borderId="61"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6" fillId="6" borderId="64" xfId="0" applyFont="1" applyFill="1" applyBorder="1" applyAlignment="1">
      <alignment horizontal="center" vertical="center" wrapText="1"/>
    </xf>
    <xf numFmtId="0" fontId="7" fillId="7" borderId="64" xfId="0" applyFont="1" applyFill="1" applyBorder="1" applyAlignment="1">
      <alignment horizontal="center" vertical="center" wrapText="1"/>
    </xf>
    <xf numFmtId="0" fontId="6" fillId="6" borderId="65" xfId="0" applyFont="1" applyFill="1" applyBorder="1" applyAlignment="1">
      <alignment horizontal="center" vertical="center" wrapText="1"/>
    </xf>
    <xf numFmtId="10" fontId="0" fillId="0" borderId="66" xfId="3" applyNumberFormat="1" applyFont="1" applyBorder="1" applyAlignment="1">
      <alignment horizontal="center" vertical="center"/>
    </xf>
    <xf numFmtId="10" fontId="0" fillId="0" borderId="67" xfId="3" applyNumberFormat="1" applyFont="1" applyBorder="1" applyAlignment="1">
      <alignment horizontal="center" vertical="center"/>
    </xf>
    <xf numFmtId="10" fontId="14" fillId="0" borderId="68" xfId="0" applyNumberFormat="1" applyFont="1" applyBorder="1" applyAlignment="1">
      <alignment horizontal="center" vertical="center" wrapText="1"/>
    </xf>
    <xf numFmtId="10" fontId="9" fillId="8" borderId="55" xfId="2" applyNumberFormat="1" applyFont="1" applyFill="1" applyBorder="1" applyAlignment="1">
      <alignment horizontal="center" vertical="center" wrapText="1"/>
    </xf>
    <xf numFmtId="10" fontId="9" fillId="9" borderId="55" xfId="2" applyNumberFormat="1" applyFont="1" applyFill="1" applyBorder="1" applyAlignment="1">
      <alignment horizontal="center" vertical="center" wrapText="1"/>
    </xf>
    <xf numFmtId="10" fontId="0" fillId="10" borderId="69" xfId="0" applyNumberFormat="1" applyFill="1" applyBorder="1" applyAlignment="1">
      <alignment horizontal="center" vertical="center" wrapText="1"/>
    </xf>
    <xf numFmtId="3" fontId="9" fillId="8" borderId="70" xfId="0" applyNumberFormat="1" applyFont="1" applyFill="1" applyBorder="1" applyAlignment="1">
      <alignment horizontal="center" vertical="center" wrapText="1"/>
    </xf>
    <xf numFmtId="3" fontId="9" fillId="8" borderId="71" xfId="0" applyNumberFormat="1" applyFont="1" applyFill="1" applyBorder="1" applyAlignment="1">
      <alignment horizontal="center" vertical="center" wrapText="1"/>
    </xf>
    <xf numFmtId="3" fontId="9" fillId="9" borderId="55" xfId="0" applyNumberFormat="1" applyFont="1" applyFill="1" applyBorder="1" applyAlignment="1">
      <alignment horizontal="center" vertical="center" wrapText="1"/>
    </xf>
    <xf numFmtId="10" fontId="0" fillId="10" borderId="72" xfId="0" applyNumberFormat="1" applyFill="1" applyBorder="1" applyAlignment="1">
      <alignment horizontal="center" vertical="center" wrapText="1"/>
    </xf>
    <xf numFmtId="10" fontId="9" fillId="9" borderId="70" xfId="2" applyNumberFormat="1" applyFont="1" applyFill="1" applyBorder="1" applyAlignment="1">
      <alignment horizontal="center" vertical="center" wrapText="1"/>
    </xf>
    <xf numFmtId="10" fontId="9" fillId="9" borderId="71" xfId="2" applyNumberFormat="1" applyFont="1" applyFill="1" applyBorder="1" applyAlignment="1">
      <alignment horizontal="center" vertical="center" wrapText="1"/>
    </xf>
    <xf numFmtId="3" fontId="9" fillId="9" borderId="70" xfId="0" applyNumberFormat="1" applyFont="1" applyFill="1" applyBorder="1" applyAlignment="1">
      <alignment horizontal="center" vertical="center" wrapText="1"/>
    </xf>
    <xf numFmtId="3" fontId="9" fillId="9" borderId="71" xfId="0" applyNumberFormat="1" applyFont="1" applyFill="1" applyBorder="1" applyAlignment="1">
      <alignment horizontal="center" vertical="center" wrapText="1"/>
    </xf>
    <xf numFmtId="3" fontId="9" fillId="9" borderId="73" xfId="0" applyNumberFormat="1" applyFont="1" applyFill="1" applyBorder="1" applyAlignment="1">
      <alignment horizontal="center" vertical="center" wrapText="1"/>
    </xf>
    <xf numFmtId="3" fontId="9" fillId="9" borderId="74" xfId="0" applyNumberFormat="1" applyFont="1" applyFill="1" applyBorder="1" applyAlignment="1">
      <alignment horizontal="center" vertical="center" wrapText="1"/>
    </xf>
    <xf numFmtId="3" fontId="9" fillId="9" borderId="75" xfId="0" applyNumberFormat="1" applyFont="1" applyFill="1" applyBorder="1" applyAlignment="1">
      <alignment horizontal="center" vertical="center" wrapText="1"/>
    </xf>
    <xf numFmtId="3" fontId="9" fillId="9" borderId="76" xfId="0" applyNumberFormat="1" applyFont="1" applyFill="1" applyBorder="1" applyAlignment="1">
      <alignment horizontal="center" vertical="center" wrapText="1"/>
    </xf>
    <xf numFmtId="3" fontId="9" fillId="9" borderId="77" xfId="0" applyNumberFormat="1" applyFont="1" applyFill="1" applyBorder="1" applyAlignment="1">
      <alignment horizontal="center" vertical="center" wrapText="1"/>
    </xf>
    <xf numFmtId="3" fontId="9" fillId="9" borderId="78" xfId="0" applyNumberFormat="1" applyFont="1" applyFill="1" applyBorder="1" applyAlignment="1">
      <alignment horizontal="center" vertical="center" wrapText="1"/>
    </xf>
    <xf numFmtId="10" fontId="0" fillId="10" borderId="79" xfId="0" applyNumberFormat="1" applyFill="1" applyBorder="1" applyAlignment="1">
      <alignment horizontal="center" vertical="center" wrapText="1"/>
    </xf>
    <xf numFmtId="3" fontId="9" fillId="9" borderId="80" xfId="0" applyNumberFormat="1" applyFont="1" applyFill="1" applyBorder="1" applyAlignment="1">
      <alignment horizontal="center" vertical="center" wrapText="1"/>
    </xf>
    <xf numFmtId="3" fontId="9" fillId="9" borderId="59" xfId="0" applyNumberFormat="1" applyFont="1" applyFill="1" applyBorder="1" applyAlignment="1">
      <alignment horizontal="center" vertical="center" wrapText="1"/>
    </xf>
    <xf numFmtId="3" fontId="9" fillId="9" borderId="81" xfId="0" applyNumberFormat="1" applyFont="1" applyFill="1" applyBorder="1" applyAlignment="1">
      <alignment horizontal="center" vertical="center" wrapText="1"/>
    </xf>
    <xf numFmtId="3" fontId="9" fillId="9" borderId="82" xfId="0" applyNumberFormat="1" applyFont="1" applyFill="1" applyBorder="1" applyAlignment="1">
      <alignment horizontal="center" vertical="center" wrapText="1"/>
    </xf>
    <xf numFmtId="10" fontId="0" fillId="10" borderId="83" xfId="0" applyNumberFormat="1" applyFill="1" applyBorder="1" applyAlignment="1">
      <alignment horizontal="center" vertical="center" wrapText="1"/>
    </xf>
    <xf numFmtId="0" fontId="2" fillId="0" borderId="0" xfId="0" applyFont="1" applyAlignment="1">
      <alignment vertical="top"/>
    </xf>
    <xf numFmtId="0" fontId="14" fillId="7" borderId="8" xfId="0" applyFont="1" applyFill="1" applyBorder="1" applyAlignment="1">
      <alignment horizontal="center" vertical="center" wrapText="1"/>
    </xf>
    <xf numFmtId="0" fontId="14" fillId="6" borderId="84"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73" xfId="0" applyFont="1" applyFill="1" applyBorder="1" applyAlignment="1">
      <alignment horizontal="center" vertical="center" wrapText="1"/>
    </xf>
    <xf numFmtId="10" fontId="0" fillId="10" borderId="85" xfId="0" applyNumberFormat="1" applyFill="1" applyBorder="1" applyAlignment="1">
      <alignment horizontal="center" vertical="center" wrapText="1"/>
    </xf>
    <xf numFmtId="10" fontId="0" fillId="10" borderId="66" xfId="0" applyNumberFormat="1" applyFill="1" applyBorder="1" applyAlignment="1">
      <alignment horizontal="center" vertical="center" wrapText="1"/>
    </xf>
    <xf numFmtId="44" fontId="9" fillId="9" borderId="73" xfId="1" applyFont="1" applyFill="1" applyBorder="1" applyAlignment="1">
      <alignment horizontal="center" vertical="center" wrapText="1"/>
    </xf>
    <xf numFmtId="4" fontId="9" fillId="9" borderId="54" xfId="1" applyNumberFormat="1" applyFont="1" applyFill="1" applyBorder="1" applyAlignment="1">
      <alignment horizontal="center" vertical="center" wrapText="1"/>
    </xf>
    <xf numFmtId="44" fontId="9" fillId="9" borderId="86" xfId="1" applyFont="1" applyFill="1" applyBorder="1" applyAlignment="1">
      <alignment horizontal="center" vertical="center" wrapText="1"/>
    </xf>
    <xf numFmtId="4" fontId="9" fillId="9" borderId="86" xfId="1" applyNumberFormat="1" applyFont="1" applyFill="1" applyBorder="1" applyAlignment="1">
      <alignment horizontal="center" vertical="center" wrapText="1"/>
    </xf>
    <xf numFmtId="4" fontId="9" fillId="9" borderId="87" xfId="1" applyNumberFormat="1" applyFont="1" applyFill="1" applyBorder="1" applyAlignment="1">
      <alignment horizontal="center" vertical="center" wrapText="1"/>
    </xf>
    <xf numFmtId="44" fontId="9" fillId="9" borderId="81" xfId="1" applyFont="1" applyFill="1" applyBorder="1" applyAlignment="1">
      <alignment horizontal="center" vertical="center" wrapText="1"/>
    </xf>
    <xf numFmtId="44" fontId="9" fillId="9" borderId="88" xfId="1" applyFont="1" applyFill="1" applyBorder="1" applyAlignment="1">
      <alignment horizontal="center" vertical="center" wrapText="1"/>
    </xf>
    <xf numFmtId="44" fontId="9" fillId="9" borderId="89" xfId="1" applyFont="1" applyFill="1" applyBorder="1" applyAlignment="1">
      <alignment horizontal="center" vertical="center" wrapText="1"/>
    </xf>
    <xf numFmtId="10" fontId="0" fillId="10" borderId="90" xfId="0" applyNumberFormat="1" applyFill="1" applyBorder="1" applyAlignment="1">
      <alignment horizontal="center" vertical="center" wrapText="1"/>
    </xf>
    <xf numFmtId="10" fontId="0" fillId="10" borderId="91" xfId="0" applyNumberFormat="1" applyFill="1" applyBorder="1" applyAlignment="1">
      <alignment horizontal="center" vertical="center" wrapText="1"/>
    </xf>
    <xf numFmtId="9" fontId="3" fillId="4" borderId="5" xfId="2" applyFont="1" applyFill="1" applyBorder="1" applyAlignment="1">
      <alignment vertical="center" wrapText="1"/>
    </xf>
    <xf numFmtId="0" fontId="3" fillId="4" borderId="94" xfId="0" applyFont="1" applyFill="1" applyBorder="1" applyAlignment="1">
      <alignment vertical="center" wrapText="1"/>
    </xf>
    <xf numFmtId="9" fontId="6" fillId="6" borderId="64" xfId="2" applyFont="1" applyFill="1" applyBorder="1" applyAlignment="1">
      <alignment horizontal="center" vertical="center" wrapText="1"/>
    </xf>
    <xf numFmtId="10" fontId="0" fillId="10" borderId="97" xfId="0" applyNumberFormat="1" applyFill="1" applyBorder="1" applyAlignment="1">
      <alignment horizontal="center" vertical="center" wrapText="1"/>
    </xf>
    <xf numFmtId="3" fontId="9" fillId="9" borderId="98" xfId="0" applyNumberFormat="1" applyFont="1" applyFill="1" applyBorder="1" applyAlignment="1">
      <alignment horizontal="center" vertical="center" wrapText="1"/>
    </xf>
    <xf numFmtId="0" fontId="6" fillId="11" borderId="14" xfId="0" applyFont="1" applyFill="1" applyBorder="1" applyAlignment="1">
      <alignment horizontal="justify" vertical="center" wrapText="1"/>
    </xf>
    <xf numFmtId="9" fontId="9" fillId="9" borderId="97" xfId="2" applyFont="1" applyFill="1" applyBorder="1" applyAlignment="1">
      <alignment horizontal="center" vertical="center" wrapText="1"/>
    </xf>
    <xf numFmtId="3" fontId="9" fillId="9" borderId="97" xfId="0" applyNumberFormat="1" applyFont="1" applyFill="1" applyBorder="1" applyAlignment="1">
      <alignment horizontal="center" vertical="center" wrapText="1"/>
    </xf>
    <xf numFmtId="0" fontId="6" fillId="8" borderId="28" xfId="0" applyFont="1" applyFill="1" applyBorder="1" applyAlignment="1">
      <alignment horizontal="left" vertical="center" wrapText="1"/>
    </xf>
    <xf numFmtId="10" fontId="16" fillId="10" borderId="72" xfId="0" applyNumberFormat="1" applyFont="1" applyFill="1" applyBorder="1" applyAlignment="1">
      <alignment horizontal="center" vertical="center" wrapText="1"/>
    </xf>
    <xf numFmtId="0" fontId="7" fillId="4" borderId="28"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7" borderId="28" xfId="0" applyFont="1" applyFill="1" applyBorder="1" applyAlignment="1">
      <alignment horizontal="left" vertical="center" wrapText="1"/>
    </xf>
    <xf numFmtId="0" fontId="6" fillId="6" borderId="56" xfId="0" applyFont="1" applyFill="1" applyBorder="1" applyAlignment="1">
      <alignment horizontal="left" vertical="center" wrapText="1"/>
    </xf>
    <xf numFmtId="0" fontId="6" fillId="7" borderId="56" xfId="0" applyFont="1" applyFill="1" applyBorder="1" applyAlignment="1">
      <alignment horizontal="left" vertical="center" wrapText="1"/>
    </xf>
    <xf numFmtId="0" fontId="6" fillId="7" borderId="99" xfId="0" applyFont="1" applyFill="1" applyBorder="1" applyAlignment="1">
      <alignment horizontal="left" vertical="center" wrapText="1"/>
    </xf>
    <xf numFmtId="10" fontId="0" fillId="10" borderId="100" xfId="0" applyNumberFormat="1" applyFill="1" applyBorder="1" applyAlignment="1">
      <alignment horizontal="center" vertical="center" wrapText="1"/>
    </xf>
    <xf numFmtId="10" fontId="0" fillId="10" borderId="101" xfId="0" applyNumberFormat="1" applyFill="1" applyBorder="1" applyAlignment="1">
      <alignment horizontal="center" vertical="center" wrapText="1"/>
    </xf>
    <xf numFmtId="0" fontId="6" fillId="7" borderId="57" xfId="0" applyFont="1" applyFill="1" applyBorder="1" applyAlignment="1">
      <alignment horizontal="left" vertical="center" wrapText="1"/>
    </xf>
    <xf numFmtId="9" fontId="13" fillId="0" borderId="2" xfId="2" applyFont="1" applyBorder="1" applyAlignment="1">
      <alignment horizontal="center" vertical="top"/>
    </xf>
    <xf numFmtId="9" fontId="13" fillId="0" borderId="0" xfId="2" applyFont="1" applyAlignment="1">
      <alignment horizontal="center" vertical="top"/>
    </xf>
    <xf numFmtId="9" fontId="14" fillId="7" borderId="8" xfId="2" applyFont="1" applyFill="1" applyBorder="1" applyAlignment="1">
      <alignment horizontal="center" vertical="center" wrapText="1"/>
    </xf>
    <xf numFmtId="0" fontId="14" fillId="6" borderId="103" xfId="0" applyFont="1" applyFill="1" applyBorder="1" applyAlignment="1">
      <alignment horizontal="center" vertical="center" wrapText="1"/>
    </xf>
    <xf numFmtId="9" fontId="0" fillId="10" borderId="66" xfId="2" applyFont="1" applyFill="1" applyBorder="1" applyAlignment="1">
      <alignment horizontal="center" vertical="center" wrapText="1"/>
    </xf>
    <xf numFmtId="10" fontId="0" fillId="10" borderId="105" xfId="0" applyNumberFormat="1" applyFill="1" applyBorder="1" applyAlignment="1">
      <alignment horizontal="center" vertical="center" wrapText="1"/>
    </xf>
    <xf numFmtId="10" fontId="0" fillId="10" borderId="107" xfId="0" applyNumberFormat="1" applyFill="1" applyBorder="1" applyAlignment="1">
      <alignment horizontal="center" vertical="center" wrapText="1"/>
    </xf>
    <xf numFmtId="9" fontId="0" fillId="10" borderId="91" xfId="2" applyFont="1" applyFill="1" applyBorder="1" applyAlignment="1">
      <alignment horizontal="center" vertical="center" wrapText="1"/>
    </xf>
    <xf numFmtId="10" fontId="0" fillId="10" borderId="109" xfId="0" applyNumberFormat="1" applyFill="1" applyBorder="1" applyAlignment="1">
      <alignment horizontal="center" vertical="center" wrapText="1"/>
    </xf>
    <xf numFmtId="10" fontId="9" fillId="9" borderId="98" xfId="2" applyNumberFormat="1" applyFont="1" applyFill="1" applyBorder="1" applyAlignment="1">
      <alignment horizontal="center" vertical="center" wrapText="1"/>
    </xf>
    <xf numFmtId="0" fontId="11" fillId="8" borderId="106" xfId="0" applyFont="1" applyFill="1" applyBorder="1" applyAlignment="1">
      <alignment horizontal="center" vertical="center" wrapText="1"/>
    </xf>
    <xf numFmtId="0" fontId="11" fillId="8" borderId="53" xfId="0" applyFont="1" applyFill="1" applyBorder="1" applyAlignment="1">
      <alignment horizontal="center" vertical="center" wrapText="1"/>
    </xf>
    <xf numFmtId="0" fontId="11" fillId="8" borderId="108" xfId="0" applyFont="1" applyFill="1" applyBorder="1" applyAlignment="1">
      <alignment horizontal="center" vertical="center" wrapText="1"/>
    </xf>
    <xf numFmtId="0" fontId="11" fillId="8" borderId="56" xfId="0" applyFont="1" applyFill="1" applyBorder="1" applyAlignment="1">
      <alignment horizontal="center" vertical="center" wrapText="1"/>
    </xf>
    <xf numFmtId="0" fontId="11" fillId="8" borderId="110" xfId="0" applyFont="1" applyFill="1" applyBorder="1" applyAlignment="1">
      <alignment horizontal="center" vertical="center" wrapText="1"/>
    </xf>
    <xf numFmtId="0" fontId="11" fillId="8" borderId="58"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5" fillId="5" borderId="12" xfId="0" applyFont="1" applyFill="1" applyBorder="1" applyAlignment="1">
      <alignment horizontal="center" vertical="top" wrapText="1"/>
    </xf>
    <xf numFmtId="0" fontId="11" fillId="4" borderId="14"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96" xfId="0" applyFont="1" applyFill="1" applyBorder="1" applyAlignment="1">
      <alignment horizontal="center" vertical="center" wrapText="1"/>
    </xf>
    <xf numFmtId="0" fontId="11" fillId="4" borderId="102" xfId="0" applyFont="1" applyFill="1" applyBorder="1" applyAlignment="1">
      <alignment horizontal="center" vertical="center" wrapText="1"/>
    </xf>
    <xf numFmtId="0" fontId="11" fillId="4" borderId="92" xfId="0" applyFont="1" applyFill="1" applyBorder="1" applyAlignment="1">
      <alignment horizontal="center" vertical="center" wrapText="1"/>
    </xf>
    <xf numFmtId="0" fontId="11" fillId="4" borderId="104" xfId="0" applyFont="1" applyFill="1" applyBorder="1" applyAlignment="1">
      <alignment horizontal="center" vertical="center" wrapText="1"/>
    </xf>
    <xf numFmtId="0" fontId="11" fillId="4" borderId="94" xfId="0" applyFont="1" applyFill="1" applyBorder="1" applyAlignment="1">
      <alignment horizontal="center" vertical="center" wrapText="1"/>
    </xf>
    <xf numFmtId="3" fontId="11" fillId="4" borderId="10" xfId="0"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11" fillId="4" borderId="60" xfId="0" applyNumberFormat="1"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11" fillId="4" borderId="9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0" xfId="0" applyFont="1" applyFill="1" applyAlignment="1">
      <alignment horizontal="center" vertical="center" wrapText="1"/>
    </xf>
    <xf numFmtId="0" fontId="13" fillId="0" borderId="2" xfId="0" applyFont="1" applyBorder="1" applyAlignment="1">
      <alignment horizontal="center" vertical="top" wrapText="1"/>
    </xf>
    <xf numFmtId="0" fontId="2" fillId="0" borderId="2" xfId="0" applyFont="1" applyBorder="1" applyAlignment="1">
      <alignment horizontal="center" vertical="top"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60" xfId="0" applyFont="1" applyFill="1" applyBorder="1" applyAlignment="1">
      <alignment horizontal="center" vertical="center"/>
    </xf>
    <xf numFmtId="0" fontId="5" fillId="5" borderId="11"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60" xfId="0" applyFont="1" applyFill="1" applyBorder="1" applyAlignment="1">
      <alignment horizontal="center" vertical="center" wrapText="1"/>
    </xf>
    <xf numFmtId="0" fontId="15" fillId="4" borderId="9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9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93"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0" xfId="0" applyAlignment="1">
      <alignment horizontal="justify" vertical="center" wrapText="1"/>
    </xf>
  </cellXfs>
  <cellStyles count="4">
    <cellStyle name="Moneda" xfId="1" builtinId="4"/>
    <cellStyle name="Normal" xfId="0" builtinId="0"/>
    <cellStyle name="Normal 2" xfId="3" xr:uid="{00000000-0005-0000-0000-000031000000}"/>
    <cellStyle name="Porcentaje" xfId="2" builtinId="5"/>
  </cellStyles>
  <dxfs count="37">
    <dxf>
      <font>
        <color rgb="FF9C5700"/>
      </font>
      <fill>
        <patternFill patternType="solid">
          <bgColor rgb="FFFFEB9C"/>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00B050"/>
        </patternFill>
      </fill>
    </dxf>
    <dxf>
      <font>
        <color rgb="FF9C5700"/>
      </font>
      <fill>
        <patternFill patternType="solid">
          <bgColor rgb="FFFFEB9C"/>
        </patternFill>
      </fill>
    </dxf>
    <dxf>
      <font>
        <color rgb="FF9C5700"/>
      </font>
      <fill>
        <patternFill patternType="solid">
          <bgColor rgb="FFFFEB9C"/>
        </patternFill>
      </fill>
    </dxf>
    <dxf>
      <fill>
        <patternFill patternType="solid">
          <bgColor rgb="FFFFFF00"/>
        </patternFill>
      </fill>
    </dxf>
    <dxf>
      <fill>
        <patternFill patternType="solid">
          <bgColor rgb="FF00B050"/>
        </patternFill>
      </fill>
    </dxf>
    <dxf>
      <fill>
        <patternFill patternType="solid">
          <bgColor rgb="FF00B050"/>
        </patternFill>
      </fill>
    </dxf>
    <dxf>
      <font>
        <color rgb="FF9C5700"/>
      </font>
      <fill>
        <patternFill patternType="solid">
          <bgColor rgb="FFFFEB9C"/>
        </patternFill>
      </fill>
    </dxf>
    <dxf>
      <fill>
        <patternFill patternType="solid">
          <bgColor rgb="FF00B050"/>
        </patternFill>
      </fill>
    </dxf>
    <dxf>
      <fill>
        <patternFill patternType="solid">
          <bgColor rgb="FFFF0000"/>
        </patternFill>
      </fill>
    </dxf>
    <dxf>
      <font>
        <color rgb="FF9C5700"/>
      </font>
      <fill>
        <patternFill patternType="solid">
          <bgColor rgb="FFFFEB9C"/>
        </patternFill>
      </fill>
    </dxf>
    <dxf>
      <font>
        <color rgb="FF9C5700"/>
      </font>
      <fill>
        <patternFill patternType="solid">
          <bgColor rgb="FFFFEB9C"/>
        </patternFill>
      </fill>
    </dxf>
    <dxf>
      <fill>
        <patternFill patternType="solid">
          <bgColor rgb="FF00B050"/>
        </patternFill>
      </fill>
    </dxf>
    <dxf>
      <fill>
        <patternFill patternType="solid">
          <bgColor rgb="FF00B050"/>
        </patternFill>
      </fill>
    </dxf>
    <dxf>
      <fill>
        <patternFill patternType="solid">
          <bgColor rgb="FFFFFF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00B050"/>
        </patternFill>
      </fill>
    </dxf>
    <dxf>
      <font>
        <color rgb="FF9C5700"/>
      </font>
      <fill>
        <patternFill patternType="solid">
          <bgColor rgb="FFFFEB9C"/>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theme="0"/>
        </patternFill>
      </fill>
    </dxf>
    <dxf>
      <font>
        <color rgb="FF9C5700"/>
      </font>
      <fill>
        <patternFill patternType="solid">
          <bgColor rgb="FFFFEB9C"/>
        </patternFill>
      </fill>
    </dxf>
    <dxf>
      <font>
        <color rgb="FF9C5700"/>
      </font>
      <fill>
        <patternFill patternType="solid">
          <bgColor rgb="FFFFEB9C"/>
        </patternFill>
      </fill>
    </dxf>
    <dxf>
      <fill>
        <patternFill patternType="none"/>
      </fill>
    </dxf>
    <dxf>
      <font>
        <color rgb="FF006100"/>
      </font>
      <fill>
        <patternFill patternType="solid">
          <bgColor rgb="FFC6EFCE"/>
        </patternFill>
      </fill>
    </dxf>
    <dxf>
      <font>
        <color rgb="FF006100"/>
      </font>
      <fill>
        <patternFill patternType="solid">
          <bgColor rgb="FFC6EFCE"/>
        </patternFill>
      </fill>
    </dxf>
  </dxfs>
  <tableStyles count="0" defaultTableStyle="TableStyleMedium2" defaultPivotStyle="PivotStyleLight16"/>
  <colors>
    <mruColors>
      <color rgb="FFFADD89"/>
      <color rgb="FFFF5353"/>
      <color rgb="FFA9D08E"/>
      <color rgb="FFF6BA12"/>
      <color rgb="FFFFFF00"/>
      <color rgb="FFFFEB9C"/>
      <color rgb="FFFF4C29"/>
      <color rgb="FFFF0C49"/>
      <color rgb="FFAED8F4"/>
      <color rgb="FF1A79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119380</xdr:colOff>
      <xdr:row>1</xdr:row>
      <xdr:rowOff>34958</xdr:rowOff>
    </xdr:from>
    <xdr:to>
      <xdr:col>2</xdr:col>
      <xdr:colOff>346075</xdr:colOff>
      <xdr:row>8</xdr:row>
      <xdr:rowOff>156210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08050" y="227330"/>
          <a:ext cx="1701165" cy="2630170"/>
        </a:xfrm>
        <a:prstGeom prst="rect">
          <a:avLst/>
        </a:prstGeom>
      </xdr:spPr>
    </xdr:pic>
    <xdr:clientData/>
  </xdr:twoCellAnchor>
  <xdr:twoCellAnchor editAs="oneCell">
    <xdr:from>
      <xdr:col>2</xdr:col>
      <xdr:colOff>828675</xdr:colOff>
      <xdr:row>0</xdr:row>
      <xdr:rowOff>142875</xdr:rowOff>
    </xdr:from>
    <xdr:to>
      <xdr:col>3</xdr:col>
      <xdr:colOff>274864</xdr:colOff>
      <xdr:row>5</xdr:row>
      <xdr:rowOff>161925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rcRect l="5984" t="2830" r="4724" b="3150"/>
        <a:stretch>
          <a:fillRect/>
        </a:stretch>
      </xdr:blipFill>
      <xdr:spPr>
        <a:xfrm>
          <a:off x="3091815" y="142875"/>
          <a:ext cx="2143125" cy="2154555"/>
        </a:xfrm>
        <a:prstGeom prst="rect">
          <a:avLst/>
        </a:prstGeom>
      </xdr:spPr>
    </xdr:pic>
    <xdr:clientData/>
  </xdr:twoCellAnchor>
  <xdr:twoCellAnchor editAs="oneCell">
    <xdr:from>
      <xdr:col>21</xdr:col>
      <xdr:colOff>529590</xdr:colOff>
      <xdr:row>1</xdr:row>
      <xdr:rowOff>217805</xdr:rowOff>
    </xdr:from>
    <xdr:to>
      <xdr:col>23</xdr:col>
      <xdr:colOff>5511437</xdr:colOff>
      <xdr:row>5</xdr:row>
      <xdr:rowOff>68125</xdr:rowOff>
    </xdr:to>
    <xdr:pic>
      <xdr:nvPicPr>
        <xdr:cNvPr id="5" name="Image 12">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59520" y="410210"/>
          <a:ext cx="7679055" cy="179324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42"/>
  <sheetViews>
    <sheetView tabSelected="1" topLeftCell="I16" zoomScale="64" zoomScaleNormal="73" zoomScaleSheetLayoutView="143" workbookViewId="0">
      <selection activeCell="W29" sqref="W29"/>
    </sheetView>
  </sheetViews>
  <sheetFormatPr baseColWidth="10" defaultColWidth="11.5" defaultRowHeight="15" x14ac:dyDescent="0.2"/>
  <cols>
    <col min="1" max="1" width="11.5" customWidth="1"/>
    <col min="2" max="2" width="21.5" customWidth="1"/>
    <col min="3" max="3" width="39.33203125" customWidth="1"/>
    <col min="4" max="4" width="26.1640625" customWidth="1"/>
    <col min="5" max="5" width="36.5" customWidth="1"/>
    <col min="6" max="6" width="53.5" customWidth="1"/>
    <col min="7" max="7" width="21" customWidth="1"/>
    <col min="8" max="15" width="20" customWidth="1"/>
    <col min="16" max="16" width="19.6640625" customWidth="1"/>
    <col min="17" max="17" width="24" style="5" customWidth="1"/>
    <col min="18" max="23" width="19.6640625" customWidth="1"/>
    <col min="24" max="24" width="88.1640625" customWidth="1"/>
  </cols>
  <sheetData>
    <row r="2" spans="2:25" ht="63" customHeight="1" x14ac:dyDescent="0.2">
      <c r="E2" s="207" t="s">
        <v>0</v>
      </c>
      <c r="F2" s="208"/>
      <c r="G2" s="208"/>
      <c r="H2" s="208"/>
      <c r="I2" s="208"/>
      <c r="J2" s="208"/>
      <c r="K2" s="208"/>
      <c r="L2" s="208"/>
      <c r="M2" s="208"/>
      <c r="N2" s="208"/>
      <c r="O2" s="208"/>
      <c r="P2" s="208"/>
      <c r="Q2" s="208"/>
      <c r="R2" s="208"/>
      <c r="S2" s="209"/>
    </row>
    <row r="3" spans="2:25" ht="30" customHeight="1" x14ac:dyDescent="0.2">
      <c r="E3" s="210" t="s">
        <v>1</v>
      </c>
      <c r="F3" s="211"/>
      <c r="G3" s="211"/>
      <c r="H3" s="211"/>
      <c r="I3" s="211"/>
      <c r="J3" s="211"/>
      <c r="K3" s="211"/>
      <c r="L3" s="211"/>
      <c r="M3" s="211"/>
      <c r="N3" s="211"/>
      <c r="O3" s="211"/>
      <c r="P3" s="211"/>
      <c r="Q3" s="211"/>
      <c r="R3" s="211"/>
      <c r="S3" s="212"/>
    </row>
    <row r="4" spans="2:25" ht="30" customHeight="1" x14ac:dyDescent="0.2">
      <c r="E4" s="210" t="s">
        <v>2</v>
      </c>
      <c r="F4" s="211"/>
      <c r="G4" s="211"/>
      <c r="H4" s="211"/>
      <c r="I4" s="211"/>
      <c r="J4" s="211"/>
      <c r="K4" s="211"/>
      <c r="L4" s="211"/>
      <c r="M4" s="211"/>
      <c r="N4" s="211"/>
      <c r="O4" s="211"/>
      <c r="P4" s="211"/>
      <c r="Q4" s="211"/>
      <c r="R4" s="211"/>
      <c r="S4" s="212"/>
    </row>
    <row r="5" spans="2:25" ht="30" customHeight="1" x14ac:dyDescent="0.2">
      <c r="E5" s="210" t="s">
        <v>3</v>
      </c>
      <c r="F5" s="211"/>
      <c r="G5" s="211"/>
      <c r="H5" s="211"/>
      <c r="I5" s="211"/>
      <c r="J5" s="211"/>
      <c r="K5" s="211"/>
      <c r="L5" s="211"/>
      <c r="M5" s="211"/>
      <c r="N5" s="211"/>
      <c r="O5" s="211"/>
      <c r="P5" s="211"/>
      <c r="Q5" s="211"/>
      <c r="R5" s="211"/>
      <c r="S5" s="212"/>
    </row>
    <row r="6" spans="2:25" ht="15.75" customHeight="1" x14ac:dyDescent="0.2">
      <c r="E6" s="6"/>
      <c r="F6" s="7"/>
      <c r="G6" s="7"/>
      <c r="H6" s="7"/>
      <c r="I6" s="7"/>
      <c r="J6" s="7"/>
      <c r="K6" s="7"/>
      <c r="L6" s="7"/>
      <c r="M6" s="7"/>
      <c r="N6" s="7"/>
      <c r="O6" s="7"/>
      <c r="P6" s="7"/>
      <c r="Q6" s="139"/>
      <c r="R6" s="7"/>
      <c r="S6" s="140"/>
    </row>
    <row r="10" spans="2:25" ht="20" x14ac:dyDescent="0.2">
      <c r="G10" s="213" t="s">
        <v>4</v>
      </c>
      <c r="H10" s="214"/>
      <c r="I10" s="214"/>
      <c r="J10" s="214"/>
      <c r="K10" s="214"/>
      <c r="L10" s="214"/>
      <c r="M10" s="214"/>
      <c r="N10" s="214"/>
      <c r="O10" s="214"/>
      <c r="P10" s="214"/>
      <c r="Q10" s="214"/>
      <c r="R10" s="214"/>
      <c r="S10" s="214"/>
      <c r="T10" s="214"/>
      <c r="U10" s="214"/>
      <c r="V10" s="214"/>
      <c r="W10" s="214"/>
      <c r="X10" s="214"/>
    </row>
    <row r="11" spans="2:25" ht="33" customHeight="1" x14ac:dyDescent="0.2">
      <c r="B11" s="174" t="s">
        <v>5</v>
      </c>
      <c r="C11" s="174" t="s">
        <v>6</v>
      </c>
      <c r="D11" s="195" t="s">
        <v>7</v>
      </c>
      <c r="E11" s="196"/>
      <c r="F11" s="197"/>
      <c r="G11" s="198" t="s">
        <v>8</v>
      </c>
      <c r="H11" s="199"/>
      <c r="I11" s="199"/>
      <c r="J11" s="199"/>
      <c r="K11" s="200"/>
      <c r="L11" s="201" t="s">
        <v>9</v>
      </c>
      <c r="M11" s="201"/>
      <c r="N11" s="201"/>
      <c r="O11" s="202"/>
      <c r="P11" s="203" t="s">
        <v>10</v>
      </c>
      <c r="Q11" s="204"/>
      <c r="R11" s="204"/>
      <c r="S11" s="205"/>
      <c r="T11" s="204" t="s">
        <v>11</v>
      </c>
      <c r="U11" s="204"/>
      <c r="V11" s="204"/>
      <c r="W11" s="206"/>
      <c r="X11" s="178" t="s">
        <v>12</v>
      </c>
    </row>
    <row r="12" spans="2:25" ht="114" x14ac:dyDescent="0.2">
      <c r="B12" s="175"/>
      <c r="C12" s="175"/>
      <c r="D12" s="8" t="s">
        <v>13</v>
      </c>
      <c r="E12" s="8" t="s">
        <v>14</v>
      </c>
      <c r="F12" s="8" t="s">
        <v>15</v>
      </c>
      <c r="G12" s="9" t="s">
        <v>16</v>
      </c>
      <c r="H12" s="10" t="s">
        <v>17</v>
      </c>
      <c r="I12" s="88" t="s">
        <v>18</v>
      </c>
      <c r="J12" s="89" t="s">
        <v>19</v>
      </c>
      <c r="K12" s="90" t="s">
        <v>20</v>
      </c>
      <c r="L12" s="91" t="s">
        <v>17</v>
      </c>
      <c r="M12" s="92" t="s">
        <v>18</v>
      </c>
      <c r="N12" s="93" t="s">
        <v>19</v>
      </c>
      <c r="O12" s="94" t="s">
        <v>20</v>
      </c>
      <c r="P12" s="91" t="s">
        <v>17</v>
      </c>
      <c r="Q12" s="141" t="s">
        <v>18</v>
      </c>
      <c r="R12" s="93" t="s">
        <v>19</v>
      </c>
      <c r="S12" s="94" t="s">
        <v>20</v>
      </c>
      <c r="T12" s="91" t="s">
        <v>17</v>
      </c>
      <c r="U12" s="92" t="s">
        <v>18</v>
      </c>
      <c r="V12" s="93" t="s">
        <v>19</v>
      </c>
      <c r="W12" s="94" t="s">
        <v>20</v>
      </c>
      <c r="X12" s="179"/>
    </row>
    <row r="13" spans="2:25" ht="179.25" customHeight="1" x14ac:dyDescent="0.2">
      <c r="B13" s="11" t="s">
        <v>21</v>
      </c>
      <c r="C13" s="12" t="s">
        <v>22</v>
      </c>
      <c r="D13" s="12" t="s">
        <v>23</v>
      </c>
      <c r="E13" s="13" t="s">
        <v>24</v>
      </c>
      <c r="F13" s="14" t="s">
        <v>25</v>
      </c>
      <c r="G13" s="15">
        <v>0.8478</v>
      </c>
      <c r="H13" s="16">
        <v>0.21199999999999999</v>
      </c>
      <c r="I13" s="95">
        <v>0.21199999999999999</v>
      </c>
      <c r="J13" s="95">
        <v>0.21199999999999999</v>
      </c>
      <c r="K13" s="96">
        <v>0.21199999999999999</v>
      </c>
      <c r="L13" s="97">
        <v>0.21199999999999999</v>
      </c>
      <c r="M13" s="98">
        <v>0.21199999999999999</v>
      </c>
      <c r="N13" s="99">
        <v>0.21199999999999999</v>
      </c>
      <c r="O13" s="99">
        <v>0.21199999999999999</v>
      </c>
      <c r="P13" s="100">
        <f t="shared" ref="P13:P29" si="0">IFERROR((L13/H13),"100%")</f>
        <v>1</v>
      </c>
      <c r="Q13" s="142">
        <f>IFERROR((M13/I13),"100%")</f>
        <v>1</v>
      </c>
      <c r="R13" s="142">
        <v>1</v>
      </c>
      <c r="S13" s="142">
        <v>1</v>
      </c>
      <c r="T13" s="104">
        <v>0.25</v>
      </c>
      <c r="U13" s="142">
        <f>IFERROR((L13+M13)/$G$13,"No Programado")</f>
        <v>0.50011795234725198</v>
      </c>
      <c r="V13" s="142">
        <v>1.75</v>
      </c>
      <c r="W13" s="167">
        <v>1</v>
      </c>
      <c r="X13" s="144" t="s">
        <v>102</v>
      </c>
      <c r="Y13">
        <v>1</v>
      </c>
    </row>
    <row r="14" spans="2:25" ht="322" hidden="1" customHeight="1" x14ac:dyDescent="0.2">
      <c r="B14" s="191" t="s">
        <v>26</v>
      </c>
      <c r="C14" s="192"/>
      <c r="D14" s="192"/>
      <c r="E14" s="192"/>
      <c r="F14" s="192"/>
      <c r="G14" s="17"/>
      <c r="H14" s="18">
        <v>25</v>
      </c>
      <c r="I14" s="80">
        <v>25</v>
      </c>
      <c r="J14" s="80">
        <v>25</v>
      </c>
      <c r="K14" s="101">
        <v>25</v>
      </c>
      <c r="L14" s="102">
        <v>20</v>
      </c>
      <c r="M14" s="103"/>
      <c r="N14" s="103"/>
      <c r="O14" s="103"/>
      <c r="P14" s="104">
        <f t="shared" si="0"/>
        <v>0.8</v>
      </c>
      <c r="Q14" s="145"/>
      <c r="R14" s="146"/>
      <c r="S14" s="143"/>
      <c r="T14" s="104" t="str">
        <f t="shared" ref="T14" si="1">IFERROR((L14/G14),"No Programado")</f>
        <v>No Programado</v>
      </c>
      <c r="U14" s="142"/>
      <c r="V14" s="142"/>
      <c r="W14" s="143"/>
      <c r="X14" s="147"/>
    </row>
    <row r="15" spans="2:25" ht="167" customHeight="1" x14ac:dyDescent="0.2">
      <c r="B15" s="19" t="s">
        <v>27</v>
      </c>
      <c r="C15" s="20" t="s">
        <v>28</v>
      </c>
      <c r="D15" s="21" t="s">
        <v>29</v>
      </c>
      <c r="E15" s="22" t="s">
        <v>30</v>
      </c>
      <c r="F15" s="23" t="s">
        <v>31</v>
      </c>
      <c r="G15" s="24">
        <v>1</v>
      </c>
      <c r="H15" s="25">
        <v>0.25</v>
      </c>
      <c r="I15" s="99">
        <v>0.25</v>
      </c>
      <c r="J15" s="99">
        <v>0.25</v>
      </c>
      <c r="K15" s="105">
        <v>0.25</v>
      </c>
      <c r="L15" s="106"/>
      <c r="M15" s="99">
        <v>0.5</v>
      </c>
      <c r="N15" s="99">
        <v>0.25</v>
      </c>
      <c r="O15" s="99">
        <v>0.25</v>
      </c>
      <c r="P15" s="104">
        <f t="shared" si="0"/>
        <v>0</v>
      </c>
      <c r="Q15" s="142">
        <f>IFERROR((M15/I15),"100%")</f>
        <v>2</v>
      </c>
      <c r="R15" s="142">
        <f>IFERROR((N15/J15),"100%")</f>
        <v>1</v>
      </c>
      <c r="S15" s="142">
        <f>IFERROR((O15/K15),"100%")</f>
        <v>1</v>
      </c>
      <c r="T15" s="148">
        <v>0</v>
      </c>
      <c r="U15" s="142">
        <f>IFERROR((L15+M15)/G15,"No Programado")</f>
        <v>0.5</v>
      </c>
      <c r="V15" s="142">
        <f>IFERROR((M15+N15+L15)/G15,"No Programado")</f>
        <v>0.75</v>
      </c>
      <c r="W15" s="142">
        <f>IFERROR((N15+O15+M15)/G15,"No Programado")</f>
        <v>1</v>
      </c>
      <c r="X15" s="149" t="s">
        <v>103</v>
      </c>
      <c r="Y15">
        <v>2</v>
      </c>
    </row>
    <row r="16" spans="2:25" ht="237" customHeight="1" x14ac:dyDescent="0.2">
      <c r="B16" s="26" t="s">
        <v>32</v>
      </c>
      <c r="C16" s="27" t="s">
        <v>33</v>
      </c>
      <c r="D16" s="28" t="s">
        <v>34</v>
      </c>
      <c r="E16" s="29" t="s">
        <v>30</v>
      </c>
      <c r="F16" s="30" t="s">
        <v>35</v>
      </c>
      <c r="G16" s="31">
        <v>44</v>
      </c>
      <c r="H16" s="32">
        <v>11</v>
      </c>
      <c r="I16" s="103">
        <v>11</v>
      </c>
      <c r="J16" s="103">
        <v>11</v>
      </c>
      <c r="K16" s="107">
        <v>11</v>
      </c>
      <c r="L16" s="108"/>
      <c r="M16" s="103">
        <v>22</v>
      </c>
      <c r="N16" s="103">
        <v>11</v>
      </c>
      <c r="O16" s="109">
        <v>11</v>
      </c>
      <c r="P16" s="104">
        <f t="shared" si="0"/>
        <v>0</v>
      </c>
      <c r="Q16" s="142">
        <f t="shared" ref="Q16:Q29" si="2">IFERROR((M16/I16),"100%")</f>
        <v>2</v>
      </c>
      <c r="R16" s="142">
        <f t="shared" ref="R16:R29" si="3">IFERROR((N16/J16),"100%")</f>
        <v>1</v>
      </c>
      <c r="S16" s="142">
        <f t="shared" ref="S16:S29" si="4">IFERROR((O16/K16),"100%")</f>
        <v>1</v>
      </c>
      <c r="T16" s="148">
        <v>0</v>
      </c>
      <c r="U16" s="142">
        <f t="shared" ref="U16:U29" si="5">IFERROR((L16+M16)/G16,"No Programado")</f>
        <v>0.5</v>
      </c>
      <c r="V16" s="142">
        <f>IFERROR((M16+N16+L16)/G16,"No Programado")</f>
        <v>0.75</v>
      </c>
      <c r="W16" s="142">
        <f t="shared" ref="W16:W29" si="6">IFERROR((N16+O16+M16)/G16,"No Programado")</f>
        <v>1</v>
      </c>
      <c r="X16" s="150" t="s">
        <v>104</v>
      </c>
      <c r="Y16">
        <v>3</v>
      </c>
    </row>
    <row r="17" spans="2:25" ht="123.5" customHeight="1" x14ac:dyDescent="0.2">
      <c r="B17" s="33" t="s">
        <v>36</v>
      </c>
      <c r="C17" s="34" t="s">
        <v>37</v>
      </c>
      <c r="D17" s="35" t="s">
        <v>38</v>
      </c>
      <c r="E17" s="36" t="s">
        <v>30</v>
      </c>
      <c r="F17" s="37" t="s">
        <v>39</v>
      </c>
      <c r="G17" s="38">
        <v>36</v>
      </c>
      <c r="H17" s="32">
        <v>9</v>
      </c>
      <c r="I17" s="103">
        <v>9</v>
      </c>
      <c r="J17" s="103">
        <v>9</v>
      </c>
      <c r="K17" s="107">
        <v>9</v>
      </c>
      <c r="L17" s="108"/>
      <c r="M17" s="103">
        <v>18</v>
      </c>
      <c r="N17" s="103">
        <v>8</v>
      </c>
      <c r="O17" s="109">
        <v>9</v>
      </c>
      <c r="P17" s="104">
        <f t="shared" si="0"/>
        <v>0</v>
      </c>
      <c r="Q17" s="142">
        <f t="shared" si="2"/>
        <v>2</v>
      </c>
      <c r="R17" s="142">
        <f t="shared" si="3"/>
        <v>0.88888888888888895</v>
      </c>
      <c r="S17" s="142">
        <f t="shared" si="4"/>
        <v>1</v>
      </c>
      <c r="T17" s="148">
        <v>0</v>
      </c>
      <c r="U17" s="142">
        <f t="shared" si="5"/>
        <v>0.5</v>
      </c>
      <c r="V17" s="142">
        <f t="shared" ref="V17:V29" si="7">IFERROR((M17+N17+L17)/G17,"No Programado")</f>
        <v>0.72222222222222199</v>
      </c>
      <c r="W17" s="142">
        <f t="shared" si="6"/>
        <v>0.97222222222222221</v>
      </c>
      <c r="X17" s="151" t="s">
        <v>105</v>
      </c>
      <c r="Y17">
        <v>4</v>
      </c>
    </row>
    <row r="18" spans="2:25" ht="123.5" customHeight="1" x14ac:dyDescent="0.2">
      <c r="B18" s="26" t="s">
        <v>40</v>
      </c>
      <c r="C18" s="39" t="s">
        <v>41</v>
      </c>
      <c r="D18" s="40" t="s">
        <v>42</v>
      </c>
      <c r="E18" s="41" t="s">
        <v>30</v>
      </c>
      <c r="F18" s="42" t="s">
        <v>43</v>
      </c>
      <c r="G18" s="43">
        <v>20</v>
      </c>
      <c r="H18" s="32">
        <v>5</v>
      </c>
      <c r="I18" s="103">
        <v>5</v>
      </c>
      <c r="J18" s="103">
        <v>5</v>
      </c>
      <c r="K18" s="107">
        <v>5</v>
      </c>
      <c r="L18" s="108"/>
      <c r="M18" s="103">
        <v>10</v>
      </c>
      <c r="N18" s="103">
        <v>5</v>
      </c>
      <c r="O18" s="109">
        <v>5</v>
      </c>
      <c r="P18" s="104">
        <f t="shared" si="0"/>
        <v>0</v>
      </c>
      <c r="Q18" s="142">
        <f t="shared" si="2"/>
        <v>2</v>
      </c>
      <c r="R18" s="142">
        <f t="shared" si="3"/>
        <v>1</v>
      </c>
      <c r="S18" s="142">
        <f t="shared" si="4"/>
        <v>1</v>
      </c>
      <c r="T18" s="148">
        <v>0</v>
      </c>
      <c r="U18" s="142">
        <f t="shared" si="5"/>
        <v>0.5</v>
      </c>
      <c r="V18" s="142">
        <f t="shared" si="7"/>
        <v>0.75</v>
      </c>
      <c r="W18" s="142">
        <f t="shared" si="6"/>
        <v>1</v>
      </c>
      <c r="X18" s="152" t="s">
        <v>106</v>
      </c>
      <c r="Y18">
        <v>5</v>
      </c>
    </row>
    <row r="19" spans="2:25" ht="137" customHeight="1" x14ac:dyDescent="0.2">
      <c r="B19" s="33" t="s">
        <v>36</v>
      </c>
      <c r="C19" s="34" t="s">
        <v>44</v>
      </c>
      <c r="D19" s="44" t="s">
        <v>45</v>
      </c>
      <c r="E19" s="45" t="s">
        <v>30</v>
      </c>
      <c r="F19" s="46" t="s">
        <v>46</v>
      </c>
      <c r="G19" s="47">
        <v>480</v>
      </c>
      <c r="H19" s="32">
        <v>120</v>
      </c>
      <c r="I19" s="103">
        <v>120</v>
      </c>
      <c r="J19" s="103">
        <v>120</v>
      </c>
      <c r="K19" s="107">
        <v>120</v>
      </c>
      <c r="L19" s="110"/>
      <c r="M19" s="103">
        <v>259</v>
      </c>
      <c r="N19" s="103">
        <v>300</v>
      </c>
      <c r="O19" s="109">
        <v>120</v>
      </c>
      <c r="P19" s="104">
        <f t="shared" si="0"/>
        <v>0</v>
      </c>
      <c r="Q19" s="142">
        <f t="shared" si="2"/>
        <v>2.1583333333333301</v>
      </c>
      <c r="R19" s="142">
        <f t="shared" si="3"/>
        <v>2.5</v>
      </c>
      <c r="S19" s="142">
        <f t="shared" si="4"/>
        <v>1</v>
      </c>
      <c r="T19" s="148">
        <v>0</v>
      </c>
      <c r="U19" s="142">
        <f t="shared" si="5"/>
        <v>0.53958333333333297</v>
      </c>
      <c r="V19" s="142">
        <f t="shared" si="7"/>
        <v>1.16458333333333</v>
      </c>
      <c r="W19" s="142">
        <f t="shared" si="6"/>
        <v>1.4145833333333333</v>
      </c>
      <c r="X19" s="153" t="s">
        <v>107</v>
      </c>
      <c r="Y19">
        <v>6</v>
      </c>
    </row>
    <row r="20" spans="2:25" ht="123.5" customHeight="1" x14ac:dyDescent="0.2">
      <c r="B20" s="26" t="s">
        <v>47</v>
      </c>
      <c r="C20" s="27" t="s">
        <v>48</v>
      </c>
      <c r="D20" s="48" t="s">
        <v>49</v>
      </c>
      <c r="E20" s="41" t="s">
        <v>30</v>
      </c>
      <c r="F20" s="39" t="s">
        <v>50</v>
      </c>
      <c r="G20" s="43">
        <v>480</v>
      </c>
      <c r="H20" s="32">
        <v>120</v>
      </c>
      <c r="I20" s="103">
        <v>120</v>
      </c>
      <c r="J20" s="103">
        <v>120</v>
      </c>
      <c r="K20" s="107">
        <v>120</v>
      </c>
      <c r="L20" s="110"/>
      <c r="M20" s="103">
        <v>259</v>
      </c>
      <c r="N20" s="103">
        <v>300</v>
      </c>
      <c r="O20" s="109">
        <v>120</v>
      </c>
      <c r="P20" s="104">
        <f t="shared" si="0"/>
        <v>0</v>
      </c>
      <c r="Q20" s="142">
        <f t="shared" si="2"/>
        <v>2.1583333333333301</v>
      </c>
      <c r="R20" s="142">
        <f t="shared" si="3"/>
        <v>2.5</v>
      </c>
      <c r="S20" s="142">
        <f t="shared" si="4"/>
        <v>1</v>
      </c>
      <c r="T20" s="148">
        <v>0</v>
      </c>
      <c r="U20" s="142">
        <f t="shared" si="5"/>
        <v>0.53958333333333297</v>
      </c>
      <c r="V20" s="142">
        <f t="shared" si="7"/>
        <v>1.16458333333333</v>
      </c>
      <c r="W20" s="142">
        <f t="shared" si="6"/>
        <v>1.4145833333333333</v>
      </c>
      <c r="X20" s="154" t="s">
        <v>108</v>
      </c>
      <c r="Y20">
        <v>7</v>
      </c>
    </row>
    <row r="21" spans="2:25" ht="123.5" customHeight="1" x14ac:dyDescent="0.2">
      <c r="B21" s="33" t="s">
        <v>36</v>
      </c>
      <c r="C21" s="34" t="s">
        <v>51</v>
      </c>
      <c r="D21" s="44" t="s">
        <v>52</v>
      </c>
      <c r="E21" s="45" t="s">
        <v>30</v>
      </c>
      <c r="F21" s="46" t="s">
        <v>53</v>
      </c>
      <c r="G21" s="47">
        <v>48</v>
      </c>
      <c r="H21" s="32">
        <v>12</v>
      </c>
      <c r="I21" s="103">
        <v>12</v>
      </c>
      <c r="J21" s="103">
        <v>12</v>
      </c>
      <c r="K21" s="107">
        <v>12</v>
      </c>
      <c r="L21" s="110"/>
      <c r="M21" s="103">
        <v>24</v>
      </c>
      <c r="N21" s="103">
        <v>12</v>
      </c>
      <c r="O21" s="109">
        <v>12</v>
      </c>
      <c r="P21" s="104">
        <f t="shared" si="0"/>
        <v>0</v>
      </c>
      <c r="Q21" s="142">
        <f t="shared" si="2"/>
        <v>2</v>
      </c>
      <c r="R21" s="142">
        <f t="shared" si="3"/>
        <v>1</v>
      </c>
      <c r="S21" s="142">
        <f t="shared" si="4"/>
        <v>1</v>
      </c>
      <c r="T21" s="148">
        <v>0</v>
      </c>
      <c r="U21" s="142">
        <f t="shared" si="5"/>
        <v>0.5</v>
      </c>
      <c r="V21" s="142">
        <f t="shared" si="7"/>
        <v>0.75</v>
      </c>
      <c r="W21" s="142">
        <f t="shared" si="6"/>
        <v>1</v>
      </c>
      <c r="X21" s="154" t="s">
        <v>109</v>
      </c>
      <c r="Y21">
        <v>8</v>
      </c>
    </row>
    <row r="22" spans="2:25" ht="141" customHeight="1" x14ac:dyDescent="0.2">
      <c r="B22" s="33" t="s">
        <v>36</v>
      </c>
      <c r="C22" s="34" t="s">
        <v>54</v>
      </c>
      <c r="D22" s="44" t="s">
        <v>55</v>
      </c>
      <c r="E22" s="45" t="s">
        <v>30</v>
      </c>
      <c r="F22" s="46" t="s">
        <v>56</v>
      </c>
      <c r="G22" s="47">
        <v>48</v>
      </c>
      <c r="H22" s="32">
        <v>12</v>
      </c>
      <c r="I22" s="103">
        <v>12</v>
      </c>
      <c r="J22" s="103">
        <v>12</v>
      </c>
      <c r="K22" s="107">
        <v>12</v>
      </c>
      <c r="L22" s="110"/>
      <c r="M22" s="103">
        <v>12</v>
      </c>
      <c r="N22" s="103">
        <v>7</v>
      </c>
      <c r="O22" s="109">
        <v>7</v>
      </c>
      <c r="P22" s="104">
        <f t="shared" si="0"/>
        <v>0</v>
      </c>
      <c r="Q22" s="142">
        <f t="shared" si="2"/>
        <v>1</v>
      </c>
      <c r="R22" s="142">
        <f t="shared" si="3"/>
        <v>0.58333333333333304</v>
      </c>
      <c r="S22" s="142">
        <f t="shared" si="4"/>
        <v>0.58333333333333337</v>
      </c>
      <c r="T22" s="148">
        <v>0</v>
      </c>
      <c r="U22" s="142">
        <f t="shared" si="5"/>
        <v>0.25</v>
      </c>
      <c r="V22" s="142">
        <f t="shared" si="7"/>
        <v>0.39583333333333298</v>
      </c>
      <c r="W22" s="142">
        <f t="shared" si="6"/>
        <v>0.54166666666666663</v>
      </c>
      <c r="X22" s="154" t="s">
        <v>110</v>
      </c>
      <c r="Y22">
        <v>9</v>
      </c>
    </row>
    <row r="23" spans="2:25" ht="123.5" customHeight="1" x14ac:dyDescent="0.2">
      <c r="B23" s="33" t="s">
        <v>36</v>
      </c>
      <c r="C23" s="49" t="s">
        <v>57</v>
      </c>
      <c r="D23" s="50" t="s">
        <v>58</v>
      </c>
      <c r="E23" s="45" t="s">
        <v>30</v>
      </c>
      <c r="F23" s="37" t="s">
        <v>59</v>
      </c>
      <c r="G23" s="47">
        <v>120</v>
      </c>
      <c r="H23" s="32">
        <v>30</v>
      </c>
      <c r="I23" s="103">
        <v>30</v>
      </c>
      <c r="J23" s="103">
        <v>30</v>
      </c>
      <c r="K23" s="107">
        <v>30</v>
      </c>
      <c r="L23" s="110"/>
      <c r="M23" s="103">
        <v>60</v>
      </c>
      <c r="N23" s="103">
        <v>30</v>
      </c>
      <c r="O23" s="109">
        <v>30</v>
      </c>
      <c r="P23" s="104">
        <f t="shared" si="0"/>
        <v>0</v>
      </c>
      <c r="Q23" s="142">
        <f t="shared" si="2"/>
        <v>2</v>
      </c>
      <c r="R23" s="142">
        <f t="shared" si="3"/>
        <v>1</v>
      </c>
      <c r="S23" s="142">
        <f t="shared" si="4"/>
        <v>1</v>
      </c>
      <c r="T23" s="148">
        <v>0</v>
      </c>
      <c r="U23" s="142">
        <f t="shared" si="5"/>
        <v>0.5</v>
      </c>
      <c r="V23" s="142">
        <f t="shared" si="7"/>
        <v>0.75</v>
      </c>
      <c r="W23" s="142">
        <f t="shared" si="6"/>
        <v>1</v>
      </c>
      <c r="X23" s="154" t="s">
        <v>111</v>
      </c>
      <c r="Y23">
        <v>10</v>
      </c>
    </row>
    <row r="24" spans="2:25" ht="123.5" customHeight="1" x14ac:dyDescent="0.2">
      <c r="B24" s="26" t="s">
        <v>60</v>
      </c>
      <c r="C24" s="27" t="s">
        <v>61</v>
      </c>
      <c r="D24" s="48" t="s">
        <v>62</v>
      </c>
      <c r="E24" s="41" t="s">
        <v>30</v>
      </c>
      <c r="F24" s="42" t="s">
        <v>63</v>
      </c>
      <c r="G24" s="43">
        <v>24</v>
      </c>
      <c r="H24" s="32">
        <v>6</v>
      </c>
      <c r="I24" s="103">
        <v>6</v>
      </c>
      <c r="J24" s="103">
        <v>6</v>
      </c>
      <c r="K24" s="107">
        <v>6</v>
      </c>
      <c r="L24" s="110"/>
      <c r="M24" s="103">
        <v>12</v>
      </c>
      <c r="N24" s="103">
        <v>8</v>
      </c>
      <c r="O24" s="109">
        <v>7</v>
      </c>
      <c r="P24" s="104">
        <f t="shared" si="0"/>
        <v>0</v>
      </c>
      <c r="Q24" s="142">
        <f t="shared" si="2"/>
        <v>2</v>
      </c>
      <c r="R24" s="142">
        <f t="shared" si="3"/>
        <v>1.3333333333333299</v>
      </c>
      <c r="S24" s="142">
        <f t="shared" si="4"/>
        <v>1.1666666666666667</v>
      </c>
      <c r="T24" s="148">
        <v>0</v>
      </c>
      <c r="U24" s="142">
        <f t="shared" si="5"/>
        <v>0.5</v>
      </c>
      <c r="V24" s="142">
        <f t="shared" si="7"/>
        <v>0.83333333333333304</v>
      </c>
      <c r="W24" s="142">
        <f t="shared" si="6"/>
        <v>1.125</v>
      </c>
      <c r="X24" s="154" t="s">
        <v>112</v>
      </c>
      <c r="Y24">
        <v>11</v>
      </c>
    </row>
    <row r="25" spans="2:25" ht="123.5" customHeight="1" x14ac:dyDescent="0.2">
      <c r="B25" s="33" t="s">
        <v>36</v>
      </c>
      <c r="C25" s="34" t="s">
        <v>64</v>
      </c>
      <c r="D25" s="44" t="s">
        <v>65</v>
      </c>
      <c r="E25" s="45" t="s">
        <v>30</v>
      </c>
      <c r="F25" s="46" t="s">
        <v>66</v>
      </c>
      <c r="G25" s="47">
        <v>24</v>
      </c>
      <c r="H25" s="32">
        <v>6</v>
      </c>
      <c r="I25" s="103">
        <v>6</v>
      </c>
      <c r="J25" s="103">
        <v>6</v>
      </c>
      <c r="K25" s="107">
        <v>6</v>
      </c>
      <c r="L25" s="108"/>
      <c r="M25" s="103">
        <v>14</v>
      </c>
      <c r="N25" s="103">
        <v>6</v>
      </c>
      <c r="O25" s="109">
        <v>7</v>
      </c>
      <c r="P25" s="104">
        <f t="shared" si="0"/>
        <v>0</v>
      </c>
      <c r="Q25" s="142">
        <f t="shared" si="2"/>
        <v>2.3333333333333299</v>
      </c>
      <c r="R25" s="142">
        <f t="shared" si="3"/>
        <v>1</v>
      </c>
      <c r="S25" s="142">
        <f t="shared" si="4"/>
        <v>1.1666666666666667</v>
      </c>
      <c r="T25" s="148">
        <v>0</v>
      </c>
      <c r="U25" s="142">
        <f t="shared" si="5"/>
        <v>0.58333333333333304</v>
      </c>
      <c r="V25" s="142">
        <f t="shared" si="7"/>
        <v>0.83333333333333304</v>
      </c>
      <c r="W25" s="142">
        <f t="shared" si="6"/>
        <v>1.125</v>
      </c>
      <c r="X25" s="154" t="s">
        <v>113</v>
      </c>
      <c r="Y25">
        <v>12</v>
      </c>
    </row>
    <row r="26" spans="2:25" ht="123.5" customHeight="1" x14ac:dyDescent="0.2">
      <c r="B26" s="51" t="s">
        <v>67</v>
      </c>
      <c r="C26" s="52" t="s">
        <v>68</v>
      </c>
      <c r="D26" s="53" t="s">
        <v>69</v>
      </c>
      <c r="E26" s="54" t="s">
        <v>30</v>
      </c>
      <c r="F26" s="55" t="s">
        <v>70</v>
      </c>
      <c r="G26" s="56">
        <v>108</v>
      </c>
      <c r="H26" s="57">
        <v>27</v>
      </c>
      <c r="I26" s="111">
        <v>27</v>
      </c>
      <c r="J26" s="111">
        <v>27</v>
      </c>
      <c r="K26" s="112">
        <v>27</v>
      </c>
      <c r="L26" s="113"/>
      <c r="M26" s="111">
        <v>36</v>
      </c>
      <c r="N26" s="111">
        <v>21</v>
      </c>
      <c r="O26" s="114">
        <v>25</v>
      </c>
      <c r="P26" s="115">
        <f t="shared" si="0"/>
        <v>0</v>
      </c>
      <c r="Q26" s="155">
        <f t="shared" si="2"/>
        <v>1.3333333333333299</v>
      </c>
      <c r="R26" s="142">
        <f t="shared" si="3"/>
        <v>0.77777777777777801</v>
      </c>
      <c r="S26" s="142">
        <f t="shared" si="4"/>
        <v>0.92592592592592593</v>
      </c>
      <c r="T26" s="148">
        <v>0</v>
      </c>
      <c r="U26" s="155">
        <f t="shared" si="5"/>
        <v>0.33333333333333298</v>
      </c>
      <c r="V26" s="142">
        <f t="shared" si="7"/>
        <v>0.52777777777777801</v>
      </c>
      <c r="W26" s="142">
        <f t="shared" si="6"/>
        <v>0.7592592592592593</v>
      </c>
      <c r="X26" s="154" t="s">
        <v>114</v>
      </c>
      <c r="Y26">
        <v>13</v>
      </c>
    </row>
    <row r="27" spans="2:25" ht="123.5" customHeight="1" x14ac:dyDescent="0.2">
      <c r="B27" s="58" t="s">
        <v>36</v>
      </c>
      <c r="C27" s="59" t="s">
        <v>71</v>
      </c>
      <c r="D27" s="60" t="s">
        <v>72</v>
      </c>
      <c r="E27" s="61" t="s">
        <v>30</v>
      </c>
      <c r="F27" s="62" t="s">
        <v>73</v>
      </c>
      <c r="G27" s="63">
        <v>36</v>
      </c>
      <c r="H27" s="57">
        <v>9</v>
      </c>
      <c r="I27" s="111">
        <v>9</v>
      </c>
      <c r="J27" s="111">
        <v>9</v>
      </c>
      <c r="K27" s="112">
        <v>9</v>
      </c>
      <c r="L27" s="113"/>
      <c r="M27" s="111">
        <v>12</v>
      </c>
      <c r="N27" s="111">
        <v>7</v>
      </c>
      <c r="O27" s="114">
        <v>9</v>
      </c>
      <c r="P27" s="115">
        <f t="shared" si="0"/>
        <v>0</v>
      </c>
      <c r="Q27" s="155">
        <f t="shared" si="2"/>
        <v>1.3333333333333299</v>
      </c>
      <c r="R27" s="142">
        <f t="shared" si="3"/>
        <v>0.77777777777777801</v>
      </c>
      <c r="S27" s="142">
        <f t="shared" si="4"/>
        <v>1</v>
      </c>
      <c r="T27" s="148">
        <v>0</v>
      </c>
      <c r="U27" s="155">
        <f t="shared" si="5"/>
        <v>0.33333333333333298</v>
      </c>
      <c r="V27" s="142">
        <f t="shared" si="7"/>
        <v>0.52777777777777801</v>
      </c>
      <c r="W27" s="142">
        <f t="shared" si="6"/>
        <v>0.77777777777777779</v>
      </c>
      <c r="X27" s="154" t="s">
        <v>115</v>
      </c>
      <c r="Y27">
        <v>14</v>
      </c>
    </row>
    <row r="28" spans="2:25" ht="123.5" customHeight="1" x14ac:dyDescent="0.2">
      <c r="B28" s="58" t="s">
        <v>36</v>
      </c>
      <c r="C28" s="59" t="s">
        <v>74</v>
      </c>
      <c r="D28" s="60" t="s">
        <v>75</v>
      </c>
      <c r="E28" s="61" t="s">
        <v>30</v>
      </c>
      <c r="F28" s="62" t="s">
        <v>76</v>
      </c>
      <c r="G28" s="63">
        <v>24</v>
      </c>
      <c r="H28" s="57">
        <v>6</v>
      </c>
      <c r="I28" s="111">
        <v>6</v>
      </c>
      <c r="J28" s="111">
        <v>6</v>
      </c>
      <c r="K28" s="116">
        <v>6</v>
      </c>
      <c r="L28" s="113"/>
      <c r="M28" s="111">
        <v>0</v>
      </c>
      <c r="N28" s="111">
        <v>0</v>
      </c>
      <c r="O28" s="114">
        <v>0</v>
      </c>
      <c r="P28" s="115">
        <f t="shared" si="0"/>
        <v>0</v>
      </c>
      <c r="Q28" s="155">
        <f t="shared" si="2"/>
        <v>0</v>
      </c>
      <c r="R28" s="142">
        <f t="shared" si="3"/>
        <v>0</v>
      </c>
      <c r="S28" s="142">
        <f t="shared" si="4"/>
        <v>0</v>
      </c>
      <c r="T28" s="148">
        <v>0</v>
      </c>
      <c r="U28" s="155">
        <f t="shared" si="5"/>
        <v>0</v>
      </c>
      <c r="V28" s="142">
        <f t="shared" si="7"/>
        <v>0</v>
      </c>
      <c r="W28" s="142">
        <f t="shared" si="6"/>
        <v>0</v>
      </c>
      <c r="X28" s="154" t="s">
        <v>77</v>
      </c>
      <c r="Y28">
        <v>15</v>
      </c>
    </row>
    <row r="29" spans="2:25" ht="123.5" customHeight="1" x14ac:dyDescent="0.2">
      <c r="B29" s="64" t="s">
        <v>36</v>
      </c>
      <c r="C29" s="65" t="s">
        <v>78</v>
      </c>
      <c r="D29" s="66" t="s">
        <v>79</v>
      </c>
      <c r="E29" s="67" t="s">
        <v>30</v>
      </c>
      <c r="F29" s="68" t="s">
        <v>80</v>
      </c>
      <c r="G29" s="69">
        <v>48</v>
      </c>
      <c r="H29" s="70">
        <v>12</v>
      </c>
      <c r="I29" s="117">
        <v>12</v>
      </c>
      <c r="J29" s="117">
        <v>12</v>
      </c>
      <c r="K29" s="118">
        <v>12</v>
      </c>
      <c r="L29" s="119"/>
      <c r="M29" s="117">
        <v>24</v>
      </c>
      <c r="N29" s="117">
        <v>14</v>
      </c>
      <c r="O29" s="118">
        <v>16</v>
      </c>
      <c r="P29" s="120">
        <f t="shared" si="0"/>
        <v>0</v>
      </c>
      <c r="Q29" s="155">
        <f t="shared" si="2"/>
        <v>2</v>
      </c>
      <c r="R29" s="142">
        <f t="shared" si="3"/>
        <v>1.1666666666666701</v>
      </c>
      <c r="S29" s="142">
        <f t="shared" si="4"/>
        <v>1.3333333333333333</v>
      </c>
      <c r="T29" s="148">
        <v>0</v>
      </c>
      <c r="U29" s="156">
        <f t="shared" si="5"/>
        <v>0.5</v>
      </c>
      <c r="V29" s="142">
        <f t="shared" si="7"/>
        <v>0.79166666666666696</v>
      </c>
      <c r="W29" s="142">
        <f t="shared" si="6"/>
        <v>1.125</v>
      </c>
      <c r="X29" s="157" t="s">
        <v>116</v>
      </c>
      <c r="Y29">
        <v>16</v>
      </c>
    </row>
    <row r="30" spans="2:25" ht="123.5" customHeight="1" x14ac:dyDescent="0.2">
      <c r="B30" s="71"/>
      <c r="G30" s="72"/>
      <c r="L30" s="73"/>
      <c r="M30" s="72"/>
      <c r="N30" s="72"/>
      <c r="O30" s="72"/>
      <c r="P30" s="72"/>
      <c r="Q30" s="158"/>
      <c r="V30" s="73"/>
      <c r="W30" s="72"/>
      <c r="X30" s="72"/>
    </row>
    <row r="31" spans="2:25" ht="123.5" customHeight="1" x14ac:dyDescent="0.2">
      <c r="B31" s="71"/>
      <c r="C31" s="73"/>
      <c r="D31" s="72"/>
      <c r="E31" s="72"/>
      <c r="F31" s="72"/>
      <c r="G31" s="72"/>
      <c r="L31" s="73"/>
      <c r="M31" s="72"/>
      <c r="N31" s="72"/>
      <c r="O31" s="72"/>
      <c r="P31" s="72"/>
      <c r="Q31" s="159"/>
      <c r="V31" s="73"/>
      <c r="W31" s="72"/>
      <c r="X31" s="72"/>
    </row>
    <row r="32" spans="2:25" ht="65.25" customHeight="1" x14ac:dyDescent="0.2">
      <c r="B32" s="71"/>
      <c r="C32" s="193" t="s">
        <v>81</v>
      </c>
      <c r="D32" s="193"/>
      <c r="E32" s="193"/>
      <c r="F32" s="74"/>
      <c r="G32" s="194"/>
      <c r="H32" s="194"/>
      <c r="I32" s="194"/>
      <c r="J32" s="121"/>
      <c r="M32" s="193" t="s">
        <v>82</v>
      </c>
      <c r="N32" s="193"/>
      <c r="O32" s="193"/>
      <c r="P32" s="193"/>
      <c r="Q32" s="74"/>
      <c r="T32" s="193" t="s">
        <v>83</v>
      </c>
      <c r="U32" s="193"/>
      <c r="V32" s="193"/>
      <c r="W32" s="193"/>
      <c r="X32" s="74"/>
    </row>
    <row r="36" spans="5:24" ht="15.75" customHeight="1" x14ac:dyDescent="0.2">
      <c r="E36" s="184" t="s">
        <v>84</v>
      </c>
      <c r="F36" s="185"/>
      <c r="G36" s="185"/>
      <c r="H36" s="185"/>
      <c r="I36" s="185"/>
      <c r="J36" s="185"/>
      <c r="K36" s="185"/>
      <c r="L36" s="185"/>
      <c r="M36" s="185"/>
      <c r="N36" s="185"/>
      <c r="O36" s="185"/>
      <c r="P36" s="185"/>
      <c r="Q36" s="185"/>
      <c r="R36" s="185"/>
      <c r="S36" s="185"/>
      <c r="T36" s="185"/>
      <c r="U36" s="185"/>
      <c r="V36" s="185"/>
      <c r="W36" s="185"/>
      <c r="X36" s="186"/>
    </row>
    <row r="37" spans="5:24" ht="27" customHeight="1" x14ac:dyDescent="0.2">
      <c r="E37" s="176" t="s">
        <v>85</v>
      </c>
      <c r="F37" s="176" t="s">
        <v>86</v>
      </c>
      <c r="G37" s="187" t="s">
        <v>87</v>
      </c>
      <c r="H37" s="188"/>
      <c r="I37" s="188"/>
      <c r="J37" s="189"/>
      <c r="K37" s="187" t="s">
        <v>88</v>
      </c>
      <c r="L37" s="188"/>
      <c r="M37" s="188"/>
      <c r="N37" s="189"/>
      <c r="O37" s="187" t="s">
        <v>89</v>
      </c>
      <c r="P37" s="188"/>
      <c r="Q37" s="188"/>
      <c r="R37" s="189"/>
      <c r="S37" s="187" t="s">
        <v>90</v>
      </c>
      <c r="T37" s="188"/>
      <c r="U37" s="188"/>
      <c r="V37" s="190"/>
      <c r="W37" s="180" t="s">
        <v>91</v>
      </c>
      <c r="X37" s="181"/>
    </row>
    <row r="38" spans="5:24" ht="27" customHeight="1" x14ac:dyDescent="0.2">
      <c r="E38" s="177"/>
      <c r="F38" s="177"/>
      <c r="G38" s="75" t="s">
        <v>92</v>
      </c>
      <c r="H38" s="76" t="s">
        <v>93</v>
      </c>
      <c r="I38" s="122" t="s">
        <v>94</v>
      </c>
      <c r="J38" s="123" t="s">
        <v>95</v>
      </c>
      <c r="K38" s="75" t="s">
        <v>92</v>
      </c>
      <c r="L38" s="76" t="s">
        <v>93</v>
      </c>
      <c r="M38" s="122" t="s">
        <v>94</v>
      </c>
      <c r="N38" s="123" t="s">
        <v>95</v>
      </c>
      <c r="O38" s="75" t="s">
        <v>92</v>
      </c>
      <c r="P38" s="76" t="s">
        <v>93</v>
      </c>
      <c r="Q38" s="160" t="s">
        <v>94</v>
      </c>
      <c r="R38" s="123" t="s">
        <v>95</v>
      </c>
      <c r="S38" s="75" t="s">
        <v>92</v>
      </c>
      <c r="T38" s="76" t="s">
        <v>93</v>
      </c>
      <c r="U38" s="122" t="s">
        <v>94</v>
      </c>
      <c r="V38" s="161" t="s">
        <v>95</v>
      </c>
      <c r="W38" s="182"/>
      <c r="X38" s="183"/>
    </row>
    <row r="39" spans="5:24" ht="16" x14ac:dyDescent="0.2">
      <c r="E39" s="77"/>
      <c r="F39" s="78"/>
      <c r="G39" s="79"/>
      <c r="H39" s="80"/>
      <c r="I39" s="80"/>
      <c r="J39" s="101"/>
      <c r="K39" s="124"/>
      <c r="L39" s="125"/>
      <c r="M39" s="125"/>
      <c r="N39" s="126"/>
      <c r="O39" s="127" t="str">
        <f>IFERROR((K39/G39),"NO APLICA")</f>
        <v>NO APLICA</v>
      </c>
      <c r="P39" s="128" t="str">
        <f>IFERROR((L39/H39),"NO APLICA")</f>
        <v>NO APLICA</v>
      </c>
      <c r="Q39" s="162" t="str">
        <f t="shared" ref="Q39:R42" si="8">IFERROR((M39/I39),"NO APLICA")</f>
        <v>NO APLICA</v>
      </c>
      <c r="R39" s="163" t="str">
        <f t="shared" si="8"/>
        <v>NO APLICA</v>
      </c>
      <c r="S39" s="127" t="str">
        <f>IFERROR(((K39)/(G39)),"NO APLICA")</f>
        <v>NO APLICA</v>
      </c>
      <c r="T39" s="128" t="str">
        <f>IFERROR(((K39+L39)/(G39+H39)),"NO APLICA")</f>
        <v>NO APLICA</v>
      </c>
      <c r="U39" s="128" t="str">
        <f>IFERROR(((K39+L39+M39)/(G39+H39+I39)),"NO APLICA")</f>
        <v>NO APLICA</v>
      </c>
      <c r="V39" s="163" t="str">
        <f>IFERROR(((K39+L39+M39+N39)/(G39+H39+I39+J39)),"NO APLICA")</f>
        <v>NO APLICA</v>
      </c>
      <c r="W39" s="168"/>
      <c r="X39" s="169"/>
    </row>
    <row r="40" spans="5:24" x14ac:dyDescent="0.2">
      <c r="E40" s="81" t="s">
        <v>96</v>
      </c>
      <c r="F40" s="82">
        <v>4537878</v>
      </c>
      <c r="G40" s="79">
        <v>1134469.5</v>
      </c>
      <c r="H40" s="83">
        <v>1134469.5</v>
      </c>
      <c r="I40" s="83">
        <v>1134469.5</v>
      </c>
      <c r="J40" s="129">
        <v>1134469.5</v>
      </c>
      <c r="K40" s="130">
        <v>0</v>
      </c>
      <c r="L40" s="131">
        <v>1051809</v>
      </c>
      <c r="M40" s="132">
        <v>715431</v>
      </c>
      <c r="N40" s="133">
        <v>886285.54</v>
      </c>
      <c r="O40" s="127">
        <f t="shared" ref="O40:P42" si="9">IFERROR((K40/G40),"NO APLICA")</f>
        <v>0</v>
      </c>
      <c r="P40" s="128">
        <f t="shared" si="9"/>
        <v>0.9271373095530554</v>
      </c>
      <c r="Q40" s="162">
        <f t="shared" si="8"/>
        <v>0.63063044004268076</v>
      </c>
      <c r="R40" s="164">
        <f t="shared" si="8"/>
        <v>0.78123346639111946</v>
      </c>
      <c r="S40" s="127">
        <f>IFERROR(((K40)/(G40)),"NO APLICA")</f>
        <v>0</v>
      </c>
      <c r="T40" s="128">
        <f>IFERROR(((K40+L40)/(G40+H40)),"NO APLICA")</f>
        <v>0.4635686547765277</v>
      </c>
      <c r="U40" s="128">
        <f>IFERROR(((K40+L40+M40)/(G40+H40+I40)),"NO APLICA")</f>
        <v>0.51925591653191205</v>
      </c>
      <c r="V40" s="164">
        <f>IFERROR(((K40+L40+M40+N40)/(G40+H40+I40+J40)),"NO APLICA")</f>
        <v>0.5847503039967139</v>
      </c>
      <c r="W40" s="170"/>
      <c r="X40" s="171"/>
    </row>
    <row r="41" spans="5:24" x14ac:dyDescent="0.2">
      <c r="E41" s="81" t="s">
        <v>97</v>
      </c>
      <c r="F41" s="82">
        <v>1108800</v>
      </c>
      <c r="G41" s="79">
        <v>277200</v>
      </c>
      <c r="H41" s="83">
        <v>277200</v>
      </c>
      <c r="I41" s="83">
        <v>277200</v>
      </c>
      <c r="J41" s="129">
        <v>277200</v>
      </c>
      <c r="K41" s="130">
        <v>0</v>
      </c>
      <c r="L41" s="131">
        <v>205698.56</v>
      </c>
      <c r="M41" s="132">
        <v>292558.18</v>
      </c>
      <c r="N41" s="133">
        <v>320821.19</v>
      </c>
      <c r="O41" s="127">
        <f t="shared" si="9"/>
        <v>0</v>
      </c>
      <c r="P41" s="128">
        <f t="shared" si="9"/>
        <v>0.74205829725829719</v>
      </c>
      <c r="Q41" s="162">
        <f t="shared" si="8"/>
        <v>1.0554046897546898</v>
      </c>
      <c r="R41" s="164">
        <f t="shared" si="8"/>
        <v>1.1573636002886003</v>
      </c>
      <c r="S41" s="127">
        <f>IFERROR(((K41)/(G41)),"NO APLICA")</f>
        <v>0</v>
      </c>
      <c r="T41" s="128">
        <f>IFERROR(((K41+L41)/(G41+H41)),"NO APLICA")</f>
        <v>0.3710291486291486</v>
      </c>
      <c r="U41" s="128">
        <f>IFERROR(((K41+L41+M41)/(G41+H41+I41)),"NO APLICA")</f>
        <v>0.59915432900432897</v>
      </c>
      <c r="V41" s="164">
        <f>IFERROR(((K41+L41+M41+N41)/(G41+H41+I41+J41)),"NO APLICA")</f>
        <v>0.73870664682539677</v>
      </c>
      <c r="W41" s="170"/>
      <c r="X41" s="171"/>
    </row>
    <row r="42" spans="5:24" ht="16" x14ac:dyDescent="0.2">
      <c r="E42" s="84"/>
      <c r="F42" s="85"/>
      <c r="G42" s="86"/>
      <c r="H42" s="87"/>
      <c r="I42" s="87"/>
      <c r="J42" s="134"/>
      <c r="K42" s="86"/>
      <c r="L42" s="135"/>
      <c r="M42" s="135"/>
      <c r="N42" s="136"/>
      <c r="O42" s="137" t="str">
        <f t="shared" si="9"/>
        <v>NO APLICA</v>
      </c>
      <c r="P42" s="138" t="str">
        <f t="shared" si="9"/>
        <v>NO APLICA</v>
      </c>
      <c r="Q42" s="165" t="str">
        <f t="shared" si="8"/>
        <v>NO APLICA</v>
      </c>
      <c r="R42" s="166" t="str">
        <f t="shared" si="8"/>
        <v>NO APLICA</v>
      </c>
      <c r="S42" s="137" t="str">
        <f t="shared" ref="S42" si="10">IFERROR(((K42)/(G42)),"NO APLICA")</f>
        <v>NO APLICA</v>
      </c>
      <c r="T42" s="138" t="str">
        <f t="shared" ref="T42" si="11">IFERROR(((K42+L42)/(G42+H42)),"NO APLICA")</f>
        <v>NO APLICA</v>
      </c>
      <c r="U42" s="138" t="str">
        <f t="shared" ref="U42" si="12">IFERROR(((K42+L42+M42)/(G42+H42+I42)),"NO APLICA")</f>
        <v>NO APLICA</v>
      </c>
      <c r="V42" s="166" t="str">
        <f t="shared" ref="V42" si="13">IFERROR(((K42+L42+M42+N42)/(G42+H42+I42+J42)),"NO APLICA")</f>
        <v>NO APLICA</v>
      </c>
      <c r="W42" s="172"/>
      <c r="X42" s="173"/>
    </row>
  </sheetData>
  <mergeCells count="30">
    <mergeCell ref="E2:S2"/>
    <mergeCell ref="E3:S3"/>
    <mergeCell ref="E4:S4"/>
    <mergeCell ref="E5:S5"/>
    <mergeCell ref="G10:X10"/>
    <mergeCell ref="C32:E32"/>
    <mergeCell ref="G32:I32"/>
    <mergeCell ref="M32:P32"/>
    <mergeCell ref="T32:W32"/>
    <mergeCell ref="D11:F11"/>
    <mergeCell ref="G11:K11"/>
    <mergeCell ref="L11:O11"/>
    <mergeCell ref="P11:S11"/>
    <mergeCell ref="T11:W11"/>
    <mergeCell ref="W39:X39"/>
    <mergeCell ref="W40:X40"/>
    <mergeCell ref="W41:X41"/>
    <mergeCell ref="W42:X42"/>
    <mergeCell ref="B11:B12"/>
    <mergeCell ref="C11:C12"/>
    <mergeCell ref="E37:E38"/>
    <mergeCell ref="F37:F38"/>
    <mergeCell ref="X11:X12"/>
    <mergeCell ref="W37:X38"/>
    <mergeCell ref="E36:X36"/>
    <mergeCell ref="G37:J37"/>
    <mergeCell ref="K37:N37"/>
    <mergeCell ref="O37:R37"/>
    <mergeCell ref="S37:V37"/>
    <mergeCell ref="B14:F14"/>
  </mergeCells>
  <conditionalFormatting sqref="G39:J42">
    <cfRule type="containsBlanks" dxfId="36" priority="7">
      <formula>LEN(TRIM(G39))=0</formula>
    </cfRule>
  </conditionalFormatting>
  <conditionalFormatting sqref="H13">
    <cfRule type="cellIs" priority="89" operator="equal">
      <formula>"NO DISPONIBLE"</formula>
    </cfRule>
  </conditionalFormatting>
  <conditionalFormatting sqref="H14:K29">
    <cfRule type="containsBlanks" dxfId="35" priority="173">
      <formula>LEN(TRIM(H14))=0</formula>
    </cfRule>
  </conditionalFormatting>
  <conditionalFormatting sqref="I13:K13">
    <cfRule type="cellIs" dxfId="34" priority="88" operator="equal">
      <formula>"NO DISPONIBLE"</formula>
    </cfRule>
  </conditionalFormatting>
  <conditionalFormatting sqref="K39:N42">
    <cfRule type="containsBlanks" dxfId="33" priority="6">
      <formula>LEN(TRIM(K39))=0</formula>
    </cfRule>
  </conditionalFormatting>
  <conditionalFormatting sqref="L13">
    <cfRule type="cellIs" priority="87" operator="equal">
      <formula>"NO DISPONIBLE"</formula>
    </cfRule>
  </conditionalFormatting>
  <conditionalFormatting sqref="M13:O14 L14">
    <cfRule type="containsBlanks" dxfId="32" priority="47">
      <formula>LEN(TRIM(L13))=0</formula>
    </cfRule>
  </conditionalFormatting>
  <conditionalFormatting sqref="O39:V42">
    <cfRule type="cellIs" dxfId="31" priority="1" operator="equal">
      <formula>"NO APLICA"</formula>
    </cfRule>
    <cfRule type="cellIs" dxfId="30" priority="5" operator="greaterThan">
      <formula>1.2</formula>
    </cfRule>
    <cfRule type="cellIs" dxfId="29" priority="2" operator="between">
      <formula>0.7</formula>
      <formula>1.2</formula>
    </cfRule>
    <cfRule type="cellIs" dxfId="28" priority="3" operator="between">
      <formula>0.5</formula>
      <formula>0.7</formula>
    </cfRule>
    <cfRule type="cellIs" dxfId="27" priority="4" operator="lessThan">
      <formula>0.5</formula>
    </cfRule>
  </conditionalFormatting>
  <conditionalFormatting sqref="P13:P14">
    <cfRule type="containsBlanks" dxfId="26" priority="57" stopIfTrue="1">
      <formula>LEN(TRIM(P13))=0</formula>
    </cfRule>
    <cfRule type="cellIs" dxfId="25" priority="56" stopIfTrue="1" operator="greaterThanOrEqual">
      <formula>1.2</formula>
    </cfRule>
    <cfRule type="cellIs" dxfId="24" priority="55" stopIfTrue="1" operator="between">
      <formula>0.7</formula>
      <formula>1.2</formula>
    </cfRule>
    <cfRule type="cellIs" dxfId="23" priority="54" stopIfTrue="1" operator="between">
      <formula>0.5</formula>
      <formula>0.7</formula>
    </cfRule>
    <cfRule type="cellIs" dxfId="22" priority="53" stopIfTrue="1" operator="lessThan">
      <formula>0.5</formula>
    </cfRule>
    <cfRule type="cellIs" dxfId="21" priority="52" stopIfTrue="1" operator="equal">
      <formula>"100%"</formula>
    </cfRule>
  </conditionalFormatting>
  <conditionalFormatting sqref="Q13:S13">
    <cfRule type="cellIs" dxfId="20" priority="34" stopIfTrue="1" operator="equal">
      <formula>"100%"</formula>
    </cfRule>
    <cfRule type="cellIs" dxfId="19" priority="35" stopIfTrue="1" operator="lessThan">
      <formula>0.5</formula>
    </cfRule>
    <cfRule type="cellIs" dxfId="18" priority="36" stopIfTrue="1" operator="between">
      <formula>0.5</formula>
      <formula>0.7</formula>
    </cfRule>
    <cfRule type="cellIs" dxfId="17" priority="37" stopIfTrue="1" operator="between">
      <formula>0.7</formula>
      <formula>1.2</formula>
    </cfRule>
    <cfRule type="cellIs" dxfId="16" priority="38" stopIfTrue="1" operator="greaterThanOrEqual">
      <formula>1.2</formula>
    </cfRule>
    <cfRule type="containsBlanks" dxfId="15" priority="39" stopIfTrue="1">
      <formula>LEN(TRIM(Q13))=0</formula>
    </cfRule>
  </conditionalFormatting>
  <conditionalFormatting sqref="Q14:S14">
    <cfRule type="containsBlanks" dxfId="14" priority="40">
      <formula>LEN(TRIM(Q14))=0</formula>
    </cfRule>
  </conditionalFormatting>
  <conditionalFormatting sqref="Q15:S29">
    <cfRule type="cellIs" dxfId="13" priority="16" stopIfTrue="1" operator="lessThan">
      <formula>0.5</formula>
    </cfRule>
    <cfRule type="cellIs" dxfId="12" priority="15" stopIfTrue="1" operator="equal">
      <formula>"100%"</formula>
    </cfRule>
    <cfRule type="containsBlanks" dxfId="11" priority="20" stopIfTrue="1">
      <formula>LEN(TRIM(Q15))=0</formula>
    </cfRule>
    <cfRule type="cellIs" dxfId="10" priority="19" stopIfTrue="1" operator="greaterThanOrEqual">
      <formula>1.2</formula>
    </cfRule>
    <cfRule type="cellIs" dxfId="9" priority="18" stopIfTrue="1" operator="between">
      <formula>0.7</formula>
      <formula>1.2</formula>
    </cfRule>
    <cfRule type="cellIs" dxfId="8" priority="17" stopIfTrue="1" operator="between">
      <formula>0.5</formula>
      <formula>0.7</formula>
    </cfRule>
  </conditionalFormatting>
  <conditionalFormatting sqref="V14 L15:O29">
    <cfRule type="containsBlanks" dxfId="7" priority="120">
      <formula>LEN(TRIM(L14))=0</formula>
    </cfRule>
  </conditionalFormatting>
  <conditionalFormatting sqref="V14">
    <cfRule type="containsBlanks" dxfId="6" priority="46" stopIfTrue="1">
      <formula>LEN(TRIM(V14))=0</formula>
    </cfRule>
    <cfRule type="cellIs" dxfId="5" priority="45" stopIfTrue="1" operator="greaterThanOrEqual">
      <formula>1.2</formula>
    </cfRule>
    <cfRule type="cellIs" dxfId="4" priority="44" stopIfTrue="1" operator="between">
      <formula>0.7</formula>
      <formula>1.2</formula>
    </cfRule>
    <cfRule type="cellIs" dxfId="3" priority="42" stopIfTrue="1" operator="lessThan">
      <formula>0.5</formula>
    </cfRule>
    <cfRule type="cellIs" dxfId="2" priority="41" stopIfTrue="1" operator="equal">
      <formula>"100%"</formula>
    </cfRule>
    <cfRule type="cellIs" dxfId="1" priority="43" stopIfTrue="1" operator="between">
      <formula>0.5</formula>
      <formula>0.7</formula>
    </cfRule>
  </conditionalFormatting>
  <conditionalFormatting sqref="W13:W14">
    <cfRule type="containsBlanks" dxfId="0" priority="27">
      <formula>LEN(TRIM(W13))=0</formula>
    </cfRule>
  </conditionalFormatting>
  <printOptions horizontalCentered="1"/>
  <pageMargins left="0.7" right="0.7" top="0.75" bottom="0.75" header="0.3" footer="0.3"/>
  <pageSetup paperSize="5" scale="24" fitToHeight="0" orientation="landscape"/>
  <rowBreaks count="1" manualBreakCount="1">
    <brk id="15"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5" defaultRowHeight="15" x14ac:dyDescent="0.2"/>
  <cols>
    <col min="1" max="1" width="20.33203125" customWidth="1"/>
    <col min="2" max="2" width="34.6640625" customWidth="1"/>
  </cols>
  <sheetData>
    <row r="1" spans="1:2" x14ac:dyDescent="0.2">
      <c r="A1" s="1" t="s">
        <v>98</v>
      </c>
    </row>
    <row r="3" spans="1:2" ht="120" customHeight="1" x14ac:dyDescent="0.2">
      <c r="A3" s="215" t="s">
        <v>99</v>
      </c>
      <c r="B3" s="215"/>
    </row>
    <row r="5" spans="1:2" ht="48" x14ac:dyDescent="0.2">
      <c r="A5" s="2"/>
      <c r="B5" s="3" t="s">
        <v>100</v>
      </c>
    </row>
    <row r="6" spans="1:2" ht="48" x14ac:dyDescent="0.2">
      <c r="A6" s="4"/>
      <c r="B6" s="3" t="s">
        <v>101</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SEGUIMIENTO 2025</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ADOLFO ROMO</cp:lastModifiedBy>
  <cp:lastPrinted>2025-07-11T19:50:00Z</cp:lastPrinted>
  <dcterms:created xsi:type="dcterms:W3CDTF">2021-03-11T02:28:00Z</dcterms:created>
  <dcterms:modified xsi:type="dcterms:W3CDTF">2026-01-13T18:37:35Z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7DB7BE33F5B94CA69D672E5A005E9822_12</vt:lpwstr>
  </property>
  <property fmtid="{D5CDD505-2E9C-101B-9397-08002B2CF9AE}" pid="3" name="KSOProductBuildVer">
    <vt:lpwstr>3082-12.2.0.22549</vt:lpwstr>
  </property>
</Properties>
</file>