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umberto Rodriguez\Desktop\Programas\Trimestrales\2.2 SMOPyS\3er Trimestre\01- Formato de Seguimiento Obras Pub. 3Tr25\"/>
    </mc:Choice>
  </mc:AlternateContent>
  <bookViews>
    <workbookView xWindow="-120" yWindow="-120" windowWidth="29040" windowHeight="15840"/>
  </bookViews>
  <sheets>
    <sheet name="SEGUIMIENTO EJE 2 2025" sheetId="1" r:id="rId1"/>
    <sheet name="Hoja1" sheetId="4" r:id="rId2"/>
    <sheet name="Instrucciones" sheetId="3" r:id="rId3"/>
  </sheets>
  <definedNames>
    <definedName name="ADFASDF">#REF!</definedName>
    <definedName name="_xlnm.Print_Area" localSheetId="0">'SEGUIMIENTO EJE 2 2025'!$B$1:$Y$109</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1" l="1"/>
  <c r="W11" i="1"/>
  <c r="V11" i="1"/>
  <c r="U11" i="1"/>
  <c r="S11" i="1" l="1"/>
  <c r="V12" i="1"/>
  <c r="S29" i="1" l="1"/>
  <c r="S30" i="1"/>
  <c r="S31" i="1"/>
  <c r="S32" i="1"/>
  <c r="S33" i="1"/>
  <c r="S34" i="1"/>
  <c r="S35" i="1"/>
  <c r="S36" i="1"/>
  <c r="R11" i="1" l="1"/>
  <c r="Q11" i="1"/>
  <c r="Q89" i="1"/>
  <c r="Q13" i="1"/>
  <c r="Q14" i="1"/>
  <c r="Q15" i="1"/>
  <c r="Q16" i="1"/>
  <c r="Q17" i="1"/>
  <c r="Q18" i="1"/>
  <c r="Q19" i="1"/>
  <c r="Q20" i="1"/>
  <c r="Q21" i="1"/>
  <c r="Q22" i="1"/>
  <c r="Q23"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90" i="1"/>
  <c r="Q91" i="1"/>
  <c r="Q92" i="1"/>
  <c r="Q93" i="1"/>
  <c r="Q94" i="1"/>
  <c r="R25" i="1"/>
  <c r="S25" i="1"/>
  <c r="T25" i="1"/>
  <c r="R26" i="1"/>
  <c r="S26" i="1"/>
  <c r="T26" i="1"/>
  <c r="R27" i="1"/>
  <c r="S27" i="1"/>
  <c r="T27" i="1"/>
  <c r="R28" i="1"/>
  <c r="S28" i="1"/>
  <c r="T28" i="1"/>
  <c r="R29" i="1"/>
  <c r="T29" i="1"/>
  <c r="R30" i="1"/>
  <c r="T30" i="1"/>
  <c r="R31" i="1"/>
  <c r="T31" i="1"/>
  <c r="R32" i="1"/>
  <c r="T32" i="1"/>
  <c r="R33" i="1"/>
  <c r="T33" i="1"/>
  <c r="R34" i="1"/>
  <c r="T34" i="1"/>
  <c r="R35" i="1"/>
  <c r="T35" i="1"/>
  <c r="R36" i="1"/>
  <c r="T36" i="1"/>
  <c r="R37" i="1"/>
  <c r="S37" i="1"/>
  <c r="T37" i="1"/>
  <c r="R38" i="1"/>
  <c r="S38" i="1"/>
  <c r="T38" i="1"/>
  <c r="R39" i="1"/>
  <c r="S39" i="1"/>
  <c r="T39" i="1"/>
  <c r="R40" i="1"/>
  <c r="S40" i="1"/>
  <c r="T40" i="1"/>
  <c r="R41" i="1"/>
  <c r="S41" i="1"/>
  <c r="T41" i="1"/>
  <c r="R42" i="1"/>
  <c r="S42" i="1"/>
  <c r="T42" i="1"/>
  <c r="R43" i="1"/>
  <c r="S43" i="1"/>
  <c r="T43" i="1"/>
  <c r="R44" i="1"/>
  <c r="S44" i="1"/>
  <c r="T44" i="1"/>
  <c r="R45" i="1"/>
  <c r="S45" i="1"/>
  <c r="T45" i="1"/>
  <c r="R46" i="1"/>
  <c r="S46" i="1"/>
  <c r="T46" i="1"/>
  <c r="R47" i="1"/>
  <c r="S47" i="1"/>
  <c r="T47" i="1"/>
  <c r="R48" i="1"/>
  <c r="S48" i="1"/>
  <c r="T48" i="1"/>
  <c r="R49" i="1"/>
  <c r="S49" i="1"/>
  <c r="T49" i="1"/>
  <c r="R50" i="1"/>
  <c r="S50" i="1"/>
  <c r="T50" i="1"/>
  <c r="R51" i="1"/>
  <c r="S51" i="1"/>
  <c r="T51" i="1"/>
  <c r="R52" i="1"/>
  <c r="S52" i="1"/>
  <c r="T52" i="1"/>
  <c r="R53" i="1"/>
  <c r="S53" i="1"/>
  <c r="T53" i="1"/>
  <c r="R54" i="1"/>
  <c r="S54" i="1"/>
  <c r="T54" i="1"/>
  <c r="R55" i="1"/>
  <c r="S55" i="1"/>
  <c r="T55" i="1"/>
  <c r="R56" i="1"/>
  <c r="S56" i="1"/>
  <c r="T56" i="1"/>
  <c r="R57" i="1"/>
  <c r="S57" i="1"/>
  <c r="T57" i="1"/>
  <c r="R58" i="1"/>
  <c r="S58" i="1"/>
  <c r="T58" i="1"/>
  <c r="R59" i="1"/>
  <c r="S59" i="1"/>
  <c r="T59" i="1"/>
  <c r="R60" i="1"/>
  <c r="S60" i="1"/>
  <c r="T60" i="1"/>
  <c r="R61" i="1"/>
  <c r="S61" i="1"/>
  <c r="T61" i="1"/>
  <c r="R62" i="1"/>
  <c r="S62" i="1"/>
  <c r="T62" i="1"/>
  <c r="R63" i="1"/>
  <c r="S63" i="1"/>
  <c r="T63" i="1"/>
  <c r="R64" i="1"/>
  <c r="S64" i="1"/>
  <c r="T64" i="1"/>
  <c r="R65" i="1"/>
  <c r="S65" i="1"/>
  <c r="T65" i="1"/>
  <c r="R66" i="1"/>
  <c r="S66" i="1"/>
  <c r="T66" i="1"/>
  <c r="R67" i="1"/>
  <c r="S67" i="1"/>
  <c r="T67" i="1"/>
  <c r="R68" i="1"/>
  <c r="S68" i="1"/>
  <c r="T68" i="1"/>
  <c r="R69" i="1"/>
  <c r="S69" i="1"/>
  <c r="T69" i="1"/>
  <c r="R70" i="1"/>
  <c r="S70" i="1"/>
  <c r="T70" i="1"/>
  <c r="R71" i="1"/>
  <c r="S71" i="1"/>
  <c r="T71" i="1"/>
  <c r="R72" i="1"/>
  <c r="S72" i="1"/>
  <c r="T72" i="1"/>
  <c r="R73" i="1"/>
  <c r="S73" i="1"/>
  <c r="T73" i="1"/>
  <c r="R74" i="1"/>
  <c r="S74" i="1"/>
  <c r="T74" i="1"/>
  <c r="R75" i="1"/>
  <c r="S75" i="1"/>
  <c r="T75" i="1"/>
  <c r="R76" i="1"/>
  <c r="S76" i="1"/>
  <c r="T76" i="1"/>
  <c r="R77" i="1"/>
  <c r="S77" i="1"/>
  <c r="T77" i="1"/>
  <c r="R78" i="1"/>
  <c r="S78" i="1"/>
  <c r="T78" i="1"/>
  <c r="R79" i="1"/>
  <c r="S79" i="1"/>
  <c r="T79" i="1"/>
  <c r="R80" i="1"/>
  <c r="S80" i="1"/>
  <c r="T80" i="1"/>
  <c r="R81" i="1"/>
  <c r="S81" i="1"/>
  <c r="T81" i="1"/>
  <c r="R82" i="1"/>
  <c r="S82" i="1"/>
  <c r="T82" i="1"/>
  <c r="R83" i="1"/>
  <c r="S83" i="1"/>
  <c r="T83" i="1"/>
  <c r="R84" i="1"/>
  <c r="S84" i="1"/>
  <c r="T84" i="1"/>
  <c r="R85" i="1"/>
  <c r="S85" i="1"/>
  <c r="T85" i="1"/>
  <c r="R86" i="1"/>
  <c r="S86" i="1"/>
  <c r="T86" i="1"/>
  <c r="R87" i="1"/>
  <c r="S87" i="1"/>
  <c r="T87" i="1"/>
  <c r="R88" i="1"/>
  <c r="S88" i="1"/>
  <c r="T88" i="1"/>
  <c r="R89" i="1"/>
  <c r="S89" i="1"/>
  <c r="T89" i="1"/>
  <c r="R90" i="1"/>
  <c r="S90" i="1"/>
  <c r="T90" i="1"/>
  <c r="R91" i="1"/>
  <c r="S91" i="1"/>
  <c r="T91" i="1"/>
  <c r="R92" i="1"/>
  <c r="S92" i="1"/>
  <c r="T92" i="1"/>
  <c r="R93" i="1"/>
  <c r="S93" i="1"/>
  <c r="T93" i="1"/>
  <c r="R94" i="1"/>
  <c r="S94" i="1"/>
  <c r="T94" i="1"/>
  <c r="R95" i="1"/>
  <c r="S95" i="1"/>
  <c r="T95" i="1"/>
  <c r="R97" i="1"/>
  <c r="S97" i="1"/>
  <c r="T97" i="1"/>
  <c r="R98" i="1"/>
  <c r="S98" i="1"/>
  <c r="T98" i="1"/>
  <c r="R99" i="1"/>
  <c r="S99" i="1"/>
  <c r="T99" i="1"/>
  <c r="R100" i="1"/>
  <c r="S100" i="1"/>
  <c r="T100" i="1"/>
  <c r="R19" i="1"/>
  <c r="S19" i="1"/>
  <c r="T19" i="1"/>
  <c r="R20" i="1"/>
  <c r="S20" i="1"/>
  <c r="T20" i="1"/>
  <c r="R21" i="1"/>
  <c r="S21" i="1"/>
  <c r="T21" i="1"/>
  <c r="R22" i="1"/>
  <c r="S22" i="1"/>
  <c r="T22" i="1"/>
  <c r="R23" i="1"/>
  <c r="S23" i="1"/>
  <c r="T23" i="1"/>
  <c r="R24" i="1"/>
  <c r="S24" i="1"/>
  <c r="T24" i="1"/>
  <c r="R13" i="1"/>
  <c r="S13" i="1"/>
  <c r="T13" i="1"/>
  <c r="R14" i="1"/>
  <c r="S14" i="1"/>
  <c r="T14" i="1"/>
  <c r="R15" i="1"/>
  <c r="S15" i="1"/>
  <c r="T15" i="1"/>
  <c r="R16" i="1"/>
  <c r="S16" i="1"/>
  <c r="T16" i="1"/>
  <c r="R17" i="1"/>
  <c r="S17" i="1"/>
  <c r="T17" i="1"/>
  <c r="R18" i="1"/>
  <c r="S18" i="1"/>
  <c r="T18" i="1"/>
  <c r="T12" i="1"/>
  <c r="S12" i="1"/>
  <c r="R12" i="1"/>
  <c r="U13" i="1"/>
  <c r="V13" i="1"/>
  <c r="W13" i="1"/>
  <c r="X13" i="1"/>
  <c r="U14" i="1"/>
  <c r="V14" i="1"/>
  <c r="W14" i="1"/>
  <c r="X14" i="1"/>
  <c r="U15" i="1"/>
  <c r="V15" i="1"/>
  <c r="W15" i="1"/>
  <c r="X15" i="1"/>
  <c r="U16" i="1"/>
  <c r="V16" i="1"/>
  <c r="W16" i="1"/>
  <c r="X16" i="1"/>
  <c r="U17" i="1"/>
  <c r="V17" i="1"/>
  <c r="W17" i="1"/>
  <c r="X17" i="1"/>
  <c r="U18" i="1"/>
  <c r="V18" i="1"/>
  <c r="W18" i="1"/>
  <c r="X18" i="1"/>
  <c r="U19" i="1"/>
  <c r="V19" i="1"/>
  <c r="W19" i="1"/>
  <c r="X19" i="1"/>
  <c r="U20" i="1"/>
  <c r="V20" i="1"/>
  <c r="W20" i="1"/>
  <c r="X20" i="1"/>
  <c r="U21" i="1"/>
  <c r="V21" i="1"/>
  <c r="W21" i="1"/>
  <c r="X21" i="1"/>
  <c r="U22" i="1"/>
  <c r="V22" i="1"/>
  <c r="W22" i="1"/>
  <c r="X22" i="1"/>
  <c r="U23" i="1"/>
  <c r="V23" i="1"/>
  <c r="W23" i="1"/>
  <c r="X23" i="1"/>
  <c r="U29" i="1"/>
  <c r="V29" i="1"/>
  <c r="W29" i="1"/>
  <c r="X29" i="1"/>
  <c r="U30" i="1"/>
  <c r="V30" i="1"/>
  <c r="W30" i="1"/>
  <c r="X30" i="1"/>
  <c r="U31" i="1"/>
  <c r="V31" i="1"/>
  <c r="W31" i="1"/>
  <c r="X31" i="1"/>
  <c r="U32" i="1"/>
  <c r="V32" i="1"/>
  <c r="W32" i="1"/>
  <c r="X32" i="1"/>
  <c r="U33" i="1"/>
  <c r="V33" i="1"/>
  <c r="W33" i="1"/>
  <c r="X33" i="1"/>
  <c r="U34" i="1"/>
  <c r="V34" i="1"/>
  <c r="W34" i="1"/>
  <c r="X34" i="1"/>
  <c r="U35" i="1"/>
  <c r="V35" i="1"/>
  <c r="W35" i="1"/>
  <c r="X35" i="1"/>
  <c r="U36" i="1"/>
  <c r="V36" i="1"/>
  <c r="W36" i="1"/>
  <c r="X36" i="1"/>
  <c r="U37" i="1"/>
  <c r="V37" i="1"/>
  <c r="W37" i="1"/>
  <c r="X37" i="1"/>
  <c r="U38" i="1"/>
  <c r="V38" i="1"/>
  <c r="W38" i="1"/>
  <c r="X38" i="1"/>
  <c r="U39" i="1"/>
  <c r="V39" i="1"/>
  <c r="W39" i="1"/>
  <c r="X39" i="1"/>
  <c r="U40" i="1"/>
  <c r="V40" i="1"/>
  <c r="W40" i="1"/>
  <c r="X40" i="1"/>
  <c r="U41" i="1"/>
  <c r="V41" i="1"/>
  <c r="W41" i="1"/>
  <c r="X41" i="1"/>
  <c r="U42" i="1"/>
  <c r="V42" i="1"/>
  <c r="W42" i="1"/>
  <c r="X42" i="1"/>
  <c r="U43" i="1"/>
  <c r="V43" i="1"/>
  <c r="W43" i="1"/>
  <c r="X43" i="1"/>
  <c r="U44" i="1"/>
  <c r="V44" i="1"/>
  <c r="W44" i="1"/>
  <c r="X44" i="1"/>
  <c r="U45" i="1"/>
  <c r="V45" i="1"/>
  <c r="W45" i="1"/>
  <c r="X45" i="1"/>
  <c r="U46" i="1"/>
  <c r="V46" i="1"/>
  <c r="W46" i="1"/>
  <c r="X46" i="1"/>
  <c r="U47" i="1"/>
  <c r="V47" i="1"/>
  <c r="W47" i="1"/>
  <c r="X47" i="1"/>
  <c r="U48" i="1"/>
  <c r="V48" i="1"/>
  <c r="W48" i="1"/>
  <c r="X48" i="1"/>
  <c r="U49" i="1"/>
  <c r="V49" i="1"/>
  <c r="W49" i="1"/>
  <c r="X49" i="1"/>
  <c r="U50" i="1"/>
  <c r="V50" i="1"/>
  <c r="W50" i="1"/>
  <c r="X50" i="1"/>
  <c r="U51" i="1"/>
  <c r="V51" i="1"/>
  <c r="W51" i="1"/>
  <c r="X51" i="1"/>
  <c r="U52" i="1"/>
  <c r="V52" i="1"/>
  <c r="W52" i="1"/>
  <c r="X52" i="1"/>
  <c r="U53" i="1"/>
  <c r="V53" i="1"/>
  <c r="W53" i="1"/>
  <c r="X53" i="1"/>
  <c r="U54" i="1"/>
  <c r="V54" i="1"/>
  <c r="W54" i="1"/>
  <c r="X54" i="1"/>
  <c r="U55" i="1"/>
  <c r="V55" i="1"/>
  <c r="W55" i="1"/>
  <c r="X55" i="1"/>
  <c r="U56" i="1"/>
  <c r="V56" i="1"/>
  <c r="W56" i="1"/>
  <c r="X56" i="1"/>
  <c r="U57" i="1"/>
  <c r="V57" i="1"/>
  <c r="W57" i="1"/>
  <c r="X57" i="1"/>
  <c r="U58" i="1"/>
  <c r="V58" i="1"/>
  <c r="W58" i="1"/>
  <c r="X58" i="1"/>
  <c r="U59" i="1"/>
  <c r="V59" i="1"/>
  <c r="W59" i="1"/>
  <c r="X59" i="1"/>
  <c r="U60" i="1"/>
  <c r="V60" i="1"/>
  <c r="W60" i="1"/>
  <c r="X60" i="1"/>
  <c r="U61" i="1"/>
  <c r="V61" i="1"/>
  <c r="W61" i="1"/>
  <c r="X61" i="1"/>
  <c r="U62" i="1"/>
  <c r="V62" i="1"/>
  <c r="W62" i="1"/>
  <c r="X62" i="1"/>
  <c r="U63" i="1"/>
  <c r="V63" i="1"/>
  <c r="W63" i="1"/>
  <c r="X63" i="1"/>
  <c r="U64" i="1"/>
  <c r="V64" i="1"/>
  <c r="W64" i="1"/>
  <c r="X64" i="1"/>
  <c r="U65" i="1"/>
  <c r="V65" i="1"/>
  <c r="W65" i="1"/>
  <c r="X65" i="1"/>
  <c r="U66" i="1"/>
  <c r="V66" i="1"/>
  <c r="W66" i="1"/>
  <c r="X66" i="1"/>
  <c r="U67" i="1"/>
  <c r="V67" i="1"/>
  <c r="W67" i="1"/>
  <c r="X67" i="1"/>
  <c r="U68" i="1"/>
  <c r="V68" i="1"/>
  <c r="W68" i="1"/>
  <c r="X68" i="1"/>
  <c r="U69" i="1"/>
  <c r="V69" i="1"/>
  <c r="W69" i="1"/>
  <c r="X69" i="1"/>
  <c r="U70" i="1"/>
  <c r="V70" i="1"/>
  <c r="W70" i="1"/>
  <c r="X70" i="1"/>
  <c r="U71" i="1"/>
  <c r="V71" i="1"/>
  <c r="W71" i="1"/>
  <c r="X71" i="1"/>
  <c r="U72" i="1"/>
  <c r="V72" i="1"/>
  <c r="W72" i="1"/>
  <c r="X72" i="1"/>
  <c r="U73" i="1"/>
  <c r="V73" i="1"/>
  <c r="W73" i="1"/>
  <c r="X73" i="1"/>
  <c r="U74" i="1"/>
  <c r="V74" i="1"/>
  <c r="W74" i="1"/>
  <c r="X74" i="1"/>
  <c r="U75" i="1"/>
  <c r="V75" i="1"/>
  <c r="W75" i="1"/>
  <c r="X75" i="1"/>
  <c r="U76" i="1"/>
  <c r="V76" i="1"/>
  <c r="W76" i="1"/>
  <c r="X76" i="1"/>
  <c r="U77" i="1"/>
  <c r="V77" i="1"/>
  <c r="W77" i="1"/>
  <c r="X77" i="1"/>
  <c r="U78" i="1"/>
  <c r="V78" i="1"/>
  <c r="W78" i="1"/>
  <c r="X78" i="1"/>
  <c r="U79" i="1"/>
  <c r="V79" i="1"/>
  <c r="W79" i="1"/>
  <c r="X79" i="1"/>
  <c r="U80" i="1"/>
  <c r="V80" i="1"/>
  <c r="W80" i="1"/>
  <c r="X80" i="1"/>
  <c r="U81" i="1"/>
  <c r="V81" i="1"/>
  <c r="W81" i="1"/>
  <c r="X81" i="1"/>
  <c r="U82" i="1"/>
  <c r="V82" i="1"/>
  <c r="W82" i="1"/>
  <c r="X82" i="1"/>
  <c r="U83" i="1"/>
  <c r="V83" i="1"/>
  <c r="W83" i="1"/>
  <c r="X83" i="1"/>
  <c r="U84" i="1"/>
  <c r="V84" i="1"/>
  <c r="W84" i="1"/>
  <c r="X84" i="1"/>
  <c r="U85" i="1"/>
  <c r="V85" i="1"/>
  <c r="W85" i="1"/>
  <c r="X85" i="1"/>
  <c r="U86" i="1"/>
  <c r="V86" i="1"/>
  <c r="W86" i="1"/>
  <c r="X86" i="1"/>
  <c r="U88" i="1"/>
  <c r="V88" i="1"/>
  <c r="W88" i="1"/>
  <c r="X88" i="1"/>
  <c r="U89" i="1"/>
  <c r="V89" i="1"/>
  <c r="W89" i="1"/>
  <c r="X89" i="1"/>
  <c r="U90" i="1"/>
  <c r="V90" i="1"/>
  <c r="W90" i="1"/>
  <c r="X90" i="1"/>
  <c r="U91" i="1"/>
  <c r="V91" i="1"/>
  <c r="W91" i="1"/>
  <c r="X91" i="1"/>
  <c r="U92" i="1"/>
  <c r="V92" i="1"/>
  <c r="W92" i="1"/>
  <c r="X92" i="1"/>
  <c r="U93" i="1"/>
  <c r="V93" i="1"/>
  <c r="W93" i="1"/>
  <c r="X93" i="1"/>
  <c r="U94" i="1"/>
  <c r="V94" i="1"/>
  <c r="W94" i="1"/>
  <c r="X94" i="1"/>
  <c r="U95" i="1"/>
  <c r="V95" i="1"/>
  <c r="W95" i="1"/>
  <c r="X95" i="1"/>
  <c r="U96" i="1"/>
  <c r="V96" i="1"/>
  <c r="W96" i="1"/>
  <c r="X96" i="1"/>
  <c r="U97" i="1"/>
  <c r="V97" i="1"/>
  <c r="W97" i="1"/>
  <c r="X97" i="1"/>
  <c r="U98" i="1"/>
  <c r="V98" i="1"/>
  <c r="W98" i="1"/>
  <c r="X98" i="1"/>
  <c r="U99" i="1"/>
  <c r="V99" i="1"/>
  <c r="W99" i="1"/>
  <c r="X99" i="1"/>
  <c r="U100" i="1"/>
  <c r="V100" i="1"/>
  <c r="W100" i="1"/>
  <c r="X100" i="1"/>
  <c r="X12" i="1"/>
  <c r="W12" i="1"/>
  <c r="U12" i="1"/>
  <c r="L96" i="1" l="1"/>
  <c r="T96" i="1" s="1"/>
  <c r="K96" i="1"/>
  <c r="S96" i="1" s="1"/>
  <c r="J96" i="1"/>
  <c r="R96" i="1" s="1"/>
  <c r="H87" i="1"/>
  <c r="U87" i="1" l="1"/>
  <c r="W87" i="1"/>
  <c r="V87" i="1"/>
  <c r="X87" i="1"/>
  <c r="M24" i="1"/>
  <c r="M25" i="1"/>
  <c r="M26" i="1"/>
  <c r="M27" i="1"/>
  <c r="M28" i="1"/>
  <c r="Q27" i="1" l="1"/>
  <c r="U27" i="1"/>
  <c r="W27" i="1"/>
  <c r="V27" i="1"/>
  <c r="X27" i="1"/>
  <c r="Q25" i="1"/>
  <c r="U25" i="1"/>
  <c r="W25" i="1"/>
  <c r="V25" i="1"/>
  <c r="X25" i="1"/>
  <c r="U28" i="1"/>
  <c r="W28" i="1"/>
  <c r="Q28" i="1"/>
  <c r="V28" i="1"/>
  <c r="X28" i="1"/>
  <c r="U26" i="1"/>
  <c r="W26" i="1"/>
  <c r="Q26" i="1"/>
  <c r="V26" i="1"/>
  <c r="X26" i="1"/>
  <c r="Q24" i="1"/>
  <c r="U24" i="1"/>
  <c r="W24" i="1"/>
  <c r="V24" i="1"/>
  <c r="X24" i="1"/>
</calcChain>
</file>

<file path=xl/sharedStrings.xml><?xml version="1.0" encoding="utf-8"?>
<sst xmlns="http://schemas.openxmlformats.org/spreadsheetml/2006/main" count="664" uniqueCount="406">
  <si>
    <t>Nivel.
(unidad administrativa responsable)</t>
  </si>
  <si>
    <t>Resumen narrativo u objetivos.
Clave: Número del Eje, Número del Programa, 1 para el Fin, 1 para el Propósito, Número del Componente, Número de las Actividades.</t>
  </si>
  <si>
    <t>INDICADOR</t>
  </si>
  <si>
    <t>Nombre del Indicador.
Siglas y descripción.</t>
  </si>
  <si>
    <t>Frecuencia de medición del Indicador.
Con base a las recomendaciones del nivel de objetivos.</t>
  </si>
  <si>
    <t>Unidad de medida del Indicador y unidad de medida de sus variables.</t>
  </si>
  <si>
    <t>TRIMESTRE 1</t>
  </si>
  <si>
    <t>TRIMESTRE 2</t>
  </si>
  <si>
    <t>TRIMESTRE 3</t>
  </si>
  <si>
    <t>TRIMESTRE 4</t>
  </si>
  <si>
    <t>Fin
( DGPM )</t>
  </si>
  <si>
    <t>Actividad</t>
  </si>
  <si>
    <t>ELABORÓ</t>
  </si>
  <si>
    <t>REVISÓ
Mtro. Enrique E. Encalada Sánchez
Dirección de Planeación de la DGPM</t>
  </si>
  <si>
    <t>AUTORIZÓ</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</si>
  <si>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</si>
  <si>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</si>
  <si>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</si>
  <si>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</si>
  <si>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ANUAL</t>
  </si>
  <si>
    <t>EJE 2: MEDIO AMBIENTE Y DESARROLLO SOSTENIBLE</t>
  </si>
  <si>
    <t>SEGUIMIENTO DE AVANCE EN CUMPLIMIENTO DE METAS Y OBJETIVOS 2025</t>
  </si>
  <si>
    <t>AVANCE EN CUMPLIMIENTO DE METAS TRIMESTRAL Y ANUAL ACUMULADO 2025</t>
  </si>
  <si>
    <t>META PROGRAMADA 2025</t>
  </si>
  <si>
    <t>META REALIZADA 2025</t>
  </si>
  <si>
    <t>PORCENTAJE DE AVANCE TRIMESTRAL 2025</t>
  </si>
  <si>
    <t>PORCENTAJE DE AVANCE TRIMESTRAL ACUMULADO 2025</t>
  </si>
  <si>
    <t>JUSTIFICACION TRIMESTRAL Y ANUAL DE AVANCE DE RESULTADOS 2025</t>
  </si>
  <si>
    <t>2.2.1.1  La población del Municipio de Benito Juárez reciben servicios públicos eficientes a través de la implementación de programas encaminados al mantenimiento  de la infraestructura urbana  y la creación de obra pública.</t>
  </si>
  <si>
    <t>Componente
( Secretaría Municipal de Obras Públicas y Servicios )</t>
  </si>
  <si>
    <t>Componente
( Dirección General Servicios Públicos )</t>
  </si>
  <si>
    <t>Componente
( Dirección de Bacheo y Pipas )</t>
  </si>
  <si>
    <t>Componente
(Dirección de Alumbrado Público)</t>
  </si>
  <si>
    <t>Componente
( Dirección de Pozos y Limpieza de Playas  )</t>
  </si>
  <si>
    <t>Componente
(Dirección de Parques y Áreas Jardinadas)</t>
  </si>
  <si>
    <t>Componente
(     Dirección de Atención a Demandas Emergentes )</t>
  </si>
  <si>
    <t>Componente
(  Dirección de Supervisión de Sistema de Limpia    )</t>
  </si>
  <si>
    <t>Componente
( Dirección del Taller Municipal )</t>
  </si>
  <si>
    <t>2.2.1.1.9 Mantenimiento a los vehículos adscritos a la Secretaría Municipal de Obras Públicas y Servicios.</t>
  </si>
  <si>
    <t>Componente
(Dirección General de Obras Pública)</t>
  </si>
  <si>
    <t>Componente
(Dirección de Proyectos)</t>
  </si>
  <si>
    <t>Componente
(Dirección de Licitaciones y Contratos)</t>
  </si>
  <si>
    <t>Componente
(Dirección de Construcción)</t>
  </si>
  <si>
    <t>Componente
(Dirección de Control y Seguimiento de Obra)</t>
  </si>
  <si>
    <t xml:space="preserve">
POPR: porcentaje de obras publicas realizadas.</t>
  </si>
  <si>
    <t>PPI: Porcentaje de programas Implementados.</t>
  </si>
  <si>
    <t>PASRP: Porcentaje de programas de servicios públicos realizados.</t>
  </si>
  <si>
    <t>PARSP:Porcentaje de actividades realizadas de servicios públicos.</t>
  </si>
  <si>
    <t xml:space="preserve">PTRN: Porcentaje de trámites de recursos necesarios. </t>
  </si>
  <si>
    <t>PSCA: Porcentaje de solicitudes ciudadanas atendidas.</t>
  </si>
  <si>
    <t xml:space="preserve">PEI: Porcentaje de establecimientos supervisados. </t>
  </si>
  <si>
    <t>PAMID: Porcentaje de actividades de Mantenimiento de las Instalaciones Deterioradas.</t>
  </si>
  <si>
    <t>PDEA: Porcentaje de demandas emergentes atendidas.</t>
  </si>
  <si>
    <t>PSR: Porcentaje de supervisiones realizadas.</t>
  </si>
  <si>
    <t>PVR: Porcentaje de vehículos reparados.</t>
  </si>
  <si>
    <t>Propósito
( Secretaría Municipal de Obras Públicas y Servicios )</t>
  </si>
  <si>
    <t>trimestral</t>
  </si>
  <si>
    <t xml:space="preserve">Unidad de medida del indicador: 
Porcentaje. 
Unidad de medida:
Actividades. 
</t>
  </si>
  <si>
    <t xml:space="preserve">Unidad de medida del indicador: 
Porcentaje.                         
Unidad de medida:  
Tramites.
</t>
  </si>
  <si>
    <t xml:space="preserve">Unidad de medida del indicador: 
Porcentaje.                                                
Unidad de medida:
Solicitudes. 
</t>
  </si>
  <si>
    <t xml:space="preserve">Unidad de medida del indicador: 
Porcentaje.                                            
Unidad de medida:
Establecimientos.
</t>
  </si>
  <si>
    <t>UNIDAD DE MEDIDA DEL INDICADOR: 
Porcentaje. 
UNIDAD DE MEDIDAD DE LAS VARIABLES: 
Mantenimiento.</t>
  </si>
  <si>
    <t>UNIDAD DE MEDIDA DEL INDICADOR:
Porcentaje.
UNIDAD DE MEDIDA DE LAS VARIABLES:
Actividades.</t>
  </si>
  <si>
    <t>UNIDAD DE MEDIDA DEL INDICADOR:
Porcentaje.
UNIDAD DE MEDIDA DE LAS VARIABLES:
Recursos Administrativos.</t>
  </si>
  <si>
    <t>UNIDAD DE MEDIDA DEL INDICADOR:
Porcentaje
UNIDAD DE MEDIDA DE LAS VARIABLES:
Kilómetros Lineales</t>
  </si>
  <si>
    <t>UNIDAD DE MEDIDA DEL INDICADOR:
Porcentaje.
UNIDAD DE MEDIDA DE LAS VARIABLES:
Metros Cuadrados.</t>
  </si>
  <si>
    <t>UNIDAD DE MEDIDA DEL INDICADOR:
Porcentaje.
UNIDAD DE MEDIDA DEToneladas.</t>
  </si>
  <si>
    <t>UNIDAD DE MEDIDA DEL INDICADOR:
Porcentaje.
UNIDAD DE MEDIDA DE LAS VARIABLES:
Espacios Públicos.</t>
  </si>
  <si>
    <t>UNIDAD DE MEDIDA DEL INDICADOR: 
Porcentaje.
UNIDAD DE MEDIDA DE LAS VARIABLES: 
M2 de Terraceria.</t>
  </si>
  <si>
    <t>UNIDAD DE MEDIDA DEL INDICADOR: 
Porcentaje.
UNIDAD DE MEDIDA DE LAS VARIABLES: 
Vehículos.</t>
  </si>
  <si>
    <t>UNIDAD DE MEDIDA DEL INDICADOR: 
Porcentaje.
UNIDAD DE MEDIDA DE LAS VARIABLES: 
Maquinaria Pesada.</t>
  </si>
  <si>
    <t>UNIDAD DE MEDIDA DEL INDICADOR: 
Porcentaje.
UNIDAD DE MEDIDA DE LAS VARIABLES:  
Equipo Menor.</t>
  </si>
  <si>
    <t>UNIDAD DE MEDIDA DEL INDICADOR:
Porcentaje
UNIDAD DE MEDIDA DE LAS VARIABLES:
Supervisiones</t>
  </si>
  <si>
    <t>No Aplica</t>
  </si>
  <si>
    <t>_</t>
  </si>
  <si>
    <t>CLAVE Y NOMBRE DEL PPA: E-PPA 2.2  PROGRAMA DE INFRAESTRUCTURA BÁSICA URBANA, MEJORAMIENTO DE IMAGEN, SERVICIOS PÚBLICOS Y OBRAS PÚBLICAS DIGNAS, SUSTENTABLES E INCLUSIVAS.</t>
  </si>
  <si>
    <t>SECRETARÍA MUNICIPAL DE OBRAS PÚBLICAS Y SERVICIOS.</t>
  </si>
  <si>
    <t>Lic. Claudia Isabel Martinez Fabro</t>
  </si>
  <si>
    <t>Coordinación Administrativa de la Secretaría Municipal de Obras Públicas y Servicios</t>
  </si>
  <si>
    <t>M.A.P. Samantha Hernández Cardeña</t>
  </si>
  <si>
    <t>Secretaría Municipal de Obras Públicas y Servicios</t>
  </si>
  <si>
    <t>1100</t>
  </si>
  <si>
    <t>Trimestral.</t>
  </si>
  <si>
    <t>Unidad de medida del indicador: 
Porcentaje.
Unidad de medida: 
Luminarias.</t>
  </si>
  <si>
    <t>Unidad de medida del indicador: 
Porcentaje.
Unidad de medida: 
Postes.</t>
  </si>
  <si>
    <t>Trimestral</t>
  </si>
  <si>
    <r>
      <rPr>
        <b/>
        <sz val="14"/>
        <rFont val="Arial"/>
        <family val="2"/>
      </rPr>
      <t>Justificacion Trimestral:</t>
    </r>
    <r>
      <rPr>
        <sz val="14"/>
        <rFont val="Arial"/>
        <family val="2"/>
      </rPr>
      <t xml:space="preserve"> Se logró un avance del 100% de la meta  programada del trimestre,  en el serivicio de mantenimiento de los serivicios públicos debido que se llevaron las brigadas en diferentes puntos del municipio, para el mejoramiento de la imagen urbana.  </t>
    </r>
  </si>
  <si>
    <r>
      <t xml:space="preserve">Unidad de medida del indicador: 
</t>
    </r>
    <r>
      <rPr>
        <sz val="12"/>
        <rFont val="Arial"/>
        <family val="2"/>
      </rPr>
      <t xml:space="preserve">Porcentaje. </t>
    </r>
    <r>
      <rPr>
        <b/>
        <sz val="12"/>
        <rFont val="Arial"/>
        <family val="2"/>
      </rPr>
      <t xml:space="preserve">
Unidad de medida:
</t>
    </r>
    <r>
      <rPr>
        <sz val="12"/>
        <rFont val="Arial"/>
        <family val="2"/>
      </rPr>
      <t>Obras.</t>
    </r>
  </si>
  <si>
    <r>
      <t xml:space="preserve">Unidad de medida del indicador: 
</t>
    </r>
    <r>
      <rPr>
        <sz val="12"/>
        <rFont val="Arial"/>
        <family val="2"/>
      </rPr>
      <t xml:space="preserve">Porcentaje. </t>
    </r>
    <r>
      <rPr>
        <b/>
        <sz val="12"/>
        <rFont val="Arial"/>
        <family val="2"/>
      </rPr>
      <t xml:space="preserve">
Unidad de medida:
</t>
    </r>
    <r>
      <rPr>
        <sz val="12"/>
        <rFont val="Arial"/>
        <family val="2"/>
      </rPr>
      <t>Programas.</t>
    </r>
  </si>
  <si>
    <r>
      <rPr>
        <b/>
        <sz val="12"/>
        <rFont val="Arial"/>
        <family val="2"/>
      </rPr>
      <t>PAAO:</t>
    </r>
    <r>
      <rPr>
        <sz val="12"/>
        <rFont val="Arial"/>
        <family val="2"/>
      </rPr>
      <t xml:space="preserve"> Porcentaje de Actividades Administrativas y de Operatividad realizadas.</t>
    </r>
  </si>
  <si>
    <r>
      <rPr>
        <b/>
        <sz val="12"/>
        <rFont val="Arial"/>
        <family val="2"/>
      </rPr>
      <t>2.2.1.1.1.3</t>
    </r>
    <r>
      <rPr>
        <sz val="12"/>
        <rFont val="Arial"/>
        <family val="2"/>
      </rPr>
      <t xml:space="preserve"> Representación y Asistencia a actividades programadas con dependencias gubernamentales (CAPA, CFE) y  sector privado.</t>
    </r>
  </si>
  <si>
    <r>
      <t xml:space="preserve">2.2.1.1.3.2 </t>
    </r>
    <r>
      <rPr>
        <sz val="12"/>
        <rFont val="Arial"/>
        <family val="2"/>
      </rPr>
      <t xml:space="preserve"> Supervisión de Reportes Ciudadanos del sistema de Alumbrado Público.</t>
    </r>
  </si>
  <si>
    <r>
      <rPr>
        <b/>
        <sz val="12"/>
        <rFont val="Arial"/>
        <family val="2"/>
      </rPr>
      <t>2.2.1.1.5.4</t>
    </r>
    <r>
      <rPr>
        <sz val="12"/>
        <rFont val="Arial"/>
        <family val="2"/>
      </rPr>
      <t xml:space="preserve"> Implementación del mantenimiento de parque vehicular, equipo menor y maquinaria pesada.</t>
    </r>
  </si>
  <si>
    <r>
      <rPr>
        <b/>
        <sz val="12"/>
        <rFont val="Arial"/>
        <family val="2"/>
      </rPr>
      <t>PMPVEMMP</t>
    </r>
    <r>
      <rPr>
        <sz val="12"/>
        <rFont val="Arial"/>
        <family val="2"/>
      </rPr>
      <t xml:space="preserve">: Porcentaje de mantenimiento de parque vehicular, equipo menor y maquinaria pesada de la Dirección de pozos y Limpieza de playas. </t>
    </r>
  </si>
  <si>
    <r>
      <rPr>
        <b/>
        <sz val="12"/>
        <rFont val="Arial"/>
        <family val="2"/>
      </rPr>
      <t>PRAG:</t>
    </r>
    <r>
      <rPr>
        <sz val="12"/>
        <rFont val="Arial"/>
        <family val="2"/>
      </rPr>
      <t xml:space="preserve"> Porcentaje de Recursos  Administrativos de contratos y arrendamientos Gestionados.</t>
    </r>
  </si>
  <si>
    <r>
      <rPr>
        <b/>
        <sz val="12"/>
        <rFont val="Arial"/>
        <family val="2"/>
      </rPr>
      <t>2.2.1.1.8</t>
    </r>
    <r>
      <rPr>
        <sz val="12"/>
        <rFont val="Arial"/>
        <family val="2"/>
      </rPr>
      <t xml:space="preserve"> Recolección, manejo integral y disposición final de residuos sólidos supervisados.</t>
    </r>
  </si>
  <si>
    <r>
      <t xml:space="preserve">2.2.1.1.1 </t>
    </r>
    <r>
      <rPr>
        <sz val="12"/>
        <color theme="1"/>
        <rFont val="Arial"/>
        <family val="2"/>
      </rPr>
      <t xml:space="preserve"> Recorrido para supervisión de obra y servicios públicos.</t>
    </r>
  </si>
  <si>
    <r>
      <rPr>
        <b/>
        <sz val="12"/>
        <color theme="1"/>
        <rFont val="Arial"/>
        <family val="2"/>
      </rPr>
      <t xml:space="preserve">POSPS: </t>
    </r>
    <r>
      <rPr>
        <sz val="12"/>
        <color theme="1"/>
        <rFont val="Arial"/>
        <family val="2"/>
      </rPr>
      <t>Porcentaje de Obra y Servicios Públicos  supervisados.</t>
    </r>
  </si>
  <si>
    <r>
      <t xml:space="preserve">Unidad de medida del indicador: </t>
    </r>
    <r>
      <rPr>
        <sz val="12"/>
        <color theme="1"/>
        <rFont val="Arial"/>
        <family val="2"/>
      </rPr>
      <t>Porcentaje.</t>
    </r>
    <r>
      <rPr>
        <b/>
        <sz val="12"/>
        <color theme="1"/>
        <rFont val="Arial"/>
        <family val="2"/>
      </rPr>
      <t xml:space="preserve">                                             
                             Unidad de medida:
</t>
    </r>
    <r>
      <rPr>
        <sz val="12"/>
        <color theme="1"/>
        <rFont val="Arial"/>
        <family val="2"/>
      </rPr>
      <t>Obra y Servicios.</t>
    </r>
    <r>
      <rPr>
        <b/>
        <sz val="12"/>
        <color theme="1"/>
        <rFont val="Arial"/>
        <family val="2"/>
      </rPr>
      <t xml:space="preserve"> </t>
    </r>
  </si>
  <si>
    <r>
      <rPr>
        <b/>
        <sz val="12"/>
        <color theme="1"/>
        <rFont val="Arial"/>
        <family val="2"/>
      </rPr>
      <t>2.2.1.1.1.1</t>
    </r>
    <r>
      <rPr>
        <sz val="12"/>
        <color theme="1"/>
        <rFont val="Arial"/>
        <family val="2"/>
      </rPr>
      <t xml:space="preserve"> Implementación de estrategias en la planeación presupuestaria de actividades administrativas y operativas.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</si>
  <si>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
Unidad de medida:</t>
    </r>
    <r>
      <rPr>
        <sz val="12"/>
        <color theme="1"/>
        <rFont val="Arial"/>
        <family val="2"/>
      </rPr>
      <t xml:space="preserve">
Actividades. </t>
    </r>
  </si>
  <si>
    <r>
      <rPr>
        <b/>
        <sz val="12"/>
        <color theme="1"/>
        <rFont val="Arial"/>
        <family val="2"/>
      </rPr>
      <t>2.2.1.1.1.2</t>
    </r>
    <r>
      <rPr>
        <sz val="12"/>
        <color theme="1"/>
        <rFont val="Arial"/>
        <family val="2"/>
      </rPr>
      <t xml:space="preserve">  Entrega de Obra Pública en coordinación con las dependencias municipales.</t>
    </r>
  </si>
  <si>
    <r>
      <rPr>
        <b/>
        <sz val="12"/>
        <color indexed="8"/>
        <rFont val="Arial"/>
        <family val="2"/>
      </rPr>
      <t>POPE:</t>
    </r>
    <r>
      <rPr>
        <sz val="12"/>
        <color indexed="8"/>
        <rFont val="Arial"/>
        <family val="2"/>
      </rPr>
      <t xml:space="preserve"> Porcentaje de Obra Pública entregada.</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</si>
  <si>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t>
    </r>
    <r>
      <rPr>
        <sz val="12"/>
        <color theme="1"/>
        <rFont val="Arial"/>
        <family val="2"/>
      </rPr>
      <t xml:space="preserve">
Obra Pública. </t>
    </r>
  </si>
  <si>
    <r>
      <rPr>
        <b/>
        <sz val="12"/>
        <color indexed="8"/>
        <rFont val="Arial"/>
        <family val="2"/>
      </rPr>
      <t>PAAP:</t>
    </r>
    <r>
      <rPr>
        <sz val="12"/>
        <color indexed="8"/>
        <rFont val="Arial"/>
        <family val="2"/>
      </rPr>
      <t xml:space="preserve"> Porcentaje de asistencia a actividades programadas.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</si>
  <si>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t>
    </r>
    <r>
      <rPr>
        <sz val="12"/>
        <color theme="1"/>
        <rFont val="Arial"/>
        <family val="2"/>
      </rPr>
      <t xml:space="preserve">
Actividades.
</t>
    </r>
  </si>
  <si>
    <r>
      <rPr>
        <b/>
        <sz val="12"/>
        <color theme="1"/>
        <rFont val="Arial"/>
        <family val="2"/>
      </rPr>
      <t xml:space="preserve">2.2.1.1.1.4 </t>
    </r>
    <r>
      <rPr>
        <sz val="12"/>
        <color theme="1"/>
        <rFont val="Arial"/>
        <family val="2"/>
      </rPr>
      <t>Atención a las solicitudes ciudadanas para el mantenimiento de la infraestructura urbana y para la creación de la obra pública municipal.</t>
    </r>
  </si>
  <si>
    <r>
      <rPr>
        <b/>
        <sz val="12"/>
        <color indexed="8"/>
        <rFont val="Arial"/>
        <family val="2"/>
      </rPr>
      <t>PSCA:</t>
    </r>
    <r>
      <rPr>
        <sz val="12"/>
        <color indexed="8"/>
        <rFont val="Arial"/>
        <family val="2"/>
      </rPr>
      <t xml:space="preserve"> Porcentaje de Solicitudes Ciudadanas Atendidas.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</si>
  <si>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t>
    </r>
    <r>
      <rPr>
        <sz val="12"/>
        <color theme="1"/>
        <rFont val="Arial"/>
        <family val="2"/>
      </rPr>
      <t xml:space="preserve">
Solicitudes. </t>
    </r>
  </si>
  <si>
    <r>
      <rPr>
        <b/>
        <sz val="12"/>
        <color indexed="8"/>
        <rFont val="Arial"/>
        <family val="2"/>
      </rPr>
      <t>PSCC:</t>
    </r>
    <r>
      <rPr>
        <sz val="12"/>
        <color indexed="8"/>
        <rFont val="Arial"/>
        <family val="2"/>
      </rPr>
      <t xml:space="preserve"> Porcentaje de Solicitudes Ciudadanas Canalizadas.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</si>
  <si>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t>
    </r>
    <r>
      <rPr>
        <sz val="12"/>
        <color theme="1"/>
        <rFont val="Arial"/>
        <family val="2"/>
      </rPr>
      <t xml:space="preserve">
Solicitudes. </t>
    </r>
  </si>
  <si>
    <r>
      <rPr>
        <b/>
        <sz val="12"/>
        <color theme="1"/>
        <rFont val="Arial"/>
        <family val="2"/>
      </rPr>
      <t>2.2.1.1.1.5</t>
    </r>
    <r>
      <rPr>
        <sz val="12"/>
        <color theme="1"/>
        <rFont val="Arial"/>
        <family val="2"/>
      </rPr>
      <t xml:space="preserve"> Autorización de Permisos de obra privada en vía pública.</t>
    </r>
  </si>
  <si>
    <r>
      <rPr>
        <b/>
        <sz val="12"/>
        <color indexed="8"/>
        <rFont val="Arial"/>
        <family val="2"/>
      </rPr>
      <t xml:space="preserve">PPOPA: </t>
    </r>
    <r>
      <rPr>
        <sz val="12"/>
        <color indexed="8"/>
        <rFont val="Arial"/>
        <family val="2"/>
      </rPr>
      <t>Porcentaje de Permisos de Obra Privada autorizados.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</si>
  <si>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t>
    </r>
    <r>
      <rPr>
        <sz val="12"/>
        <color theme="1"/>
        <rFont val="Arial"/>
        <family val="2"/>
      </rPr>
      <t xml:space="preserve">
Permisos.</t>
    </r>
  </si>
  <si>
    <r>
      <rPr>
        <b/>
        <sz val="12"/>
        <color theme="1"/>
        <rFont val="Arial"/>
        <family val="2"/>
      </rPr>
      <t>2.2.1.1.1.6</t>
    </r>
    <r>
      <rPr>
        <sz val="12"/>
        <color theme="1"/>
        <rFont val="Arial"/>
        <family val="2"/>
      </rPr>
      <t xml:space="preserve">  Recepción e Integracion de Resolución  de recursos de revisión, desahogo de pruebas y alegatos en  audiencias. </t>
    </r>
  </si>
  <si>
    <r>
      <rPr>
        <b/>
        <sz val="12"/>
        <color indexed="8"/>
        <rFont val="Arial"/>
        <family val="2"/>
      </rPr>
      <t xml:space="preserve">PEI: </t>
    </r>
    <r>
      <rPr>
        <sz val="12"/>
        <color rgb="FF000000"/>
        <rFont val="Arial"/>
        <family val="2"/>
      </rPr>
      <t>Porcentaje de expedientes Integrados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</si>
  <si>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t>
    </r>
    <r>
      <rPr>
        <sz val="12"/>
        <color theme="1"/>
        <rFont val="Arial"/>
        <family val="2"/>
      </rPr>
      <t xml:space="preserve">
Expedientes</t>
    </r>
  </si>
  <si>
    <r>
      <rPr>
        <b/>
        <sz val="12"/>
        <color theme="1"/>
        <rFont val="Arial"/>
        <family val="2"/>
      </rPr>
      <t>2.2.1.1.1.7</t>
    </r>
    <r>
      <rPr>
        <sz val="12"/>
        <color theme="1"/>
        <rFont val="Arial"/>
        <family val="2"/>
      </rPr>
      <t xml:space="preserve"> Realización del mantenimiento de las instalaciones de la coordinación administrativa, equipos utilitarios y herramientas. </t>
    </r>
  </si>
  <si>
    <r>
      <rPr>
        <b/>
        <sz val="12"/>
        <color indexed="8"/>
        <rFont val="Arial"/>
        <family val="2"/>
      </rPr>
      <t>PSMR:</t>
    </r>
    <r>
      <rPr>
        <sz val="12"/>
        <color indexed="8"/>
        <rFont val="Arial"/>
        <family val="2"/>
      </rPr>
      <t xml:space="preserve"> Porcentaje de solicitudes de mantenimiento realizadas.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</si>
  <si>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t>
    </r>
    <r>
      <rPr>
        <sz val="12"/>
        <color theme="1"/>
        <rFont val="Arial"/>
        <family val="2"/>
      </rPr>
      <t xml:space="preserve">
Solicitudes.</t>
    </r>
  </si>
  <si>
    <r>
      <rPr>
        <b/>
        <sz val="12"/>
        <color theme="1"/>
        <rFont val="Arial"/>
        <family val="2"/>
      </rPr>
      <t>2.2.1.1.1.8</t>
    </r>
    <r>
      <rPr>
        <sz val="12"/>
        <color theme="1"/>
        <rFont val="Arial"/>
        <family val="2"/>
      </rPr>
      <t xml:space="preserve"> Difusión de actividades de los servicios públicos y entrega de obra pública. </t>
    </r>
  </si>
  <si>
    <r>
      <rPr>
        <b/>
        <sz val="12"/>
        <color indexed="8"/>
        <rFont val="Arial"/>
        <family val="2"/>
      </rPr>
      <t xml:space="preserve">PASOPD: </t>
    </r>
    <r>
      <rPr>
        <sz val="12"/>
        <color indexed="8"/>
        <rFont val="Arial"/>
        <family val="2"/>
      </rPr>
      <t>Porcentaje de actividades de servicios y obra pública difundidas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</si>
  <si>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t>
    </r>
    <r>
      <rPr>
        <sz val="12"/>
        <color theme="1"/>
        <rFont val="Arial"/>
        <family val="2"/>
      </rPr>
      <t xml:space="preserve">
Actividades Difundidas.</t>
    </r>
  </si>
  <si>
    <r>
      <t>2.2.1.1.2</t>
    </r>
    <r>
      <rPr>
        <sz val="12"/>
        <color theme="1"/>
        <rFont val="Arial"/>
        <family val="2"/>
      </rPr>
      <t xml:space="preserve"> Servicios de mantenimiento y conservación a la infraestructura urbana del municipio realizados.</t>
    </r>
  </si>
  <si>
    <r>
      <t xml:space="preserve">Unidad de medida del indicador: 
</t>
    </r>
    <r>
      <rPr>
        <sz val="12"/>
        <color theme="1"/>
        <rFont val="Arial"/>
        <family val="2"/>
      </rPr>
      <t>Porcentaje.</t>
    </r>
    <r>
      <rPr>
        <b/>
        <sz val="12"/>
        <color theme="1"/>
        <rFont val="Arial"/>
        <family val="2"/>
      </rPr>
      <t xml:space="preserve">
Unidad de medida:
</t>
    </r>
    <r>
      <rPr>
        <sz val="12"/>
        <color theme="1"/>
        <rFont val="Arial"/>
        <family val="2"/>
      </rPr>
      <t xml:space="preserve">Programas. </t>
    </r>
  </si>
  <si>
    <r>
      <t xml:space="preserve">2.2.1.1.2.1 </t>
    </r>
    <r>
      <rPr>
        <sz val="12"/>
        <color theme="1"/>
        <rFont val="Arial"/>
        <family val="2"/>
      </rPr>
      <t xml:space="preserve">Ejecución de programas, acciones y medidas  para la operación y buen funcionamiento de los servicios públicos. </t>
    </r>
  </si>
  <si>
    <r>
      <t>2.2.1.1.2.2</t>
    </r>
    <r>
      <rPr>
        <sz val="12"/>
        <color theme="1"/>
        <rFont val="Arial"/>
        <family val="2"/>
      </rPr>
      <t xml:space="preserve"> Tramitación de recursos necesarios para la operación y buen funcionamiento de los programas de servicios públicos.</t>
    </r>
    <r>
      <rPr>
        <b/>
        <sz val="12"/>
        <color theme="1"/>
        <rFont val="Arial"/>
        <family val="2"/>
      </rPr>
      <t xml:space="preserve"> </t>
    </r>
  </si>
  <si>
    <r>
      <t xml:space="preserve">2.2.1.1.2.3 </t>
    </r>
    <r>
      <rPr>
        <sz val="12"/>
        <color theme="1"/>
        <rFont val="Arial"/>
        <family val="2"/>
      </rPr>
      <t xml:space="preserve">Atención a las solicitudes de ciudadanas mediante reporta y aporta. </t>
    </r>
  </si>
  <si>
    <r>
      <t xml:space="preserve">2.2.1.1.2.4 </t>
    </r>
    <r>
      <rPr>
        <sz val="12"/>
        <color theme="1"/>
        <rFont val="Arial"/>
        <family val="2"/>
      </rPr>
      <t>inspección de establecimientos que cumplen con las normativas establecidas en el regalmento de la Dirección de Servicios Públicos.</t>
    </r>
  </si>
  <si>
    <r>
      <t xml:space="preserve">2.2.1.1.3: </t>
    </r>
    <r>
      <rPr>
        <sz val="12"/>
        <color theme="1"/>
        <rFont val="Arial"/>
        <family val="2"/>
      </rPr>
      <t>Mejorar el Alumbrado Público del Municipio de Benito Juárez.  (Reparación de luminarias y postes)</t>
    </r>
  </si>
  <si>
    <r>
      <rPr>
        <b/>
        <sz val="12"/>
        <color theme="1"/>
        <rFont val="Arial"/>
        <family val="2"/>
      </rPr>
      <t xml:space="preserve">PAPM: </t>
    </r>
    <r>
      <rPr>
        <sz val="12"/>
        <color theme="1"/>
        <rFont val="Arial"/>
        <family val="2"/>
      </rPr>
      <t>Porcentaje del Alumbrado Público Mejorado.</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</si>
  <si>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Luminarias.</t>
    </r>
  </si>
  <si>
    <r>
      <t xml:space="preserve">2.2.1.1.3.1  </t>
    </r>
    <r>
      <rPr>
        <sz val="12"/>
        <color theme="1"/>
        <rFont val="Arial"/>
        <family val="2"/>
      </rPr>
      <t xml:space="preserve">Supervisión del sistema de Alumbrado Público a  la empresa Optima Energía </t>
    </r>
  </si>
  <si>
    <r>
      <rPr>
        <b/>
        <sz val="12"/>
        <color theme="1"/>
        <rFont val="Arial"/>
        <family val="2"/>
      </rPr>
      <t xml:space="preserve">PSAPR: </t>
    </r>
    <r>
      <rPr>
        <sz val="12"/>
        <color theme="1"/>
        <rFont val="Arial"/>
        <family val="2"/>
      </rPr>
      <t>Porcentaje de supervisiones del sistema de alumbrado público realizadas.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</si>
  <si>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 DE LA VARIABLE:</t>
    </r>
    <r>
      <rPr>
        <sz val="12"/>
        <color theme="1"/>
        <rFont val="Arial"/>
        <family val="2"/>
      </rPr>
      <t xml:space="preserve">
Reportes.</t>
    </r>
  </si>
  <si>
    <r>
      <rPr>
        <b/>
        <sz val="12"/>
        <color theme="1"/>
        <rFont val="Arial"/>
        <family val="2"/>
      </rPr>
      <t>PRCA:</t>
    </r>
    <r>
      <rPr>
        <sz val="12"/>
        <color theme="1"/>
        <rFont val="Arial"/>
        <family val="2"/>
      </rPr>
      <t xml:space="preserve"> Porcentaje de Reportes ciudadanos del sistema de alumbrado público atendidos.</t>
    </r>
  </si>
  <si>
    <r>
      <t xml:space="preserve">UNIDAD DE MEDIDA DEL INDICADOR:  </t>
    </r>
    <r>
      <rPr>
        <sz val="12"/>
        <color theme="1"/>
        <rFont val="Arial"/>
        <family val="2"/>
      </rPr>
      <t xml:space="preserve">
Porcentaje.                                            
</t>
    </r>
    <r>
      <rPr>
        <b/>
        <sz val="12"/>
        <color theme="1"/>
        <rFont val="Arial"/>
        <family val="2"/>
      </rPr>
      <t>UNIDAD DE MEDIDA DE LA VARIABLE:</t>
    </r>
    <r>
      <rPr>
        <sz val="12"/>
        <color theme="1"/>
        <rFont val="Arial"/>
        <family val="2"/>
      </rPr>
      <t xml:space="preserve">
Supervisión.</t>
    </r>
  </si>
  <si>
    <r>
      <t>2.2.1.1.3.3</t>
    </r>
    <r>
      <rPr>
        <sz val="12"/>
        <color theme="1"/>
        <rFont val="Arial"/>
        <family val="2"/>
      </rPr>
      <t xml:space="preserve"> Realización del Censo del sistema de alumbrado público del Municipio de Benito Juárez.</t>
    </r>
  </si>
  <si>
    <r>
      <rPr>
        <b/>
        <sz val="12"/>
        <color theme="1"/>
        <rFont val="Arial"/>
        <family val="2"/>
      </rPr>
      <t xml:space="preserve">PCSAR: </t>
    </r>
    <r>
      <rPr>
        <sz val="12"/>
        <color theme="1"/>
        <rFont val="Arial"/>
        <family val="2"/>
      </rPr>
      <t>Porcentaje de censo del sistema de alumbrado público realizado.</t>
    </r>
  </si>
  <si>
    <r>
      <t xml:space="preserve">UNIDAD DE MEDIDA DEL INDICADOR:  </t>
    </r>
    <r>
      <rPr>
        <sz val="12"/>
        <color theme="1"/>
        <rFont val="Arial"/>
        <family val="2"/>
      </rPr>
      <t xml:space="preserve">
Porcentaje.                                            
</t>
    </r>
    <r>
      <rPr>
        <b/>
        <sz val="12"/>
        <color theme="1"/>
        <rFont val="Arial"/>
        <family val="2"/>
      </rPr>
      <t>UNIDAD DE MEDIDA DE LA VARIABLE:</t>
    </r>
    <r>
      <rPr>
        <sz val="12"/>
        <color theme="1"/>
        <rFont val="Arial"/>
        <family val="2"/>
      </rPr>
      <t xml:space="preserve">
Censo.</t>
    </r>
  </si>
  <si>
    <r>
      <t xml:space="preserve">2.2.1.1.3.4 </t>
    </r>
    <r>
      <rPr>
        <sz val="12"/>
        <color theme="1"/>
        <rFont val="Arial"/>
        <family val="2"/>
      </rPr>
      <t>Reparación y mantenimiento de las luminarias tipo Reflector en existencia.</t>
    </r>
  </si>
  <si>
    <r>
      <rPr>
        <b/>
        <sz val="12"/>
        <color theme="1"/>
        <rFont val="Arial"/>
        <family val="2"/>
      </rPr>
      <t xml:space="preserve">PLR: </t>
    </r>
    <r>
      <rPr>
        <sz val="12"/>
        <color theme="1"/>
        <rFont val="Arial"/>
        <family val="2"/>
      </rPr>
      <t>Porcentaje de Luminarias Reparadas.</t>
    </r>
  </si>
  <si>
    <r>
      <t xml:space="preserve">2.2.1.1.3.5 </t>
    </r>
    <r>
      <rPr>
        <sz val="12"/>
        <color theme="1"/>
        <rFont val="Arial"/>
        <family val="2"/>
      </rPr>
      <t>Rehabilitación y Mantenimiento de los postes.</t>
    </r>
  </si>
  <si>
    <r>
      <rPr>
        <b/>
        <sz val="12"/>
        <color theme="1"/>
        <rFont val="Arial"/>
        <family val="2"/>
      </rPr>
      <t xml:space="preserve">PPR: </t>
    </r>
    <r>
      <rPr>
        <sz val="12"/>
        <color theme="1"/>
        <rFont val="Arial"/>
        <family val="2"/>
      </rPr>
      <t>Porcentaje de Postes Rehabilitados.</t>
    </r>
  </si>
  <si>
    <r>
      <t xml:space="preserve">2.2.1.1.3.6  </t>
    </r>
    <r>
      <rPr>
        <sz val="12"/>
        <color theme="1"/>
        <rFont val="Arial"/>
        <family val="2"/>
      </rPr>
      <t>Verificación del sistema de alumbrado público que cumplan con las especificaciones establecidas para la entrega y Recepción de fraccionamientos nuevos en el Municipio de Benito Juárez.</t>
    </r>
  </si>
  <si>
    <r>
      <rPr>
        <b/>
        <sz val="12"/>
        <color theme="1"/>
        <rFont val="Arial"/>
        <family val="2"/>
      </rPr>
      <t xml:space="preserve">PAPEF: </t>
    </r>
    <r>
      <rPr>
        <sz val="12"/>
        <color theme="1"/>
        <rFont val="Arial"/>
        <family val="2"/>
      </rPr>
      <t>Porcentaje de alumbrado público entregado en fraccionamientos.</t>
    </r>
  </si>
  <si>
    <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Alumbrado.</t>
    </r>
  </si>
  <si>
    <r>
      <t xml:space="preserve">2.2.1.1.3.7 </t>
    </r>
    <r>
      <rPr>
        <sz val="12"/>
        <color theme="1"/>
        <rFont val="Arial"/>
        <family val="2"/>
      </rPr>
      <t>Proyección de infraestructura eléctrica en el Municipio de Benito Juárez.</t>
    </r>
  </si>
  <si>
    <r>
      <rPr>
        <b/>
        <sz val="12"/>
        <color theme="1"/>
        <rFont val="Arial"/>
        <family val="2"/>
      </rPr>
      <t>PIEP:</t>
    </r>
    <r>
      <rPr>
        <sz val="12"/>
        <color theme="1"/>
        <rFont val="Arial"/>
        <family val="2"/>
      </rPr>
      <t xml:space="preserve"> Porcentaje de infraestructura eléctrica Proyectada.</t>
    </r>
  </si>
  <si>
    <r>
      <t xml:space="preserve">UNIDAD DE MEDIDA DEL INDICADOR: </t>
    </r>
    <r>
      <rPr>
        <sz val="12"/>
        <color theme="1"/>
        <rFont val="Arial"/>
        <family val="2"/>
      </rPr>
      <t xml:space="preserve"> 
Porcentaje.                                            
</t>
    </r>
    <r>
      <rPr>
        <b/>
        <sz val="12"/>
        <color theme="1"/>
        <rFont val="Arial"/>
        <family val="2"/>
      </rPr>
      <t>UNIDAD DE MEDIDA DE LA VARIABLE:</t>
    </r>
    <r>
      <rPr>
        <sz val="12"/>
        <color theme="1"/>
        <rFont val="Arial"/>
        <family val="2"/>
      </rPr>
      <t xml:space="preserve">
Proyección de Infraestructura.</t>
    </r>
  </si>
  <si>
    <r>
      <t xml:space="preserve">2.2.1.1.4 </t>
    </r>
    <r>
      <rPr>
        <sz val="12"/>
        <color theme="1"/>
        <rFont val="Arial"/>
        <family val="2"/>
      </rPr>
      <t xml:space="preserve">Bacheo de vialidades y suministro de agua potable proporcionados. </t>
    </r>
  </si>
  <si>
    <r>
      <rPr>
        <b/>
        <sz val="12"/>
        <color theme="1"/>
        <rFont val="Arial"/>
        <family val="2"/>
      </rPr>
      <t>PM2VB</t>
    </r>
    <r>
      <rPr>
        <sz val="12"/>
        <color theme="1"/>
        <rFont val="Arial"/>
        <family val="2"/>
      </rPr>
      <t>: Porcentaje de m2 de vialidades bacheadas.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</si>
  <si>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MEDIDAD DE LAS VARIABLES:</t>
    </r>
    <r>
      <rPr>
        <sz val="12"/>
        <color theme="1"/>
        <rFont val="Arial"/>
        <family val="2"/>
      </rPr>
      <t xml:space="preserve">
M2 de vialidades. 
</t>
    </r>
  </si>
  <si>
    <r>
      <rPr>
        <b/>
        <sz val="12"/>
        <color theme="1"/>
        <rFont val="Arial"/>
        <family val="2"/>
      </rPr>
      <t>PLAPP</t>
    </r>
    <r>
      <rPr>
        <sz val="12"/>
        <color theme="1"/>
        <rFont val="Arial"/>
        <family val="2"/>
      </rPr>
      <t>: Porcentaje de Litros de Agua Potable Proporcionada.</t>
    </r>
  </si>
  <si>
    <r>
      <t xml:space="preserve">UNIDAD DE MEDIDA DEL INDICADOR:
</t>
    </r>
    <r>
      <rPr>
        <sz val="12"/>
        <color theme="1"/>
        <rFont val="Arial"/>
        <family val="2"/>
      </rPr>
      <t xml:space="preserve">Porcentaje.               
</t>
    </r>
    <r>
      <rPr>
        <b/>
        <sz val="12"/>
        <color theme="1"/>
        <rFont val="Arial"/>
        <family val="2"/>
      </rPr>
      <t xml:space="preserve">
UNIDAD DE MEDIDAD DE LAS VARIABLES:
</t>
    </r>
    <r>
      <rPr>
        <sz val="12"/>
        <color theme="1"/>
        <rFont val="Arial"/>
        <family val="2"/>
      </rPr>
      <t>Litros de agua potable.</t>
    </r>
    <r>
      <rPr>
        <b/>
        <sz val="12"/>
        <color theme="1"/>
        <rFont val="Arial"/>
        <family val="2"/>
      </rPr>
      <t xml:space="preserve">
</t>
    </r>
  </si>
  <si>
    <r>
      <t xml:space="preserve">2.2.1.1.4.1 </t>
    </r>
    <r>
      <rPr>
        <sz val="12"/>
        <color theme="1"/>
        <rFont val="Arial"/>
        <family val="2"/>
      </rPr>
      <t>Atención a las solicitudes de servicio recepcionados mediante llamadas telefonicas y redes sociales concluidas.</t>
    </r>
  </si>
  <si>
    <r>
      <rPr>
        <b/>
        <sz val="12"/>
        <color theme="1"/>
        <rFont val="Arial"/>
        <family val="2"/>
      </rPr>
      <t>PSSA</t>
    </r>
    <r>
      <rPr>
        <sz val="12"/>
        <color theme="1"/>
        <rFont val="Arial"/>
        <family val="2"/>
      </rPr>
      <t>: Porcentaje de solicitudes de servicio Atendidas.</t>
    </r>
  </si>
  <si>
    <r>
      <t xml:space="preserve">UNIDAD DE MEDIDA DEL INDICADOR:
</t>
    </r>
    <r>
      <rPr>
        <sz val="12"/>
        <color theme="1"/>
        <rFont val="Arial"/>
        <family val="2"/>
      </rPr>
      <t xml:space="preserve">Porcentaje. 
</t>
    </r>
    <r>
      <rPr>
        <b/>
        <sz val="12"/>
        <color theme="1"/>
        <rFont val="Arial"/>
        <family val="2"/>
      </rPr>
      <t xml:space="preserve">
UNIDAD DE MEDIDAD DE LAS  VARIABLES: 
</t>
    </r>
    <r>
      <rPr>
        <sz val="12"/>
        <color theme="1"/>
        <rFont val="Arial"/>
        <family val="2"/>
      </rPr>
      <t>Solicitudes.</t>
    </r>
  </si>
  <si>
    <r>
      <t xml:space="preserve">2.2.1.1.4.2  </t>
    </r>
    <r>
      <rPr>
        <sz val="12"/>
        <color theme="1"/>
        <rFont val="Arial"/>
        <family val="2"/>
      </rPr>
      <t>Recepción de obras de vialidades.</t>
    </r>
  </si>
  <si>
    <r>
      <rPr>
        <b/>
        <sz val="12"/>
        <color theme="1"/>
        <rFont val="Arial"/>
        <family val="2"/>
      </rPr>
      <t xml:space="preserve">PROV: </t>
    </r>
    <r>
      <rPr>
        <sz val="12"/>
        <color theme="1"/>
        <rFont val="Arial"/>
        <family val="2"/>
      </rPr>
      <t>Porcentaje de Recepción de Obras de vialidades.</t>
    </r>
  </si>
  <si>
    <r>
      <t xml:space="preserve">UNIDAD DE MEDIDA DEL INDICADOR: 
</t>
    </r>
    <r>
      <rPr>
        <sz val="12"/>
        <color theme="1"/>
        <rFont val="Arial"/>
        <family val="2"/>
      </rPr>
      <t xml:space="preserve">Porcentaje. </t>
    </r>
    <r>
      <rPr>
        <b/>
        <sz val="12"/>
        <color theme="1"/>
        <rFont val="Arial"/>
        <family val="2"/>
      </rPr>
      <t xml:space="preserve">
UNIDAD DE MEDIDAD DE LAS   VARIABLES:
</t>
    </r>
    <r>
      <rPr>
        <sz val="12"/>
        <color theme="1"/>
        <rFont val="Arial"/>
        <family val="2"/>
      </rPr>
      <t>Obras.</t>
    </r>
  </si>
  <si>
    <r>
      <rPr>
        <b/>
        <sz val="12"/>
        <color theme="1"/>
        <rFont val="Arial"/>
        <family val="2"/>
      </rPr>
      <t>2.2.1.1.4.3</t>
    </r>
    <r>
      <rPr>
        <sz val="12"/>
        <color theme="1"/>
        <rFont val="Arial"/>
        <family val="2"/>
      </rPr>
      <t xml:space="preserve"> Implementación del mantenimiento preventivo y correctivo del parque vehicular, parque de maquinaria y equipo menor.  </t>
    </r>
  </si>
  <si>
    <r>
      <rPr>
        <b/>
        <sz val="12"/>
        <color theme="1"/>
        <rFont val="Arial"/>
        <family val="2"/>
      </rPr>
      <t>PVO:</t>
    </r>
    <r>
      <rPr>
        <sz val="12"/>
        <color theme="1"/>
        <rFont val="Arial"/>
        <family val="2"/>
      </rPr>
      <t xml:space="preserve"> Porcentaje de Vehículos Operando.</t>
    </r>
  </si>
  <si>
    <r>
      <rPr>
        <b/>
        <sz val="12"/>
        <color theme="1"/>
        <rFont val="Arial"/>
        <family val="2"/>
      </rPr>
      <t>UNIDAD DE MEDIDA DEL INDICADOR:</t>
    </r>
    <r>
      <rPr>
        <sz val="12"/>
        <color theme="1"/>
        <rFont val="Arial"/>
        <family val="2"/>
      </rPr>
      <t xml:space="preserve">
Porcentaje.
</t>
    </r>
    <r>
      <rPr>
        <b/>
        <sz val="12"/>
        <color theme="1"/>
        <rFont val="Arial"/>
        <family val="2"/>
      </rPr>
      <t>UNIDAD DE MEDIDAD DE LAS VARIABLES:</t>
    </r>
    <r>
      <rPr>
        <sz val="12"/>
        <color theme="1"/>
        <rFont val="Arial"/>
        <family val="2"/>
      </rPr>
      <t xml:space="preserve">
Vehículos.
</t>
    </r>
  </si>
  <si>
    <r>
      <rPr>
        <b/>
        <sz val="12"/>
        <color theme="1"/>
        <rFont val="Arial"/>
        <family val="2"/>
      </rPr>
      <t>PPMO:</t>
    </r>
    <r>
      <rPr>
        <sz val="12"/>
        <color theme="1"/>
        <rFont val="Arial"/>
        <family val="2"/>
      </rPr>
      <t xml:space="preserve"> Porcentaje del Parque de Maquinaria Operando.</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</si>
  <si>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MEDIDAD DE LAS VARIABLES:</t>
    </r>
    <r>
      <rPr>
        <sz val="12"/>
        <color theme="1"/>
        <rFont val="Arial"/>
        <family val="2"/>
      </rPr>
      <t xml:space="preserve">
Maquinaria </t>
    </r>
  </si>
  <si>
    <r>
      <rPr>
        <b/>
        <sz val="12"/>
        <color theme="1"/>
        <rFont val="Arial"/>
        <family val="2"/>
      </rPr>
      <t>PEMO:</t>
    </r>
    <r>
      <rPr>
        <sz val="12"/>
        <color theme="1"/>
        <rFont val="Arial"/>
        <family val="2"/>
      </rPr>
      <t xml:space="preserve"> Porcentaje de Equipo Menor Operando.</t>
    </r>
  </si>
  <si>
    <r>
      <rPr>
        <b/>
        <sz val="12"/>
        <color theme="1"/>
        <rFont val="Arial"/>
        <family val="2"/>
      </rPr>
      <t xml:space="preserve">UNIDAD DE MEDIDA DEL INDICADOR:
</t>
    </r>
    <r>
      <rPr>
        <sz val="12"/>
        <color theme="1"/>
        <rFont val="Arial"/>
        <family val="2"/>
      </rPr>
      <t xml:space="preserve">Porcentaje.
</t>
    </r>
    <r>
      <rPr>
        <b/>
        <sz val="12"/>
        <color theme="1"/>
        <rFont val="Arial"/>
        <family val="2"/>
      </rPr>
      <t xml:space="preserve">
UNIDAD DE MEDIDAD DE LAS VARIABLES:
</t>
    </r>
    <r>
      <rPr>
        <sz val="12"/>
        <color theme="1"/>
        <rFont val="Arial"/>
        <family val="2"/>
      </rPr>
      <t>Equipo menor.</t>
    </r>
  </si>
  <si>
    <r>
      <t xml:space="preserve">2.2.1.1.4.4 </t>
    </r>
    <r>
      <rPr>
        <sz val="12"/>
        <color theme="1"/>
        <rFont val="Arial"/>
        <family val="2"/>
      </rPr>
      <t xml:space="preserve">Mantenimiento de las  instalaciones, optimizando el buen funcionamiento para el cumplimiento de las prestaciones del servicio. </t>
    </r>
  </si>
  <si>
    <r>
      <t xml:space="preserve">2.2.1.1.5 </t>
    </r>
    <r>
      <rPr>
        <sz val="12"/>
        <color theme="1"/>
        <rFont val="Arial"/>
        <family val="2"/>
      </rPr>
      <t xml:space="preserve"> Mantenimiento de pozos pluviales y limpieza de los accesos a playas públicas realizado. </t>
    </r>
  </si>
  <si>
    <r>
      <t>PMPPR:</t>
    </r>
    <r>
      <rPr>
        <sz val="12"/>
        <color theme="1"/>
        <rFont val="Arial"/>
        <family val="2"/>
      </rPr>
      <t xml:space="preserve"> Porcentaje del mantenimiento de los pozos pluviales realizado. </t>
    </r>
  </si>
  <si>
    <r>
      <t xml:space="preserve">UNIDAD DE MEDIDA:  
</t>
    </r>
    <r>
      <rPr>
        <sz val="12"/>
        <color theme="1"/>
        <rFont val="Arial"/>
        <family val="2"/>
      </rPr>
      <t xml:space="preserve">Porcentaje. 
</t>
    </r>
    <r>
      <rPr>
        <b/>
        <sz val="12"/>
        <color theme="1"/>
        <rFont val="Arial"/>
        <family val="2"/>
      </rPr>
      <t xml:space="preserve">UNIDAD DE MEDIDA DE LAS VARIABLES:
</t>
    </r>
    <r>
      <rPr>
        <sz val="12"/>
        <color theme="1"/>
        <rFont val="Arial"/>
        <family val="2"/>
      </rPr>
      <t>Pozos.</t>
    </r>
  </si>
  <si>
    <r>
      <t>PMCPLR</t>
    </r>
    <r>
      <rPr>
        <sz val="12"/>
        <color theme="1"/>
        <rFont val="Arial"/>
        <family val="2"/>
      </rPr>
      <t>: Porcentaje de metros cuadrados de playas limpias realizado.</t>
    </r>
  </si>
  <si>
    <r>
      <t>UNIDAD DE MEDIDA:</t>
    </r>
    <r>
      <rPr>
        <sz val="12"/>
        <color theme="1"/>
        <rFont val="Arial"/>
        <family val="2"/>
      </rPr>
      <t xml:space="preserve">  
Porcentaje.   
</t>
    </r>
    <r>
      <rPr>
        <b/>
        <sz val="12"/>
        <color theme="1"/>
        <rFont val="Arial"/>
        <family val="2"/>
      </rPr>
      <t xml:space="preserve">
UNIDAD DE MEDIDA DE LAS VARIABLES: </t>
    </r>
    <r>
      <rPr>
        <sz val="12"/>
        <color theme="1"/>
        <rFont val="Arial"/>
        <family val="2"/>
      </rPr>
      <t xml:space="preserve">
Metros cuadrados.</t>
    </r>
  </si>
  <si>
    <r>
      <rPr>
        <b/>
        <sz val="12"/>
        <color theme="1"/>
        <rFont val="Arial"/>
        <family val="2"/>
      </rPr>
      <t>2.2.1.1.5.1</t>
    </r>
    <r>
      <rPr>
        <sz val="12"/>
        <color theme="1"/>
        <rFont val="Arial"/>
        <family val="2"/>
      </rPr>
      <t xml:space="preserve"> Restauración de  los pozos pluviales. </t>
    </r>
  </si>
  <si>
    <r>
      <rPr>
        <b/>
        <sz val="12"/>
        <color theme="1"/>
        <rFont val="Arial"/>
        <family val="2"/>
      </rPr>
      <t>PPPR:</t>
    </r>
    <r>
      <rPr>
        <sz val="12"/>
        <color theme="1"/>
        <rFont val="Arial"/>
        <family val="2"/>
      </rPr>
      <t xml:space="preserve"> Porcentaje de los pozos pluviales restaurados.</t>
    </r>
  </si>
  <si>
    <r>
      <rPr>
        <b/>
        <sz val="12"/>
        <color theme="1"/>
        <rFont val="Arial"/>
        <family val="2"/>
      </rPr>
      <t xml:space="preserve">UNIDAD DE MEDIDA:
</t>
    </r>
    <r>
      <rPr>
        <sz val="12"/>
        <color theme="1"/>
        <rFont val="Arial"/>
        <family val="2"/>
      </rPr>
      <t xml:space="preserve">Porcentaje. 
</t>
    </r>
    <r>
      <rPr>
        <b/>
        <sz val="12"/>
        <color theme="1"/>
        <rFont val="Arial"/>
        <family val="2"/>
      </rPr>
      <t xml:space="preserve">UNIDAD DE MEDIDA DE LAS VARIABLES: </t>
    </r>
    <r>
      <rPr>
        <sz val="12"/>
        <color theme="1"/>
        <rFont val="Arial"/>
        <family val="2"/>
      </rPr>
      <t xml:space="preserve">
Pozos pluviales.</t>
    </r>
  </si>
  <si>
    <r>
      <rPr>
        <b/>
        <sz val="12"/>
        <color theme="1"/>
        <rFont val="Arial"/>
        <family val="2"/>
      </rPr>
      <t>2.2.1.1.5.2</t>
    </r>
    <r>
      <rPr>
        <sz val="12"/>
        <color theme="1"/>
        <rFont val="Arial"/>
        <family val="2"/>
      </rPr>
      <t xml:space="preserve"> Realización de servicio de la limpieza del sistema pluvial.</t>
    </r>
  </si>
  <si>
    <r>
      <rPr>
        <b/>
        <sz val="12"/>
        <color theme="1"/>
        <rFont val="Arial"/>
        <family val="2"/>
      </rPr>
      <t>PSLSDP:</t>
    </r>
    <r>
      <rPr>
        <sz val="12"/>
        <color theme="1"/>
        <rFont val="Arial"/>
        <family val="2"/>
      </rPr>
      <t xml:space="preserve"> Porcentaje de servicio de limpieza del sistema  pluvial. </t>
    </r>
  </si>
  <si>
    <r>
      <rPr>
        <b/>
        <sz val="12"/>
        <color theme="1"/>
        <rFont val="Arial"/>
        <family val="2"/>
      </rPr>
      <t xml:space="preserve">UNIDAD DE   MEDIDA: 
</t>
    </r>
    <r>
      <rPr>
        <sz val="12"/>
        <color theme="1"/>
        <rFont val="Arial"/>
        <family val="2"/>
      </rPr>
      <t xml:space="preserve">Porcentaje 
</t>
    </r>
    <r>
      <rPr>
        <b/>
        <sz val="12"/>
        <color theme="1"/>
        <rFont val="Arial"/>
        <family val="2"/>
      </rPr>
      <t xml:space="preserve">
UNIDAD DE MEDIDA DE LAS   VARIABLES:</t>
    </r>
    <r>
      <rPr>
        <sz val="12"/>
        <color theme="1"/>
        <rFont val="Arial"/>
        <family val="2"/>
      </rPr>
      <t xml:space="preserve">  
Servicios</t>
    </r>
  </si>
  <si>
    <r>
      <t xml:space="preserve">PMMLIP: </t>
    </r>
    <r>
      <rPr>
        <sz val="12"/>
        <color theme="1"/>
        <rFont val="Arial"/>
        <family val="2"/>
      </rPr>
      <t>Porcentaje de mantenimiento de metros lineales de interconexión de pozos realizados.</t>
    </r>
  </si>
  <si>
    <r>
      <t xml:space="preserve">UNIDAD DE MEDIDA:
</t>
    </r>
    <r>
      <rPr>
        <sz val="12"/>
        <color theme="1"/>
        <rFont val="Arial"/>
        <family val="2"/>
      </rPr>
      <t xml:space="preserve">Porcentaje.
</t>
    </r>
    <r>
      <rPr>
        <b/>
        <sz val="12"/>
        <color theme="1"/>
        <rFont val="Arial"/>
        <family val="2"/>
      </rPr>
      <t xml:space="preserve">UNIDAD DE MEDIDA DE LAS VARIABLES:
</t>
    </r>
    <r>
      <rPr>
        <sz val="12"/>
        <color theme="1"/>
        <rFont val="Arial"/>
        <family val="2"/>
      </rPr>
      <t>Metros lineales.</t>
    </r>
  </si>
  <si>
    <r>
      <rPr>
        <b/>
        <sz val="12"/>
        <color theme="1"/>
        <rFont val="Arial"/>
        <family val="2"/>
      </rPr>
      <t>2.2.1.1.5.3</t>
    </r>
    <r>
      <rPr>
        <sz val="12"/>
        <color theme="1"/>
        <rFont val="Arial"/>
        <family val="2"/>
      </rPr>
      <t xml:space="preserve"> Realización de servicio de limpieza de los accesos a playas públicas. </t>
    </r>
  </si>
  <si>
    <r>
      <rPr>
        <b/>
        <sz val="12"/>
        <color theme="1"/>
        <rFont val="Arial"/>
        <family val="2"/>
      </rPr>
      <t>PKBRAPP:</t>
    </r>
    <r>
      <rPr>
        <sz val="12"/>
        <color theme="1"/>
        <rFont val="Arial"/>
        <family val="2"/>
      </rPr>
      <t xml:space="preserve"> Porcentaje de Kilos de basura recolectado de los accesos a las playas públicas. </t>
    </r>
  </si>
  <si>
    <r>
      <rPr>
        <b/>
        <sz val="12"/>
        <color theme="1"/>
        <rFont val="Arial"/>
        <family val="2"/>
      </rPr>
      <t xml:space="preserve">UNIDAD DE MEDIDA: 
</t>
    </r>
    <r>
      <rPr>
        <sz val="12"/>
        <color theme="1"/>
        <rFont val="Arial"/>
        <family val="2"/>
      </rPr>
      <t xml:space="preserve">Porcentaje. 
</t>
    </r>
    <r>
      <rPr>
        <b/>
        <sz val="12"/>
        <color theme="1"/>
        <rFont val="Arial"/>
        <family val="2"/>
      </rPr>
      <t>UNIDAD DE MEDIDA DE LAS VARIABLES:</t>
    </r>
    <r>
      <rPr>
        <sz val="12"/>
        <color theme="1"/>
        <rFont val="Arial"/>
        <family val="2"/>
      </rPr>
      <t xml:space="preserve"> 
Kgs de basura recolectada.</t>
    </r>
  </si>
  <si>
    <r>
      <t xml:space="preserve">PMCSPMRAPP: </t>
    </r>
    <r>
      <rPr>
        <sz val="12"/>
        <color theme="1"/>
        <rFont val="Arial"/>
        <family val="2"/>
      </rPr>
      <t xml:space="preserve">Porcentaje de metros cubicos de sargazo y pasto marino retirado de los accesos a las playas públicas.                                      </t>
    </r>
  </si>
  <si>
    <r>
      <rPr>
        <b/>
        <sz val="12"/>
        <color theme="1"/>
        <rFont val="Arial"/>
        <family val="2"/>
      </rPr>
      <t>UNIDAD DE MEDIDA</t>
    </r>
    <r>
      <rPr>
        <sz val="12"/>
        <color theme="1"/>
        <rFont val="Arial"/>
        <family val="2"/>
      </rPr>
      <t xml:space="preserve">:  
Porcentaje.  
</t>
    </r>
    <r>
      <rPr>
        <b/>
        <sz val="12"/>
        <color theme="1"/>
        <rFont val="Arial"/>
        <family val="2"/>
      </rPr>
      <t>UNIDAD DE MEDIDA DE LAS VARIABLES</t>
    </r>
    <r>
      <rPr>
        <sz val="12"/>
        <color theme="1"/>
        <rFont val="Arial"/>
        <family val="2"/>
      </rPr>
      <t>: 
Metros cubicos de sargazo y pasto marino.</t>
    </r>
  </si>
  <si>
    <r>
      <rPr>
        <b/>
        <sz val="12"/>
        <color theme="1"/>
        <rFont val="Arial"/>
        <family val="2"/>
      </rPr>
      <t xml:space="preserve">UNIDAD DE MEDIDA:  
</t>
    </r>
    <r>
      <rPr>
        <sz val="12"/>
        <color theme="1"/>
        <rFont val="Arial"/>
        <family val="2"/>
      </rPr>
      <t xml:space="preserve">Porcentaje.  
</t>
    </r>
    <r>
      <rPr>
        <b/>
        <sz val="12"/>
        <color theme="1"/>
        <rFont val="Arial"/>
        <family val="2"/>
      </rPr>
      <t>UNIDAD DE MEDIDA DE LAS VARIABLES</t>
    </r>
    <r>
      <rPr>
        <sz val="12"/>
        <color theme="1"/>
        <rFont val="Arial"/>
        <family val="2"/>
      </rPr>
      <t>: 
Mantenimientos.</t>
    </r>
  </si>
  <si>
    <r>
      <t xml:space="preserve">2.2.1.1.6  </t>
    </r>
    <r>
      <rPr>
        <sz val="12"/>
        <color theme="1"/>
        <rFont val="Arial"/>
        <family val="2"/>
      </rPr>
      <t>Mantenimiento de la Infraestructura de parques y jardines del municipio de Benito Juárez atendido.</t>
    </r>
  </si>
  <si>
    <r>
      <rPr>
        <b/>
        <sz val="12"/>
        <color theme="1"/>
        <rFont val="Arial"/>
        <family val="2"/>
      </rPr>
      <t>PSMIPJR</t>
    </r>
    <r>
      <rPr>
        <sz val="12"/>
        <color theme="1"/>
        <rFont val="Arial"/>
        <family val="2"/>
      </rPr>
      <t>: Porcentaje servicios de mantenimiento a la infraestructura de parques y jardines realizados.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</si>
  <si>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Servicios</t>
    </r>
    <r>
      <rPr>
        <b/>
        <sz val="12"/>
        <color theme="1"/>
        <rFont val="Arial"/>
        <family val="2"/>
      </rPr>
      <t xml:space="preserve">
</t>
    </r>
  </si>
  <si>
    <r>
      <t xml:space="preserve">2.2.1.1.6.1 </t>
    </r>
    <r>
      <rPr>
        <sz val="12"/>
        <color theme="1"/>
        <rFont val="Arial"/>
        <family val="2"/>
      </rPr>
      <t>Realización de servicios de limpieza a espacios públicos y parques.</t>
    </r>
  </si>
  <si>
    <r>
      <rPr>
        <b/>
        <sz val="12"/>
        <color theme="1"/>
        <rFont val="Arial"/>
        <family val="2"/>
      </rPr>
      <t>PSLPEPR:</t>
    </r>
    <r>
      <rPr>
        <sz val="12"/>
        <color theme="1"/>
        <rFont val="Arial"/>
        <family val="2"/>
      </rPr>
      <t xml:space="preserve"> Porcentaje de  servicios de limpieza a parques y espacios públicos realizados.</t>
    </r>
  </si>
  <si>
    <r>
      <t xml:space="preserve">UNIDAD DE MEDIDA DEL INDICADOR:
</t>
    </r>
    <r>
      <rPr>
        <sz val="12"/>
        <color theme="1"/>
        <rFont val="Arial"/>
        <family val="2"/>
      </rPr>
      <t>Porcentaje</t>
    </r>
    <r>
      <rPr>
        <b/>
        <sz val="12"/>
        <color theme="1"/>
        <rFont val="Arial"/>
        <family val="2"/>
      </rPr>
      <t xml:space="preserve">
UNIDAD DE MEDIDA DE LA VARIABLES:
</t>
    </r>
    <r>
      <rPr>
        <sz val="12"/>
        <color theme="1"/>
        <rFont val="Arial"/>
        <family val="2"/>
      </rPr>
      <t>Servicios</t>
    </r>
  </si>
  <si>
    <r>
      <t xml:space="preserve">2.2.1.1.6.2  </t>
    </r>
    <r>
      <rPr>
        <sz val="12"/>
        <color theme="1"/>
        <rFont val="Arial"/>
        <family val="2"/>
      </rPr>
      <t>Realización del programa de sembrado de plantas de ornato y forestal para la infraestructura y buena imagen en parques y camellones.</t>
    </r>
  </si>
  <si>
    <r>
      <rPr>
        <b/>
        <sz val="12"/>
        <color theme="1"/>
        <rFont val="Arial"/>
        <family val="2"/>
      </rPr>
      <t xml:space="preserve">PPOS: </t>
    </r>
    <r>
      <rPr>
        <sz val="12"/>
        <color theme="1"/>
        <rFont val="Arial"/>
        <family val="2"/>
      </rPr>
      <t>Porcentaje de plantas de ornato sembradas.</t>
    </r>
  </si>
  <si>
    <r>
      <t xml:space="preserve">UNIDAD DE MEDIDA DEL INDICADOR: 
</t>
    </r>
    <r>
      <rPr>
        <sz val="12"/>
        <color theme="1"/>
        <rFont val="Arial"/>
        <family val="2"/>
      </rPr>
      <t>Porcentaje</t>
    </r>
    <r>
      <rPr>
        <b/>
        <sz val="12"/>
        <color theme="1"/>
        <rFont val="Arial"/>
        <family val="2"/>
      </rPr>
      <t xml:space="preserve">
UNIDAD DE MEDIDA DE LA VARIABLES:
</t>
    </r>
    <r>
      <rPr>
        <sz val="12"/>
        <color theme="1"/>
        <rFont val="Arial"/>
        <family val="2"/>
      </rPr>
      <t>Plantas de Ornato</t>
    </r>
  </si>
  <si>
    <r>
      <t xml:space="preserve">2.2.1.1.6.3 </t>
    </r>
    <r>
      <rPr>
        <sz val="12"/>
        <color theme="1"/>
        <rFont val="Arial"/>
        <family val="2"/>
      </rPr>
      <t xml:space="preserve">Realización del programa en acondicionamiento, equipamiento y pintado de fuentes y monumentos. </t>
    </r>
  </si>
  <si>
    <r>
      <rPr>
        <b/>
        <sz val="12"/>
        <color theme="1"/>
        <rFont val="Arial"/>
        <family val="2"/>
      </rPr>
      <t xml:space="preserve">PAAEPFM: </t>
    </r>
    <r>
      <rPr>
        <sz val="12"/>
        <color theme="1"/>
        <rFont val="Arial"/>
        <family val="2"/>
      </rPr>
      <t xml:space="preserve">Porcentaje de avance en acondicionamiento, equipamiento y pintado de fuentes y monumentos.  </t>
    </r>
  </si>
  <si>
    <r>
      <t xml:space="preserve">UNIDAD DE MEDIDA DEL INDICADOR:
</t>
    </r>
    <r>
      <rPr>
        <sz val="12"/>
        <color theme="1"/>
        <rFont val="Arial"/>
        <family val="2"/>
      </rPr>
      <t>Porcentaje</t>
    </r>
    <r>
      <rPr>
        <b/>
        <sz val="12"/>
        <color theme="1"/>
        <rFont val="Arial"/>
        <family val="2"/>
      </rPr>
      <t xml:space="preserve">
UNIDAD DE MEDIDA DE LA VARIABLES: 
</t>
    </r>
    <r>
      <rPr>
        <sz val="12"/>
        <color theme="1"/>
        <rFont val="Arial"/>
        <family val="2"/>
      </rPr>
      <t>Fuentes y Monumentos</t>
    </r>
  </si>
  <si>
    <r>
      <t xml:space="preserve">2.2.1.1.6.4 </t>
    </r>
    <r>
      <rPr>
        <sz val="12"/>
        <color theme="1"/>
        <rFont val="Arial"/>
        <family val="2"/>
      </rPr>
      <t>Restauración de juegos infantiles y aparatos de ejercicio beneficiando a la población del municipio de Benito Juárez.</t>
    </r>
  </si>
  <si>
    <r>
      <rPr>
        <b/>
        <sz val="12"/>
        <color theme="1"/>
        <rFont val="Arial"/>
        <family val="2"/>
      </rPr>
      <t xml:space="preserve">PJIAER: </t>
    </r>
    <r>
      <rPr>
        <sz val="12"/>
        <color theme="1"/>
        <rFont val="Arial"/>
        <family val="2"/>
      </rPr>
      <t>Porcentaje de juegos infantiles y aparatos de ejercitadores restaurados.</t>
    </r>
  </si>
  <si>
    <r>
      <t xml:space="preserve">UNIDAD DE MEDIDA DEL INDICADOR:
</t>
    </r>
    <r>
      <rPr>
        <sz val="12"/>
        <color theme="1"/>
        <rFont val="Arial"/>
        <family val="2"/>
      </rPr>
      <t xml:space="preserve">Porcentaje </t>
    </r>
    <r>
      <rPr>
        <b/>
        <sz val="12"/>
        <color theme="1"/>
        <rFont val="Arial"/>
        <family val="2"/>
      </rPr>
      <t xml:space="preserve">
UNIDAD DE MEDIDA DE LA  VARIABLES: 
</t>
    </r>
    <r>
      <rPr>
        <sz val="12"/>
        <color theme="1"/>
        <rFont val="Arial"/>
        <family val="2"/>
      </rPr>
      <t>Juegos y  Ejercitadores</t>
    </r>
  </si>
  <si>
    <r>
      <t xml:space="preserve">2.2.1.1.6.5 </t>
    </r>
    <r>
      <rPr>
        <sz val="12"/>
        <color theme="1"/>
        <rFont val="Arial"/>
        <family val="2"/>
      </rPr>
      <t>Realización del mantenimiento preventivo y correctivo del parque vehicular.</t>
    </r>
  </si>
  <si>
    <r>
      <rPr>
        <b/>
        <sz val="12"/>
        <color theme="1"/>
        <rFont val="Arial"/>
        <family val="2"/>
      </rPr>
      <t xml:space="preserve">PMPV: </t>
    </r>
    <r>
      <rPr>
        <sz val="12"/>
        <color theme="1"/>
        <rFont val="Arial"/>
        <family val="2"/>
      </rPr>
      <t>Porcentaje de mantenimiento del parque vehicular.</t>
    </r>
  </si>
  <si>
    <r>
      <t xml:space="preserve">UNIDAD DE MEDIDA DEL INDICADOR:
</t>
    </r>
    <r>
      <rPr>
        <sz val="12"/>
        <color theme="1"/>
        <rFont val="Arial"/>
        <family val="2"/>
      </rPr>
      <t xml:space="preserve">Porcentaje </t>
    </r>
    <r>
      <rPr>
        <b/>
        <sz val="12"/>
        <color theme="1"/>
        <rFont val="Arial"/>
        <family val="2"/>
      </rPr>
      <t xml:space="preserve">
UNIDAD DE MEDIDA DE LA VARIABLES:
</t>
    </r>
    <r>
      <rPr>
        <sz val="12"/>
        <color theme="1"/>
        <rFont val="Arial"/>
        <family val="2"/>
      </rPr>
      <t xml:space="preserve">Servicios </t>
    </r>
  </si>
  <si>
    <r>
      <t xml:space="preserve">2.2.1.1.6.6 </t>
    </r>
    <r>
      <rPr>
        <sz val="12"/>
        <color theme="1"/>
        <rFont val="Arial"/>
        <family val="2"/>
      </rPr>
      <t>Realización del mantenimiento preventivo y correctivo de maquinaria menor.</t>
    </r>
  </si>
  <si>
    <r>
      <rPr>
        <b/>
        <sz val="12"/>
        <color theme="1"/>
        <rFont val="Arial"/>
        <family val="2"/>
      </rPr>
      <t xml:space="preserve">PMMM: </t>
    </r>
    <r>
      <rPr>
        <sz val="12"/>
        <color theme="1"/>
        <rFont val="Arial"/>
        <family val="2"/>
      </rPr>
      <t xml:space="preserve">Porcentaje de mantenimiento a maquinaria menor. </t>
    </r>
  </si>
  <si>
    <r>
      <t xml:space="preserve">UNIDAD DE MEDIDA DEL INDICADOR:
</t>
    </r>
    <r>
      <rPr>
        <sz val="12"/>
        <color theme="1"/>
        <rFont val="Arial"/>
        <family val="2"/>
      </rPr>
      <t>Porcentaje</t>
    </r>
    <r>
      <rPr>
        <b/>
        <sz val="12"/>
        <color theme="1"/>
        <rFont val="Arial"/>
        <family val="2"/>
      </rPr>
      <t xml:space="preserve">
UNIDAD DE MEDIDA DE LA    VARIABLES:
</t>
    </r>
    <r>
      <rPr>
        <sz val="12"/>
        <color theme="1"/>
        <rFont val="Arial"/>
        <family val="2"/>
      </rPr>
      <t>Servicios</t>
    </r>
  </si>
  <si>
    <r>
      <t xml:space="preserve">2.2.1.1.6.7 </t>
    </r>
    <r>
      <rPr>
        <sz val="12"/>
        <color theme="1"/>
        <rFont val="Arial"/>
        <family val="2"/>
      </rPr>
      <t>Reparación de guarniciones en áreas de espacios publicos.</t>
    </r>
  </si>
  <si>
    <r>
      <rPr>
        <b/>
        <sz val="12"/>
        <color theme="1"/>
        <rFont val="Arial"/>
        <family val="2"/>
      </rPr>
      <t>PMLRG:</t>
    </r>
    <r>
      <rPr>
        <sz val="12"/>
        <color theme="1"/>
        <rFont val="Arial"/>
        <family val="2"/>
      </rPr>
      <t xml:space="preserve"> Porcentaje de metros lineales de reparación en guarniciones.</t>
    </r>
  </si>
  <si>
    <r>
      <t xml:space="preserve">UNIDAD DE MEDIDA DEL INDICADOR: 
</t>
    </r>
    <r>
      <rPr>
        <sz val="12"/>
        <color theme="1"/>
        <rFont val="Arial"/>
        <family val="2"/>
      </rPr>
      <t xml:space="preserve">Porcentaje </t>
    </r>
    <r>
      <rPr>
        <b/>
        <sz val="12"/>
        <color theme="1"/>
        <rFont val="Arial"/>
        <family val="2"/>
      </rPr>
      <t xml:space="preserve">
UNIDAD DE MEDIDA DE LA VARIABLE:
</t>
    </r>
    <r>
      <rPr>
        <sz val="12"/>
        <color theme="1"/>
        <rFont val="Arial"/>
        <family val="2"/>
      </rPr>
      <t>Metros Lineales</t>
    </r>
  </si>
  <si>
    <r>
      <t xml:space="preserve">2.2.1.1.6.8 </t>
    </r>
    <r>
      <rPr>
        <sz val="12"/>
        <color theme="1"/>
        <rFont val="Arial"/>
        <family val="2"/>
      </rPr>
      <t>Reparación de estructuras de concreto en áreas de espacios publicos.</t>
    </r>
  </si>
  <si>
    <r>
      <rPr>
        <b/>
        <sz val="12"/>
        <color theme="1"/>
        <rFont val="Arial"/>
        <family val="2"/>
      </rPr>
      <t xml:space="preserve">PMCREC: </t>
    </r>
    <r>
      <rPr>
        <sz val="12"/>
        <color theme="1"/>
        <rFont val="Arial"/>
        <family val="2"/>
      </rPr>
      <t>Porcentaje de metros cuadrados de reparacion de estructuras de concreto.</t>
    </r>
  </si>
  <si>
    <r>
      <t xml:space="preserve">UNIDAD DE MEDIDA DEL INDICADOR:
</t>
    </r>
    <r>
      <rPr>
        <sz val="12"/>
        <color theme="1"/>
        <rFont val="Arial"/>
        <family val="2"/>
      </rPr>
      <t xml:space="preserve">Porcentaje </t>
    </r>
    <r>
      <rPr>
        <b/>
        <sz val="12"/>
        <color theme="1"/>
        <rFont val="Arial"/>
        <family val="2"/>
      </rPr>
      <t xml:space="preserve">
UNIDAD DE MEDIDA DE LA VARIABLE:
</t>
    </r>
    <r>
      <rPr>
        <sz val="12"/>
        <color theme="1"/>
        <rFont val="Arial"/>
        <family val="2"/>
      </rPr>
      <t>Metros Cuadrados</t>
    </r>
  </si>
  <si>
    <r>
      <t xml:space="preserve">2.2.1.1.7 </t>
    </r>
    <r>
      <rPr>
        <sz val="12"/>
        <color theme="1"/>
        <rFont val="Arial"/>
        <family val="2"/>
      </rPr>
      <t>Demandas Emergentes Atendidas.</t>
    </r>
  </si>
  <si>
    <r>
      <rPr>
        <b/>
        <sz val="12"/>
        <color theme="1"/>
        <rFont val="Arial"/>
        <family val="2"/>
      </rPr>
      <t>2.2.1.1.7.1</t>
    </r>
    <r>
      <rPr>
        <sz val="12"/>
        <color theme="1"/>
        <rFont val="Arial"/>
        <family val="2"/>
      </rPr>
      <t xml:space="preserve"> Gestión de recursos administrativos de contratos y arrendamientos de la Dirección de Atención a Demandas Emergentes.</t>
    </r>
  </si>
  <si>
    <r>
      <rPr>
        <b/>
        <sz val="12"/>
        <color theme="1"/>
        <rFont val="Arial"/>
        <family val="2"/>
      </rPr>
      <t xml:space="preserve">2.2.1.1.7.2 </t>
    </r>
    <r>
      <rPr>
        <sz val="12"/>
        <color theme="1"/>
        <rFont val="Arial"/>
        <family val="2"/>
      </rPr>
      <t xml:space="preserve"> Realizar el Barrido y  limpieza  de calles y avenidas de la ciudad.</t>
    </r>
  </si>
  <si>
    <r>
      <rPr>
        <b/>
        <sz val="12"/>
        <color theme="1"/>
        <rFont val="Arial"/>
        <family val="2"/>
      </rPr>
      <t>PKLCAL:</t>
    </r>
    <r>
      <rPr>
        <sz val="12"/>
        <color theme="1"/>
        <rFont val="Arial"/>
        <family val="2"/>
      </rPr>
      <t xml:space="preserve"> Porcentaje de Kilomestros Lineales de Calles y Avenidas Limpios.</t>
    </r>
  </si>
  <si>
    <r>
      <rPr>
        <b/>
        <sz val="12"/>
        <color theme="1"/>
        <rFont val="Arial"/>
        <family val="2"/>
      </rPr>
      <t>2.2.1.1.7.3</t>
    </r>
    <r>
      <rPr>
        <sz val="12"/>
        <color theme="1"/>
        <rFont val="Arial"/>
        <family val="2"/>
      </rPr>
      <t xml:space="preserve"> Realizar el Chapeo, poda, deshierbe, desgajo en áreas verdes y áreas comunes.</t>
    </r>
  </si>
  <si>
    <r>
      <rPr>
        <b/>
        <sz val="12"/>
        <color theme="1"/>
        <rFont val="Arial"/>
        <family val="2"/>
      </rPr>
      <t>PMCAVACA:</t>
    </r>
    <r>
      <rPr>
        <sz val="12"/>
        <color theme="1"/>
        <rFont val="Arial"/>
        <family val="2"/>
      </rPr>
      <t xml:space="preserve"> Porcentaje de Metros Cuadrados de Áreas Verdes y Áreas Comunes Atendidos.</t>
    </r>
  </si>
  <si>
    <r>
      <rPr>
        <b/>
        <sz val="12"/>
        <color theme="1"/>
        <rFont val="Arial"/>
        <family val="2"/>
      </rPr>
      <t>2.2.1.1.7.4</t>
    </r>
    <r>
      <rPr>
        <sz val="12"/>
        <color theme="1"/>
        <rFont val="Arial"/>
        <family val="2"/>
      </rPr>
      <t xml:space="preserve"> Retiro de los desechos sólidos y vegetales de basureros clandestinos.</t>
    </r>
  </si>
  <si>
    <r>
      <rPr>
        <b/>
        <sz val="12"/>
        <color theme="1"/>
        <rFont val="Arial"/>
        <family val="2"/>
      </rPr>
      <t>PTRDSVBC:</t>
    </r>
    <r>
      <rPr>
        <sz val="12"/>
        <color theme="1"/>
        <rFont val="Arial"/>
        <family val="2"/>
      </rPr>
      <t xml:space="preserve"> Porcentaje de Tonelaje de Retiro de Desechos Sólidos y Vegetales de Basureros Clandestinos.</t>
    </r>
  </si>
  <si>
    <r>
      <rPr>
        <b/>
        <sz val="12"/>
        <color theme="1"/>
        <rFont val="Arial"/>
        <family val="2"/>
      </rPr>
      <t>2.2.1.1.7.5</t>
    </r>
    <r>
      <rPr>
        <sz val="12"/>
        <color theme="1"/>
        <rFont val="Arial"/>
        <family val="2"/>
      </rPr>
      <t xml:space="preserve"> Rescate de espacios públicos.</t>
    </r>
  </si>
  <si>
    <r>
      <rPr>
        <b/>
        <sz val="12"/>
        <color theme="1"/>
        <rFont val="Arial"/>
        <family val="2"/>
      </rPr>
      <t>PEPR:</t>
    </r>
    <r>
      <rPr>
        <sz val="12"/>
        <color theme="1"/>
        <rFont val="Arial"/>
        <family val="2"/>
      </rPr>
      <t xml:space="preserve"> Porcentaje de Espacios Públicos Rescatados.</t>
    </r>
  </si>
  <si>
    <r>
      <rPr>
        <b/>
        <sz val="12"/>
        <color theme="1"/>
        <rFont val="Arial"/>
        <family val="2"/>
      </rPr>
      <t>2.2.1.1.7.6</t>
    </r>
    <r>
      <rPr>
        <sz val="12"/>
        <color theme="1"/>
        <rFont val="Arial"/>
        <family val="2"/>
      </rPr>
      <t xml:space="preserve"> Rastreo de terracerías para vialidades en zonas irregulares.</t>
    </r>
  </si>
  <si>
    <r>
      <rPr>
        <b/>
        <sz val="12"/>
        <color theme="1"/>
        <rFont val="Arial"/>
        <family val="2"/>
      </rPr>
      <t>PMCTVR:</t>
    </r>
    <r>
      <rPr>
        <sz val="12"/>
        <color theme="1"/>
        <rFont val="Arial"/>
        <family val="2"/>
      </rPr>
      <t xml:space="preserve"> Porcentaje de Metros Cuadrados deTerracerias para Vialidades Rastreados.</t>
    </r>
  </si>
  <si>
    <r>
      <rPr>
        <b/>
        <sz val="12"/>
        <color theme="1"/>
        <rFont val="Arial"/>
        <family val="2"/>
      </rPr>
      <t>2.2.1.1.7.7</t>
    </r>
    <r>
      <rPr>
        <sz val="12"/>
        <color theme="1"/>
        <rFont val="Arial"/>
        <family val="2"/>
      </rPr>
      <t xml:space="preserve"> Mantenimiento de parque vehicular.</t>
    </r>
  </si>
  <si>
    <r>
      <rPr>
        <b/>
        <sz val="12"/>
        <color theme="1"/>
        <rFont val="Arial"/>
        <family val="2"/>
      </rPr>
      <t>PPVA:</t>
    </r>
    <r>
      <rPr>
        <sz val="12"/>
        <color theme="1"/>
        <rFont val="Arial"/>
        <family val="2"/>
      </rPr>
      <t xml:space="preserve"> Porcentaje de Parque Vehicular Atendidos.</t>
    </r>
  </si>
  <si>
    <r>
      <rPr>
        <b/>
        <sz val="12"/>
        <color theme="1"/>
        <rFont val="Arial"/>
        <family val="2"/>
      </rPr>
      <t xml:space="preserve">2.2.1.1.7.8 </t>
    </r>
    <r>
      <rPr>
        <sz val="12"/>
        <color theme="1"/>
        <rFont val="Arial"/>
        <family val="2"/>
      </rPr>
      <t xml:space="preserve"> Mantenimiento de maquinaria pesada.</t>
    </r>
  </si>
  <si>
    <r>
      <rPr>
        <b/>
        <sz val="12"/>
        <color theme="1"/>
        <rFont val="Arial"/>
        <family val="2"/>
      </rPr>
      <t>PMPA:</t>
    </r>
    <r>
      <rPr>
        <sz val="12"/>
        <color theme="1"/>
        <rFont val="Arial"/>
        <family val="2"/>
      </rPr>
      <t xml:space="preserve"> Porcentaje de Maquinaria Pesada Atendidos.</t>
    </r>
  </si>
  <si>
    <r>
      <rPr>
        <b/>
        <sz val="12"/>
        <color theme="1"/>
        <rFont val="Arial"/>
        <family val="2"/>
      </rPr>
      <t>2.2.1.1.7.9</t>
    </r>
    <r>
      <rPr>
        <sz val="12"/>
        <color theme="1"/>
        <rFont val="Arial"/>
        <family val="2"/>
      </rPr>
      <t xml:space="preserve"> Mantenimiento de equipo menor.</t>
    </r>
  </si>
  <si>
    <r>
      <rPr>
        <b/>
        <sz val="12"/>
        <color theme="1"/>
        <rFont val="Arial"/>
        <family val="2"/>
      </rPr>
      <t>PEMA:</t>
    </r>
    <r>
      <rPr>
        <sz val="12"/>
        <color theme="1"/>
        <rFont val="Arial"/>
        <family val="2"/>
      </rPr>
      <t xml:space="preserve"> Porcentaje de  Equipo Menor Atendido.</t>
    </r>
  </si>
  <si>
    <r>
      <rPr>
        <b/>
        <sz val="12"/>
        <color theme="1"/>
        <rFont val="Arial"/>
        <family val="2"/>
      </rPr>
      <t xml:space="preserve">2.2.1.1.8.1 </t>
    </r>
    <r>
      <rPr>
        <sz val="12"/>
        <color theme="1"/>
        <rFont val="Arial"/>
        <family val="2"/>
      </rPr>
      <t xml:space="preserve"> Evaluación y seguimiento de los resultados de las encuestas aplicadas a la población para identificar los aspectos susceptibles de mejora del servicio prestado por SIRESOL y Servicios Públicos Municipales .</t>
    </r>
  </si>
  <si>
    <r>
      <rPr>
        <b/>
        <sz val="12"/>
        <color theme="1"/>
        <rFont val="Arial"/>
        <family val="2"/>
      </rPr>
      <t>PER:</t>
    </r>
    <r>
      <rPr>
        <sz val="12"/>
        <color theme="1"/>
        <rFont val="Arial"/>
        <family val="2"/>
      </rPr>
      <t xml:space="preserve"> Porcentaje de encuestas realizadas.</t>
    </r>
  </si>
  <si>
    <r>
      <t xml:space="preserve">UNIDAD DE MEDIDA DEL INDICADOR:
</t>
    </r>
    <r>
      <rPr>
        <sz val="12"/>
        <color theme="1"/>
        <rFont val="Arial"/>
        <family val="2"/>
      </rPr>
      <t xml:space="preserve">Porcentaje.
</t>
    </r>
    <r>
      <rPr>
        <b/>
        <sz val="12"/>
        <color theme="1"/>
        <rFont val="Arial"/>
        <family val="2"/>
      </rPr>
      <t xml:space="preserve">UNIDAD DE MEDIDA DE LAS VARIABLES:
</t>
    </r>
    <r>
      <rPr>
        <sz val="12"/>
        <color theme="1"/>
        <rFont val="Arial"/>
        <family val="2"/>
      </rPr>
      <t xml:space="preserve">Encuestas. </t>
    </r>
  </si>
  <si>
    <r>
      <t>2.2.1.1.8.2</t>
    </r>
    <r>
      <rPr>
        <sz val="12"/>
        <color theme="1"/>
        <rFont val="Arial"/>
        <family val="2"/>
      </rPr>
      <t xml:space="preserve"> Supervisión constante y eficiente de las rutas diarias del servicio prestado por SIRESOL</t>
    </r>
    <r>
      <rPr>
        <b/>
        <sz val="12"/>
        <color theme="1"/>
        <rFont val="Arial"/>
        <family val="2"/>
      </rPr>
      <t>.</t>
    </r>
  </si>
  <si>
    <r>
      <rPr>
        <b/>
        <sz val="12"/>
        <color theme="1"/>
        <rFont val="Arial"/>
        <family val="2"/>
      </rPr>
      <t>PSRRRS</t>
    </r>
    <r>
      <rPr>
        <sz val="12"/>
        <color theme="1"/>
        <rFont val="Arial"/>
        <family val="2"/>
      </rPr>
      <t>: Porcentaje de supervisión de las rutas de recoleccion de residuos sólidos.</t>
    </r>
  </si>
  <si>
    <r>
      <t xml:space="preserve">UNIDAD DE MEDIDA DEL INDICADOR:
</t>
    </r>
    <r>
      <rPr>
        <sz val="12"/>
        <color theme="1"/>
        <rFont val="Arial"/>
        <family val="2"/>
      </rPr>
      <t xml:space="preserve">Porcentaje
</t>
    </r>
    <r>
      <rPr>
        <b/>
        <sz val="12"/>
        <color theme="1"/>
        <rFont val="Arial"/>
        <family val="2"/>
      </rPr>
      <t xml:space="preserve">UNIDAD DE MEDIDA DE LAS VARIABLES:
</t>
    </r>
    <r>
      <rPr>
        <sz val="12"/>
        <color theme="1"/>
        <rFont val="Arial"/>
        <family val="2"/>
      </rPr>
      <t>Rutas</t>
    </r>
  </si>
  <si>
    <r>
      <t xml:space="preserve">2.2.1.1.8.3  </t>
    </r>
    <r>
      <rPr>
        <sz val="12"/>
        <color theme="1"/>
        <rFont val="Arial"/>
        <family val="2"/>
      </rPr>
      <t>Supervisión de la disposición final de los residuos sólidos.</t>
    </r>
  </si>
  <si>
    <r>
      <rPr>
        <b/>
        <sz val="12"/>
        <color theme="1"/>
        <rFont val="Arial"/>
        <family val="2"/>
      </rPr>
      <t>PTRDF:</t>
    </r>
    <r>
      <rPr>
        <sz val="12"/>
        <color theme="1"/>
        <rFont val="Arial"/>
        <family val="2"/>
      </rPr>
      <t xml:space="preserve"> Porcentaje de tonelaje de residuos que recibe el sitio de disposición final</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</si>
  <si>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 xml:space="preserve">Tonelaje. </t>
    </r>
  </si>
  <si>
    <r>
      <t>2.2.1.1.8.4</t>
    </r>
    <r>
      <rPr>
        <sz val="12"/>
        <color theme="1"/>
        <rFont val="Arial"/>
        <family val="2"/>
      </rPr>
      <t xml:space="preserve"> Supervisión de basureros clandestinos, ejecutando la eliminación de manera oportuna.</t>
    </r>
  </si>
  <si>
    <r>
      <rPr>
        <b/>
        <sz val="12"/>
        <color theme="1"/>
        <rFont val="Arial"/>
        <family val="2"/>
      </rPr>
      <t xml:space="preserve">PBCSE: </t>
    </r>
    <r>
      <rPr>
        <sz val="12"/>
        <color theme="1"/>
        <rFont val="Arial"/>
        <family val="2"/>
      </rPr>
      <t>Porcentaje de basureros clandestinos supervisados y eliminados.</t>
    </r>
  </si>
  <si>
    <r>
      <t xml:space="preserve">UNIDAD DE MEDIDA DEL INDICADOR:
</t>
    </r>
    <r>
      <rPr>
        <sz val="12"/>
        <color theme="1"/>
        <rFont val="Arial"/>
        <family val="2"/>
      </rPr>
      <t xml:space="preserve">Porcentaje
</t>
    </r>
    <r>
      <rPr>
        <b/>
        <sz val="12"/>
        <color theme="1"/>
        <rFont val="Arial"/>
        <family val="2"/>
      </rPr>
      <t xml:space="preserve">UNIDAD DE MEDIDA DE LAS VARIABLES:
</t>
    </r>
    <r>
      <rPr>
        <sz val="12"/>
        <color theme="1"/>
        <rFont val="Arial"/>
        <family val="2"/>
      </rPr>
      <t>Supervisiones</t>
    </r>
  </si>
  <si>
    <r>
      <t xml:space="preserve">2.2.1.1.8.5 </t>
    </r>
    <r>
      <rPr>
        <sz val="12"/>
        <color theme="1"/>
        <rFont val="Arial"/>
        <family val="2"/>
      </rPr>
      <t xml:space="preserve">Mantenimiento preventivo del parque vehicular. </t>
    </r>
  </si>
  <si>
    <r>
      <rPr>
        <b/>
        <sz val="12"/>
        <color theme="1"/>
        <rFont val="Arial"/>
        <family val="2"/>
      </rPr>
      <t>PVR</t>
    </r>
    <r>
      <rPr>
        <sz val="12"/>
        <color theme="1"/>
        <rFont val="Arial"/>
        <family val="2"/>
      </rPr>
      <t>: Porcentaje de vehículos reparados.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</si>
  <si>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Mantenimiento</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</si>
  <si>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Servicios Mecánicos</t>
    </r>
  </si>
  <si>
    <r>
      <t>2.2.1.1.9.1</t>
    </r>
    <r>
      <rPr>
        <sz val="12"/>
        <color theme="1"/>
        <rFont val="Arial"/>
        <family val="2"/>
      </rPr>
      <t xml:space="preserve"> Proporción del servicio mecánico del parque vehicular .</t>
    </r>
  </si>
  <si>
    <r>
      <rPr>
        <b/>
        <sz val="12"/>
        <color theme="1"/>
        <rFont val="Arial"/>
        <family val="2"/>
      </rPr>
      <t>PSMP</t>
    </r>
    <r>
      <rPr>
        <sz val="12"/>
        <color theme="1"/>
        <rFont val="Arial"/>
        <family val="2"/>
      </rPr>
      <t>: Porcentaje de servicio mecánico proporcionado.</t>
    </r>
  </si>
  <si>
    <r>
      <t>2.2.1.1.9.2</t>
    </r>
    <r>
      <rPr>
        <sz val="12"/>
        <color theme="1"/>
        <rFont val="Arial"/>
        <family val="2"/>
      </rPr>
      <t xml:space="preserve"> Reparación y mantenimiento  general al parque vehicular del  H. Ayuntamiento de Benito Juárez.</t>
    </r>
  </si>
  <si>
    <r>
      <rPr>
        <b/>
        <sz val="12"/>
        <color theme="1"/>
        <rFont val="Arial"/>
        <family val="2"/>
      </rPr>
      <t xml:space="preserve">PSVR: </t>
    </r>
    <r>
      <rPr>
        <sz val="12"/>
        <color theme="1"/>
        <rFont val="Arial"/>
        <family val="2"/>
      </rPr>
      <t>Porcentaje de servicios de vehículos realizados.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</si>
  <si>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Ordenes de Servicio</t>
    </r>
  </si>
  <si>
    <r>
      <t xml:space="preserve">2.1.1.1.9.3  </t>
    </r>
    <r>
      <rPr>
        <sz val="12"/>
        <color theme="1"/>
        <rFont val="Arial"/>
        <family val="2"/>
      </rPr>
      <t xml:space="preserve">Mantenimiento de las  instalaciones de la Dirección del Taller Municipal para el buen funcionamiento en el cumplimiento de la prestación del servicio. </t>
    </r>
  </si>
  <si>
    <r>
      <rPr>
        <b/>
        <sz val="12"/>
        <color theme="1"/>
        <rFont val="Arial"/>
        <family val="2"/>
      </rPr>
      <t>PSMITOD</t>
    </r>
    <r>
      <rPr>
        <sz val="12"/>
        <color theme="1"/>
        <rFont val="Arial"/>
        <family val="2"/>
      </rPr>
      <t>: Porcentaje de servicios de  mantenimiento de las instalaciones del taller y oficinas deterioradas.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</si>
  <si>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Servicio de Mantenimiento.</t>
    </r>
  </si>
  <si>
    <r>
      <rPr>
        <b/>
        <sz val="12"/>
        <rFont val="Arial"/>
        <family val="2"/>
      </rPr>
      <t>2.1.1.1.10</t>
    </r>
    <r>
      <rPr>
        <b/>
        <sz val="12"/>
        <color rgb="FFFF0000"/>
        <rFont val="Arial"/>
        <family val="2"/>
      </rPr>
      <t xml:space="preserve"> </t>
    </r>
    <r>
      <rPr>
        <sz val="12"/>
        <color theme="1"/>
        <rFont val="Arial"/>
        <family val="2"/>
      </rPr>
      <t>Programa de infraestructura básica urbana, mejoramiento de imagen y obras públicas, sustentables e inclusivas ejercidos por la Direccion General de Obras Públicas.</t>
    </r>
  </si>
  <si>
    <r>
      <rPr>
        <b/>
        <sz val="12"/>
        <color theme="1"/>
        <rFont val="Arial"/>
        <family val="2"/>
      </rPr>
      <t xml:space="preserve">POE: </t>
    </r>
    <r>
      <rPr>
        <sz val="12"/>
        <color theme="1"/>
        <rFont val="Arial"/>
        <family val="2"/>
      </rPr>
      <t>Porcentaje de Obras Ejercidas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</si>
  <si>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Obras</t>
    </r>
  </si>
  <si>
    <r>
      <t xml:space="preserve">2.1.1.1.10.1  </t>
    </r>
    <r>
      <rPr>
        <sz val="12"/>
        <color theme="1"/>
        <rFont val="Arial"/>
        <family val="2"/>
      </rPr>
      <t>Obras de urbanización para una óptima movilidad urbana motorizada y no motorizada, con un enfoque sustentable, inclusiva y de mejoramiento de imagen urbana.</t>
    </r>
  </si>
  <si>
    <r>
      <rPr>
        <b/>
        <sz val="12"/>
        <color theme="1"/>
        <rFont val="Arial"/>
        <family val="2"/>
      </rPr>
      <t xml:space="preserve">POU: </t>
    </r>
    <r>
      <rPr>
        <sz val="12"/>
        <color theme="1"/>
        <rFont val="Arial"/>
        <family val="2"/>
      </rPr>
      <t xml:space="preserve">Porcentaje de Obras de Urbanización </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</si>
  <si>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Obras</t>
    </r>
  </si>
  <si>
    <r>
      <t xml:space="preserve">2.1.1.1.10.2  </t>
    </r>
    <r>
      <rPr>
        <sz val="12"/>
        <color theme="1"/>
        <rFont val="Arial"/>
        <family val="2"/>
      </rPr>
      <t>Obras para servicios básicos, inclusivos y sustentables en zonas de atención prioritarias del Municipio .</t>
    </r>
  </si>
  <si>
    <r>
      <rPr>
        <b/>
        <sz val="12"/>
        <color theme="1"/>
        <rFont val="Arial"/>
        <family val="2"/>
      </rPr>
      <t>POSB:</t>
    </r>
    <r>
      <rPr>
        <sz val="12"/>
        <color theme="1"/>
        <rFont val="Arial"/>
        <family val="2"/>
      </rPr>
      <t xml:space="preserve"> Porcentaje de obras para servicios básicos.</t>
    </r>
  </si>
  <si>
    <r>
      <t xml:space="preserve">2.1.1.1.10.3 </t>
    </r>
    <r>
      <rPr>
        <sz val="12"/>
        <color theme="1"/>
        <rFont val="Arial"/>
        <family val="2"/>
      </rPr>
      <t>Obras para mejoramiento integral de espacios públicos; recreativos, obras de fomento al deporte y al entorno de la infraestructura educativa para impulsar el desarrollo integral de la juventud en el Municipio de Benito Juárez.</t>
    </r>
  </si>
  <si>
    <r>
      <rPr>
        <b/>
        <sz val="12"/>
        <color theme="1"/>
        <rFont val="Arial"/>
        <family val="2"/>
      </rPr>
      <t xml:space="preserve">POMIEP: </t>
    </r>
    <r>
      <rPr>
        <sz val="12"/>
        <color theme="1"/>
        <rFont val="Arial"/>
        <family val="2"/>
      </rPr>
      <t>Porcentaje de Obras de Mejoramiento Integral de Espacios Públicos.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</si>
  <si>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Obras</t>
    </r>
  </si>
  <si>
    <r>
      <t xml:space="preserve">2.1.1.1.10.4 </t>
    </r>
    <r>
      <rPr>
        <sz val="12"/>
        <color theme="1"/>
        <rFont val="Arial"/>
        <family val="2"/>
      </rPr>
      <t xml:space="preserve">Obras en inmuebles públicos municipales que contribuyen a la mejora continua de la atención a la ciudadanía del Municipio de Benito Juarez. </t>
    </r>
  </si>
  <si>
    <r>
      <rPr>
        <b/>
        <sz val="12"/>
        <color theme="1"/>
        <rFont val="Arial"/>
        <family val="2"/>
      </rPr>
      <t>POIPM:</t>
    </r>
    <r>
      <rPr>
        <sz val="12"/>
        <color theme="1"/>
        <rFont val="Arial"/>
        <family val="2"/>
      </rPr>
      <t xml:space="preserve"> Porcentaje de Obras en Inmuebles Públicos Municipales.</t>
    </r>
  </si>
  <si>
    <r>
      <t xml:space="preserve">2.1.1.1.10.5 </t>
    </r>
    <r>
      <rPr>
        <sz val="12"/>
        <color theme="1"/>
        <rFont val="Arial"/>
        <family val="2"/>
      </rPr>
      <t xml:space="preserve"> Gestion de Reparaciones y Mantenimiento del Parque Vehicular.</t>
    </r>
  </si>
  <si>
    <r>
      <rPr>
        <b/>
        <sz val="12"/>
        <color theme="1"/>
        <rFont val="Arial"/>
        <family val="2"/>
      </rPr>
      <t>PRMPV:</t>
    </r>
    <r>
      <rPr>
        <sz val="12"/>
        <color theme="1"/>
        <rFont val="Arial"/>
        <family val="2"/>
      </rPr>
      <t xml:space="preserve"> Porcentaje de Reparación y Mantenimiento al parque vehicular</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</si>
  <si>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gestiones</t>
    </r>
  </si>
  <si>
    <r>
      <t xml:space="preserve">2.1.1.1.10.6 </t>
    </r>
    <r>
      <rPr>
        <sz val="12"/>
        <color theme="1"/>
        <rFont val="Arial"/>
        <family val="2"/>
      </rPr>
      <t>Gestion para el pago de arrendamiento de las Oficinas Laborales que ocupan la Dirección General y  las Direcciones de Area</t>
    </r>
  </si>
  <si>
    <r>
      <rPr>
        <b/>
        <sz val="12"/>
        <color theme="1"/>
        <rFont val="Arial"/>
        <family val="2"/>
      </rPr>
      <t>PGPA</t>
    </r>
    <r>
      <rPr>
        <sz val="12"/>
        <color theme="1"/>
        <rFont val="Arial"/>
        <family val="2"/>
      </rPr>
      <t>: Porcentaje de Gestión del pago del Arrendamiento de Oficinas Laborables</t>
    </r>
  </si>
  <si>
    <r>
      <t xml:space="preserve">2.1.1.1.10.7 </t>
    </r>
    <r>
      <rPr>
        <sz val="12"/>
        <color theme="1"/>
        <rFont val="Arial"/>
        <family val="2"/>
      </rPr>
      <t>Supervisión de obra en la via pública para verificar cumplimiento de los permisos otorgados a particulares y la ciudadania del Municipio de Benito Juárez</t>
    </r>
  </si>
  <si>
    <r>
      <rPr>
        <b/>
        <sz val="12"/>
        <color theme="1"/>
        <rFont val="Arial"/>
        <family val="2"/>
      </rPr>
      <t>PSOVP</t>
    </r>
    <r>
      <rPr>
        <sz val="12"/>
        <color theme="1"/>
        <rFont val="Arial"/>
        <family val="2"/>
      </rPr>
      <t>: Porcentaje de supervición de obra en la via pública</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</si>
  <si>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Superviciones</t>
    </r>
  </si>
  <si>
    <r>
      <t xml:space="preserve">2.1.1.1.11  </t>
    </r>
    <r>
      <rPr>
        <sz val="12"/>
        <color theme="1"/>
        <rFont val="Arial"/>
        <family val="2"/>
      </rPr>
      <t>Expedientes técnicos que se  integran a la gestión de los recursos públicos en materia de obra pública.</t>
    </r>
  </si>
  <si>
    <r>
      <rPr>
        <b/>
        <sz val="12"/>
        <color theme="1"/>
        <rFont val="Arial"/>
        <family val="2"/>
      </rPr>
      <t>PETO:</t>
    </r>
    <r>
      <rPr>
        <sz val="12"/>
        <color theme="1"/>
        <rFont val="Arial"/>
        <family val="2"/>
      </rPr>
      <t xml:space="preserve"> Porcentaje de Expedientes Técnicos de Obra.</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</si>
  <si>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 xml:space="preserve">Experientes Técnicos de Obra </t>
    </r>
  </si>
  <si>
    <r>
      <t xml:space="preserve">2.1.1.1.11.1 </t>
    </r>
    <r>
      <rPr>
        <sz val="12"/>
        <color theme="1"/>
        <rFont val="Arial"/>
        <family val="2"/>
      </rPr>
      <t>Gestión de Tramites en Materia de Impacto Ambiental ante la Secretaria Municipal de Ecologia y Desarrollo Urbano, Secretaria de Medio Ambiente del Estado de Quintana Roo y la Secretaría de Medio Ambiente y Recursos Naturales, de las Obras proyectadas.</t>
    </r>
  </si>
  <si>
    <r>
      <rPr>
        <b/>
        <sz val="12"/>
        <color theme="1"/>
        <rFont val="Arial"/>
        <family val="2"/>
      </rPr>
      <t>PGTMIA:</t>
    </r>
    <r>
      <rPr>
        <sz val="12"/>
        <color theme="1"/>
        <rFont val="Arial"/>
        <family val="2"/>
      </rPr>
      <t xml:space="preserve"> Porcentaje Gestion de Tramites en Materia de Impacto Ambiental para los Expedientes Técnicos Elaborados.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</si>
  <si>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Tramites en Materia de Impacto Ambienta</t>
    </r>
    <r>
      <rPr>
        <b/>
        <sz val="12"/>
        <color theme="1"/>
        <rFont val="Arial"/>
        <family val="2"/>
      </rPr>
      <t>l</t>
    </r>
  </si>
  <si>
    <r>
      <rPr>
        <b/>
        <sz val="12"/>
        <color theme="1"/>
        <rFont val="Arial"/>
        <family val="2"/>
      </rPr>
      <t>2.1.1.1.11.2</t>
    </r>
    <r>
      <rPr>
        <sz val="12"/>
        <color theme="1"/>
        <rFont val="Arial"/>
        <family val="2"/>
      </rPr>
      <t xml:space="preserve"> Gestion de Tramites de Factibilidad de Servicios ante la Comision de Agua Potable y Alcantarillado del Estado de Quintana Roo, Aguakan, la Comision Nacional del Agua y la Comision Federal de Electricidad,  de las Obras proyectadas.</t>
    </r>
  </si>
  <si>
    <r>
      <rPr>
        <b/>
        <sz val="12"/>
        <color theme="1"/>
        <rFont val="Arial"/>
        <family val="2"/>
      </rPr>
      <t>PGTFS:</t>
    </r>
    <r>
      <rPr>
        <sz val="12"/>
        <color theme="1"/>
        <rFont val="Arial"/>
        <family val="2"/>
      </rPr>
      <t xml:space="preserve"> Porcentaje Gestion de Tramites de Factibilidad de Servicios para los Expedientes Técnicos Elaborados.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</si>
  <si>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Tramites de Factibilidad de Servicios</t>
    </r>
  </si>
  <si>
    <r>
      <t xml:space="preserve">2.1.1.1.11.3 </t>
    </r>
    <r>
      <rPr>
        <sz val="12"/>
        <color theme="1"/>
        <rFont val="Arial"/>
        <family val="2"/>
      </rPr>
      <t>Gestion de Licencias de Construcción ante la Dirección General de Desarrollo Urbano de las Obras proyectadas.</t>
    </r>
  </si>
  <si>
    <r>
      <rPr>
        <b/>
        <sz val="12"/>
        <color theme="1"/>
        <rFont val="Arial"/>
        <family val="2"/>
      </rPr>
      <t xml:space="preserve">PGLC: </t>
    </r>
    <r>
      <rPr>
        <sz val="12"/>
        <color theme="1"/>
        <rFont val="Arial"/>
        <family val="2"/>
      </rPr>
      <t>Porcentaje Gestión de Licencias de Construccion para los Expedientes Técnicos Elaborados.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</si>
  <si>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Gestiones de Licencias de Construccion</t>
    </r>
  </si>
  <si>
    <r>
      <rPr>
        <b/>
        <sz val="12"/>
        <color theme="1"/>
        <rFont val="Arial"/>
        <family val="2"/>
      </rPr>
      <t>2.1.1.1.11.4</t>
    </r>
    <r>
      <rPr>
        <sz val="12"/>
        <color theme="1"/>
        <rFont val="Arial"/>
        <family val="2"/>
      </rPr>
      <t xml:space="preserve"> Proyectos para obra pública o servicios relacionados con la misma</t>
    </r>
  </si>
  <si>
    <r>
      <rPr>
        <b/>
        <sz val="12"/>
        <color theme="1"/>
        <rFont val="Arial"/>
        <family val="2"/>
      </rPr>
      <t>PPE:</t>
    </r>
    <r>
      <rPr>
        <sz val="12"/>
        <color theme="1"/>
        <rFont val="Arial"/>
        <family val="2"/>
      </rPr>
      <t xml:space="preserve"> Porcentaje proyectos elaborados.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</si>
  <si>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Proyectos</t>
    </r>
  </si>
  <si>
    <r>
      <t xml:space="preserve">2.1.1.1.12 </t>
    </r>
    <r>
      <rPr>
        <sz val="12"/>
        <color theme="1"/>
        <rFont val="Arial"/>
        <family val="2"/>
      </rPr>
      <t>Contratos de obra pública o servicios relacionados con las mismas</t>
    </r>
  </si>
  <si>
    <r>
      <rPr>
        <b/>
        <sz val="12"/>
        <color theme="1"/>
        <rFont val="Arial"/>
        <family val="2"/>
      </rPr>
      <t>PCA:</t>
    </r>
    <r>
      <rPr>
        <sz val="12"/>
        <color theme="1"/>
        <rFont val="Arial"/>
        <family val="2"/>
      </rPr>
      <t xml:space="preserve">  Porcentaje de contratos de obra publica adjudicados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</si>
  <si>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Contratos de Obra Publica</t>
    </r>
  </si>
  <si>
    <r>
      <t xml:space="preserve">2.1.1.1.12.1 </t>
    </r>
    <r>
      <rPr>
        <sz val="12"/>
        <color theme="1"/>
        <rFont val="Arial"/>
        <family val="2"/>
      </rPr>
      <t>Procedimientos de Convocatoria para la licitación de Obra Publica en beneficio de los benitojuarences</t>
    </r>
  </si>
  <si>
    <r>
      <rPr>
        <b/>
        <sz val="12"/>
        <color theme="1"/>
        <rFont val="Arial"/>
        <family val="2"/>
      </rPr>
      <t xml:space="preserve">PPCLP: </t>
    </r>
    <r>
      <rPr>
        <sz val="12"/>
        <color theme="1"/>
        <rFont val="Arial"/>
        <family val="2"/>
      </rPr>
      <t>Porcentaje  de los Procedimientos de Convocatoria para la licitación de Obra Publica en beneficio de los benitojuarences</t>
    </r>
  </si>
  <si>
    <r>
      <t xml:space="preserve">UNIDAD DE MEDIDA DEL INDICADOR:
</t>
    </r>
    <r>
      <rPr>
        <sz val="12"/>
        <color theme="1"/>
        <rFont val="Arial"/>
        <family val="2"/>
      </rPr>
      <t xml:space="preserve"> Porcentaje
</t>
    </r>
    <r>
      <rPr>
        <b/>
        <sz val="12"/>
        <color theme="1"/>
        <rFont val="Arial"/>
        <family val="2"/>
      </rPr>
      <t xml:space="preserve">
UNIDAD DE MEDIDA DE LAS VARIABLES: 
</t>
    </r>
    <r>
      <rPr>
        <sz val="12"/>
        <color theme="1"/>
        <rFont val="Arial"/>
        <family val="2"/>
      </rPr>
      <t xml:space="preserve"> Procedimientos de Convocatoria para la Licitación de Obra Pública </t>
    </r>
  </si>
  <si>
    <r>
      <t xml:space="preserve">2.1.1.1.13  </t>
    </r>
    <r>
      <rPr>
        <sz val="12"/>
        <color theme="1"/>
        <rFont val="Arial"/>
        <family val="2"/>
      </rPr>
      <t>Supervición y verifcacion de los alcances técnicos estipulados en los contratos de obra pública.</t>
    </r>
  </si>
  <si>
    <r>
      <rPr>
        <b/>
        <sz val="12"/>
        <color theme="1"/>
        <rFont val="Arial"/>
        <family val="2"/>
      </rPr>
      <t xml:space="preserve">POPE: </t>
    </r>
    <r>
      <rPr>
        <sz val="12"/>
        <color theme="1"/>
        <rFont val="Arial"/>
        <family val="2"/>
      </rPr>
      <t xml:space="preserve">Porcentaje de obras públicas en ejecución </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</si>
  <si>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obras en ejecución</t>
    </r>
  </si>
  <si>
    <r>
      <t xml:space="preserve">2.1.1.1.13.1 </t>
    </r>
    <r>
      <rPr>
        <sz val="12"/>
        <color theme="1"/>
        <rFont val="Arial"/>
        <family val="2"/>
      </rPr>
      <t xml:space="preserve">Supervisión  de la ejecución de la obra pública de acuerdo al programa de  avance fisico de la obra. </t>
    </r>
  </si>
  <si>
    <r>
      <rPr>
        <b/>
        <sz val="12"/>
        <color theme="1"/>
        <rFont val="Arial"/>
        <family val="2"/>
      </rPr>
      <t>PISAF:</t>
    </r>
    <r>
      <rPr>
        <sz val="12"/>
        <color theme="1"/>
        <rFont val="Arial"/>
        <family val="2"/>
      </rPr>
      <t xml:space="preserve"> Porcentaje de informes de supervisión de avance físico de las obras publicas en ejecucion</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</si>
  <si>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Informes de avance fisico de obra.</t>
    </r>
  </si>
  <si>
    <r>
      <t xml:space="preserve">2.1.1.1.14 </t>
    </r>
    <r>
      <rPr>
        <sz val="12"/>
        <color theme="1"/>
        <rFont val="Arial"/>
        <family val="2"/>
      </rPr>
      <t xml:space="preserve"> Obras públicas comprometidas, devengadas y pagadas. </t>
    </r>
  </si>
  <si>
    <r>
      <rPr>
        <b/>
        <sz val="12"/>
        <color theme="1"/>
        <rFont val="Arial"/>
        <family val="2"/>
      </rPr>
      <t xml:space="preserve">PDOPC: </t>
    </r>
    <r>
      <rPr>
        <sz val="12"/>
        <color theme="1"/>
        <rFont val="Arial"/>
        <family val="2"/>
      </rPr>
      <t>Porcentaje de devengos de la obra pública comprometida.</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</si>
  <si>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Devengos de la obra pública comprometida.</t>
    </r>
  </si>
  <si>
    <r>
      <t xml:space="preserve">2.1.1.14.1 </t>
    </r>
    <r>
      <rPr>
        <sz val="12"/>
        <color theme="1"/>
        <rFont val="Arial"/>
        <family val="2"/>
      </rPr>
      <t xml:space="preserve">Gestión del avance financiero de las obras publicas 
</t>
    </r>
    <r>
      <rPr>
        <b/>
        <sz val="12"/>
        <color theme="1"/>
        <rFont val="Arial"/>
        <family val="2"/>
      </rPr>
      <t xml:space="preserve">
 </t>
    </r>
  </si>
  <si>
    <r>
      <rPr>
        <b/>
        <sz val="12"/>
        <color theme="1"/>
        <rFont val="Arial"/>
        <family val="2"/>
      </rPr>
      <t>PPOPD</t>
    </r>
    <r>
      <rPr>
        <sz val="12"/>
        <color theme="1"/>
        <rFont val="Arial"/>
        <family val="2"/>
      </rPr>
      <t>: Porcentaje del pagado de la obra pública devengada.</t>
    </r>
  </si>
  <si>
    <r>
      <t xml:space="preserve">UNIDAD DE MEDIDA DEL INDICADOR:
</t>
    </r>
    <r>
      <rPr>
        <sz val="12"/>
        <color theme="1"/>
        <rFont val="Arial"/>
        <family val="2"/>
      </rPr>
      <t xml:space="preserve"> Porcentaje</t>
    </r>
    <r>
      <rPr>
        <b/>
        <sz val="12"/>
        <color theme="1"/>
        <rFont val="Arial"/>
        <family val="2"/>
      </rPr>
      <t xml:space="preserve">
UNIDAD DE MEDIDA DE LAS VARIABLES: 
</t>
    </r>
    <r>
      <rPr>
        <sz val="12"/>
        <color theme="1"/>
        <rFont val="Arial"/>
        <family val="2"/>
      </rPr>
      <t>Pagado de la obra pública</t>
    </r>
  </si>
  <si>
    <r>
      <rPr>
        <b/>
        <sz val="12"/>
        <color theme="1"/>
        <rFont val="Arial"/>
        <family val="2"/>
      </rPr>
      <t xml:space="preserve"> 2.2.1 </t>
    </r>
    <r>
      <rPr>
        <sz val="12"/>
        <color theme="1"/>
        <rFont val="Arial"/>
        <family val="2"/>
      </rPr>
      <t>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</si>
  <si>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r>
      <rPr>
        <b/>
        <sz val="14"/>
        <rFont val="Arial"/>
        <family val="2"/>
      </rPr>
      <t>Justificacion Trimestral:</t>
    </r>
    <r>
      <rPr>
        <sz val="14"/>
        <rFont val="Arial"/>
        <family val="2"/>
      </rPr>
      <t xml:space="preserve"> Este indicador tiene como meta anual realizar 4 mantenimiento a las oficinas de la Direccion de Bacheo y Pipas. El porcentaje alcanzado fue de 50%  debido que la medicion es trimestral.</t>
    </r>
  </si>
  <si>
    <r>
      <rPr>
        <b/>
        <sz val="11"/>
        <color theme="1"/>
        <rFont val="Arial"/>
        <family val="2"/>
      </rPr>
      <t>I_MED_AM_DES_SOS: Í</t>
    </r>
    <r>
      <rPr>
        <sz val="11"/>
        <color theme="1"/>
        <rFont val="Arial"/>
        <family val="2"/>
      </rPr>
      <t>ndice de Medio Ambiente y Desarrollo Sostenible.</t>
    </r>
  </si>
  <si>
    <t>Anual</t>
  </si>
  <si>
    <r>
      <rPr>
        <b/>
        <sz val="11"/>
        <color theme="1"/>
        <rFont val="Arial"/>
        <family val="2"/>
      </rPr>
      <t>Unidad de medida del Indicador:</t>
    </r>
    <r>
      <rPr>
        <sz val="11"/>
        <color theme="1"/>
        <rFont val="Arial"/>
        <family val="2"/>
      </rPr>
      <t xml:space="preserve">
Porcentaje </t>
    </r>
  </si>
  <si>
    <t>Lic. José Fernando Díaz Nuñez</t>
  </si>
  <si>
    <t>Director General de Planeación Municipal</t>
  </si>
  <si>
    <r>
      <t>Justificacion Trimestral:</t>
    </r>
    <r>
      <rPr>
        <sz val="11"/>
        <color theme="1"/>
        <rFont val="Arial"/>
        <family val="2"/>
      </rPr>
      <t xml:space="preserve">En la Dirección de Alumbrado  público se continuará con el mejoramiento del Sistema de Alumbrado público, con la reparación de luminarias. Obteniendo en este tercer trimestre   incremento de 85.88% de la meta planeada                               </t>
    </r>
    <r>
      <rPr>
        <b/>
        <sz val="11"/>
        <color theme="1"/>
        <rFont val="Arial"/>
        <family val="2"/>
      </rPr>
      <t xml:space="preserve">                                                 Meta Anual: 
</t>
    </r>
    <r>
      <rPr>
        <sz val="11"/>
        <color theme="1"/>
        <rFont val="Arial"/>
        <family val="2"/>
      </rPr>
      <t>El avance acumulado anual  es de  59.15%  considerando considerado un indicador ascendente.</t>
    </r>
  </si>
  <si>
    <r>
      <t xml:space="preserve">Justificacion Trimestral:  </t>
    </r>
    <r>
      <rPr>
        <sz val="11"/>
        <rFont val="Arial"/>
        <family val="2"/>
      </rPr>
      <t xml:space="preserve">En la Dirección de Alumbrado  público se continuará con el mejoramiento del Sistema de Alumbrado público, con la reparación de luminarias. Obteniendo en este  tercer  trimestre  incremento de 108.83% de la meta planeada                                                                                                 </t>
    </r>
    <r>
      <rPr>
        <b/>
        <sz val="11"/>
        <rFont val="Arial"/>
        <family val="2"/>
      </rPr>
      <t xml:space="preserve">Meta Anual: </t>
    </r>
    <r>
      <rPr>
        <sz val="11"/>
        <rFont val="Arial"/>
        <family val="2"/>
      </rPr>
      <t xml:space="preserve">
El avance acumulado anual  es de 79.80%,considerado un indicador ascendente.     </t>
    </r>
  </si>
  <si>
    <r>
      <t xml:space="preserve">Justificacion Trimestral:  </t>
    </r>
    <r>
      <rPr>
        <sz val="11"/>
        <rFont val="Arial"/>
        <family val="2"/>
      </rPr>
      <t>En la Dirección de Alumbrado  público se continua con la  supervición de los reportes  ciudadanos  del sistema del alumbrado público, presentando un avance del  116.35 %  en proporción a la meta planeada en  el  tercer  trimestre</t>
    </r>
    <r>
      <rPr>
        <b/>
        <sz val="11"/>
        <rFont val="Arial"/>
        <family val="2"/>
      </rPr>
      <t xml:space="preserve">                                                                    Meta Anual: 
</t>
    </r>
    <r>
      <rPr>
        <sz val="11"/>
        <rFont val="Arial"/>
        <family val="2"/>
      </rPr>
      <t>El avance acumulado anual  es de  81.00% ,considerado un indicador ascendente.</t>
    </r>
  </si>
  <si>
    <r>
      <t xml:space="preserve">Justificacion Trimestral: </t>
    </r>
    <r>
      <rPr>
        <sz val="11"/>
        <rFont val="Arial"/>
        <family val="2"/>
      </rPr>
      <t xml:space="preserve">En la Dirección de Alumbrado  público se realiza en censo  del sistema del alumbrado público, cumpliendo con las metas planeadas y presentando un avance del  128.95%  en proporción a la meta planeada del tercer  trimestre.                                   </t>
    </r>
    <r>
      <rPr>
        <b/>
        <sz val="11"/>
        <rFont val="Arial"/>
        <family val="2"/>
      </rPr>
      <t xml:space="preserve">                                                      Meta Anual: 
</t>
    </r>
    <r>
      <rPr>
        <sz val="11"/>
        <rFont val="Arial"/>
        <family val="2"/>
      </rPr>
      <t>El avance acumulado anual  es de  91.11% , considerado un indicador ascendente.</t>
    </r>
  </si>
  <si>
    <r>
      <t xml:space="preserve">Justificacion Trimestral:  </t>
    </r>
    <r>
      <rPr>
        <sz val="11"/>
        <rFont val="Arial"/>
        <family val="2"/>
      </rPr>
      <t xml:space="preserve"> En la Dirección de Alumbrado  público se continua con la  Verificación del sistema de alumbrado público que cumplan con las especificaciones establecidas para la entrega y Recepción de fraccionamientos nuevos en el Municipio de Benito Juárez. Por lo que  logro en relación a  la meta planeada para el  tercer trimestre un  8.00%.                                                                                                       </t>
    </r>
    <r>
      <rPr>
        <b/>
        <sz val="11"/>
        <rFont val="Arial"/>
        <family val="2"/>
      </rPr>
      <t xml:space="preserve">Meta Anual:         </t>
    </r>
    <r>
      <rPr>
        <sz val="11"/>
        <rFont val="Arial"/>
        <family val="2"/>
      </rPr>
      <t xml:space="preserve">
 El avance acumulado anual  es de   17.71 % ,considerado un indicador ascendente.      </t>
    </r>
  </si>
  <si>
    <r>
      <t xml:space="preserve">Justificacion Trimestral: </t>
    </r>
    <r>
      <rPr>
        <sz val="11"/>
        <rFont val="Arial"/>
        <family val="2"/>
      </rPr>
      <t xml:space="preserve">En la Dirección de Alumbrado  público se continua con la proyección  de la infraestructura eléctrica, logrando un 26.00% en relación a  la meta planeada para el  tercer trimestre.                                                                                                   </t>
    </r>
    <r>
      <rPr>
        <b/>
        <sz val="11"/>
        <rFont val="Arial"/>
        <family val="2"/>
      </rPr>
      <t xml:space="preserve">Meta Anual: </t>
    </r>
    <r>
      <rPr>
        <sz val="11"/>
        <rFont val="Arial"/>
        <family val="2"/>
      </rPr>
      <t xml:space="preserve">
El avance acumulado anual  es de  53.50% ,considerado un indicador ascendente.                 </t>
    </r>
  </si>
  <si>
    <r>
      <t xml:space="preserve">Meta Trimestral:  
</t>
    </r>
    <r>
      <rPr>
        <sz val="11"/>
        <rFont val="Arial"/>
        <family val="2"/>
      </rPr>
      <t>En la Dirección de Alumbrado  público se continua con la  Verificación del sistema de alumbrado público que cumplan con las especificaciones establecidas para la entrega y Recepción de fraccionamientos nuevos en el Municipio de Benito Juárez. Por lo que  logro en relación a  la meta planeada para el  tercer trimestre un  100%.</t>
    </r>
    <r>
      <rPr>
        <b/>
        <sz val="11"/>
        <rFont val="Arial"/>
        <family val="2"/>
      </rPr>
      <t xml:space="preserve">
Meta Anual: 
 </t>
    </r>
    <r>
      <rPr>
        <sz val="11"/>
        <rFont val="Arial"/>
        <family val="2"/>
      </rPr>
      <t xml:space="preserve">El avance acumulado anual  es de   69.23% ,considerado un indicador ascendente.   </t>
    </r>
    <r>
      <rPr>
        <b/>
        <sz val="11"/>
        <rFont val="Arial"/>
        <family val="2"/>
      </rPr>
      <t xml:space="preserve"> </t>
    </r>
  </si>
  <si>
    <r>
      <t xml:space="preserve">Meta Trimestral:  
</t>
    </r>
    <r>
      <rPr>
        <sz val="11"/>
        <rFont val="Arial"/>
        <family val="2"/>
      </rPr>
      <t xml:space="preserve"> En la Dirección de Alumbrado  público se continua con la proyección  de la infraestructura eléctrica, logrando un 100% en relación a  la meta planeada para el  tercer  trimestre.       </t>
    </r>
    <r>
      <rPr>
        <b/>
        <sz val="11"/>
        <rFont val="Arial"/>
        <family val="2"/>
      </rPr>
      <t xml:space="preserve">     
Meta Anual: 
</t>
    </r>
    <r>
      <rPr>
        <sz val="11"/>
        <rFont val="Arial"/>
        <family val="2"/>
      </rPr>
      <t xml:space="preserve">El avance acumulado anual  es de  77.50% ,considerado un indicador ascendente. </t>
    </r>
  </si>
  <si>
    <r>
      <rPr>
        <b/>
        <sz val="14"/>
        <rFont val="Arial"/>
        <family val="2"/>
      </rPr>
      <t>Justificacion Trimestral</t>
    </r>
    <r>
      <rPr>
        <sz val="14"/>
        <rFont val="Arial"/>
        <family val="2"/>
      </rPr>
      <t>: Este indicador tiene como meta anual realizar 180,092 m2 de bacheo. En este trimestre se realizo 12,885.03 m2 de 45,023  programado. El porcentaje alcanzado fue de 28.62% debido a que se cuenta con un solo contrato que es la mezcla fria.</t>
    </r>
  </si>
  <si>
    <r>
      <rPr>
        <b/>
        <sz val="14"/>
        <rFont val="Arial"/>
        <family val="2"/>
      </rPr>
      <t>Justificacion Trimestral:</t>
    </r>
    <r>
      <rPr>
        <sz val="14"/>
        <rFont val="Arial"/>
        <family val="2"/>
      </rPr>
      <t xml:space="preserve"> Este indicador tiene como meta anual suministrar 5,001,150  de litros de agua. En este trimestre se suministro 6,000,000 litros de 1,250,288 litros de lo ya  programado. El porcentaje alcanzado fue de 479.89% debido a la gran demanda del servicio de agua potable en las colonias irregulares es mayor derivado al aunmento de poblacion.</t>
    </r>
  </si>
  <si>
    <r>
      <rPr>
        <b/>
        <sz val="14"/>
        <rFont val="Arial"/>
        <family val="2"/>
      </rPr>
      <t>Justificacion Trimestral:</t>
    </r>
    <r>
      <rPr>
        <sz val="14"/>
        <rFont val="Arial"/>
        <family val="2"/>
      </rPr>
      <t xml:space="preserve"> Este indicador tiene como meta anual atender 620 solicitudes. En este trimestre se realizaron 392 solicitudes de los 155 programado. El porcentaje alcanzado fue de 252.90% debido a la gran demanda que existe de reportes recepcionados.
</t>
    </r>
  </si>
  <si>
    <r>
      <rPr>
        <b/>
        <sz val="14"/>
        <rFont val="Arial"/>
        <family val="2"/>
      </rPr>
      <t>Justificacion Trimestral:</t>
    </r>
    <r>
      <rPr>
        <sz val="14"/>
        <rFont val="Arial"/>
        <family val="2"/>
      </rPr>
      <t xml:space="preserve"> Este indicador tiene como meta anual realizar 6 mantenimientos al parque vehicular . En este trimestre se realizo la meta programada. El porcentaje alcanzado fue de 100% debido a que se cuenta con presupuesto para realizar los mantenimientos.
</t>
    </r>
  </si>
  <si>
    <r>
      <rPr>
        <b/>
        <sz val="14"/>
        <rFont val="Arial"/>
        <family val="2"/>
      </rPr>
      <t>Justificacion Trimestral:</t>
    </r>
    <r>
      <rPr>
        <sz val="14"/>
        <rFont val="Arial"/>
        <family val="2"/>
      </rPr>
      <t xml:space="preserve"> Este indicador tiene como meta anual realizar 9 mantenimientos al equipo menor. En este trimestre se realizaron 1 de los 2 programados. El porcentaje alcanzado fue de 50% debido a que la medicion es trimestral .</t>
    </r>
  </si>
  <si>
    <r>
      <t xml:space="preserve">Justificación Trimestral: </t>
    </r>
    <r>
      <rPr>
        <sz val="12"/>
        <color theme="1"/>
        <rFont val="Arial"/>
        <family val="2"/>
      </rPr>
      <t xml:space="preserve">Se logró realizar 672 desazolves de los 680  programados en el tercer  trimestre, alcanzando el 98.82% de la meta programada, se ha logrado el semáforo verde en el tercer trimestre.  </t>
    </r>
    <r>
      <rPr>
        <b/>
        <sz val="12"/>
        <color theme="1"/>
        <rFont val="Arial"/>
        <family val="2"/>
      </rPr>
      <t xml:space="preserve">                                                                                                                                              Meta Anual:  </t>
    </r>
    <r>
      <rPr>
        <sz val="12"/>
        <color theme="1"/>
        <rFont val="Arial"/>
        <family val="2"/>
      </rPr>
      <t xml:space="preserve">La meta anual  es acumulable por lo que se logró  un 76.08%, de avance quedando en el  semáforo verde en el tercer trimestre acumulado 2025 </t>
    </r>
  </si>
  <si>
    <r>
      <t xml:space="preserve">Justificación Trimestral: </t>
    </r>
    <r>
      <rPr>
        <sz val="12"/>
        <color theme="1"/>
        <rFont val="Arial"/>
        <family val="2"/>
      </rPr>
      <t xml:space="preserve">Se logró realizar la limpieza de  4,640,448.08 M2 de playas, de los  4,800,000 M2  programados en el tercer trimestre, alcanzando el 96.68% de la meta programada, se ha logrado llegar al semáforo verde en el tercer  trimestre.    </t>
    </r>
    <r>
      <rPr>
        <b/>
        <sz val="12"/>
        <color theme="1"/>
        <rFont val="Arial"/>
        <family val="2"/>
      </rPr>
      <t xml:space="preserve">                                                                                                                                                                                                                                                                                     Meta Anual:  </t>
    </r>
    <r>
      <rPr>
        <sz val="12"/>
        <color theme="1"/>
        <rFont val="Arial"/>
        <family val="2"/>
      </rPr>
      <t xml:space="preserve">La meta anual  es acumulable, por lo que logró el 73.31%, de avance logrando alcanzar el  semáforo verde en el tercer trimestre acumulado 2025 </t>
    </r>
  </si>
  <si>
    <r>
      <t xml:space="preserve">Justificación Trimestral: </t>
    </r>
    <r>
      <rPr>
        <sz val="12"/>
        <rFont val="Arial"/>
        <family val="2"/>
      </rPr>
      <t xml:space="preserve">Se logró realizar 49  restauraciones, de los  35  programados para el tercer trimestre, logrando rebasar la meta con el   140%,  de la meta programada  en este tercer trimestre. </t>
    </r>
    <r>
      <rPr>
        <b/>
        <sz val="12"/>
        <rFont val="Arial"/>
        <family val="2"/>
      </rPr>
      <t xml:space="preserve">                                                                                                                                                                                                                                                                Meta Anual: </t>
    </r>
    <r>
      <rPr>
        <sz val="12"/>
        <rFont val="Arial"/>
        <family val="2"/>
      </rPr>
      <t xml:space="preserve"> La meta anual  es acumulativo, por lo que logró el 68.00%, de avance alcanzando  el  semáforo amarillo en el tercer trimestre acumulado 2025  </t>
    </r>
  </si>
  <si>
    <r>
      <t xml:space="preserve">Justificacion Trimestral: </t>
    </r>
    <r>
      <rPr>
        <sz val="12"/>
        <rFont val="Arial"/>
        <family val="2"/>
      </rPr>
      <t xml:space="preserve">se logró realizar 4,217 limpiezas  de los 4,750 programados en el tercer trimestre, alcanzando el 88.78% de la meta programada, se ha logrado alcanzar el semáforo verde en el tercer trimestre.  </t>
    </r>
    <r>
      <rPr>
        <b/>
        <sz val="12"/>
        <rFont val="Arial"/>
        <family val="2"/>
      </rPr>
      <t xml:space="preserve">                                                                                         Meta Anual:  </t>
    </r>
    <r>
      <rPr>
        <sz val="12"/>
        <rFont val="Arial"/>
        <family val="2"/>
      </rPr>
      <t xml:space="preserve">La meta anual  es acumulativo, por lo que logró el 62.79%, de avance alcanzando el  semáforo amarillo en el tercer trimestre acumulado 2025 </t>
    </r>
  </si>
  <si>
    <r>
      <t xml:space="preserve">Justificación Trimestral: </t>
    </r>
    <r>
      <rPr>
        <sz val="12"/>
        <rFont val="Arial"/>
        <family val="2"/>
      </rPr>
      <t xml:space="preserve">Se logró rebasar la meta programada realizando  1363 ML de la limpieza de interconexión  de los 1,200 ML programados  para el tercer trimestre, alcanzando el 113.58% de la meta programada, se ha logrado el semáforo verde en el tercer trimestre.   </t>
    </r>
    <r>
      <rPr>
        <b/>
        <sz val="12"/>
        <rFont val="Arial"/>
        <family val="2"/>
      </rPr>
      <t xml:space="preserve">                                                                                                                                                                                                                                                                           Meta Anual:  </t>
    </r>
    <r>
      <rPr>
        <sz val="12"/>
        <rFont val="Arial"/>
        <family val="2"/>
      </rPr>
      <t xml:space="preserve">  La meta anual  es acumulativo, logró el 89.33%, de avance alcanzando  el  semáforo verde en el tercer trimestre acumulado 2025   </t>
    </r>
  </si>
  <si>
    <r>
      <t xml:space="preserve">Justificación Trimestral: </t>
    </r>
    <r>
      <rPr>
        <sz val="12"/>
        <rFont val="Arial"/>
        <family val="2"/>
      </rPr>
      <t xml:space="preserve">Se logró realizar 135,550  Kg de basura  de los  137,000  Kg  programados en el tercer trimestre, alcanzando el 98.94%  de la meta programada  se ha logrado el semáforo verde en el tercer trimestre. </t>
    </r>
    <r>
      <rPr>
        <b/>
        <sz val="12"/>
        <rFont val="Arial"/>
        <family val="2"/>
      </rPr>
      <t xml:space="preserve">                                                                                                                                                                                                                                                                                                                                                        Meta Anual:  </t>
    </r>
    <r>
      <rPr>
        <sz val="12"/>
        <rFont val="Arial"/>
        <family val="2"/>
      </rPr>
      <t xml:space="preserve"> La meta anual  es acumulativo, logró el 82.19%, de avance alcanzando  el  semáforo verde en el tercer trimestre acumulado 2025  </t>
    </r>
  </si>
  <si>
    <r>
      <t xml:space="preserve">Justificación Trimestral: </t>
    </r>
    <r>
      <rPr>
        <sz val="12"/>
        <rFont val="Arial"/>
        <family val="2"/>
      </rPr>
      <t xml:space="preserve">Se logró rebasar  el retiro de    20175.30 M3 de sargazo y pasto marino de las playas, de los 3500 m3 programados en el tercer  trimestre rebasando con un 576.44%  de la meta programada, esto debido al exceso de recale de sargazo de las playas, se ha logrado el semáforo verde en el tercer trimestre.      </t>
    </r>
    <r>
      <rPr>
        <b/>
        <sz val="12"/>
        <rFont val="Arial"/>
        <family val="2"/>
      </rPr>
      <t xml:space="preserve">                                                                                                                                 Meta Anual:  </t>
    </r>
    <r>
      <rPr>
        <sz val="12"/>
        <rFont val="Arial"/>
        <family val="2"/>
      </rPr>
      <t xml:space="preserve">La meta anual  es acumulativo, se logró rebasar la meta acumulada  en este trimestre al  187.42%, de avance debido al acumulo y recale del zargazo en las playas. alcanzando  el  semáforo verde en el tercer trimestre acumulado 2025 </t>
    </r>
  </si>
  <si>
    <r>
      <t xml:space="preserve">Justificación Trimestral: </t>
    </r>
    <r>
      <rPr>
        <sz val="12"/>
        <rFont val="Arial"/>
        <family val="2"/>
      </rPr>
      <t xml:space="preserve">Se logró  realizar  9 mantenimientos de los 9 programados en el tercer trimestre, alcanzando el  100.00%  de la meta programada, se ha logrado el semáforo verde en el tercer trimestre.  </t>
    </r>
    <r>
      <rPr>
        <b/>
        <sz val="12"/>
        <rFont val="Arial"/>
        <family val="2"/>
      </rPr>
      <t xml:space="preserve">                                                                                                                                                                                                                                                                                                                                                              Meta Anual:  </t>
    </r>
    <r>
      <rPr>
        <sz val="12"/>
        <rFont val="Arial"/>
        <family val="2"/>
      </rPr>
      <t xml:space="preserve"> La meta anual  es acumulativo, logró el 68.57%, de avance quedando en el  semáforo amarillo en el tercer trimestre acumulado 2025 </t>
    </r>
  </si>
  <si>
    <r>
      <t xml:space="preserve">Meta Trimestral: </t>
    </r>
    <r>
      <rPr>
        <sz val="12"/>
        <color theme="1"/>
        <rFont val="Arial"/>
        <family val="2"/>
      </rPr>
      <t>En este indicador se tiene como meta anual realizar 115 servicios. En este trimestre  no se realizo servicio alguno de los 30 programados. Por lo cual no se presento avance del mantenimiento programado para esta actividad. Se hace mención que no se realizo la adquición de material mediante requisición, sin embargo, se realizaron las solicitudes correspondientes para dicha aquisición.</t>
    </r>
    <r>
      <rPr>
        <b/>
        <sz val="12"/>
        <color theme="1"/>
        <rFont val="Arial"/>
        <family val="2"/>
      </rPr>
      <t xml:space="preserve">
Meta Anual: </t>
    </r>
    <r>
      <rPr>
        <sz val="12"/>
        <color theme="1"/>
        <rFont val="Arial"/>
        <family val="2"/>
      </rPr>
      <t>Debido a la falta de adquisición de material de pintura mediante requisiciones, se presento avance del 0.87%  para esta actividad.</t>
    </r>
  </si>
  <si>
    <r>
      <t xml:space="preserve">Meta Trimestral: </t>
    </r>
    <r>
      <rPr>
        <sz val="12"/>
        <rFont val="Arial"/>
        <family val="2"/>
      </rPr>
      <t xml:space="preserve">En este indicador se tiene como meta anual 2380 servicios de limpieza. En este trimestre se realizaron 569 servicios de los 595 programados. El porcentaje de alcanzado fue del 95.63 % para esta actividad, donde es atendido de forma continua solicitudes de ciudadanos mediante el programa de "REPORTA Y APORTA", SUGEI y las áreas calendarizadas por la dirección.
</t>
    </r>
    <r>
      <rPr>
        <b/>
        <sz val="12"/>
        <rFont val="Arial"/>
        <family val="2"/>
      </rPr>
      <t xml:space="preserve">Meta Anual: </t>
    </r>
    <r>
      <rPr>
        <sz val="12"/>
        <rFont val="Arial"/>
        <family val="2"/>
      </rPr>
      <t>Se logro un avance anual del 64.96 % del programado para la actividad en los servicios de mantenimiento a parques y espacios públicos, atendiendo de forma continua solicitudes de ciudadanos mediante el programa de "REPORTA Y APORTA", SUGEI y las áreas calendarizadas por la dirección.</t>
    </r>
  </si>
  <si>
    <r>
      <t>Meta Trimestral:</t>
    </r>
    <r>
      <rPr>
        <sz val="12"/>
        <rFont val="Arial"/>
        <family val="2"/>
      </rPr>
      <t xml:space="preserve"> En este indicador se tiene como meta anual 350 plantas de ornato. En este trimestre debido a la falta de adquisición de material  para la siembra de plantas de ornato,  no se presentó avance alguno de lo programado para esta actividad. Se hace mención que no se realizo la adquición de material mediante requisición, sin embargo, se realizaron las solicitudes correspondientes para dicha aquisición.
</t>
    </r>
    <r>
      <rPr>
        <b/>
        <sz val="12"/>
        <rFont val="Arial"/>
        <family val="2"/>
      </rPr>
      <t xml:space="preserve">Meta Anual: </t>
    </r>
    <r>
      <rPr>
        <sz val="12"/>
        <rFont val="Arial"/>
        <family val="2"/>
      </rPr>
      <t>Debido a  la falta de adquisición de material, mediante requisiciones para la siembra de plantas de ornato, no se represento avance alguno de lo programado para esta actividad.</t>
    </r>
  </si>
  <si>
    <r>
      <t xml:space="preserve">Meta Trimestral: </t>
    </r>
    <r>
      <rPr>
        <sz val="12"/>
        <rFont val="Arial"/>
        <family val="2"/>
      </rPr>
      <t>En este indicador se tiene como meta anual  la restauracion de 1,200 Juegos Infantiles y Ejercitadores. En este trimestre se realizaron 109 de los 300 programados. El porcentaje alcanzado fue de 36.33% del mantenimiento programado para esta actividad . Se hace mención que no se realizo la adquición de material de pintura mediante requisición, sin embargo, se realizaron las solicitudes correspondientes para dicha aquisición.</t>
    </r>
    <r>
      <rPr>
        <b/>
        <sz val="12"/>
        <rFont val="Arial"/>
        <family val="2"/>
      </rPr>
      <t xml:space="preserve">
Meta Anual: </t>
    </r>
    <r>
      <rPr>
        <sz val="12"/>
        <rFont val="Arial"/>
        <family val="2"/>
      </rPr>
      <t>Debido a falta de adquisición de material de pintura para la restauración mediante requisiciones, se logró un  avance anual del 26.92%  del programado para la actividad en la restauracion de juegos infantiles y aparatos de ejercicio.</t>
    </r>
  </si>
  <si>
    <r>
      <t xml:space="preserve">Meta Trimestral: </t>
    </r>
    <r>
      <rPr>
        <sz val="12"/>
        <rFont val="Arial"/>
        <family val="2"/>
      </rPr>
      <t>En este indicador se tiene como meta anual 27 servicios de mantenimiento. En este trimestre se realizaron los 3 servicios programados de esta actividad. El porcentaje alcanzado fue del 42.86% de avance para el mantenimiento del parque vehicular, el cual es realizado en la Dirección de Taller Municipal. Se realizaron las solicitudes para el mantenimiento de vehiculos en taller externo de la partida 3551 con la finalidad de cumlir con la meta programada asi como tener el parque vehicular en optimas condiciones.</t>
    </r>
    <r>
      <rPr>
        <b/>
        <sz val="12"/>
        <rFont val="Arial"/>
        <family val="2"/>
      </rPr>
      <t xml:space="preserve">
Meta Anual: </t>
    </r>
    <r>
      <rPr>
        <sz val="12"/>
        <rFont val="Arial"/>
        <family val="2"/>
      </rPr>
      <t>Se logró un  avance del 51.85%  del programado para la actividad en mantenimiento del parque vehicular, mantenimiento realizado por la Dirección de Taller Municipal.</t>
    </r>
  </si>
  <si>
    <r>
      <t xml:space="preserve">Meta Trimestral: </t>
    </r>
    <r>
      <rPr>
        <sz val="12"/>
        <rFont val="Arial"/>
        <family val="2"/>
      </rPr>
      <t xml:space="preserve">En este indicador se tiene como meta anual 225 servicios de mantenimiento. En este trimestre se realizaron 44 servicios de 50 programados de esta actividad. El porcentaje alcanzado fue del 88.00% para realizar el mantenimiento de maquinaria menor como lo son desbrozadoras, motosierras, podadoras, etc., las cuales son utilizadas para el mantenimiento en parques y espacios públicos. </t>
    </r>
    <r>
      <rPr>
        <b/>
        <sz val="12"/>
        <rFont val="Arial"/>
        <family val="2"/>
      </rPr>
      <t xml:space="preserve">
Meta Anual: </t>
    </r>
    <r>
      <rPr>
        <sz val="12"/>
        <rFont val="Arial"/>
        <family val="2"/>
      </rPr>
      <t>Se logro un  avance anual del 60.44%  del programado para la actividad en mantenimiento de maquinaria menor de las desbrozadoras, motosierras, podadoras, etc.</t>
    </r>
  </si>
  <si>
    <r>
      <t xml:space="preserve">Meta Trimestral: </t>
    </r>
    <r>
      <rPr>
        <sz val="12"/>
        <rFont val="Arial"/>
        <family val="2"/>
      </rPr>
      <t>En este indicador se tiene como meta anual 70 metros lineales de guarnición. En este trimestre se realizaron 70 metros lineales de 15 metros lineales programados de esta actividad. El porcentaje alcanzado fue del 466.67% para la reparacion de guaniciones programadas para el trimestre. Dicho avance fue realizado mediante la adquisición de material con un gasto a comprobar.</t>
    </r>
    <r>
      <rPr>
        <b/>
        <sz val="12"/>
        <rFont val="Arial"/>
        <family val="2"/>
      </rPr>
      <t xml:space="preserve">  
Meta Anual: </t>
    </r>
    <r>
      <rPr>
        <sz val="12"/>
        <rFont val="Arial"/>
        <family val="2"/>
      </rPr>
      <t>Debido a la adquisición de material mediante gasto a comprobar solicitado para solucionar las demandas ciudadanas  hechas a esta direccion, se logro un  avance anual del 277.14%  del programado para la actividad reparación de guarniciones.</t>
    </r>
  </si>
  <si>
    <r>
      <t>Meta Trimestral:</t>
    </r>
    <r>
      <rPr>
        <sz val="12"/>
        <rFont val="Arial"/>
        <family val="2"/>
      </rPr>
      <t xml:space="preserve"> En este indicador se tiene como meta anual 170 metros cuadrados de estructuras de concreto. En este trimestre se realizaron 9 metros cuadrados de 40 programados de esta actividad. El porcentaje alcanzado fue del 22.50% para esta actividad correspondiente a la reparacion de estructuras de concreto.
</t>
    </r>
    <r>
      <rPr>
        <b/>
        <sz val="12"/>
        <rFont val="Arial"/>
        <family val="2"/>
      </rPr>
      <t xml:space="preserve">Meta Anual: </t>
    </r>
    <r>
      <rPr>
        <sz val="12"/>
        <rFont val="Arial"/>
        <family val="2"/>
      </rPr>
      <t xml:space="preserve">Debido a la adquisición de material para la reparación mediante un gasto a comprobar solicitado para solucionar las demandas ciudadanas  hechas a esta direccion, se logro un  avance del 24.12 %  del programado para la actividad reparación de estructuras de concreto.  </t>
    </r>
  </si>
  <si>
    <t>Justificacion Trimestral:  La meta alcanzada del 01 de julio al 30 de Septiembre 2025, Se logro un avance del 29.70% partiendo de la meta planeada. Las actividades en este periodo se volcaron a las actividades de apoyo  a  Retiro de los desechos sólidos y vegetales de basureros clandestinos debido a las condiciones metereologicas y al apoyo al carnabal.</t>
  </si>
  <si>
    <t xml:space="preserve">Justificacion Trimestral:  La meta alcanzada del 01 de julio al 30 de Septiembre 2025, Se logro un avance del 131% partiendo de la meta planeada.debido ala demanda de reportes y la operatividad de la direccion se han solicitado constantemente el mantenimiento de la maquinaria menor y actualmente estan al cien las mismas.     </t>
  </si>
  <si>
    <t>Justificacion Trimestral:   La meta alcanzada del 01 de julio al 30 de Septiembre 2025, Se logró un avance del 80.95% partiendo de la meta planeada. el cual se encuentra en el rango promedio de acuerdo a lo planeado.</t>
  </si>
  <si>
    <t xml:space="preserve">Justificacion Trimestral: La meta alcanzada del 01 de Julio al 30 de Septiembre 2025, Se logro un avance del 792% partiendo de la meta planeada, el cual es mayor a lo planeado ya que los reportes de la ciudadania estan en aumento debido a nuestro nuevo sistema de atencion ciudadana Chat Bot el cual facilita la atencion a  la ciudadania.       </t>
  </si>
  <si>
    <t xml:space="preserve">Justificacion Trimestral: La meta alcanzada del 01 de julio al 30 de Septiembre 2025, Se logró un avance del 68.12% partiendo de la meta planeada, es una cifra  de acuerdo a lo planeado, ya que el personal  se volcado a otras actividades por temas de contingencia metereologica y prevencion de estos mismos.                                      </t>
  </si>
  <si>
    <t>Justificacion Trimestral: La meta alcanzada del 01 de julio al 30 de Septiembre 2025, Se logro un avance del 55.99% partiendo de la meta planeada,siendo una sifra un poco baja  con rspecto a lo planeado ya que  ya que el personal  se volcado a otras actividades por temas de contingencia metereo y  prevencion de estos mismos .</t>
  </si>
  <si>
    <t xml:space="preserve">Justificacion Trimestral: La meta alcanzada del 01 de julio al 30 de Septiembre 2025, Se logro un avance del 44.82% de la meta planeada. debido a la alza de los reportes de la ciudadania y se prioriza dichos reportes para disminuir la delincuencia en zonas inseguras y minimizar zonas de alto riesgo para la salud de mujeres y niños. Al igual a los programas de descacharrizacion que programa la Presidencia Municipal   </t>
  </si>
  <si>
    <t xml:space="preserve">Justificacion Trimestral: La meta alcanzada del 01 de julio al 30 de Septiembre 2025, Se logró un avance del 2.67% partiendo de la meta planeada.debido ala alza de reportes por parte de la ciudadania en temas de contingencia , se priorizan de acuerdo alos riesgos sanitarios ,  por zonas inseguras y acciones de inmediata accion.   </t>
  </si>
  <si>
    <t xml:space="preserve">Justificacion Trimestral: La meta alcanzada del 01 de julio al 30 de Septiembre 2025, Se logro un avance del 96.97% partiendo de la meta planeada. debido ala demanda de la operatividad se han solicitado constantemente mantenimiento vehicular. </t>
  </si>
  <si>
    <t xml:space="preserve">Justificacion Trimestral:  La meta alcanzada del 01 de julio al 30 de Septiembre 2025, Se logro un avance del 97.90 % partiendo de la meta planeada.debido ala demanda de la operatividad se han solicitado constantemente mantenimiento del maquinaria pesada , pero al estar en constante actividad genera mayor desgaste en las mismas. </t>
  </si>
  <si>
    <t>Justificacion Trimestral: Durante este trimestre, se realizaron 1180 de las 1250 supervisiones programadas, lo que representa un 94.40% de cumplimiento. El principal motivo de no haber alcanzado la meta prevista fue la reprogramación de algunas actividades debido a factores externos. Se espera que en el próximo trimestre si se logren las metas esperando que las condiciones sean favorables, con el objetivo de cumplir la meta anual.</t>
  </si>
  <si>
    <t>Justificacion Trimestral: Durante este trimestre, se realizaron 1188 de las 1050 supervisiones de rutas programadas, lo que representa un 113.14% de cumplimiento. El principal motivo de  haber alcanzado  mas del 100% de la meta prevista fue el aumento de los dias de recoleccion de desechos solidos. Se espera que en el próximo trimestre  se logren nuevamente las metas esperando que las condiciones sean favorables, con el objetivo de cumplir la meta anual.</t>
  </si>
  <si>
    <t>Justificacion Trimestral: Durante este trimestre, se realizaron 130123.35 de las 91,025 toneladas de residuos solidos  programadas, lo que representa un 142.95% de cumplimiento. El principal motivo de  haber alcanzado mas del 100% la meta prevista fue el aumento de dias en la recoleccion de desechos solidos. Se espera que en el próximo trimestre  se logren nuevamente las metas esperando que las condiciones sean favorables, con el objetivo de cumplir la meta anual.</t>
  </si>
  <si>
    <t>Justificacion Trimestral: Durante este trimestre, se realizaron 22 de las 35 supervisiones de basureros clandestinos programadas, lo que representa un 62.86% de cumplimiento.El principal motivo de la disminución en el porcentaje de cumplimiento de la meta prevista se debe a que, al llevarse a cabo jornadas de descacharrización en diversas zonas, se logró reducir la formación de basureros clandestinos. Esta acción, aunque positiva para el entorno y la salud pública, influyó en el indicador de la meta establecida. Se espera que en el próximo trimestre, manteniendo las condiciones favorables y continuando con estas estrategias preventivas, se logre avanzar de manera significativa para cumplir la meta anual.</t>
  </si>
  <si>
    <t>Justificacion Trimestral: Durante este trimestre, se realizaron 3 de los 5 servicios de mantenimiento programadas, lo que representa un 60% de cumplimiento. El principal motivo de no haber alcanzado la meta prevista fue la reprogramación de algunas actividades debido a factores externos. Se espera que en el próximo trimestre si se logren las metas esperando que las condiciones sean favorables, con el objetivo de cumplir la meta anual.</t>
  </si>
  <si>
    <t>Justificacion Trimestral: La meta alcanzada del 1 Julio al 30 de Septiembre de 2025, fue de un 113.09% ya que la medición es trimestral, se alcanzo la meta derivado a se realizo el mantenimiento preventivo y  se esta realizando el trabajo operativo de manera normal en la diferentes direcciones</t>
  </si>
  <si>
    <t>Justificacion Trimestral:  La meta alcanzada del 1 Julio al 30 de Septiembre de 2025, fue de un 91.52%se alcanzo la meta derivado a se realizo el mantenimiento preventivo y  se esta realizando el trabajo operativo de manera normal en la diferentes direcciones</t>
  </si>
  <si>
    <t>Justificacion Trimestral:   La meta alcanzada del 1 Julio al 30 de Septiembre de 2025, fue de  un 86.36% ya que la medición es trimestral, se llego a la meta programada derivado a que se realizo la programacion trimestral de mantenimiento preventivo y correctivo de todas las direcciones de Dirección General de Servicios Publccos por lo cual no solicitan dictamenes para las reparaciones correspondientes</t>
  </si>
  <si>
    <t>Justificacion Trimestral:  La meta alcanzada del 1 Julio al 30 de Septiembre de 2025, fue de un 12.12% ya que la medición es trimestral, no se cumplio la meta a que no se han realizado las requisiciones correspondientes para poder dar el mantenimiento a instalaciones</t>
  </si>
  <si>
    <r>
      <rPr>
        <b/>
        <sz val="14"/>
        <rFont val="Arial"/>
        <family val="2"/>
      </rPr>
      <t>Justificacion Trimestral:</t>
    </r>
    <r>
      <rPr>
        <sz val="14"/>
        <rFont val="Arial"/>
        <family val="2"/>
      </rPr>
      <t xml:space="preserve"> Se logró el 85.71% de avance programado en el cumplimiento en relación a la ejecución de programas, acciones y medidas  para la operación y buen funcionamiento de los servicios públicos.</t>
    </r>
  </si>
  <si>
    <r>
      <rPr>
        <b/>
        <sz val="14"/>
        <rFont val="Arial"/>
        <family val="2"/>
      </rPr>
      <t xml:space="preserve">Justificacion Trimestral: </t>
    </r>
    <r>
      <rPr>
        <sz val="14"/>
        <rFont val="Arial"/>
        <family val="2"/>
      </rPr>
      <t xml:space="preserve">Se logró un avance del 88.89% en la Tramitación de recursos necesarios para la operación y buen funcionamiento de los programas de servicios públicos. </t>
    </r>
  </si>
  <si>
    <r>
      <rPr>
        <b/>
        <sz val="14"/>
        <rFont val="Arial"/>
        <family val="2"/>
      </rPr>
      <t xml:space="preserve">Justificacion Trimestral: </t>
    </r>
    <r>
      <rPr>
        <sz val="14"/>
        <rFont val="Arial"/>
        <family val="2"/>
      </rPr>
      <t>Se logró un avance del 97.09% de lo programado derivado a la atención oportuna de las solicitudes ciudadanas recepcionadas mediante el programa reporta y aporta.</t>
    </r>
  </si>
  <si>
    <r>
      <rPr>
        <b/>
        <sz val="14"/>
        <rFont val="Arial"/>
        <family val="2"/>
      </rPr>
      <t xml:space="preserve">Justificacion Trimestral: </t>
    </r>
    <r>
      <rPr>
        <sz val="14"/>
        <rFont val="Arial"/>
        <family val="2"/>
      </rPr>
      <t>Se logró el avance del 91.25%, derivado a que se establecieron las estrategias necesaria para la inspección de establecimientos para su buen funcionamiento.</t>
    </r>
  </si>
  <si>
    <t>Justificación Trimestral:  
El indicador una meta anual de 19 obras públicas enfocadas a servicios basicos. Durante este trimestre se iniciarán 13 obra pública, obteniendo un avance trimestral de 118.18% superando lo planeado en para el trimestre</t>
  </si>
  <si>
    <t>Justificación Trimestral:  
El indicador una meta anual de 4 obras públicas enfocadas a mejoramiento integral. Durante este trimestre se iniciarán 3 obra pública, obteniendo un avance trimestral de 150% superando lo planeado en para el trimestre</t>
  </si>
  <si>
    <t xml:space="preserve">Justificación Trimestral:  
Este indicador tiene como meta anual de verificar el avance de 2 obras públicas, sin embargo en este tercer trimestre se  considera que No Disponible porque aunque se planeo 1 Obra pública, no se realizaron acciónes </t>
  </si>
  <si>
    <t>Justificación Trimestral:  
Este indicador tiene como meta anual de verificar la gestion de 84 pagos de arrendamiento de oficina, por lo que, para este tercer trimestre se cumplio con la meta con 21 gestiones; logrando un avance de 100.00%.</t>
  </si>
  <si>
    <t>Justificación Trimestral:   
Este indicador tiene como meta anual supervidar 40 obras en la vía pública, por lo que en este trimestre se  supervisaron 23 Obras , logrando superar el avance trimestral al 92.00 %</t>
  </si>
  <si>
    <t>Justificación Trimestral:  
El indicador contempla la meta anual de elaborar 52 Expedientes Técnicos para obras pública o servicios relacionados con la misma, por lo que en este trimestre se concluyeron 14 expedientes técnicos; logrando un avance trimestral del 175%</t>
  </si>
  <si>
    <t>Justificación Trimestral:  
Este indicador contempla la meta anual elaborar 35 Gestiones de Trámite para la MIA, por lo que en este trimestre se gestionaron 11 trámites ante la SEMA; logrando un avance trimestral del 137.50%</t>
  </si>
  <si>
    <t>Justificación Trimestral:  
Este indicador tiene como meta anual elaborar 17 Gestiones de Trámite para la factibilidad de los proyectos Electicos e/o Hidraulicos, por lo que en este trimestre se gestionaron 8 trámites ante la CFE y/o CAPA; logrando cumplir con el avance trimestral al 100%</t>
  </si>
  <si>
    <t xml:space="preserve">Justificación Trimestral:  
Este indicador tiene como meta anual elaborar 52 Gestiones de Trámite licencias de contrucción, por lo que en este trimestre se gestionaron 21 trámites; logrando un avance trimestral del 262.50% </t>
  </si>
  <si>
    <t>Justificación Trimestral:  
Este indicador tiene como meta anual elaborar 65 Proyectos para obras pública o servicios relacionados con la misma, por lo que en este trimestre se concluyeron 22 Proyectos, logrando superar el avance trimestral al 220.00 %</t>
  </si>
  <si>
    <t xml:space="preserve">Justificación Trimestral:  
Este indicador tiene como meta anual de adjudicar 52 contratos para obras públicas, sin embargo en este trimestre se concluyero 32 contratos de obra pública, obteniendo un avance trimestral de 168.42 % </t>
  </si>
  <si>
    <t xml:space="preserve">Justificación Trimestral:  
Este indicador tiene como meta anual de 38 procedimientos de convocatorias de obras públicas,sin embargo en este trimestre se concluyeron 9 procedimientos de covocatorias para obra pública, obteniendo un avance trimestral de 64.29 % </t>
  </si>
  <si>
    <t xml:space="preserve">Justificación Trimestral:  
Este indicador tiene como meta anual de verificar el avance de 52 obras públicas, sin embargo en este trimestre se iniciarán 2 obra pública, obteniendo un avance trimestral de 178.95 % </t>
  </si>
  <si>
    <t>Justificación Trimestral:  
Este indicador tiene como meta anual de informar 182 avances fisico de obras públicas. Durante este segundo trimestre se entregaron 26 soportes de avance de obra , obteniendo un 45.61% de avance.</t>
  </si>
  <si>
    <t xml:space="preserve">Justificación Trimestral:   
Este indicador tiene como meta anual de verificar el avance financiero de 52 obras públicas. Durante este trimestre se concluyero 32 obra pública comprometidas, obteniendo un avance trimestral de 168.42 % </t>
  </si>
  <si>
    <t>Justificación Trimestral:  
El indicador contempla una meta anual  de 182 gestiones del avance financiero.  Durante este segundo trimestre se entregaron 19 soportes de avance de financieros, obteniendo un 33.33% de avance.</t>
  </si>
  <si>
    <r>
      <rPr>
        <b/>
        <sz val="14"/>
        <color theme="1"/>
        <rFont val="Calibri"/>
        <family val="2"/>
        <scheme val="minor"/>
      </rPr>
      <t xml:space="preserve">Justificación Trimestral:  </t>
    </r>
    <r>
      <rPr>
        <sz val="14"/>
        <color theme="1"/>
        <rFont val="Calibri"/>
        <family val="2"/>
        <scheme val="minor"/>
      </rPr>
      <t xml:space="preserve">
El indicador contempla una meta anual de 52 obras públicas. Durante este trimestre se inició la ejecución de 34 obras públicas, lo que representa un avance del 178.95% respecto a la meta trimestral. </t>
    </r>
  </si>
  <si>
    <r>
      <rPr>
        <b/>
        <sz val="14"/>
        <rFont val="Arial"/>
        <family val="2"/>
      </rPr>
      <t xml:space="preserve">Justificación Trimestral:  </t>
    </r>
    <r>
      <rPr>
        <sz val="14"/>
        <rFont val="Arial"/>
        <family val="2"/>
      </rPr>
      <t xml:space="preserve">
El indicador una meta anual de 27 obras públicas enfocadas a urbanización. Durante este trimestre se iniciarán 18 obra pública, obteniendo un avance trimestral de 360.00% superando lo planeado en para el trimestre</t>
    </r>
  </si>
  <si>
    <t>Justificacion Trimestral: Se logró alcanzar el 80% de lo programado en el tercer trimestre de  las solicitudes ciudadanas canalizadas adecuadamente a las dependencias correspondientes para su resolución.</t>
  </si>
  <si>
    <t>Justificación Trimestral:  
Este indicador tiene como meta anual de verificar la gestion de 61 vehiculos para su reparación o manteniemiento, por lo que, para este tercer trimestre se cumplio con la meta con 7 vehiculos reparados; logrando un avance de 35.00%.</t>
  </si>
  <si>
    <r>
      <rPr>
        <b/>
        <sz val="14"/>
        <rFont val="Arial"/>
        <family val="2"/>
      </rPr>
      <t xml:space="preserve">Justificacion Trimestral: </t>
    </r>
    <r>
      <rPr>
        <sz val="14"/>
        <rFont val="Arial"/>
        <family val="2"/>
      </rPr>
      <t>Se logró alcanzar el 80% de lo programado en el tercer trimestre de  las solicitudes ciudadanas atendidas por parte de la Secretaría Municipal de Obras Públicas y Servicios.</t>
    </r>
  </si>
  <si>
    <r>
      <rPr>
        <b/>
        <sz val="14"/>
        <rFont val="Arial"/>
        <family val="2"/>
      </rPr>
      <t>Justificacion Trimestral:</t>
    </r>
    <r>
      <rPr>
        <sz val="14"/>
        <rFont val="Arial"/>
        <family val="2"/>
      </rPr>
      <t xml:space="preserve"> Este indicador tiene como meta anual recepcionar 4 obras. En este trimestre se realizaron 0 de 1 programado. El porcentaje alcanzado fue de 0% debido a que este trimestre no se recepciono alguno,  derivado  de la reprogramacion de actividades.</t>
    </r>
  </si>
  <si>
    <r>
      <rPr>
        <b/>
        <sz val="14"/>
        <rFont val="Arial"/>
        <family val="2"/>
      </rPr>
      <t xml:space="preserve">Justificacion Trimestral: </t>
    </r>
    <r>
      <rPr>
        <sz val="14"/>
        <rFont val="Arial"/>
        <family val="2"/>
      </rPr>
      <t>Este indicador tiene como meta anual realizar 4 mantenimientos a las maquinarias. En este trimestre no se realizo ninguno. El porcentaje alcanzado fue de 0%  derivado de la reprogramacion de actividades.</t>
    </r>
  </si>
  <si>
    <r>
      <t xml:space="preserve">Meta Trimestral: </t>
    </r>
    <r>
      <rPr>
        <sz val="12"/>
        <rFont val="Arial"/>
        <family val="2"/>
      </rPr>
      <t>En este indicador se tiene como meta anual el acondicionamiento o equipamiento y pintado de 8 Monumentos y/o Fuentes. En este trimestre no se presento avance del mantenimiento programado para esta actividad  por la reprogramacion de actividades.</t>
    </r>
    <r>
      <rPr>
        <b/>
        <sz val="12"/>
        <rFont val="Arial"/>
        <family val="2"/>
      </rPr>
      <t xml:space="preserve">
Meta Anual:  </t>
    </r>
    <r>
      <rPr>
        <sz val="12"/>
        <rFont val="Arial"/>
        <family val="2"/>
      </rPr>
      <t>Debido a la adquisición de material de pintura mediante un gasto a comprobar, se logro un avance anual del 37.50% del programado para la actividad.</t>
    </r>
  </si>
  <si>
    <t>Justificacion Trimestral: Durante este trimestre, se realizaron 4875 de las 4560 encuestas programadas, lo que representa un 106.91% de cumplimiento. El principal motivo de haber alcanzado mas del 100% la meta fue la participacion de la ciudadania.  Se espera que en el próximo trimestre se logre el mismo porcentaje para el cumplimiento de las metas anuales.</t>
  </si>
  <si>
    <r>
      <rPr>
        <b/>
        <sz val="14"/>
        <rFont val="Arial"/>
        <family val="2"/>
      </rPr>
      <t xml:space="preserve">Justificacion Trimestral: </t>
    </r>
    <r>
      <rPr>
        <sz val="14"/>
        <rFont val="Arial"/>
        <family val="2"/>
      </rPr>
      <t xml:space="preserve"> Se logró un avance del 100% de lo programado en el tercer trimestre derivado de la implementacion de estrategias en la planeacióon presupuestaria de actividades administrativas y operativas.</t>
    </r>
  </si>
  <si>
    <r>
      <rPr>
        <b/>
        <sz val="14"/>
        <rFont val="Arial"/>
        <family val="2"/>
      </rPr>
      <t xml:space="preserve">Justificacion Trimestral: </t>
    </r>
    <r>
      <rPr>
        <sz val="14"/>
        <rFont val="Arial"/>
        <family val="2"/>
      </rPr>
      <t>Se logró un avance del 100% de lo programado en el tercer trimestre derivado del recorrido de obras y servicios públicos para su supervisión</t>
    </r>
  </si>
  <si>
    <r>
      <rPr>
        <b/>
        <sz val="14"/>
        <rFont val="Arial"/>
        <family val="2"/>
      </rPr>
      <t xml:space="preserve">Justificacion Trimestral: </t>
    </r>
    <r>
      <rPr>
        <sz val="14"/>
        <rFont val="Arial"/>
        <family val="2"/>
      </rPr>
      <t>En este tercer trimestre el porcentaje alcanzado fue de 100%   la meta programada derivado de la labor de implementar programas para el mantenimiento de la infraestructura urbana.</t>
    </r>
  </si>
  <si>
    <r>
      <rPr>
        <b/>
        <sz val="14"/>
        <rFont val="Arial"/>
        <family val="2"/>
      </rPr>
      <t>Justificacion Trimestral</t>
    </r>
    <r>
      <rPr>
        <sz val="14"/>
        <rFont val="Arial"/>
        <family val="2"/>
      </rPr>
      <t>: Se logró un avance del 63.64% de lo programado en el tercer trimestre derivado del labor de  autorización de permisos de obra privada en vía pública que se realizo por parte de la Secretaría Municipal de Obras Públicas y Servicios.</t>
    </r>
  </si>
  <si>
    <r>
      <rPr>
        <b/>
        <sz val="14"/>
        <rFont val="Arial"/>
        <family val="2"/>
      </rPr>
      <t>Justificacion Trimestral:</t>
    </r>
    <r>
      <rPr>
        <sz val="14"/>
        <rFont val="Arial"/>
        <family val="2"/>
      </rPr>
      <t xml:space="preserve"> En este tercer trimestre se logró un avance del 40% de lo programado derivado a que no hubo alguna Recepción e Integracion de Resolución  de recursos de revisión, desahogo de pruebas y alegatos en  audiencias, que se realizan en la Secretaría Municipal de Obras Públicas y Servicios.</t>
    </r>
  </si>
  <si>
    <r>
      <rPr>
        <b/>
        <sz val="14"/>
        <rFont val="Arial"/>
        <family val="2"/>
      </rPr>
      <t>Justificacion Trimestral:</t>
    </r>
    <r>
      <rPr>
        <sz val="14"/>
        <rFont val="Arial"/>
        <family val="2"/>
      </rPr>
      <t xml:space="preserve"> Durante el tercer trimestre se logró un avance del 100% de lo programado en el trimestre derivado de la realización del mantenimiento de las instalaciones de la coordinación administrativa de la Secretaría Municipal de Obras Públicas y Servicios.</t>
    </r>
  </si>
  <si>
    <r>
      <rPr>
        <b/>
        <sz val="14"/>
        <rFont val="Arial"/>
        <family val="2"/>
      </rPr>
      <t>Justificacion Trimestral:</t>
    </r>
    <r>
      <rPr>
        <sz val="14"/>
        <rFont val="Arial"/>
        <family val="2"/>
      </rPr>
      <t xml:space="preserve"> Se alcanzo el 72.53% de avance en la  meta programada en el tercer trimestre derivado del trabajo de difusión de actividades de los servicios públicos y entrega de obra pública que realizo la Secretaría Municipal de Obras Públicas y Servicios.</t>
    </r>
  </si>
  <si>
    <r>
      <rPr>
        <b/>
        <sz val="14"/>
        <rFont val="Arial"/>
        <family val="2"/>
      </rPr>
      <t xml:space="preserve">Justificación Trimestral:  </t>
    </r>
    <r>
      <rPr>
        <sz val="14"/>
        <rFont val="Arial"/>
        <family val="2"/>
      </rPr>
      <t xml:space="preserve">
Este indicador tiene como meta anual de verificar el avance de 52 obras públicas,  sin embargo en este tercer trimestre se inicio 34 obras públicas, obteniendo un avance trimestral de 178.95%</t>
    </r>
  </si>
  <si>
    <r>
      <rPr>
        <b/>
        <sz val="14"/>
        <rFont val="Arial"/>
        <family val="2"/>
      </rPr>
      <t>Justificacion Trimestral:</t>
    </r>
    <r>
      <rPr>
        <sz val="14"/>
        <rFont val="Arial"/>
        <family val="2"/>
      </rPr>
      <t xml:space="preserve"> Este tercer trimestre se presenta un avance del 0% de lo programado derivado  de la reprogramacion de actividades de Obra Pública en coordinacion con dependencias del municipio.</t>
    </r>
  </si>
  <si>
    <r>
      <rPr>
        <b/>
        <sz val="14"/>
        <rFont val="Arial"/>
        <family val="2"/>
      </rPr>
      <t>Justificacion Trimestral</t>
    </r>
    <r>
      <rPr>
        <sz val="14"/>
        <rFont val="Arial"/>
        <family val="2"/>
      </rPr>
      <t>: Este tercer trimestre se presenta un avance del 0% de lo programado derivado  de la reprogramacion de actividades de Asistencia a actividades programadas con dependencias gubernamentales y privadas a la que asistio la Secretaria o un representante de la Secretaría Municipal de Obras Públicas y Servicios.</t>
    </r>
  </si>
  <si>
    <r>
      <t xml:space="preserve">  
Meta Trimestral:  
</t>
    </r>
    <r>
      <rPr>
        <sz val="11"/>
        <color theme="1"/>
        <rFont val="Arial"/>
        <family val="2"/>
      </rPr>
      <t>El Índice de Medio Ambiente y Desarrollo Sostenible se integra con 3 Dimensiones y 9 subdimensiones que miden aspectos de Preservación Ambiental, Gestión de Residuos y Dimensión Económica con indicadores de diferentes instituciones externas e internas al municipio . En el tercer trimestre la meta realizada se consideró igual a la programada debido a que los indicadores no han tenido actualizaciones.</t>
    </r>
    <r>
      <rPr>
        <b/>
        <sz val="11"/>
        <color theme="1"/>
        <rFont val="Arial"/>
        <family val="2"/>
      </rPr>
      <t xml:space="preserve">
Meta Anual: 
</t>
    </r>
    <r>
      <rPr>
        <sz val="11"/>
        <color theme="1"/>
        <rFont val="Arial"/>
        <family val="2"/>
      </rPr>
      <t>La meta anual es del 75% como se esperaba con base a la metra trimestral alcanzada</t>
    </r>
  </si>
</sst>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14"/>
      <color theme="0"/>
      <name val="Arial"/>
      <family val="2"/>
    </font>
    <font>
      <b/>
      <sz val="14"/>
      <color rgb="FFFFFFFF"/>
      <name val="Arial"/>
      <family val="2"/>
    </font>
    <font>
      <b/>
      <sz val="24"/>
      <color rgb="FFFFFFFF"/>
      <name val="Arial"/>
      <family val="2"/>
    </font>
    <font>
      <sz val="8"/>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
      <sz val="14"/>
      <name val="Arial"/>
      <family val="2"/>
    </font>
    <font>
      <sz val="14"/>
      <color theme="1"/>
      <name val="Calibri"/>
      <family val="2"/>
      <scheme val="minor"/>
    </font>
    <font>
      <b/>
      <sz val="14"/>
      <name val="Arial"/>
      <family val="2"/>
    </font>
    <font>
      <b/>
      <sz val="14"/>
      <color theme="1"/>
      <name val="Arial"/>
      <family val="2"/>
    </font>
    <font>
      <b/>
      <sz val="14"/>
      <color theme="1"/>
      <name val="Calibri"/>
      <family val="2"/>
      <scheme val="minor"/>
    </font>
    <font>
      <sz val="16"/>
      <color theme="1"/>
      <name val="Arial"/>
      <family val="2"/>
    </font>
    <font>
      <b/>
      <sz val="16"/>
      <name val="Arial"/>
      <family val="2"/>
    </font>
    <font>
      <b/>
      <sz val="16"/>
      <color theme="1"/>
      <name val="Arial"/>
      <family val="2"/>
    </font>
    <font>
      <sz val="11"/>
      <color theme="1"/>
      <name val="Arial"/>
      <family val="2"/>
    </font>
    <font>
      <b/>
      <sz val="11"/>
      <color theme="1"/>
      <name val="Arial"/>
      <family val="2"/>
    </font>
    <font>
      <b/>
      <sz val="12"/>
      <color rgb="FF000000"/>
      <name val="Arial"/>
      <family val="2"/>
    </font>
    <font>
      <sz val="12"/>
      <color theme="1"/>
      <name val="Arial"/>
      <family val="2"/>
    </font>
    <font>
      <b/>
      <sz val="12"/>
      <color theme="1"/>
      <name val="Arial"/>
      <family val="2"/>
    </font>
    <font>
      <b/>
      <sz val="12"/>
      <name val="Arial"/>
      <family val="2"/>
    </font>
    <font>
      <sz val="12"/>
      <name val="Arial"/>
      <family val="2"/>
    </font>
    <font>
      <sz val="12"/>
      <color indexed="8"/>
      <name val="Arial"/>
      <family val="2"/>
    </font>
    <font>
      <b/>
      <sz val="12"/>
      <color indexed="8"/>
      <name val="Arial"/>
      <family val="2"/>
    </font>
    <font>
      <sz val="12"/>
      <color rgb="FF000000"/>
      <name val="Arial"/>
      <family val="2"/>
    </font>
    <font>
      <b/>
      <sz val="12"/>
      <color rgb="FFFF0000"/>
      <name val="Arial"/>
      <family val="2"/>
    </font>
    <font>
      <sz val="16"/>
      <name val="Arial"/>
      <family val="2"/>
    </font>
    <font>
      <b/>
      <sz val="11"/>
      <name val="Arial"/>
      <family val="2"/>
    </font>
    <font>
      <sz val="11"/>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DE9EB"/>
        <bgColor indexed="64"/>
      </patternFill>
    </fill>
    <fill>
      <patternFill patternType="solid">
        <fgColor rgb="FFFFEB9C"/>
        <bgColor indexed="64"/>
      </patternFill>
    </fill>
    <fill>
      <patternFill patternType="solid">
        <fgColor rgb="FFC7EFCE"/>
        <bgColor indexed="64"/>
      </patternFill>
    </fill>
    <fill>
      <patternFill patternType="solid">
        <fgColor rgb="FF009F7A"/>
        <bgColor rgb="FF000000"/>
      </patternFill>
    </fill>
    <fill>
      <patternFill patternType="solid">
        <fgColor rgb="FF009F7A"/>
        <bgColor indexed="64"/>
      </patternFill>
    </fill>
    <fill>
      <patternFill patternType="solid">
        <fgColor rgb="FF7FCFBC"/>
        <bgColor indexed="64"/>
      </patternFill>
    </fill>
    <fill>
      <patternFill patternType="solid">
        <fgColor rgb="FF7FCFBC"/>
        <bgColor rgb="FF000000"/>
      </patternFill>
    </fill>
    <fill>
      <patternFill patternType="solid">
        <fgColor rgb="FFD8D8D8"/>
        <bgColor rgb="FFD8D8D8"/>
      </patternFill>
    </fill>
    <fill>
      <patternFill patternType="solid">
        <fgColor rgb="FFF2F2F2"/>
        <bgColor rgb="FF000000"/>
      </patternFill>
    </fill>
    <fill>
      <patternFill patternType="solid">
        <fgColor rgb="FF7FCFBC"/>
        <bgColor rgb="FFD8D8D8"/>
      </patternFill>
    </fill>
    <fill>
      <patternFill patternType="solid">
        <fgColor theme="0"/>
        <bgColor rgb="FFF2F2F2"/>
      </patternFill>
    </fill>
    <fill>
      <patternFill patternType="solid">
        <fgColor rgb="FFFFFF00"/>
        <bgColor indexed="64"/>
      </patternFill>
    </fill>
  </fills>
  <borders count="128">
    <border>
      <left/>
      <right/>
      <top/>
      <bottom/>
      <diagonal/>
    </border>
    <border>
      <left style="dashed">
        <color theme="1"/>
      </left>
      <right style="dashed">
        <color theme="1"/>
      </right>
      <top style="dashed">
        <color theme="1"/>
      </top>
      <bottom style="dashed">
        <color theme="1"/>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dotted">
        <color indexed="64"/>
      </right>
      <top style="dotted">
        <color indexed="64"/>
      </top>
      <bottom/>
      <diagonal/>
    </border>
    <border>
      <left/>
      <right style="dashed">
        <color theme="1"/>
      </right>
      <top style="dashed">
        <color theme="1"/>
      </top>
      <bottom style="dashed">
        <color theme="1"/>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bottom/>
      <diagonal/>
    </border>
    <border>
      <left style="medium">
        <color indexed="64"/>
      </left>
      <right/>
      <top/>
      <bottom/>
      <diagonal/>
    </border>
    <border>
      <left style="dashed">
        <color theme="1"/>
      </left>
      <right/>
      <top style="dashed">
        <color theme="1"/>
      </top>
      <bottom style="dashed">
        <color theme="1"/>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medium">
        <color theme="1"/>
      </left>
      <right style="dashed">
        <color theme="1"/>
      </right>
      <top style="dashed">
        <color theme="1"/>
      </top>
      <bottom style="dashed">
        <color theme="1"/>
      </bottom>
      <diagonal/>
    </border>
    <border>
      <left style="thin">
        <color indexed="64"/>
      </left>
      <right style="thin">
        <color indexed="64"/>
      </right>
      <top style="thin">
        <color indexed="64"/>
      </top>
      <bottom style="thin">
        <color indexed="64"/>
      </bottom>
      <diagonal/>
    </border>
    <border>
      <left style="medium">
        <color indexed="64"/>
      </left>
      <right style="dashed">
        <color theme="1"/>
      </right>
      <top style="dashed">
        <color theme="1"/>
      </top>
      <bottom style="dashed">
        <color theme="1"/>
      </bottom>
      <diagonal/>
    </border>
    <border>
      <left style="medium">
        <color indexed="64"/>
      </left>
      <right/>
      <top style="thin">
        <color indexed="64"/>
      </top>
      <bottom style="thin">
        <color indexed="64"/>
      </bottom>
      <diagonal/>
    </border>
    <border>
      <left style="thin">
        <color rgb="FF000000"/>
      </left>
      <right/>
      <top/>
      <bottom/>
      <diagonal/>
    </border>
    <border>
      <left/>
      <right style="thin">
        <color rgb="FF000000"/>
      </right>
      <top/>
      <bottom/>
      <diagonal/>
    </border>
    <border>
      <left/>
      <right/>
      <top style="thin">
        <color indexed="64"/>
      </top>
      <bottom style="thin">
        <color indexed="64"/>
      </bottom>
      <diagonal/>
    </border>
    <border>
      <left/>
      <right/>
      <top style="dashed">
        <color theme="1"/>
      </top>
      <bottom/>
      <diagonal/>
    </border>
    <border>
      <left style="thick">
        <color indexed="64"/>
      </left>
      <right style="dashed">
        <color indexed="64"/>
      </right>
      <top style="dashed">
        <color indexed="64"/>
      </top>
      <bottom style="dashed">
        <color indexed="64"/>
      </bottom>
      <diagonal/>
    </border>
    <border>
      <left/>
      <right style="thick">
        <color indexed="64"/>
      </right>
      <top/>
      <bottom style="dashed">
        <color theme="1"/>
      </bottom>
      <diagonal/>
    </border>
    <border>
      <left style="dotted">
        <color indexed="64"/>
      </left>
      <right style="thick">
        <color indexed="64"/>
      </right>
      <top style="dotted">
        <color indexed="64"/>
      </top>
      <bottom style="dotted">
        <color indexed="64"/>
      </bottom>
      <diagonal/>
    </border>
    <border>
      <left style="medium">
        <color indexed="64"/>
      </left>
      <right style="dashed">
        <color theme="1"/>
      </right>
      <top style="dashed">
        <color theme="1"/>
      </top>
      <bottom/>
      <diagonal/>
    </border>
    <border>
      <left style="dotted">
        <color indexed="64"/>
      </left>
      <right style="thick">
        <color indexed="64"/>
      </right>
      <top style="dotted">
        <color indexed="64"/>
      </top>
      <bottom/>
      <diagonal/>
    </border>
    <border>
      <left style="dotted">
        <color indexed="64"/>
      </left>
      <right style="thick">
        <color indexed="64"/>
      </right>
      <top/>
      <bottom style="dotted">
        <color indexed="64"/>
      </bottom>
      <diagonal/>
    </border>
    <border>
      <left style="dashed">
        <color theme="1"/>
      </left>
      <right style="thick">
        <color indexed="64"/>
      </right>
      <top style="dashed">
        <color theme="1"/>
      </top>
      <bottom style="dashed">
        <color theme="1"/>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dotted">
        <color indexed="64"/>
      </top>
      <bottom/>
      <diagonal/>
    </border>
    <border>
      <left style="thick">
        <color indexed="64"/>
      </left>
      <right style="dotted">
        <color indexed="64"/>
      </right>
      <top/>
      <bottom style="dotted">
        <color indexed="64"/>
      </bottom>
      <diagonal/>
    </border>
    <border>
      <left/>
      <right/>
      <top/>
      <bottom style="dashed">
        <color theme="1"/>
      </bottom>
      <diagonal/>
    </border>
    <border>
      <left style="dotted">
        <color indexed="64"/>
      </left>
      <right style="thick">
        <color indexed="64"/>
      </right>
      <top style="dashed">
        <color theme="1"/>
      </top>
      <bottom style="dotted">
        <color indexed="64"/>
      </bottom>
      <diagonal/>
    </border>
    <border>
      <left style="dotted">
        <color indexed="64"/>
      </left>
      <right/>
      <top style="dotted">
        <color indexed="64"/>
      </top>
      <bottom style="dotted">
        <color indexed="64"/>
      </bottom>
      <diagonal/>
    </border>
    <border>
      <left style="thick">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style="thick">
        <color theme="1"/>
      </right>
      <top style="dashed">
        <color theme="1"/>
      </top>
      <bottom style="dashed">
        <color theme="1"/>
      </bottom>
      <diagonal/>
    </border>
    <border>
      <left style="thick">
        <color indexed="64"/>
      </left>
      <right style="dotted">
        <color indexed="64"/>
      </right>
      <top style="dotted">
        <color indexed="64"/>
      </top>
      <bottom style="dashed">
        <color indexed="64"/>
      </bottom>
      <diagonal/>
    </border>
    <border>
      <left style="dotted">
        <color indexed="64"/>
      </left>
      <right style="thick">
        <color theme="1"/>
      </right>
      <top style="dashed">
        <color theme="1"/>
      </top>
      <bottom style="dashed">
        <color indexed="64"/>
      </bottom>
      <diagonal/>
    </border>
    <border>
      <left style="dotted">
        <color indexed="64"/>
      </left>
      <right/>
      <top style="dotted">
        <color indexed="64"/>
      </top>
      <bottom/>
      <diagonal/>
    </border>
    <border>
      <left style="dotted">
        <color indexed="64"/>
      </left>
      <right/>
      <top style="dotted">
        <color indexed="64"/>
      </top>
      <bottom style="dashed">
        <color indexed="64"/>
      </bottom>
      <diagonal/>
    </border>
    <border>
      <left/>
      <right style="thick">
        <color indexed="64"/>
      </right>
      <top style="dashed">
        <color indexed="64"/>
      </top>
      <bottom style="dashed">
        <color indexed="64"/>
      </bottom>
      <diagonal/>
    </border>
    <border>
      <left style="dotted">
        <color indexed="64"/>
      </left>
      <right style="thick">
        <color indexed="64"/>
      </right>
      <top style="dashed">
        <color indexed="64"/>
      </top>
      <bottom style="dashed">
        <color indexed="64"/>
      </bottom>
      <diagonal/>
    </border>
    <border>
      <left style="medium">
        <color indexed="64"/>
      </left>
      <right style="dotted">
        <color indexed="64"/>
      </right>
      <top style="dotted">
        <color indexed="64"/>
      </top>
      <bottom style="dashed">
        <color indexed="64"/>
      </bottom>
      <diagonal/>
    </border>
    <border>
      <left style="dashed">
        <color theme="1"/>
      </left>
      <right style="thick">
        <color indexed="64"/>
      </right>
      <top style="dashed">
        <color indexed="64"/>
      </top>
      <bottom style="dashed">
        <color indexed="64"/>
      </bottom>
      <diagonal/>
    </border>
    <border>
      <left/>
      <right style="dashed">
        <color indexed="64"/>
      </right>
      <top style="dashed">
        <color indexed="64"/>
      </top>
      <bottom style="dash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ashed">
        <color theme="1"/>
      </top>
      <bottom/>
      <diagonal/>
    </border>
    <border>
      <left/>
      <right style="dotted">
        <color indexed="64"/>
      </right>
      <top style="dotted">
        <color indexed="64"/>
      </top>
      <bottom style="dashed">
        <color indexed="64"/>
      </bottom>
      <diagonal/>
    </border>
    <border>
      <left/>
      <right style="dotted">
        <color indexed="64"/>
      </right>
      <top style="dashed">
        <color theme="1"/>
      </top>
      <bottom style="dotted">
        <color indexed="64"/>
      </bottom>
      <diagonal/>
    </border>
    <border>
      <left/>
      <right style="dotted">
        <color indexed="64"/>
      </right>
      <top/>
      <bottom/>
      <diagonal/>
    </border>
    <border>
      <left style="medium">
        <color indexed="64"/>
      </left>
      <right style="dotted">
        <color indexed="64"/>
      </right>
      <top/>
      <bottom style="dotted">
        <color indexed="64"/>
      </bottom>
      <diagonal/>
    </border>
    <border>
      <left style="thick">
        <color indexed="64"/>
      </left>
      <right style="thin">
        <color indexed="64"/>
      </right>
      <top style="thin">
        <color indexed="64"/>
      </top>
      <bottom style="thin">
        <color indexed="64"/>
      </bottom>
      <diagonal/>
    </border>
    <border>
      <left style="medium">
        <color indexed="64"/>
      </left>
      <right style="dashed">
        <color theme="1"/>
      </right>
      <top/>
      <bottom style="dashed">
        <color theme="1"/>
      </bottom>
      <diagonal/>
    </border>
    <border>
      <left style="medium">
        <color indexed="64"/>
      </left>
      <right style="dotted">
        <color indexed="64"/>
      </right>
      <top/>
      <bottom style="dashed">
        <color indexed="64"/>
      </bottom>
      <diagonal/>
    </border>
    <border>
      <left style="medium">
        <color indexed="64"/>
      </left>
      <right style="dotted">
        <color indexed="64"/>
      </right>
      <top style="dashed">
        <color theme="1"/>
      </top>
      <bottom/>
      <diagonal/>
    </border>
    <border>
      <left style="medium">
        <color indexed="64"/>
      </left>
      <right style="dotted">
        <color indexed="64"/>
      </right>
      <top style="dashed">
        <color theme="1"/>
      </top>
      <bottom style="dashed">
        <color indexed="64"/>
      </bottom>
      <diagonal/>
    </border>
    <border>
      <left style="medium">
        <color indexed="64"/>
      </left>
      <right style="dashed">
        <color theme="1"/>
      </right>
      <top style="dotted">
        <color indexed="64"/>
      </top>
      <bottom/>
      <diagonal/>
    </border>
    <border>
      <left style="dashed">
        <color theme="1"/>
      </left>
      <right style="thick">
        <color indexed="64"/>
      </right>
      <top style="dotted">
        <color indexed="64"/>
      </top>
      <bottom/>
      <diagonal/>
    </border>
    <border>
      <left style="dashed">
        <color theme="1"/>
      </left>
      <right style="thick">
        <color indexed="64"/>
      </right>
      <top/>
      <bottom style="dotted">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dotted">
        <color indexed="64"/>
      </bottom>
      <diagonal/>
    </border>
    <border>
      <left style="dashed">
        <color indexed="64"/>
      </left>
      <right style="thick">
        <color theme="1"/>
      </right>
      <top style="medium">
        <color indexed="64"/>
      </top>
      <bottom/>
      <diagonal/>
    </border>
    <border>
      <left style="dashed">
        <color indexed="64"/>
      </left>
      <right style="thick">
        <color theme="1"/>
      </right>
      <top/>
      <bottom style="dashed">
        <color theme="1"/>
      </bottom>
      <diagonal/>
    </border>
    <border>
      <left style="medium">
        <color indexed="64"/>
      </left>
      <right style="dashed">
        <color indexed="64"/>
      </right>
      <top style="dashed">
        <color theme="1"/>
      </top>
      <bottom/>
      <diagonal/>
    </border>
    <border>
      <left style="medium">
        <color indexed="64"/>
      </left>
      <right style="dashed">
        <color indexed="64"/>
      </right>
      <top/>
      <bottom style="dashed">
        <color indexed="64"/>
      </bottom>
      <diagonal/>
    </border>
    <border>
      <left style="dashed">
        <color indexed="64"/>
      </left>
      <right style="thick">
        <color indexed="64"/>
      </right>
      <top style="dashed">
        <color theme="1"/>
      </top>
      <bottom/>
      <diagonal/>
    </border>
    <border>
      <left style="dashed">
        <color indexed="64"/>
      </left>
      <right style="thick">
        <color indexed="64"/>
      </right>
      <top/>
      <bottom/>
      <diagonal/>
    </border>
    <border>
      <left style="medium">
        <color theme="1"/>
      </left>
      <right style="dotted">
        <color theme="1"/>
      </right>
      <top style="dashed">
        <color theme="1"/>
      </top>
      <bottom style="dotted">
        <color theme="1"/>
      </bottom>
      <diagonal/>
    </border>
    <border>
      <left style="dashed">
        <color indexed="64"/>
      </left>
      <right/>
      <top style="dashed">
        <color indexed="64"/>
      </top>
      <bottom style="dashed">
        <color indexed="64"/>
      </bottom>
      <diagonal/>
    </border>
    <border>
      <left style="dotted">
        <color indexed="64"/>
      </left>
      <right/>
      <top/>
      <bottom style="dotted">
        <color indexed="64"/>
      </bottom>
      <diagonal/>
    </border>
    <border>
      <left style="dashed">
        <color indexed="64"/>
      </left>
      <right/>
      <top style="dashed">
        <color theme="1"/>
      </top>
      <bottom/>
      <diagonal/>
    </border>
    <border>
      <left style="dotted">
        <color indexed="64"/>
      </left>
      <right/>
      <top/>
      <bottom/>
      <diagonal/>
    </border>
    <border>
      <left style="medium">
        <color theme="1"/>
      </left>
      <right style="dotted">
        <color theme="1"/>
      </right>
      <top style="dotted">
        <color theme="1"/>
      </top>
      <bottom style="dotted">
        <color theme="1"/>
      </bottom>
      <diagonal/>
    </border>
    <border>
      <left style="dotted">
        <color indexed="64"/>
      </left>
      <right style="thick">
        <color indexed="64"/>
      </right>
      <top/>
      <bottom/>
      <diagonal/>
    </border>
    <border>
      <left style="medium">
        <color indexed="64"/>
      </left>
      <right style="medium">
        <color indexed="64"/>
      </right>
      <top style="dotted">
        <color theme="1"/>
      </top>
      <bottom style="dotted">
        <color theme="1"/>
      </bottom>
      <diagonal/>
    </border>
    <border>
      <left style="medium">
        <color indexed="64"/>
      </left>
      <right style="medium">
        <color indexed="64"/>
      </right>
      <top style="dotted">
        <color theme="1"/>
      </top>
      <bottom style="medium">
        <color indexed="64"/>
      </bottom>
      <diagonal/>
    </border>
    <border>
      <left style="medium">
        <color indexed="64"/>
      </left>
      <right style="medium">
        <color indexed="64"/>
      </right>
      <top style="dotted">
        <color theme="1"/>
      </top>
      <bottom/>
      <diagonal/>
    </border>
    <border>
      <left style="medium">
        <color indexed="64"/>
      </left>
      <right style="medium">
        <color indexed="64"/>
      </right>
      <top style="dotted">
        <color indexed="64"/>
      </top>
      <bottom style="dotted">
        <color indexed="64"/>
      </bottom>
      <diagonal/>
    </border>
    <border>
      <left style="dotted">
        <color indexed="64"/>
      </left>
      <right style="thick">
        <color theme="1"/>
      </right>
      <top style="dashed">
        <color theme="1"/>
      </top>
      <bottom/>
      <diagonal/>
    </border>
    <border>
      <left style="dotted">
        <color indexed="64"/>
      </left>
      <right style="thick">
        <color theme="1"/>
      </right>
      <top/>
      <bottom style="dashed">
        <color theme="1"/>
      </bottom>
      <diagonal/>
    </border>
    <border>
      <left style="thick">
        <color indexed="64"/>
      </left>
      <right style="dashed">
        <color theme="1"/>
      </right>
      <top style="dashed">
        <color theme="1"/>
      </top>
      <bottom style="dashed">
        <color theme="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ck">
        <color indexed="64"/>
      </left>
      <right/>
      <top/>
      <bottom/>
      <diagonal/>
    </border>
    <border>
      <left style="thick">
        <color indexed="64"/>
      </left>
      <right style="dashed">
        <color theme="1"/>
      </right>
      <top style="dashed">
        <color theme="1"/>
      </top>
      <bottom/>
      <diagonal/>
    </border>
    <border>
      <left style="dotted">
        <color indexed="64"/>
      </left>
      <right style="dotted">
        <color indexed="64"/>
      </right>
      <top style="dotted">
        <color indexed="64"/>
      </top>
      <bottom/>
      <diagonal/>
    </border>
    <border>
      <left style="thick">
        <color indexed="64"/>
      </left>
      <right style="dotted">
        <color indexed="64"/>
      </right>
      <top/>
      <bottom style="thick">
        <color indexed="64"/>
      </bottom>
      <diagonal/>
    </border>
    <border>
      <left style="dotted">
        <color indexed="64"/>
      </left>
      <right/>
      <top/>
      <bottom style="thick">
        <color indexed="64"/>
      </bottom>
      <diagonal/>
    </border>
    <border>
      <left style="dotted">
        <color indexed="64"/>
      </left>
      <right style="dotted">
        <color indexed="64"/>
      </right>
      <top/>
      <bottom style="thick">
        <color indexed="64"/>
      </bottom>
      <diagonal/>
    </border>
    <border>
      <left style="medium">
        <color theme="1"/>
      </left>
      <right style="dotted">
        <color theme="1"/>
      </right>
      <top style="dotted">
        <color theme="1"/>
      </top>
      <bottom style="thick">
        <color indexed="64"/>
      </bottom>
      <diagonal/>
    </border>
    <border>
      <left/>
      <right style="dashed">
        <color theme="1"/>
      </right>
      <top style="dashed">
        <color theme="1"/>
      </top>
      <bottom style="thick">
        <color indexed="64"/>
      </bottom>
      <diagonal/>
    </border>
    <border>
      <left style="dashed">
        <color theme="1"/>
      </left>
      <right style="dashed">
        <color theme="1"/>
      </right>
      <top style="dashed">
        <color theme="1"/>
      </top>
      <bottom style="thick">
        <color indexed="64"/>
      </bottom>
      <diagonal/>
    </border>
    <border>
      <left style="dashed">
        <color theme="1"/>
      </left>
      <right/>
      <top style="dashed">
        <color theme="1"/>
      </top>
      <bottom style="thick">
        <color indexed="64"/>
      </bottom>
      <diagonal/>
    </border>
    <border>
      <left style="medium">
        <color theme="1"/>
      </left>
      <right style="dashed">
        <color theme="1"/>
      </right>
      <top style="dashed">
        <color theme="1"/>
      </top>
      <bottom style="thick">
        <color theme="1"/>
      </bottom>
      <diagonal/>
    </border>
    <border>
      <left style="dashed">
        <color theme="1"/>
      </left>
      <right style="dashed">
        <color theme="1"/>
      </right>
      <top style="dashed">
        <color theme="1"/>
      </top>
      <bottom style="thick">
        <color theme="1"/>
      </bottom>
      <diagonal/>
    </border>
    <border>
      <left style="dashed">
        <color theme="1"/>
      </left>
      <right style="medium">
        <color indexed="64"/>
      </right>
      <top style="dashed">
        <color theme="1"/>
      </top>
      <bottom style="thick">
        <color theme="1"/>
      </bottom>
      <diagonal/>
    </border>
    <border>
      <left style="dashed">
        <color theme="1"/>
      </left>
      <right style="dashed">
        <color theme="1"/>
      </right>
      <top/>
      <bottom style="dashed">
        <color theme="1"/>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dashed">
        <color theme="1"/>
      </left>
      <right style="dashed">
        <color theme="1"/>
      </right>
      <top style="dashed">
        <color theme="1"/>
      </top>
      <bottom/>
      <diagonal/>
    </border>
    <border>
      <left style="dashed">
        <color theme="1"/>
      </left>
      <right/>
      <top/>
      <bottom style="dotted">
        <color theme="1"/>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medium">
        <color indexed="64"/>
      </top>
      <bottom style="dotted">
        <color indexed="64"/>
      </bottom>
      <diagonal/>
    </border>
    <border>
      <left style="dashed">
        <color theme="1"/>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thick">
        <color indexed="64"/>
      </top>
      <bottom style="dotted">
        <color indexed="64"/>
      </bottom>
      <diagonal/>
    </border>
    <border>
      <left style="dotted">
        <color indexed="64"/>
      </left>
      <right style="medium">
        <color indexed="64"/>
      </right>
      <top style="thick">
        <color indexed="64"/>
      </top>
      <bottom style="dotted">
        <color indexed="64"/>
      </bottom>
      <diagonal/>
    </border>
    <border>
      <left style="medium">
        <color indexed="64"/>
      </left>
      <right style="medium">
        <color indexed="64"/>
      </right>
      <top style="dotted">
        <color theme="1"/>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thick">
        <color indexed="64"/>
      </top>
      <bottom style="dashed">
        <color theme="1"/>
      </bottom>
      <diagonal/>
    </border>
    <border>
      <left style="dotted">
        <color indexed="64"/>
      </left>
      <right style="dotted">
        <color indexed="64"/>
      </right>
      <top style="thick">
        <color indexed="64"/>
      </top>
      <bottom style="dashed">
        <color theme="1"/>
      </bottom>
      <diagonal/>
    </border>
    <border>
      <left style="dotted">
        <color indexed="64"/>
      </left>
      <right style="medium">
        <color indexed="64"/>
      </right>
      <top style="thick">
        <color indexed="64"/>
      </top>
      <bottom style="dashed">
        <color theme="1"/>
      </bottom>
      <diagonal/>
    </border>
  </borders>
  <cellStyleXfs count="1">
    <xf numFmtId="0" fontId="0" fillId="0" borderId="0"/>
  </cellStyleXfs>
  <cellXfs count="242">
    <xf numFmtId="0" fontId="0" fillId="0" borderId="0" xfId="0"/>
    <xf numFmtId="0" fontId="0" fillId="5" borderId="0" xfId="0" applyFill="1"/>
    <xf numFmtId="0" fontId="5" fillId="0" borderId="0" xfId="0" applyFont="1"/>
    <xf numFmtId="0" fontId="0" fillId="8" borderId="0" xfId="0" applyFill="1"/>
    <xf numFmtId="0" fontId="0" fillId="0" borderId="0" xfId="0" applyAlignment="1">
      <alignment wrapText="1"/>
    </xf>
    <xf numFmtId="0" fontId="0" fillId="7" borderId="0" xfId="0" applyFill="1"/>
    <xf numFmtId="10" fontId="0" fillId="0" borderId="0" xfId="0" applyNumberFormat="1"/>
    <xf numFmtId="0" fontId="0" fillId="0" borderId="0" xfId="0" applyAlignment="1">
      <alignment horizontal="center" vertical="center"/>
    </xf>
    <xf numFmtId="10" fontId="6" fillId="4" borderId="26" xfId="0" applyNumberFormat="1" applyFont="1" applyFill="1" applyBorder="1" applyAlignment="1">
      <alignment horizontal="center" vertical="center" wrapText="1"/>
    </xf>
    <xf numFmtId="10" fontId="6" fillId="16" borderId="24" xfId="0" applyNumberFormat="1" applyFont="1" applyFill="1" applyBorder="1" applyAlignment="1">
      <alignment horizontal="center" vertical="center" wrapText="1"/>
    </xf>
    <xf numFmtId="10" fontId="6" fillId="16" borderId="63" xfId="0" applyNumberFormat="1" applyFont="1" applyFill="1" applyBorder="1" applyAlignment="1">
      <alignment horizontal="center" vertical="center" wrapText="1"/>
    </xf>
    <xf numFmtId="10" fontId="6" fillId="16" borderId="29" xfId="0" applyNumberFormat="1" applyFont="1" applyFill="1" applyBorder="1" applyAlignment="1">
      <alignment horizontal="center" vertical="center" wrapText="1"/>
    </xf>
    <xf numFmtId="0" fontId="0" fillId="17" borderId="0" xfId="0" applyFill="1"/>
    <xf numFmtId="0" fontId="2" fillId="9" borderId="9" xfId="0" applyFont="1" applyFill="1" applyBorder="1" applyAlignment="1">
      <alignment horizontal="center" vertical="center" wrapText="1"/>
    </xf>
    <xf numFmtId="3" fontId="13" fillId="5" borderId="12" xfId="0" applyNumberFormat="1" applyFont="1" applyFill="1" applyBorder="1" applyAlignment="1">
      <alignment horizontal="center" vertical="center" wrapText="1"/>
    </xf>
    <xf numFmtId="3" fontId="13" fillId="11" borderId="1" xfId="0" applyNumberFormat="1" applyFont="1" applyFill="1" applyBorder="1" applyAlignment="1">
      <alignment horizontal="center" vertical="center" wrapText="1"/>
    </xf>
    <xf numFmtId="3" fontId="13" fillId="5" borderId="1" xfId="0" applyNumberFormat="1" applyFont="1" applyFill="1" applyBorder="1" applyAlignment="1">
      <alignment horizontal="center" vertical="center" wrapText="1"/>
    </xf>
    <xf numFmtId="3" fontId="13" fillId="11" borderId="16" xfId="0" applyNumberFormat="1" applyFont="1" applyFill="1" applyBorder="1" applyAlignment="1">
      <alignment horizontal="center" vertical="center" wrapText="1"/>
    </xf>
    <xf numFmtId="3" fontId="13" fillId="5" borderId="23" xfId="0" applyNumberFormat="1" applyFont="1" applyFill="1" applyBorder="1" applyAlignment="1">
      <alignment horizontal="center" vertical="center" wrapText="1"/>
    </xf>
    <xf numFmtId="2" fontId="15" fillId="10" borderId="79" xfId="0" applyNumberFormat="1" applyFont="1" applyFill="1" applyBorder="1" applyAlignment="1">
      <alignment horizontal="center" vertical="center" wrapText="1"/>
    </xf>
    <xf numFmtId="3" fontId="13" fillId="10" borderId="12" xfId="0" applyNumberFormat="1" applyFont="1" applyFill="1" applyBorder="1" applyAlignment="1">
      <alignment horizontal="center" vertical="center" wrapText="1"/>
    </xf>
    <xf numFmtId="3" fontId="13" fillId="10" borderId="1" xfId="0" applyNumberFormat="1" applyFont="1" applyFill="1" applyBorder="1" applyAlignment="1">
      <alignment horizontal="center" vertical="center" wrapText="1"/>
    </xf>
    <xf numFmtId="3" fontId="13" fillId="10" borderId="16" xfId="0" applyNumberFormat="1" applyFont="1" applyFill="1" applyBorder="1" applyAlignment="1">
      <alignment horizontal="center" vertical="center" wrapText="1"/>
    </xf>
    <xf numFmtId="3" fontId="13" fillId="10" borderId="23" xfId="0" applyNumberFormat="1" applyFont="1" applyFill="1" applyBorder="1" applyAlignment="1">
      <alignment horizontal="center" vertical="center" wrapText="1"/>
    </xf>
    <xf numFmtId="2" fontId="15" fillId="10" borderId="84" xfId="0" applyNumberFormat="1" applyFont="1" applyFill="1" applyBorder="1" applyAlignment="1">
      <alignment horizontal="center" vertical="center" wrapText="1"/>
    </xf>
    <xf numFmtId="2" fontId="14" fillId="11" borderId="84" xfId="0" applyNumberFormat="1" applyFont="1" applyFill="1" applyBorder="1" applyAlignment="1">
      <alignment horizontal="center" vertical="center" wrapText="1"/>
    </xf>
    <xf numFmtId="3" fontId="13" fillId="11" borderId="12" xfId="0" applyNumberFormat="1" applyFont="1" applyFill="1" applyBorder="1" applyAlignment="1">
      <alignment horizontal="center" vertical="center" wrapText="1"/>
    </xf>
    <xf numFmtId="3" fontId="13" fillId="11" borderId="23" xfId="0" applyNumberFormat="1" applyFont="1" applyFill="1" applyBorder="1" applyAlignment="1">
      <alignment horizontal="center" vertical="center" wrapText="1"/>
    </xf>
    <xf numFmtId="2" fontId="14" fillId="2" borderId="84" xfId="0" applyNumberFormat="1" applyFont="1" applyFill="1" applyBorder="1" applyAlignment="1">
      <alignment horizontal="center" vertical="center" wrapText="1"/>
    </xf>
    <xf numFmtId="2" fontId="15" fillId="11" borderId="84" xfId="0" applyNumberFormat="1" applyFont="1" applyFill="1" applyBorder="1" applyAlignment="1">
      <alignment horizontal="center" vertical="center" wrapText="1"/>
    </xf>
    <xf numFmtId="2" fontId="15" fillId="2" borderId="84" xfId="0" applyNumberFormat="1" applyFont="1" applyFill="1" applyBorder="1" applyAlignment="1">
      <alignment horizontal="center" vertical="center" wrapText="1"/>
    </xf>
    <xf numFmtId="2" fontId="14" fillId="15" borderId="84" xfId="0" applyNumberFormat="1" applyFont="1" applyFill="1" applyBorder="1" applyAlignment="1">
      <alignment horizontal="center" vertical="center" wrapText="1"/>
    </xf>
    <xf numFmtId="2" fontId="14" fillId="13" borderId="84"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2" fontId="14" fillId="13" borderId="101" xfId="0" applyNumberFormat="1" applyFont="1" applyFill="1" applyBorder="1" applyAlignment="1">
      <alignment horizontal="center" vertical="center" wrapText="1"/>
    </xf>
    <xf numFmtId="3" fontId="13" fillId="5" borderId="102" xfId="0" applyNumberFormat="1" applyFont="1" applyFill="1" applyBorder="1" applyAlignment="1">
      <alignment horizontal="center" vertical="center" wrapText="1"/>
    </xf>
    <xf numFmtId="3" fontId="13" fillId="11" borderId="103" xfId="0" applyNumberFormat="1" applyFont="1" applyFill="1" applyBorder="1" applyAlignment="1">
      <alignment horizontal="center" vertical="center" wrapText="1"/>
    </xf>
    <xf numFmtId="3" fontId="13" fillId="5" borderId="103" xfId="0" applyNumberFormat="1" applyFont="1" applyFill="1" applyBorder="1" applyAlignment="1">
      <alignment horizontal="center" vertical="center" wrapText="1"/>
    </xf>
    <xf numFmtId="3" fontId="13" fillId="11" borderId="104" xfId="0" applyNumberFormat="1" applyFont="1" applyFill="1" applyBorder="1" applyAlignment="1">
      <alignment horizontal="center" vertical="center" wrapText="1"/>
    </xf>
    <xf numFmtId="3" fontId="13" fillId="5" borderId="105" xfId="0" applyNumberFormat="1" applyFont="1" applyFill="1" applyBorder="1" applyAlignment="1">
      <alignment horizontal="center" vertical="center" wrapText="1"/>
    </xf>
    <xf numFmtId="3" fontId="13" fillId="11" borderId="106" xfId="0" applyNumberFormat="1" applyFont="1" applyFill="1" applyBorder="1" applyAlignment="1">
      <alignment horizontal="center" vertical="center" wrapText="1"/>
    </xf>
    <xf numFmtId="3" fontId="13" fillId="5" borderId="106" xfId="0" applyNumberFormat="1" applyFont="1" applyFill="1" applyBorder="1" applyAlignment="1">
      <alignment horizontal="center" vertical="center" wrapText="1"/>
    </xf>
    <xf numFmtId="3" fontId="13" fillId="11" borderId="107" xfId="0" applyNumberFormat="1" applyFont="1" applyFill="1" applyBorder="1" applyAlignment="1">
      <alignment horizontal="center" vertical="center" wrapText="1"/>
    </xf>
    <xf numFmtId="0" fontId="8" fillId="10" borderId="17" xfId="0" applyFont="1" applyFill="1" applyBorder="1" applyAlignment="1">
      <alignment horizontal="justify" vertical="center" wrapText="1"/>
    </xf>
    <xf numFmtId="0" fontId="8" fillId="10" borderId="89" xfId="0" applyFont="1" applyFill="1" applyBorder="1" applyAlignment="1">
      <alignment horizontal="justify" vertical="center" wrapText="1"/>
    </xf>
    <xf numFmtId="0" fontId="8" fillId="11" borderId="89" xfId="0" applyFont="1" applyFill="1" applyBorder="1" applyAlignment="1">
      <alignment horizontal="justify" vertical="center" wrapText="1"/>
    </xf>
    <xf numFmtId="0" fontId="8" fillId="6" borderId="89" xfId="0" applyFont="1" applyFill="1" applyBorder="1" applyAlignment="1">
      <alignment horizontal="justify" vertical="center" wrapText="1"/>
    </xf>
    <xf numFmtId="0" fontId="9" fillId="6" borderId="89" xfId="0" applyFont="1" applyFill="1" applyBorder="1" applyAlignment="1">
      <alignment horizontal="justify" vertical="center" wrapText="1"/>
    </xf>
    <xf numFmtId="0" fontId="9" fillId="0" borderId="0" xfId="0" applyFont="1"/>
    <xf numFmtId="0" fontId="6" fillId="0" borderId="0" xfId="0" applyFont="1"/>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0" fontId="9" fillId="0" borderId="8" xfId="0" applyFont="1" applyBorder="1"/>
    <xf numFmtId="0" fontId="9" fillId="0" borderId="2" xfId="0" applyFont="1" applyBorder="1"/>
    <xf numFmtId="0" fontId="9" fillId="0" borderId="2" xfId="0" applyFont="1" applyBorder="1" applyAlignment="1">
      <alignment horizontal="center" vertical="center"/>
    </xf>
    <xf numFmtId="0" fontId="10" fillId="12" borderId="3" xfId="0" applyFont="1" applyFill="1" applyBorder="1" applyAlignment="1">
      <alignment horizontal="center" vertical="center" wrapText="1"/>
    </xf>
    <xf numFmtId="0" fontId="0" fillId="0" borderId="0" xfId="0" applyAlignment="1">
      <alignment horizontal="center"/>
    </xf>
    <xf numFmtId="0" fontId="19" fillId="3" borderId="43" xfId="0" applyFont="1" applyFill="1" applyBorder="1" applyAlignment="1">
      <alignment horizontal="left" vertical="center" wrapText="1"/>
    </xf>
    <xf numFmtId="0" fontId="22" fillId="10" borderId="55" xfId="0" applyFont="1" applyFill="1" applyBorder="1" applyAlignment="1">
      <alignment horizontal="left" vertical="center" wrapText="1"/>
    </xf>
    <xf numFmtId="0" fontId="21" fillId="10" borderId="30" xfId="0" applyFont="1" applyFill="1" applyBorder="1" applyAlignment="1">
      <alignment horizontal="center" vertical="center" wrapText="1"/>
    </xf>
    <xf numFmtId="0" fontId="21" fillId="10" borderId="80" xfId="0" applyFont="1" applyFill="1" applyBorder="1" applyAlignment="1">
      <alignment horizontal="left" vertical="center" wrapText="1"/>
    </xf>
    <xf numFmtId="0" fontId="20" fillId="11" borderId="64" xfId="0" applyFont="1" applyFill="1" applyBorder="1" applyAlignment="1">
      <alignment horizontal="center" vertical="center" wrapText="1"/>
    </xf>
    <xf numFmtId="0" fontId="20" fillId="11" borderId="32" xfId="0" applyFont="1" applyFill="1" applyBorder="1" applyAlignment="1">
      <alignment horizontal="left" vertical="center" wrapText="1"/>
    </xf>
    <xf numFmtId="0" fontId="19" fillId="11" borderId="56" xfId="0" applyFont="1" applyFill="1" applyBorder="1" applyAlignment="1">
      <alignment horizontal="left" vertical="center" wrapText="1"/>
    </xf>
    <xf numFmtId="0" fontId="21" fillId="11" borderId="30" xfId="0" applyFont="1" applyFill="1" applyBorder="1" applyAlignment="1">
      <alignment horizontal="center" vertical="center" wrapText="1"/>
    </xf>
    <xf numFmtId="0" fontId="20" fillId="11" borderId="81" xfId="0" applyFont="1" applyFill="1" applyBorder="1" applyAlignment="1">
      <alignment horizontal="left" vertical="center" wrapText="1"/>
    </xf>
    <xf numFmtId="0" fontId="20" fillId="3" borderId="7" xfId="0" applyFont="1" applyFill="1" applyBorder="1" applyAlignment="1">
      <alignment horizontal="center" vertical="center" wrapText="1"/>
    </xf>
    <xf numFmtId="0" fontId="19" fillId="3" borderId="33" xfId="0" applyFont="1" applyFill="1" applyBorder="1" applyAlignment="1">
      <alignment horizontal="left" vertical="center" wrapText="1"/>
    </xf>
    <xf numFmtId="0" fontId="22" fillId="3" borderId="57" xfId="0" applyFont="1" applyFill="1" applyBorder="1" applyAlignment="1">
      <alignment horizontal="left" vertical="center" wrapText="1"/>
    </xf>
    <xf numFmtId="0" fontId="21" fillId="3" borderId="30"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3" fillId="3" borderId="57" xfId="0" applyFont="1" applyFill="1" applyBorder="1" applyAlignment="1">
      <alignment horizontal="left" vertical="center" wrapText="1"/>
    </xf>
    <xf numFmtId="0" fontId="22" fillId="3" borderId="33" xfId="0" applyFont="1" applyFill="1" applyBorder="1" applyAlignment="1">
      <alignment horizontal="left" vertical="center" wrapText="1"/>
    </xf>
    <xf numFmtId="0" fontId="20" fillId="3" borderId="11"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11" borderId="25" xfId="0" applyFont="1" applyFill="1" applyBorder="1" applyAlignment="1">
      <alignment horizontal="center" vertical="center" wrapText="1"/>
    </xf>
    <xf numFmtId="0" fontId="20" fillId="11" borderId="37" xfId="0" applyFont="1" applyFill="1" applyBorder="1" applyAlignment="1">
      <alignment horizontal="left" vertical="center" wrapText="1"/>
    </xf>
    <xf numFmtId="0" fontId="19" fillId="11" borderId="57" xfId="0" applyFont="1" applyFill="1" applyBorder="1" applyAlignment="1">
      <alignment horizontal="left" vertical="center" wrapText="1"/>
    </xf>
    <xf numFmtId="0" fontId="20" fillId="11" borderId="43" xfId="0" applyFont="1" applyFill="1" applyBorder="1" applyAlignment="1">
      <alignment horizontal="left" vertical="center" wrapText="1"/>
    </xf>
    <xf numFmtId="0" fontId="20" fillId="3" borderId="33" xfId="0" applyFont="1" applyFill="1" applyBorder="1" applyAlignment="1">
      <alignment horizontal="left" vertical="center" wrapText="1"/>
    </xf>
    <xf numFmtId="0" fontId="19" fillId="3" borderId="57" xfId="0" applyFont="1" applyFill="1" applyBorder="1" applyAlignment="1">
      <alignment horizontal="left" vertical="center" wrapText="1"/>
    </xf>
    <xf numFmtId="0" fontId="20" fillId="3" borderId="43" xfId="0" applyFont="1" applyFill="1" applyBorder="1" applyAlignment="1">
      <alignment horizontal="left" vertical="center" wrapText="1"/>
    </xf>
    <xf numFmtId="0" fontId="20" fillId="11" borderId="41" xfId="0" applyFont="1" applyFill="1" applyBorder="1" applyAlignment="1">
      <alignment horizontal="left" vertical="center" wrapText="1"/>
    </xf>
    <xf numFmtId="0" fontId="19" fillId="11" borderId="40" xfId="0" applyFont="1" applyFill="1" applyBorder="1" applyAlignment="1">
      <alignment horizontal="left" vertical="center" wrapText="1"/>
    </xf>
    <xf numFmtId="0" fontId="20" fillId="3" borderId="42" xfId="0" applyFont="1" applyFill="1" applyBorder="1" applyAlignment="1">
      <alignment horizontal="left" vertical="center" wrapText="1"/>
    </xf>
    <xf numFmtId="0" fontId="19" fillId="3" borderId="38" xfId="0" applyFont="1" applyFill="1" applyBorder="1" applyAlignment="1">
      <alignment horizontal="left" vertical="center" wrapText="1"/>
    </xf>
    <xf numFmtId="0" fontId="20" fillId="3" borderId="13" xfId="0" applyFont="1" applyFill="1" applyBorder="1" applyAlignment="1">
      <alignment horizontal="center" vertical="center" wrapText="1"/>
    </xf>
    <xf numFmtId="0" fontId="20" fillId="3" borderId="45" xfId="0" applyFont="1" applyFill="1" applyBorder="1" applyAlignment="1">
      <alignment horizontal="left" vertical="center" wrapText="1"/>
    </xf>
    <xf numFmtId="0" fontId="19" fillId="3" borderId="44" xfId="0" applyFont="1" applyFill="1" applyBorder="1" applyAlignment="1">
      <alignment horizontal="left" vertical="center" wrapText="1"/>
    </xf>
    <xf numFmtId="0" fontId="19" fillId="11" borderId="81" xfId="0" applyFont="1" applyFill="1" applyBorder="1" applyAlignment="1">
      <alignment horizontal="left" vertical="center" wrapText="1"/>
    </xf>
    <xf numFmtId="0" fontId="20" fillId="3" borderId="14" xfId="0" applyFont="1" applyFill="1" applyBorder="1" applyAlignment="1">
      <alignment horizontal="center" vertical="center" wrapText="1"/>
    </xf>
    <xf numFmtId="0" fontId="20" fillId="11" borderId="58" xfId="0" applyFont="1" applyFill="1" applyBorder="1" applyAlignment="1">
      <alignment horizontal="left" vertical="center" wrapText="1"/>
    </xf>
    <xf numFmtId="0" fontId="20" fillId="11" borderId="82" xfId="0" applyFont="1" applyFill="1" applyBorder="1" applyAlignment="1">
      <alignment horizontal="left" vertical="center" wrapText="1"/>
    </xf>
    <xf numFmtId="0" fontId="19" fillId="3" borderId="46" xfId="0" applyFont="1" applyFill="1" applyBorder="1" applyAlignment="1">
      <alignment horizontal="left" vertical="center" wrapText="1"/>
    </xf>
    <xf numFmtId="0" fontId="20" fillId="3" borderId="57" xfId="0" applyFont="1" applyFill="1" applyBorder="1" applyAlignment="1">
      <alignment horizontal="left" vertical="center" wrapText="1"/>
    </xf>
    <xf numFmtId="0" fontId="20" fillId="3" borderId="53" xfId="0" applyFont="1" applyFill="1" applyBorder="1" applyAlignment="1">
      <alignment horizontal="center" vertical="center" wrapText="1"/>
    </xf>
    <xf numFmtId="0" fontId="22" fillId="3" borderId="48" xfId="0" applyFont="1" applyFill="1" applyBorder="1" applyAlignment="1">
      <alignment horizontal="left" vertical="center" wrapText="1"/>
    </xf>
    <xf numFmtId="0" fontId="22" fillId="3" borderId="59" xfId="0" applyFont="1" applyFill="1" applyBorder="1" applyAlignment="1">
      <alignment horizontal="left" vertical="center" wrapText="1"/>
    </xf>
    <xf numFmtId="0" fontId="19" fillId="3" borderId="50" xfId="0" applyFont="1" applyFill="1" applyBorder="1" applyAlignment="1">
      <alignment horizontal="left" vertical="center" wrapText="1"/>
    </xf>
    <xf numFmtId="0" fontId="20" fillId="11" borderId="16" xfId="0" applyFont="1" applyFill="1" applyBorder="1" applyAlignment="1">
      <alignment horizontal="left" vertical="center" wrapText="1"/>
    </xf>
    <xf numFmtId="0" fontId="19" fillId="11" borderId="38" xfId="0" applyFont="1" applyFill="1" applyBorder="1" applyAlignment="1">
      <alignment horizontal="left" vertical="center" wrapText="1"/>
    </xf>
    <xf numFmtId="0" fontId="20" fillId="3" borderId="66" xfId="0" applyFont="1" applyFill="1" applyBorder="1" applyAlignment="1">
      <alignment horizontal="center" vertical="center" wrapText="1"/>
    </xf>
    <xf numFmtId="0" fontId="20" fillId="3" borderId="49" xfId="0" applyFont="1" applyFill="1" applyBorder="1" applyAlignment="1">
      <alignment horizontal="left" vertical="center" wrapText="1"/>
    </xf>
    <xf numFmtId="0" fontId="19" fillId="3" borderId="39" xfId="0" applyFont="1" applyFill="1" applyBorder="1" applyAlignment="1">
      <alignment horizontal="left" vertical="center" wrapText="1"/>
    </xf>
    <xf numFmtId="0" fontId="20" fillId="3" borderId="67" xfId="0" applyFont="1" applyFill="1" applyBorder="1" applyAlignment="1">
      <alignment horizontal="center" vertical="center" wrapText="1"/>
    </xf>
    <xf numFmtId="0" fontId="20" fillId="3" borderId="50" xfId="0" applyFont="1" applyFill="1" applyBorder="1" applyAlignment="1">
      <alignment horizontal="left" vertical="center" wrapText="1"/>
    </xf>
    <xf numFmtId="0" fontId="19" fillId="3" borderId="47" xfId="0" applyFont="1" applyFill="1" applyBorder="1" applyAlignment="1">
      <alignment horizontal="left" vertical="center" wrapText="1"/>
    </xf>
    <xf numFmtId="0" fontId="20" fillId="11" borderId="51" xfId="0" applyFont="1" applyFill="1" applyBorder="1" applyAlignment="1">
      <alignment horizontal="left" vertical="center" wrapText="1"/>
    </xf>
    <xf numFmtId="0" fontId="19" fillId="3" borderId="52" xfId="0" applyFont="1" applyFill="1" applyBorder="1" applyAlignment="1">
      <alignment horizontal="left" vertical="center" wrapText="1"/>
    </xf>
    <xf numFmtId="0" fontId="19" fillId="3" borderId="59" xfId="0" applyFont="1" applyFill="1" applyBorder="1" applyAlignment="1">
      <alignment horizontal="left" vertical="center" wrapText="1"/>
    </xf>
    <xf numFmtId="0" fontId="22" fillId="11" borderId="54"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21" fillId="11" borderId="16" xfId="0" applyFont="1" applyFill="1" applyBorder="1" applyAlignment="1">
      <alignment horizontal="left" vertical="center" wrapText="1"/>
    </xf>
    <xf numFmtId="0" fontId="19" fillId="3" borderId="60" xfId="0" applyFont="1" applyFill="1" applyBorder="1" applyAlignment="1">
      <alignment horizontal="left" vertical="center" wrapText="1"/>
    </xf>
    <xf numFmtId="0" fontId="20" fillId="3" borderId="52" xfId="0" applyFont="1" applyFill="1" applyBorder="1" applyAlignment="1">
      <alignment horizontal="left" vertical="center" wrapText="1"/>
    </xf>
    <xf numFmtId="0" fontId="19" fillId="3" borderId="61" xfId="0" applyFont="1" applyFill="1" applyBorder="1" applyAlignment="1">
      <alignment horizontal="left" vertical="center" wrapText="1"/>
    </xf>
    <xf numFmtId="0" fontId="20" fillId="3" borderId="83" xfId="0" applyFont="1" applyFill="1" applyBorder="1" applyAlignment="1">
      <alignment horizontal="left" vertical="center" wrapText="1"/>
    </xf>
    <xf numFmtId="0" fontId="19" fillId="3" borderId="31" xfId="0" applyFont="1" applyFill="1" applyBorder="1" applyAlignment="1">
      <alignment horizontal="left" vertical="center" wrapText="1"/>
    </xf>
    <xf numFmtId="0" fontId="20" fillId="3" borderId="80" xfId="0" applyFont="1" applyFill="1" applyBorder="1" applyAlignment="1">
      <alignment horizontal="left" vertical="center" wrapText="1"/>
    </xf>
    <xf numFmtId="0" fontId="20" fillId="11" borderId="92" xfId="0" applyFont="1" applyFill="1" applyBorder="1" applyAlignment="1">
      <alignment horizontal="center" vertical="center" wrapText="1"/>
    </xf>
    <xf numFmtId="0" fontId="19" fillId="11" borderId="93" xfId="0" applyFont="1" applyFill="1" applyBorder="1" applyAlignment="1">
      <alignment horizontal="center" vertical="center" wrapText="1"/>
    </xf>
    <xf numFmtId="0" fontId="20" fillId="11" borderId="93" xfId="0" applyFont="1" applyFill="1" applyBorder="1" applyAlignment="1">
      <alignment horizontal="justify" vertical="center" wrapText="1"/>
    </xf>
    <xf numFmtId="0" fontId="20" fillId="3" borderId="38" xfId="0" applyFont="1" applyFill="1" applyBorder="1" applyAlignment="1">
      <alignment horizontal="center" vertical="center" wrapText="1"/>
    </xf>
    <xf numFmtId="0" fontId="20" fillId="3" borderId="43" xfId="0" applyFont="1" applyFill="1" applyBorder="1" applyAlignment="1">
      <alignment vertical="center" wrapText="1"/>
    </xf>
    <xf numFmtId="0" fontId="19" fillId="3" borderId="94" xfId="0" applyFont="1" applyFill="1" applyBorder="1" applyAlignment="1">
      <alignment horizontal="center" vertical="center" wrapText="1"/>
    </xf>
    <xf numFmtId="0" fontId="20" fillId="3" borderId="94" xfId="0" applyFont="1" applyFill="1" applyBorder="1" applyAlignment="1">
      <alignment horizontal="justify" vertical="center" wrapText="1"/>
    </xf>
    <xf numFmtId="0" fontId="20" fillId="3" borderId="95" xfId="0" applyFont="1" applyFill="1" applyBorder="1" applyAlignment="1">
      <alignment horizontal="center" vertical="center" wrapText="1"/>
    </xf>
    <xf numFmtId="0" fontId="20" fillId="3" borderId="33" xfId="0" applyFont="1" applyFill="1" applyBorder="1" applyAlignment="1">
      <alignment vertical="center" wrapText="1"/>
    </xf>
    <xf numFmtId="0" fontId="20" fillId="11" borderId="16" xfId="0" applyFont="1" applyFill="1" applyBorder="1" applyAlignment="1">
      <alignment horizontal="justify" vertical="center" wrapText="1"/>
    </xf>
    <xf numFmtId="0" fontId="19" fillId="11" borderId="94" xfId="0" applyFont="1" applyFill="1" applyBorder="1" applyAlignment="1">
      <alignment horizontal="center" vertical="center" wrapText="1"/>
    </xf>
    <xf numFmtId="0" fontId="20" fillId="11" borderId="94" xfId="0" applyFont="1" applyFill="1" applyBorder="1" applyAlignment="1">
      <alignment horizontal="justify" vertical="center" wrapText="1"/>
    </xf>
    <xf numFmtId="0" fontId="19" fillId="3" borderId="43" xfId="0" applyFont="1" applyFill="1" applyBorder="1" applyAlignment="1">
      <alignment vertical="center" wrapText="1"/>
    </xf>
    <xf numFmtId="0" fontId="20" fillId="11" borderId="96" xfId="0" applyFont="1" applyFill="1" applyBorder="1" applyAlignment="1">
      <alignment horizontal="center" vertical="center" wrapText="1"/>
    </xf>
    <xf numFmtId="0" fontId="20" fillId="11" borderId="49" xfId="0" applyFont="1" applyFill="1" applyBorder="1" applyAlignment="1">
      <alignment vertical="center" wrapText="1"/>
    </xf>
    <xf numFmtId="0" fontId="19" fillId="11" borderId="39" xfId="0" applyFont="1" applyFill="1" applyBorder="1" applyAlignment="1">
      <alignment horizontal="left" vertical="center" wrapText="1"/>
    </xf>
    <xf numFmtId="0" fontId="19" fillId="11" borderId="97" xfId="0" applyFont="1" applyFill="1" applyBorder="1" applyAlignment="1">
      <alignment horizontal="center" vertical="center" wrapText="1"/>
    </xf>
    <xf numFmtId="0" fontId="20" fillId="11" borderId="97" xfId="0" applyFont="1" applyFill="1" applyBorder="1" applyAlignment="1">
      <alignment horizontal="justify" vertical="center" wrapText="1"/>
    </xf>
    <xf numFmtId="0" fontId="20" fillId="3" borderId="98" xfId="0" applyFont="1" applyFill="1" applyBorder="1" applyAlignment="1">
      <alignment horizontal="center" vertical="center" wrapText="1"/>
    </xf>
    <xf numFmtId="0" fontId="20" fillId="3" borderId="99" xfId="0" applyFont="1" applyFill="1" applyBorder="1" applyAlignment="1">
      <alignment vertical="center" wrapText="1"/>
    </xf>
    <xf numFmtId="0" fontId="19" fillId="3" borderId="98" xfId="0" applyFont="1" applyFill="1" applyBorder="1" applyAlignment="1">
      <alignment horizontal="left" vertical="center" wrapText="1"/>
    </xf>
    <xf numFmtId="0" fontId="19" fillId="3" borderId="100" xfId="0" applyFont="1" applyFill="1" applyBorder="1" applyAlignment="1">
      <alignment horizontal="center" vertical="center" wrapText="1"/>
    </xf>
    <xf numFmtId="0" fontId="20" fillId="3" borderId="100" xfId="0" applyFont="1" applyFill="1" applyBorder="1" applyAlignment="1">
      <alignment horizontal="justify" vertical="center" wrapText="1"/>
    </xf>
    <xf numFmtId="0" fontId="19" fillId="3" borderId="83" xfId="0" applyFont="1" applyFill="1" applyBorder="1" applyAlignment="1">
      <alignment vertical="center" wrapText="1"/>
    </xf>
    <xf numFmtId="0" fontId="10" fillId="3" borderId="109" xfId="0" applyFont="1" applyFill="1" applyBorder="1" applyAlignment="1">
      <alignment horizontal="center" vertical="center" wrapText="1"/>
    </xf>
    <xf numFmtId="0" fontId="11" fillId="11" borderId="110" xfId="0" applyFont="1" applyFill="1" applyBorder="1" applyAlignment="1">
      <alignment horizontal="center" vertical="center" wrapText="1"/>
    </xf>
    <xf numFmtId="0" fontId="10" fillId="3" borderId="110" xfId="0" applyFont="1" applyFill="1" applyBorder="1" applyAlignment="1">
      <alignment horizontal="center" vertical="center" wrapText="1"/>
    </xf>
    <xf numFmtId="0" fontId="10" fillId="2" borderId="110" xfId="0" applyFont="1" applyFill="1" applyBorder="1" applyAlignment="1">
      <alignment horizontal="center" vertical="center" wrapText="1"/>
    </xf>
    <xf numFmtId="0" fontId="10" fillId="11" borderId="110" xfId="0" applyFont="1" applyFill="1" applyBorder="1" applyAlignment="1">
      <alignment horizontal="center" vertical="center" wrapText="1"/>
    </xf>
    <xf numFmtId="0" fontId="10" fillId="14" borderId="110" xfId="0" applyFont="1" applyFill="1" applyBorder="1" applyAlignment="1">
      <alignment horizontal="center" vertical="center" wrapText="1"/>
    </xf>
    <xf numFmtId="0" fontId="10" fillId="12" borderId="110" xfId="0" applyFont="1" applyFill="1" applyBorder="1" applyAlignment="1">
      <alignment horizontal="center" vertical="center" wrapText="1"/>
    </xf>
    <xf numFmtId="0" fontId="10" fillId="12" borderId="111" xfId="0" applyFont="1" applyFill="1" applyBorder="1" applyAlignment="1">
      <alignment horizontal="center" vertical="center" wrapText="1"/>
    </xf>
    <xf numFmtId="0" fontId="20" fillId="11" borderId="86" xfId="0" applyFont="1" applyFill="1" applyBorder="1" applyAlignment="1">
      <alignment horizontal="left" vertical="center" wrapText="1"/>
    </xf>
    <xf numFmtId="0" fontId="21" fillId="3" borderId="86" xfId="0" applyFont="1" applyFill="1" applyBorder="1" applyAlignment="1">
      <alignment horizontal="left" vertical="center" wrapText="1"/>
    </xf>
    <xf numFmtId="0" fontId="21" fillId="3" borderId="88" xfId="0" applyFont="1" applyFill="1" applyBorder="1" applyAlignment="1">
      <alignment horizontal="left" vertical="center" wrapText="1"/>
    </xf>
    <xf numFmtId="0" fontId="21" fillId="3" borderId="87" xfId="0" applyFont="1" applyFill="1" applyBorder="1" applyAlignment="1">
      <alignment horizontal="left" vertical="center" wrapText="1"/>
    </xf>
    <xf numFmtId="0" fontId="8" fillId="11" borderId="89" xfId="0" applyFont="1" applyFill="1" applyBorder="1" applyAlignment="1">
      <alignment vertical="center" wrapText="1"/>
    </xf>
    <xf numFmtId="0" fontId="8" fillId="6" borderId="89" xfId="0" applyFont="1" applyFill="1" applyBorder="1" applyAlignment="1">
      <alignment vertical="center" wrapText="1"/>
    </xf>
    <xf numFmtId="0" fontId="9" fillId="11" borderId="89" xfId="0" applyFont="1" applyFill="1" applyBorder="1" applyAlignment="1">
      <alignment horizontal="justify" vertical="center" wrapText="1"/>
    </xf>
    <xf numFmtId="0" fontId="18" fillId="3" borderId="14" xfId="0" applyFont="1" applyFill="1" applyBorder="1" applyAlignment="1">
      <alignment horizontal="center" vertical="center" wrapText="1"/>
    </xf>
    <xf numFmtId="0" fontId="16" fillId="3" borderId="112" xfId="0" applyFont="1" applyFill="1" applyBorder="1" applyAlignment="1">
      <alignment horizontal="justify" vertical="center" wrapText="1"/>
    </xf>
    <xf numFmtId="0" fontId="16" fillId="3" borderId="108" xfId="0" applyFont="1" applyFill="1" applyBorder="1" applyAlignment="1">
      <alignment horizontal="center" vertical="center" wrapText="1"/>
    </xf>
    <xf numFmtId="0" fontId="16" fillId="3" borderId="113" xfId="0" applyFont="1" applyFill="1" applyBorder="1" applyAlignment="1">
      <alignment vertical="center" wrapText="1"/>
    </xf>
    <xf numFmtId="0" fontId="17" fillId="3" borderId="3" xfId="0" applyFont="1" applyFill="1" applyBorder="1" applyAlignment="1">
      <alignment horizontal="justify" vertical="center" wrapText="1"/>
    </xf>
    <xf numFmtId="0" fontId="15" fillId="5" borderId="114" xfId="0" applyFont="1" applyFill="1" applyBorder="1" applyAlignment="1">
      <alignment horizontal="center" vertical="center" wrapText="1"/>
    </xf>
    <xf numFmtId="2" fontId="27" fillId="0" borderId="115" xfId="0" applyNumberFormat="1" applyFont="1" applyBorder="1" applyAlignment="1">
      <alignment horizontal="center" vertical="center" wrapText="1"/>
    </xf>
    <xf numFmtId="4" fontId="13" fillId="5" borderId="116" xfId="0" applyNumberFormat="1" applyFont="1" applyFill="1" applyBorder="1" applyAlignment="1">
      <alignment horizontal="center" vertical="center" wrapText="1"/>
    </xf>
    <xf numFmtId="3" fontId="13" fillId="5" borderId="117" xfId="0" applyNumberFormat="1" applyFont="1" applyFill="1" applyBorder="1" applyAlignment="1">
      <alignment horizontal="center" vertical="center" wrapText="1"/>
    </xf>
    <xf numFmtId="10" fontId="6" fillId="4" borderId="115" xfId="0" applyNumberFormat="1" applyFont="1" applyFill="1" applyBorder="1" applyAlignment="1">
      <alignment horizontal="center" vertical="center" wrapText="1"/>
    </xf>
    <xf numFmtId="10" fontId="6" fillId="4" borderId="118" xfId="0" applyNumberFormat="1" applyFont="1" applyFill="1" applyBorder="1" applyAlignment="1">
      <alignment horizontal="center" vertical="center" wrapText="1"/>
    </xf>
    <xf numFmtId="10" fontId="6" fillId="5" borderId="119" xfId="0" applyNumberFormat="1" applyFont="1" applyFill="1" applyBorder="1" applyAlignment="1">
      <alignment horizontal="center" vertical="center" wrapText="1"/>
    </xf>
    <xf numFmtId="10" fontId="6" fillId="16" borderId="120" xfId="0" applyNumberFormat="1" applyFont="1" applyFill="1" applyBorder="1" applyAlignment="1">
      <alignment horizontal="center" vertical="center" wrapText="1"/>
    </xf>
    <xf numFmtId="10" fontId="6" fillId="16" borderId="121" xfId="0" applyNumberFormat="1" applyFont="1" applyFill="1" applyBorder="1" applyAlignment="1">
      <alignment horizontal="center" vertical="center" wrapText="1"/>
    </xf>
    <xf numFmtId="0" fontId="17" fillId="11" borderId="86" xfId="0" applyFont="1" applyFill="1" applyBorder="1" applyAlignment="1">
      <alignment horizontal="left" vertical="center" wrapText="1"/>
    </xf>
    <xf numFmtId="0" fontId="28" fillId="3" borderId="86" xfId="0" applyFont="1" applyFill="1" applyBorder="1" applyAlignment="1">
      <alignment horizontal="left" vertical="center" wrapText="1"/>
    </xf>
    <xf numFmtId="0" fontId="28" fillId="3" borderId="122" xfId="0" applyFont="1" applyFill="1" applyBorder="1" applyAlignment="1">
      <alignment horizontal="left" vertical="center" wrapText="1"/>
    </xf>
    <xf numFmtId="0" fontId="28" fillId="3" borderId="123" xfId="0" applyFont="1" applyFill="1" applyBorder="1" applyAlignment="1">
      <alignment horizontal="left" vertical="center" wrapText="1"/>
    </xf>
    <xf numFmtId="0" fontId="28" fillId="3" borderId="124" xfId="0" applyFont="1" applyFill="1" applyBorder="1" applyAlignment="1">
      <alignment horizontal="left" vertical="center" wrapText="1"/>
    </xf>
    <xf numFmtId="0" fontId="20" fillId="11" borderId="86" xfId="0" applyFont="1" applyFill="1" applyBorder="1" applyAlignment="1">
      <alignment horizontal="justify" vertical="center" wrapText="1"/>
    </xf>
    <xf numFmtId="0" fontId="21" fillId="3" borderId="86" xfId="0" applyFont="1" applyFill="1" applyBorder="1" applyAlignment="1">
      <alignment horizontal="justify" vertical="center" wrapText="1"/>
    </xf>
    <xf numFmtId="0" fontId="21" fillId="3" borderId="88" xfId="0" applyFont="1" applyFill="1" applyBorder="1" applyAlignment="1">
      <alignment horizontal="justify" vertical="center" wrapText="1"/>
    </xf>
    <xf numFmtId="0" fontId="21" fillId="10" borderId="75" xfId="0" applyFont="1" applyFill="1" applyBorder="1" applyAlignment="1">
      <alignment horizontal="center" vertical="center" wrapText="1"/>
    </xf>
    <xf numFmtId="0" fontId="21" fillId="10" borderId="76" xfId="0" applyFont="1" applyFill="1" applyBorder="1" applyAlignment="1">
      <alignment horizontal="center" vertical="center" wrapText="1"/>
    </xf>
    <xf numFmtId="0" fontId="22" fillId="10" borderId="77" xfId="0" applyFont="1" applyFill="1" applyBorder="1" applyAlignment="1">
      <alignment horizontal="left" vertical="center" wrapText="1"/>
    </xf>
    <xf numFmtId="0" fontId="22" fillId="10" borderId="78" xfId="0" applyFont="1" applyFill="1" applyBorder="1" applyAlignment="1">
      <alignment horizontal="left" vertical="center" wrapText="1"/>
    </xf>
    <xf numFmtId="0" fontId="20" fillId="11" borderId="69" xfId="0" applyFont="1" applyFill="1" applyBorder="1" applyAlignment="1">
      <alignment horizontal="left" vertical="center" wrapText="1"/>
    </xf>
    <xf numFmtId="0" fontId="20" fillId="11" borderId="70" xfId="0" applyFont="1" applyFill="1" applyBorder="1" applyAlignment="1">
      <alignment horizontal="left" vertical="center" wrapText="1"/>
    </xf>
    <xf numFmtId="0" fontId="1" fillId="10" borderId="20"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2" fillId="9" borderId="0" xfId="0" applyFont="1" applyFill="1" applyAlignment="1">
      <alignment horizontal="center" vertical="center"/>
    </xf>
    <xf numFmtId="0" fontId="2" fillId="9" borderId="28" xfId="0" applyFont="1" applyFill="1" applyBorder="1" applyAlignment="1">
      <alignment horizontal="center" vertical="center"/>
    </xf>
    <xf numFmtId="0" fontId="2" fillId="9" borderId="9"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0" xfId="0" applyFont="1" applyFill="1" applyAlignment="1">
      <alignment horizontal="center" vertical="center" wrapText="1"/>
    </xf>
    <xf numFmtId="0" fontId="2" fillId="9" borderId="19"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7" fillId="0" borderId="0" xfId="0" applyFont="1" applyAlignment="1">
      <alignment horizontal="center"/>
    </xf>
    <xf numFmtId="0" fontId="3" fillId="9" borderId="8"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0" xfId="0" applyFont="1" applyFill="1" applyAlignment="1">
      <alignment horizontal="center" vertical="center" wrapText="1"/>
    </xf>
    <xf numFmtId="0" fontId="3" fillId="9" borderId="19"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7" fillId="0" borderId="22" xfId="0" applyFont="1" applyBorder="1" applyAlignment="1">
      <alignment horizontal="center" vertical="center"/>
    </xf>
    <xf numFmtId="0" fontId="7" fillId="0" borderId="22" xfId="0" applyFont="1" applyBorder="1" applyAlignment="1">
      <alignment horizontal="center" vertical="top" wrapText="1"/>
    </xf>
    <xf numFmtId="0" fontId="7" fillId="0" borderId="22" xfId="0" applyFont="1" applyBorder="1" applyAlignment="1">
      <alignment horizontal="center" vertical="top"/>
    </xf>
    <xf numFmtId="0" fontId="1" fillId="10" borderId="9"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7" fillId="0" borderId="0" xfId="0" applyFont="1" applyAlignment="1">
      <alignment horizontal="center" wrapText="1"/>
    </xf>
    <xf numFmtId="0" fontId="20" fillId="3" borderId="11"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11" borderId="71" xfId="0" applyFont="1" applyFill="1" applyBorder="1" applyAlignment="1">
      <alignment horizontal="center" vertical="center" wrapText="1"/>
    </xf>
    <xf numFmtId="0" fontId="20" fillId="11" borderId="72"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65" xfId="0" applyFont="1" applyFill="1" applyBorder="1" applyAlignment="1">
      <alignment horizontal="center" vertical="center" wrapText="1"/>
    </xf>
    <xf numFmtId="0" fontId="19" fillId="3" borderId="90" xfId="0" applyFont="1" applyFill="1" applyBorder="1" applyAlignment="1">
      <alignment horizontal="center" vertical="center" wrapText="1"/>
    </xf>
    <xf numFmtId="0" fontId="19" fillId="3" borderId="91" xfId="0" applyFont="1" applyFill="1" applyBorder="1" applyAlignment="1">
      <alignment horizontal="center" vertical="center" wrapText="1"/>
    </xf>
    <xf numFmtId="0" fontId="19" fillId="3" borderId="35" xfId="0" applyFont="1" applyFill="1" applyBorder="1" applyAlignment="1">
      <alignment horizontal="left" vertical="center" wrapText="1"/>
    </xf>
    <xf numFmtId="0" fontId="19" fillId="3" borderId="36" xfId="0" applyFont="1" applyFill="1" applyBorder="1" applyAlignment="1">
      <alignment horizontal="left" vertical="center" wrapText="1"/>
    </xf>
    <xf numFmtId="0" fontId="20" fillId="11" borderId="73" xfId="0" applyFont="1" applyFill="1" applyBorder="1" applyAlignment="1">
      <alignment horizontal="left" vertical="center" wrapText="1"/>
    </xf>
    <xf numFmtId="0" fontId="20" fillId="11" borderId="74" xfId="0" applyFont="1" applyFill="1" applyBorder="1" applyAlignment="1">
      <alignment horizontal="left" vertical="center" wrapText="1"/>
    </xf>
    <xf numFmtId="0" fontId="19" fillId="3" borderId="35" xfId="0" applyFont="1" applyFill="1" applyBorder="1" applyAlignment="1">
      <alignment horizontal="center" vertical="center" wrapText="1"/>
    </xf>
    <xf numFmtId="0" fontId="19" fillId="3" borderId="85"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20" fillId="11" borderId="68" xfId="0" applyFont="1" applyFill="1" applyBorder="1" applyAlignment="1">
      <alignment horizontal="center" vertical="center" wrapText="1"/>
    </xf>
    <xf numFmtId="0" fontId="20" fillId="11" borderId="64" xfId="0" applyFont="1" applyFill="1" applyBorder="1" applyAlignment="1">
      <alignment horizontal="center" vertical="center" wrapText="1"/>
    </xf>
    <xf numFmtId="0" fontId="0" fillId="0" borderId="0" xfId="0" applyAlignment="1">
      <alignment horizontal="justify" vertical="center" wrapText="1"/>
    </xf>
    <xf numFmtId="2" fontId="27" fillId="0" borderId="125" xfId="0" applyNumberFormat="1" applyFont="1" applyBorder="1" applyAlignment="1">
      <alignment horizontal="center" vertical="center" wrapText="1"/>
    </xf>
    <xf numFmtId="4" fontId="13" fillId="5" borderId="126" xfId="0" applyNumberFormat="1" applyFont="1" applyFill="1" applyBorder="1" applyAlignment="1">
      <alignment horizontal="center" vertical="center" wrapText="1"/>
    </xf>
    <xf numFmtId="4" fontId="13" fillId="5" borderId="127" xfId="0" applyNumberFormat="1" applyFont="1" applyFill="1" applyBorder="1" applyAlignment="1">
      <alignment horizontal="center" vertical="center" wrapText="1"/>
    </xf>
  </cellXfs>
  <cellStyles count="1">
    <cellStyle name="Normal" xfId="0" builtinId="0"/>
  </cellStyles>
  <dxfs count="13">
    <dxf>
      <fill>
        <patternFill patternType="none">
          <bgColor auto="1"/>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006100"/>
      </font>
      <fill>
        <patternFill>
          <bgColor rgb="FFC6EFCE"/>
        </patternFill>
      </fill>
    </dxf>
  </dxfs>
  <tableStyles count="0" defaultTableStyle="TableStyleMedium2" defaultPivotStyle="PivotStyleLight16"/>
  <colors>
    <mruColors>
      <color rgb="FF009F7A"/>
      <color rgb="FFFDE9EB"/>
      <color rgb="FF7FCFBC"/>
      <color rgb="FFBD2452"/>
      <color rgb="FF611D1D"/>
      <color rgb="FFFEF4F5"/>
      <color rgb="FFF9D3D8"/>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2058864</xdr:colOff>
      <xdr:row>1</xdr:row>
      <xdr:rowOff>263483</xdr:rowOff>
    </xdr:from>
    <xdr:to>
      <xdr:col>4</xdr:col>
      <xdr:colOff>1682779</xdr:colOff>
      <xdr:row>6</xdr:row>
      <xdr:rowOff>354270</xdr:rowOff>
    </xdr:to>
    <xdr:pic>
      <xdr:nvPicPr>
        <xdr:cNvPr id="6" name="Imagen 5">
          <a:extLst>
            <a:ext uri="{FF2B5EF4-FFF2-40B4-BE49-F238E27FC236}">
              <a16:creationId xmlns="" xmlns:a16="http://schemas.microsoft.com/office/drawing/2014/main" id="{4D2433F1-B09D-4236-B727-7362F0C80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67971" y="453983"/>
          <a:ext cx="2018772" cy="2006833"/>
        </a:xfrm>
        <a:prstGeom prst="rect">
          <a:avLst/>
        </a:prstGeom>
      </xdr:spPr>
    </xdr:pic>
    <xdr:clientData/>
  </xdr:twoCellAnchor>
  <xdr:twoCellAnchor editAs="oneCell">
    <xdr:from>
      <xdr:col>2</xdr:col>
      <xdr:colOff>467180</xdr:colOff>
      <xdr:row>1</xdr:row>
      <xdr:rowOff>40823</xdr:rowOff>
    </xdr:from>
    <xdr:to>
      <xdr:col>3</xdr:col>
      <xdr:colOff>530679</xdr:colOff>
      <xdr:row>6</xdr:row>
      <xdr:rowOff>695124</xdr:rowOff>
    </xdr:to>
    <xdr:pic>
      <xdr:nvPicPr>
        <xdr:cNvPr id="3" name="Imagen 2">
          <a:extLst>
            <a:ext uri="{FF2B5EF4-FFF2-40B4-BE49-F238E27FC236}">
              <a16:creationId xmlns="" xmlns:a16="http://schemas.microsoft.com/office/drawing/2014/main" id="{6AD22BE2-6A2C-0BCD-1B5B-CB55F73B7E7D}"/>
            </a:ext>
          </a:extLst>
        </xdr:cNvPr>
        <xdr:cNvPicPr>
          <a:picLocks noChangeAspect="1"/>
        </xdr:cNvPicPr>
      </xdr:nvPicPr>
      <xdr:blipFill>
        <a:blip xmlns:r="http://schemas.openxmlformats.org/officeDocument/2006/relationships" r:embed="rId2"/>
        <a:stretch>
          <a:fillRect/>
        </a:stretch>
      </xdr:blipFill>
      <xdr:spPr>
        <a:xfrm>
          <a:off x="1229180" y="244930"/>
          <a:ext cx="1641928" cy="2572908"/>
        </a:xfrm>
        <a:prstGeom prst="rect">
          <a:avLst/>
        </a:prstGeom>
      </xdr:spPr>
    </xdr:pic>
    <xdr:clientData/>
  </xdr:twoCellAnchor>
  <xdr:twoCellAnchor>
    <xdr:from>
      <xdr:col>23</xdr:col>
      <xdr:colOff>207819</xdr:colOff>
      <xdr:row>1</xdr:row>
      <xdr:rowOff>294410</xdr:rowOff>
    </xdr:from>
    <xdr:to>
      <xdr:col>24</xdr:col>
      <xdr:colOff>3861955</xdr:colOff>
      <xdr:row>6</xdr:row>
      <xdr:rowOff>101302</xdr:rowOff>
    </xdr:to>
    <xdr:grpSp>
      <xdr:nvGrpSpPr>
        <xdr:cNvPr id="4" name="Grupo 3">
          <a:extLst>
            <a:ext uri="{FF2B5EF4-FFF2-40B4-BE49-F238E27FC236}">
              <a16:creationId xmlns="" xmlns:a16="http://schemas.microsoft.com/office/drawing/2014/main" id="{D08E27CF-B996-4E5C-969C-96A6DFDE97E0}"/>
            </a:ext>
          </a:extLst>
        </xdr:cNvPr>
        <xdr:cNvGrpSpPr/>
      </xdr:nvGrpSpPr>
      <xdr:grpSpPr>
        <a:xfrm>
          <a:off x="35513819" y="500785"/>
          <a:ext cx="5336886" cy="1727767"/>
          <a:chOff x="20650200" y="590550"/>
          <a:chExt cx="4248150" cy="1390650"/>
        </a:xfrm>
      </xdr:grpSpPr>
      <xdr:pic>
        <xdr:nvPicPr>
          <xdr:cNvPr id="5" name="Imagen 4">
            <a:extLst>
              <a:ext uri="{FF2B5EF4-FFF2-40B4-BE49-F238E27FC236}">
                <a16:creationId xmlns="" xmlns:a16="http://schemas.microsoft.com/office/drawing/2014/main" id="{869517DB-555F-89E0-6924-F372D81C543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1887" t="3078" r="1348" b="83664"/>
          <a:stretch/>
        </xdr:blipFill>
        <xdr:spPr>
          <a:xfrm>
            <a:off x="21983700" y="590550"/>
            <a:ext cx="2914650" cy="1360170"/>
          </a:xfrm>
          <a:prstGeom prst="rect">
            <a:avLst/>
          </a:prstGeom>
        </xdr:spPr>
      </xdr:pic>
      <xdr:pic>
        <xdr:nvPicPr>
          <xdr:cNvPr id="7" name="Imagen 6">
            <a:extLst>
              <a:ext uri="{FF2B5EF4-FFF2-40B4-BE49-F238E27FC236}">
                <a16:creationId xmlns="" xmlns:a16="http://schemas.microsoft.com/office/drawing/2014/main" id="{B4283728-0302-69D5-55C2-EA48F66E577C}"/>
              </a:ext>
              <a:ext uri="{147F2762-F138-4A5C-976F-8EAC2B608ADB}">
                <a16:predDERef xmlns="" xmlns:a16="http://schemas.microsoft.com/office/drawing/2014/main" pred="{ECD757DE-F693-44F3-A8F5-DC98EB4C8C24}"/>
              </a:ext>
            </a:extLst>
          </xdr:cNvPr>
          <xdr:cNvPicPr>
            <a:picLocks noChangeAspect="1"/>
          </xdr:cNvPicPr>
        </xdr:nvPicPr>
        <xdr:blipFill>
          <a:blip xmlns:r="http://schemas.openxmlformats.org/officeDocument/2006/relationships" r:embed="rId4"/>
          <a:srcRect l="5984" t="2830" r="4724" b="3150"/>
          <a:stretch/>
        </xdr:blipFill>
        <xdr:spPr>
          <a:xfrm>
            <a:off x="20650200" y="590550"/>
            <a:ext cx="1295400" cy="1390650"/>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1"/>
  <sheetViews>
    <sheetView tabSelected="1" topLeftCell="H7" zoomScale="60" zoomScaleNormal="60" zoomScaleSheetLayoutView="70" workbookViewId="0">
      <selection activeCell="S11" sqref="S11"/>
    </sheetView>
  </sheetViews>
  <sheetFormatPr baseColWidth="10" defaultRowHeight="15" x14ac:dyDescent="0.25"/>
  <cols>
    <col min="1" max="1" width="6.5703125" customWidth="1"/>
    <col min="2" max="2" width="5.140625" customWidth="1"/>
    <col min="3" max="3" width="23.5703125" customWidth="1"/>
    <col min="4" max="4" width="35.85546875" customWidth="1"/>
    <col min="5" max="5" width="33.85546875" customWidth="1"/>
    <col min="6" max="6" width="31.42578125" style="7" customWidth="1"/>
    <col min="7" max="7" width="41.42578125" customWidth="1"/>
    <col min="8" max="8" width="26.28515625" customWidth="1"/>
    <col min="9" max="13" width="19.5703125" bestFit="1" customWidth="1"/>
    <col min="14" max="16" width="16.85546875" customWidth="1"/>
    <col min="17" max="17" width="25.5703125" customWidth="1"/>
    <col min="18" max="24" width="25.28515625" customWidth="1"/>
    <col min="25" max="25" width="59.42578125" customWidth="1"/>
  </cols>
  <sheetData>
    <row r="1" spans="1:25" ht="15.75" thickBot="1" x14ac:dyDescent="0.3"/>
    <row r="2" spans="1:25" ht="30" x14ac:dyDescent="0.25">
      <c r="A2" s="1"/>
      <c r="C2" s="1"/>
      <c r="D2" s="1"/>
      <c r="E2" s="1"/>
      <c r="F2" s="206" t="s">
        <v>21</v>
      </c>
      <c r="G2" s="207"/>
      <c r="H2" s="207"/>
      <c r="I2" s="207"/>
      <c r="J2" s="207"/>
      <c r="K2" s="207"/>
      <c r="L2" s="207"/>
      <c r="M2" s="207"/>
      <c r="N2" s="207"/>
      <c r="O2" s="207"/>
      <c r="P2" s="207"/>
      <c r="Q2" s="207"/>
      <c r="R2" s="207"/>
      <c r="S2" s="207"/>
      <c r="T2" s="207"/>
      <c r="U2" s="207"/>
      <c r="V2" s="207"/>
      <c r="W2" s="208"/>
    </row>
    <row r="3" spans="1:25" ht="30" x14ac:dyDescent="0.25">
      <c r="A3" s="1"/>
      <c r="C3" s="1"/>
      <c r="D3" s="1"/>
      <c r="E3" s="1"/>
      <c r="F3" s="209" t="s">
        <v>20</v>
      </c>
      <c r="G3" s="210"/>
      <c r="H3" s="210"/>
      <c r="I3" s="210"/>
      <c r="J3" s="210"/>
      <c r="K3" s="210"/>
      <c r="L3" s="210"/>
      <c r="M3" s="210"/>
      <c r="N3" s="210"/>
      <c r="O3" s="210"/>
      <c r="P3" s="210"/>
      <c r="Q3" s="210"/>
      <c r="R3" s="210"/>
      <c r="S3" s="210"/>
      <c r="T3" s="210"/>
      <c r="U3" s="210"/>
      <c r="V3" s="210"/>
      <c r="W3" s="211"/>
    </row>
    <row r="4" spans="1:25" ht="30" x14ac:dyDescent="0.25">
      <c r="A4" s="1"/>
      <c r="C4" s="1"/>
      <c r="D4" s="1"/>
      <c r="E4" s="1"/>
      <c r="F4" s="209" t="s">
        <v>75</v>
      </c>
      <c r="G4" s="210"/>
      <c r="H4" s="210"/>
      <c r="I4" s="210"/>
      <c r="J4" s="210"/>
      <c r="K4" s="210"/>
      <c r="L4" s="210"/>
      <c r="M4" s="210"/>
      <c r="N4" s="210"/>
      <c r="O4" s="210"/>
      <c r="P4" s="210"/>
      <c r="Q4" s="210"/>
      <c r="R4" s="210"/>
      <c r="S4" s="210"/>
      <c r="T4" s="210"/>
      <c r="U4" s="210"/>
      <c r="V4" s="210"/>
      <c r="W4" s="211"/>
    </row>
    <row r="5" spans="1:25" ht="30" x14ac:dyDescent="0.25">
      <c r="A5" s="1"/>
      <c r="C5" s="1"/>
      <c r="D5" s="1"/>
      <c r="E5" s="1"/>
      <c r="F5" s="209" t="s">
        <v>76</v>
      </c>
      <c r="G5" s="210"/>
      <c r="H5" s="210"/>
      <c r="I5" s="210"/>
      <c r="J5" s="210"/>
      <c r="K5" s="210"/>
      <c r="L5" s="210"/>
      <c r="M5" s="210"/>
      <c r="N5" s="210"/>
      <c r="O5" s="210"/>
      <c r="P5" s="210"/>
      <c r="Q5" s="210"/>
      <c r="R5" s="210"/>
      <c r="S5" s="210"/>
      <c r="T5" s="210"/>
      <c r="U5" s="210"/>
      <c r="V5" s="210"/>
      <c r="W5" s="211"/>
    </row>
    <row r="6" spans="1:25" ht="30.75" thickBot="1" x14ac:dyDescent="0.3">
      <c r="A6" s="1"/>
      <c r="C6" s="1"/>
      <c r="D6" s="1"/>
      <c r="E6" s="1"/>
      <c r="F6" s="212"/>
      <c r="G6" s="213"/>
      <c r="H6" s="213"/>
      <c r="I6" s="213"/>
      <c r="J6" s="213"/>
      <c r="K6" s="213"/>
      <c r="L6" s="213"/>
      <c r="M6" s="213"/>
      <c r="N6" s="213"/>
      <c r="O6" s="213"/>
      <c r="P6" s="213"/>
      <c r="Q6" s="213"/>
      <c r="R6" s="213"/>
      <c r="S6" s="213"/>
      <c r="T6" s="213"/>
      <c r="U6" s="213"/>
      <c r="V6" s="213"/>
      <c r="W6" s="214"/>
    </row>
    <row r="7" spans="1:25" ht="75.75" customHeight="1" thickBot="1" x14ac:dyDescent="0.3"/>
    <row r="8" spans="1:25" s="48" customFormat="1" ht="19.5" thickBot="1" x14ac:dyDescent="0.35">
      <c r="C8" s="53"/>
      <c r="D8" s="54"/>
      <c r="E8" s="54"/>
      <c r="F8" s="55"/>
      <c r="G8" s="54"/>
      <c r="H8" s="199" t="s">
        <v>22</v>
      </c>
      <c r="I8" s="200"/>
      <c r="J8" s="200"/>
      <c r="K8" s="200"/>
      <c r="L8" s="200"/>
      <c r="M8" s="200"/>
      <c r="N8" s="200"/>
      <c r="O8" s="200"/>
      <c r="P8" s="200"/>
      <c r="Q8" s="200"/>
      <c r="R8" s="200"/>
      <c r="S8" s="200"/>
      <c r="T8" s="200"/>
      <c r="U8" s="200"/>
      <c r="V8" s="200"/>
      <c r="W8" s="200"/>
      <c r="X8" s="201"/>
      <c r="Y8" s="218" t="s">
        <v>27</v>
      </c>
    </row>
    <row r="9" spans="1:25" s="48" customFormat="1" ht="27" customHeight="1" thickBot="1" x14ac:dyDescent="0.35">
      <c r="C9" s="192" t="s">
        <v>0</v>
      </c>
      <c r="D9" s="192" t="s">
        <v>1</v>
      </c>
      <c r="E9" s="194" t="s">
        <v>2</v>
      </c>
      <c r="F9" s="194"/>
      <c r="G9" s="195"/>
      <c r="H9" s="190" t="s">
        <v>23</v>
      </c>
      <c r="I9" s="190"/>
      <c r="J9" s="190"/>
      <c r="K9" s="190"/>
      <c r="L9" s="191"/>
      <c r="M9" s="196" t="s">
        <v>24</v>
      </c>
      <c r="N9" s="197"/>
      <c r="O9" s="197"/>
      <c r="P9" s="198"/>
      <c r="Q9" s="187" t="s">
        <v>25</v>
      </c>
      <c r="R9" s="188"/>
      <c r="S9" s="188"/>
      <c r="T9" s="189"/>
      <c r="U9" s="202" t="s">
        <v>26</v>
      </c>
      <c r="V9" s="203"/>
      <c r="W9" s="203"/>
      <c r="X9" s="204"/>
      <c r="Y9" s="219"/>
    </row>
    <row r="10" spans="1:25" s="48" customFormat="1" ht="153" customHeight="1" thickBot="1" x14ac:dyDescent="0.35">
      <c r="C10" s="193"/>
      <c r="D10" s="193"/>
      <c r="E10" s="13" t="s">
        <v>3</v>
      </c>
      <c r="F10" s="13" t="s">
        <v>4</v>
      </c>
      <c r="G10" s="13" t="s">
        <v>5</v>
      </c>
      <c r="H10" s="56" t="s">
        <v>19</v>
      </c>
      <c r="I10" s="144" t="s">
        <v>6</v>
      </c>
      <c r="J10" s="145" t="s">
        <v>7</v>
      </c>
      <c r="K10" s="146" t="s">
        <v>8</v>
      </c>
      <c r="L10" s="145" t="s">
        <v>9</v>
      </c>
      <c r="M10" s="146" t="s">
        <v>6</v>
      </c>
      <c r="N10" s="145" t="s">
        <v>7</v>
      </c>
      <c r="O10" s="146" t="s">
        <v>8</v>
      </c>
      <c r="P10" s="145" t="s">
        <v>9</v>
      </c>
      <c r="Q10" s="147" t="s">
        <v>6</v>
      </c>
      <c r="R10" s="148" t="s">
        <v>7</v>
      </c>
      <c r="S10" s="147" t="s">
        <v>8</v>
      </c>
      <c r="T10" s="148" t="s">
        <v>9</v>
      </c>
      <c r="U10" s="149" t="s">
        <v>6</v>
      </c>
      <c r="V10" s="150" t="s">
        <v>7</v>
      </c>
      <c r="W10" s="149" t="s">
        <v>8</v>
      </c>
      <c r="X10" s="151" t="s">
        <v>9</v>
      </c>
      <c r="Y10" s="219"/>
    </row>
    <row r="11" spans="1:25" ht="219" customHeight="1" thickTop="1" thickBot="1" x14ac:dyDescent="0.3">
      <c r="C11" s="159" t="s">
        <v>10</v>
      </c>
      <c r="D11" s="143" t="s">
        <v>311</v>
      </c>
      <c r="E11" s="160" t="s">
        <v>313</v>
      </c>
      <c r="F11" s="161" t="s">
        <v>314</v>
      </c>
      <c r="G11" s="162" t="s">
        <v>315</v>
      </c>
      <c r="H11" s="164">
        <v>84.12</v>
      </c>
      <c r="I11" s="239">
        <v>21.03</v>
      </c>
      <c r="J11" s="240">
        <v>21.03</v>
      </c>
      <c r="K11" s="240">
        <v>21.03</v>
      </c>
      <c r="L11" s="241">
        <v>21.03</v>
      </c>
      <c r="M11" s="165">
        <v>21.03</v>
      </c>
      <c r="N11" s="166">
        <v>21.03</v>
      </c>
      <c r="O11" s="166">
        <v>21.03</v>
      </c>
      <c r="P11" s="167" t="s">
        <v>73</v>
      </c>
      <c r="Q11" s="168">
        <f>IFERROR((M11)/I11,"NO DISPONIBLE")</f>
        <v>1</v>
      </c>
      <c r="R11" s="169">
        <f>IFERROR((N11)/J11,"NO DISPONIBLE")</f>
        <v>1</v>
      </c>
      <c r="S11" s="169">
        <f>IFERROR((O11)/K11,"NO DISPONIBLE")</f>
        <v>1</v>
      </c>
      <c r="T11" s="170" t="s">
        <v>73</v>
      </c>
      <c r="U11" s="171">
        <f>IFERROR((M11)/(H11),"NO DISPONIBLE")</f>
        <v>0.25</v>
      </c>
      <c r="V11" s="171">
        <f>IFERROR((M11+N11)/(H11),"NO DISPONIBLE")</f>
        <v>0.5</v>
      </c>
      <c r="W11" s="171">
        <f>IFERROR((M11+N11+O11)/(H11),"NO DISPONIBLE")</f>
        <v>0.75</v>
      </c>
      <c r="X11" s="172" t="str">
        <f t="shared" ref="X11" si="0">IFERROR((M11+N11+O11+P11)/(I11+J11+K11+L11),"NO DISPONIBLE")</f>
        <v>NO DISPONIBLE</v>
      </c>
      <c r="Y11" s="163" t="s">
        <v>405</v>
      </c>
    </row>
    <row r="12" spans="1:25" ht="161.25" customHeight="1" x14ac:dyDescent="0.25">
      <c r="C12" s="181" t="s">
        <v>55</v>
      </c>
      <c r="D12" s="183" t="s">
        <v>28</v>
      </c>
      <c r="E12" s="59" t="s">
        <v>44</v>
      </c>
      <c r="F12" s="60" t="s">
        <v>56</v>
      </c>
      <c r="G12" s="61" t="s">
        <v>87</v>
      </c>
      <c r="H12" s="19">
        <v>52</v>
      </c>
      <c r="I12" s="20">
        <v>0</v>
      </c>
      <c r="J12" s="21">
        <v>26</v>
      </c>
      <c r="K12" s="21">
        <v>19</v>
      </c>
      <c r="L12" s="22">
        <v>7</v>
      </c>
      <c r="M12" s="23">
        <v>0</v>
      </c>
      <c r="N12" s="21">
        <v>2</v>
      </c>
      <c r="O12" s="21">
        <v>34</v>
      </c>
      <c r="P12" s="21" t="s">
        <v>74</v>
      </c>
      <c r="Q12" s="8">
        <v>1</v>
      </c>
      <c r="R12" s="8">
        <f>IFERROR((N12/J12),"NO DISPONIBLE")</f>
        <v>7.6923076923076927E-2</v>
      </c>
      <c r="S12" s="8">
        <f>IFERROR((O12/K12),"NO DISPONIBLE")</f>
        <v>1.7894736842105263</v>
      </c>
      <c r="T12" s="8" t="str">
        <f>IFERROR((P12/L12),"NO DISPONIBLE")</f>
        <v>NO DISPONIBLE</v>
      </c>
      <c r="U12" s="10">
        <f>IFERROR((M12/H12),"NO DISPONIBLE")</f>
        <v>0</v>
      </c>
      <c r="V12" s="9">
        <f>IFERROR(((M12+N12)/(H12)),"NO DISPONIBLE")</f>
        <v>3.8461538461538464E-2</v>
      </c>
      <c r="W12" s="9">
        <f>IFERROR(((M12+N12+O12)/(H12)),"NO DISPONIBLE")</f>
        <v>0.69230769230769229</v>
      </c>
      <c r="X12" s="11" t="str">
        <f>IFERROR(((M12+N12+O12+P12)/(H12)),"NO DISPONIBLE")</f>
        <v>NO DISPONIBLE</v>
      </c>
      <c r="Y12" s="43" t="s">
        <v>402</v>
      </c>
    </row>
    <row r="13" spans="1:25" ht="123.75" customHeight="1" x14ac:dyDescent="0.25">
      <c r="C13" s="182"/>
      <c r="D13" s="184"/>
      <c r="E13" s="59" t="s">
        <v>45</v>
      </c>
      <c r="F13" s="60" t="s">
        <v>56</v>
      </c>
      <c r="G13" s="61" t="s">
        <v>88</v>
      </c>
      <c r="H13" s="24">
        <v>30</v>
      </c>
      <c r="I13" s="20">
        <v>7</v>
      </c>
      <c r="J13" s="21">
        <v>8</v>
      </c>
      <c r="K13" s="21">
        <v>8</v>
      </c>
      <c r="L13" s="22">
        <v>7</v>
      </c>
      <c r="M13" s="23">
        <v>7</v>
      </c>
      <c r="N13" s="21">
        <v>8</v>
      </c>
      <c r="O13" s="21">
        <v>8</v>
      </c>
      <c r="P13" s="21" t="s">
        <v>74</v>
      </c>
      <c r="Q13" s="8">
        <f t="shared" ref="Q13:Q76" si="1">IFERROR((M13/I13),"NO DISPONIBLE")</f>
        <v>1</v>
      </c>
      <c r="R13" s="8">
        <f t="shared" ref="R13:R18" si="2">IFERROR((N13/J13),"NO DISPONIBLE")</f>
        <v>1</v>
      </c>
      <c r="S13" s="8">
        <f t="shared" ref="S13:S18" si="3">IFERROR((O13/K13),"NO DISPONIBLE")</f>
        <v>1</v>
      </c>
      <c r="T13" s="8" t="str">
        <f t="shared" ref="T13:T18" si="4">IFERROR((P13/L13),"NO DISPONIBLE")</f>
        <v>NO DISPONIBLE</v>
      </c>
      <c r="U13" s="10">
        <f t="shared" ref="U13:U76" si="5">IFERROR((M13/H13),"NO DISPONIBLE")</f>
        <v>0.23333333333333334</v>
      </c>
      <c r="V13" s="9">
        <f t="shared" ref="V13:V76" si="6">IFERROR(((M13+N13)/(H13)),"NO DISPONIBLE")</f>
        <v>0.5</v>
      </c>
      <c r="W13" s="9">
        <f t="shared" ref="W13:W76" si="7">IFERROR(((M13+N13+O13)/(H13)),"NO DISPONIBLE")</f>
        <v>0.76666666666666672</v>
      </c>
      <c r="X13" s="11" t="str">
        <f t="shared" ref="X13:X76" si="8">IFERROR(((M13+N13+O13+P13)/(H13)),"NO DISPONIBLE")</f>
        <v>NO DISPONIBLE</v>
      </c>
      <c r="Y13" s="44" t="s">
        <v>397</v>
      </c>
    </row>
    <row r="14" spans="1:25" ht="104.25" customHeight="1" x14ac:dyDescent="0.25">
      <c r="C14" s="62" t="s">
        <v>29</v>
      </c>
      <c r="D14" s="63" t="s">
        <v>96</v>
      </c>
      <c r="E14" s="64" t="s">
        <v>97</v>
      </c>
      <c r="F14" s="65" t="s">
        <v>56</v>
      </c>
      <c r="G14" s="66" t="s">
        <v>98</v>
      </c>
      <c r="H14" s="25">
        <v>30</v>
      </c>
      <c r="I14" s="26">
        <v>7</v>
      </c>
      <c r="J14" s="15">
        <v>7</v>
      </c>
      <c r="K14" s="15">
        <v>8</v>
      </c>
      <c r="L14" s="17">
        <v>8</v>
      </c>
      <c r="M14" s="27">
        <v>7</v>
      </c>
      <c r="N14" s="15">
        <v>7</v>
      </c>
      <c r="O14" s="15">
        <v>8</v>
      </c>
      <c r="P14" s="15" t="s">
        <v>74</v>
      </c>
      <c r="Q14" s="8">
        <f t="shared" si="1"/>
        <v>1</v>
      </c>
      <c r="R14" s="8">
        <f t="shared" si="2"/>
        <v>1</v>
      </c>
      <c r="S14" s="8">
        <f t="shared" si="3"/>
        <v>1</v>
      </c>
      <c r="T14" s="8" t="str">
        <f t="shared" si="4"/>
        <v>NO DISPONIBLE</v>
      </c>
      <c r="U14" s="10">
        <f t="shared" si="5"/>
        <v>0.23333333333333334</v>
      </c>
      <c r="V14" s="9">
        <f t="shared" si="6"/>
        <v>0.46666666666666667</v>
      </c>
      <c r="W14" s="9">
        <f t="shared" si="7"/>
        <v>0.73333333333333328</v>
      </c>
      <c r="X14" s="11" t="str">
        <f t="shared" si="8"/>
        <v>NO DISPONIBLE</v>
      </c>
      <c r="Y14" s="45" t="s">
        <v>396</v>
      </c>
    </row>
    <row r="15" spans="1:25" ht="90" x14ac:dyDescent="0.25">
      <c r="C15" s="67" t="s">
        <v>11</v>
      </c>
      <c r="D15" s="68" t="s">
        <v>99</v>
      </c>
      <c r="E15" s="69" t="s">
        <v>89</v>
      </c>
      <c r="F15" s="70" t="s">
        <v>56</v>
      </c>
      <c r="G15" s="58" t="s">
        <v>100</v>
      </c>
      <c r="H15" s="28">
        <v>40</v>
      </c>
      <c r="I15" s="14">
        <v>10</v>
      </c>
      <c r="J15" s="15">
        <v>10</v>
      </c>
      <c r="K15" s="16">
        <v>10</v>
      </c>
      <c r="L15" s="17">
        <v>10</v>
      </c>
      <c r="M15" s="18">
        <v>7</v>
      </c>
      <c r="N15" s="15">
        <v>10</v>
      </c>
      <c r="O15" s="16">
        <v>10</v>
      </c>
      <c r="P15" s="15" t="s">
        <v>74</v>
      </c>
      <c r="Q15" s="8">
        <f t="shared" si="1"/>
        <v>0.7</v>
      </c>
      <c r="R15" s="8">
        <f t="shared" si="2"/>
        <v>1</v>
      </c>
      <c r="S15" s="8">
        <f t="shared" si="3"/>
        <v>1</v>
      </c>
      <c r="T15" s="8" t="str">
        <f t="shared" si="4"/>
        <v>NO DISPONIBLE</v>
      </c>
      <c r="U15" s="10">
        <f t="shared" si="5"/>
        <v>0.17499999999999999</v>
      </c>
      <c r="V15" s="9">
        <f t="shared" si="6"/>
        <v>0.42499999999999999</v>
      </c>
      <c r="W15" s="9">
        <f t="shared" si="7"/>
        <v>0.67500000000000004</v>
      </c>
      <c r="X15" s="11" t="str">
        <f t="shared" si="8"/>
        <v>NO DISPONIBLE</v>
      </c>
      <c r="Y15" s="46" t="s">
        <v>395</v>
      </c>
    </row>
    <row r="16" spans="1:25" ht="98.25" customHeight="1" x14ac:dyDescent="0.25">
      <c r="C16" s="71" t="s">
        <v>11</v>
      </c>
      <c r="D16" s="68" t="s">
        <v>101</v>
      </c>
      <c r="E16" s="72" t="s">
        <v>102</v>
      </c>
      <c r="F16" s="70" t="s">
        <v>56</v>
      </c>
      <c r="G16" s="58" t="s">
        <v>103</v>
      </c>
      <c r="H16" s="28">
        <v>15</v>
      </c>
      <c r="I16" s="14">
        <v>3</v>
      </c>
      <c r="J16" s="15">
        <v>6</v>
      </c>
      <c r="K16" s="16">
        <v>3</v>
      </c>
      <c r="L16" s="17">
        <v>3</v>
      </c>
      <c r="M16" s="18">
        <v>3</v>
      </c>
      <c r="N16" s="15">
        <v>0</v>
      </c>
      <c r="O16" s="16">
        <v>0</v>
      </c>
      <c r="P16" s="15" t="s">
        <v>74</v>
      </c>
      <c r="Q16" s="8">
        <f t="shared" si="1"/>
        <v>1</v>
      </c>
      <c r="R16" s="8">
        <f t="shared" si="2"/>
        <v>0</v>
      </c>
      <c r="S16" s="8">
        <f t="shared" si="3"/>
        <v>0</v>
      </c>
      <c r="T16" s="8" t="str">
        <f t="shared" si="4"/>
        <v>NO DISPONIBLE</v>
      </c>
      <c r="U16" s="10">
        <f t="shared" si="5"/>
        <v>0.2</v>
      </c>
      <c r="V16" s="9">
        <f t="shared" si="6"/>
        <v>0.2</v>
      </c>
      <c r="W16" s="9">
        <f t="shared" si="7"/>
        <v>0.2</v>
      </c>
      <c r="X16" s="11" t="str">
        <f t="shared" si="8"/>
        <v>NO DISPONIBLE</v>
      </c>
      <c r="Y16" s="46" t="s">
        <v>403</v>
      </c>
    </row>
    <row r="17" spans="1:25" ht="149.25" customHeight="1" x14ac:dyDescent="0.25">
      <c r="C17" s="67" t="s">
        <v>11</v>
      </c>
      <c r="D17" s="73" t="s">
        <v>90</v>
      </c>
      <c r="E17" s="72" t="s">
        <v>104</v>
      </c>
      <c r="F17" s="70" t="s">
        <v>56</v>
      </c>
      <c r="G17" s="58" t="s">
        <v>105</v>
      </c>
      <c r="H17" s="28">
        <v>5</v>
      </c>
      <c r="I17" s="14">
        <v>1</v>
      </c>
      <c r="J17" s="15">
        <v>1</v>
      </c>
      <c r="K17" s="16">
        <v>2</v>
      </c>
      <c r="L17" s="17">
        <v>1</v>
      </c>
      <c r="M17" s="18">
        <v>1</v>
      </c>
      <c r="N17" s="15">
        <v>1</v>
      </c>
      <c r="O17" s="16">
        <v>0</v>
      </c>
      <c r="P17" s="15" t="s">
        <v>74</v>
      </c>
      <c r="Q17" s="8">
        <f t="shared" si="1"/>
        <v>1</v>
      </c>
      <c r="R17" s="8">
        <f t="shared" si="2"/>
        <v>1</v>
      </c>
      <c r="S17" s="8">
        <f t="shared" si="3"/>
        <v>0</v>
      </c>
      <c r="T17" s="8" t="str">
        <f t="shared" si="4"/>
        <v>NO DISPONIBLE</v>
      </c>
      <c r="U17" s="10">
        <f t="shared" si="5"/>
        <v>0.2</v>
      </c>
      <c r="V17" s="9">
        <f t="shared" si="6"/>
        <v>0.4</v>
      </c>
      <c r="W17" s="9">
        <f t="shared" si="7"/>
        <v>0.4</v>
      </c>
      <c r="X17" s="11" t="str">
        <f t="shared" si="8"/>
        <v>NO DISPONIBLE</v>
      </c>
      <c r="Y17" s="46" t="s">
        <v>404</v>
      </c>
    </row>
    <row r="18" spans="1:25" ht="98.25" customHeight="1" x14ac:dyDescent="0.25">
      <c r="A18" s="57"/>
      <c r="C18" s="221" t="s">
        <v>11</v>
      </c>
      <c r="D18" s="229" t="s">
        <v>106</v>
      </c>
      <c r="E18" s="72" t="s">
        <v>107</v>
      </c>
      <c r="F18" s="70" t="s">
        <v>56</v>
      </c>
      <c r="G18" s="58" t="s">
        <v>108</v>
      </c>
      <c r="H18" s="28">
        <v>200</v>
      </c>
      <c r="I18" s="14">
        <v>40</v>
      </c>
      <c r="J18" s="15">
        <v>50</v>
      </c>
      <c r="K18" s="16">
        <v>60</v>
      </c>
      <c r="L18" s="17">
        <v>50</v>
      </c>
      <c r="M18" s="18">
        <v>30</v>
      </c>
      <c r="N18" s="15">
        <v>24</v>
      </c>
      <c r="O18" s="16">
        <v>48</v>
      </c>
      <c r="P18" s="15" t="s">
        <v>74</v>
      </c>
      <c r="Q18" s="8">
        <f t="shared" si="1"/>
        <v>0.75</v>
      </c>
      <c r="R18" s="8">
        <f t="shared" si="2"/>
        <v>0.48</v>
      </c>
      <c r="S18" s="8">
        <f t="shared" si="3"/>
        <v>0.8</v>
      </c>
      <c r="T18" s="8" t="str">
        <f t="shared" si="4"/>
        <v>NO DISPONIBLE</v>
      </c>
      <c r="U18" s="10">
        <f t="shared" si="5"/>
        <v>0.15</v>
      </c>
      <c r="V18" s="9">
        <f t="shared" si="6"/>
        <v>0.27</v>
      </c>
      <c r="W18" s="9">
        <f t="shared" si="7"/>
        <v>0.51</v>
      </c>
      <c r="X18" s="11" t="str">
        <f t="shared" si="8"/>
        <v>NO DISPONIBLE</v>
      </c>
      <c r="Y18" s="46" t="s">
        <v>390</v>
      </c>
    </row>
    <row r="19" spans="1:25" ht="123.75" customHeight="1" x14ac:dyDescent="0.25">
      <c r="A19" s="57"/>
      <c r="C19" s="222"/>
      <c r="D19" s="230"/>
      <c r="E19" s="72" t="s">
        <v>109</v>
      </c>
      <c r="F19" s="70" t="s">
        <v>56</v>
      </c>
      <c r="G19" s="58" t="s">
        <v>110</v>
      </c>
      <c r="H19" s="28">
        <v>200</v>
      </c>
      <c r="I19" s="14">
        <v>40</v>
      </c>
      <c r="J19" s="15">
        <v>50</v>
      </c>
      <c r="K19" s="16">
        <v>60</v>
      </c>
      <c r="L19" s="17">
        <v>50</v>
      </c>
      <c r="M19" s="18">
        <v>30</v>
      </c>
      <c r="N19" s="15">
        <v>24</v>
      </c>
      <c r="O19" s="16">
        <v>48</v>
      </c>
      <c r="P19" s="15" t="s">
        <v>74</v>
      </c>
      <c r="Q19" s="8">
        <f t="shared" si="1"/>
        <v>0.75</v>
      </c>
      <c r="R19" s="8">
        <f>IFERROR((N19/J19),"NO DISPONIBLE")</f>
        <v>0.48</v>
      </c>
      <c r="S19" s="8">
        <f>IFERROR((O19/K19),"NO DISPONIBLE")</f>
        <v>0.8</v>
      </c>
      <c r="T19" s="8" t="str">
        <f>IFERROR((P19/L19),"NO DISPONIBLE")</f>
        <v>NO DISPONIBLE</v>
      </c>
      <c r="U19" s="10">
        <f t="shared" si="5"/>
        <v>0.15</v>
      </c>
      <c r="V19" s="9">
        <f t="shared" si="6"/>
        <v>0.27</v>
      </c>
      <c r="W19" s="9">
        <f t="shared" si="7"/>
        <v>0.51</v>
      </c>
      <c r="X19" s="11" t="str">
        <f t="shared" si="8"/>
        <v>NO DISPONIBLE</v>
      </c>
      <c r="Y19" s="46" t="s">
        <v>388</v>
      </c>
    </row>
    <row r="20" spans="1:25" ht="123" customHeight="1" x14ac:dyDescent="0.25">
      <c r="C20" s="67" t="s">
        <v>11</v>
      </c>
      <c r="D20" s="68" t="s">
        <v>111</v>
      </c>
      <c r="E20" s="72" t="s">
        <v>112</v>
      </c>
      <c r="F20" s="70" t="s">
        <v>56</v>
      </c>
      <c r="G20" s="58" t="s">
        <v>113</v>
      </c>
      <c r="H20" s="28">
        <v>220</v>
      </c>
      <c r="I20" s="14">
        <v>55</v>
      </c>
      <c r="J20" s="15">
        <v>55</v>
      </c>
      <c r="K20" s="16">
        <v>55</v>
      </c>
      <c r="L20" s="17">
        <v>55</v>
      </c>
      <c r="M20" s="18">
        <v>49</v>
      </c>
      <c r="N20" s="15">
        <v>37</v>
      </c>
      <c r="O20" s="16">
        <v>35</v>
      </c>
      <c r="P20" s="15" t="s">
        <v>74</v>
      </c>
      <c r="Q20" s="8">
        <f t="shared" si="1"/>
        <v>0.89090909090909087</v>
      </c>
      <c r="R20" s="8">
        <f t="shared" ref="R20:R32" si="9">IFERROR((N20/J20),"NO DISPONIBLE")</f>
        <v>0.67272727272727273</v>
      </c>
      <c r="S20" s="8">
        <f t="shared" ref="S20:S32" si="10">IFERROR((O20/K20),"NO DISPONIBLE")</f>
        <v>0.63636363636363635</v>
      </c>
      <c r="T20" s="8" t="str">
        <f t="shared" ref="T20:T32" si="11">IFERROR((P20/L20),"NO DISPONIBLE")</f>
        <v>NO DISPONIBLE</v>
      </c>
      <c r="U20" s="10">
        <f t="shared" si="5"/>
        <v>0.22272727272727272</v>
      </c>
      <c r="V20" s="9">
        <f t="shared" si="6"/>
        <v>0.39090909090909093</v>
      </c>
      <c r="W20" s="9">
        <f t="shared" si="7"/>
        <v>0.55000000000000004</v>
      </c>
      <c r="X20" s="11" t="str">
        <f t="shared" si="8"/>
        <v>NO DISPONIBLE</v>
      </c>
      <c r="Y20" s="46" t="s">
        <v>398</v>
      </c>
    </row>
    <row r="21" spans="1:25" ht="143.25" customHeight="1" x14ac:dyDescent="0.25">
      <c r="C21" s="67" t="s">
        <v>11</v>
      </c>
      <c r="D21" s="68" t="s">
        <v>114</v>
      </c>
      <c r="E21" s="72" t="s">
        <v>115</v>
      </c>
      <c r="F21" s="70" t="s">
        <v>56</v>
      </c>
      <c r="G21" s="58" t="s">
        <v>116</v>
      </c>
      <c r="H21" s="28">
        <v>20</v>
      </c>
      <c r="I21" s="14">
        <v>5</v>
      </c>
      <c r="J21" s="15">
        <v>5</v>
      </c>
      <c r="K21" s="16">
        <v>5</v>
      </c>
      <c r="L21" s="17">
        <v>5</v>
      </c>
      <c r="M21" s="18">
        <v>4</v>
      </c>
      <c r="N21" s="15">
        <v>0</v>
      </c>
      <c r="O21" s="16">
        <v>2</v>
      </c>
      <c r="P21" s="15" t="s">
        <v>74</v>
      </c>
      <c r="Q21" s="8">
        <f t="shared" si="1"/>
        <v>0.8</v>
      </c>
      <c r="R21" s="8">
        <f t="shared" si="9"/>
        <v>0</v>
      </c>
      <c r="S21" s="8">
        <f t="shared" si="10"/>
        <v>0.4</v>
      </c>
      <c r="T21" s="8" t="str">
        <f t="shared" si="11"/>
        <v>NO DISPONIBLE</v>
      </c>
      <c r="U21" s="10">
        <f t="shared" si="5"/>
        <v>0.2</v>
      </c>
      <c r="V21" s="9">
        <f t="shared" si="6"/>
        <v>0.2</v>
      </c>
      <c r="W21" s="9">
        <f t="shared" si="7"/>
        <v>0.3</v>
      </c>
      <c r="X21" s="11" t="str">
        <f t="shared" si="8"/>
        <v>NO DISPONIBLE</v>
      </c>
      <c r="Y21" s="46" t="s">
        <v>399</v>
      </c>
    </row>
    <row r="22" spans="1:25" ht="127.5" customHeight="1" x14ac:dyDescent="0.25">
      <c r="C22" s="67" t="s">
        <v>11</v>
      </c>
      <c r="D22" s="68" t="s">
        <v>117</v>
      </c>
      <c r="E22" s="72" t="s">
        <v>118</v>
      </c>
      <c r="F22" s="70" t="s">
        <v>56</v>
      </c>
      <c r="G22" s="58" t="s">
        <v>119</v>
      </c>
      <c r="H22" s="28">
        <v>30</v>
      </c>
      <c r="I22" s="14">
        <v>9</v>
      </c>
      <c r="J22" s="15">
        <v>7</v>
      </c>
      <c r="K22" s="16">
        <v>7</v>
      </c>
      <c r="L22" s="17">
        <v>7</v>
      </c>
      <c r="M22" s="18">
        <v>9</v>
      </c>
      <c r="N22" s="15">
        <v>7</v>
      </c>
      <c r="O22" s="16">
        <v>7</v>
      </c>
      <c r="P22" s="15" t="s">
        <v>74</v>
      </c>
      <c r="Q22" s="8">
        <f t="shared" si="1"/>
        <v>1</v>
      </c>
      <c r="R22" s="8">
        <f t="shared" si="9"/>
        <v>1</v>
      </c>
      <c r="S22" s="8">
        <f t="shared" si="10"/>
        <v>1</v>
      </c>
      <c r="T22" s="8" t="str">
        <f t="shared" si="11"/>
        <v>NO DISPONIBLE</v>
      </c>
      <c r="U22" s="10">
        <f t="shared" si="5"/>
        <v>0.3</v>
      </c>
      <c r="V22" s="9">
        <f t="shared" si="6"/>
        <v>0.53333333333333333</v>
      </c>
      <c r="W22" s="9">
        <f t="shared" si="7"/>
        <v>0.76666666666666672</v>
      </c>
      <c r="X22" s="11" t="str">
        <f t="shared" si="8"/>
        <v>NO DISPONIBLE</v>
      </c>
      <c r="Y22" s="46" t="s">
        <v>400</v>
      </c>
    </row>
    <row r="23" spans="1:25" ht="147.75" customHeight="1" x14ac:dyDescent="0.25">
      <c r="C23" s="67" t="s">
        <v>11</v>
      </c>
      <c r="D23" s="68" t="s">
        <v>120</v>
      </c>
      <c r="E23" s="72" t="s">
        <v>121</v>
      </c>
      <c r="F23" s="70" t="s">
        <v>56</v>
      </c>
      <c r="G23" s="58" t="s">
        <v>122</v>
      </c>
      <c r="H23" s="28">
        <v>1500</v>
      </c>
      <c r="I23" s="14">
        <v>375</v>
      </c>
      <c r="J23" s="15">
        <v>375</v>
      </c>
      <c r="K23" s="16">
        <v>375</v>
      </c>
      <c r="L23" s="17">
        <v>375</v>
      </c>
      <c r="M23" s="18">
        <v>260</v>
      </c>
      <c r="N23" s="15">
        <v>170</v>
      </c>
      <c r="O23" s="16">
        <v>272</v>
      </c>
      <c r="P23" s="15" t="s">
        <v>74</v>
      </c>
      <c r="Q23" s="8">
        <f t="shared" si="1"/>
        <v>0.69333333333333336</v>
      </c>
      <c r="R23" s="8">
        <f t="shared" si="9"/>
        <v>0.45333333333333331</v>
      </c>
      <c r="S23" s="8">
        <f t="shared" si="10"/>
        <v>0.72533333333333339</v>
      </c>
      <c r="T23" s="8" t="str">
        <f t="shared" si="11"/>
        <v>NO DISPONIBLE</v>
      </c>
      <c r="U23" s="10">
        <f t="shared" si="5"/>
        <v>0.17333333333333334</v>
      </c>
      <c r="V23" s="9">
        <f t="shared" si="6"/>
        <v>0.28666666666666668</v>
      </c>
      <c r="W23" s="9">
        <f t="shared" si="7"/>
        <v>0.46800000000000003</v>
      </c>
      <c r="X23" s="11" t="str">
        <f t="shared" si="8"/>
        <v>NO DISPONIBLE</v>
      </c>
      <c r="Y23" s="46" t="s">
        <v>401</v>
      </c>
    </row>
    <row r="24" spans="1:25" ht="144" customHeight="1" x14ac:dyDescent="0.25">
      <c r="C24" s="76" t="s">
        <v>30</v>
      </c>
      <c r="D24" s="77" t="s">
        <v>123</v>
      </c>
      <c r="E24" s="78" t="s">
        <v>46</v>
      </c>
      <c r="F24" s="65" t="s">
        <v>56</v>
      </c>
      <c r="G24" s="79" t="s">
        <v>124</v>
      </c>
      <c r="H24" s="25">
        <v>26</v>
      </c>
      <c r="I24" s="26">
        <v>5</v>
      </c>
      <c r="J24" s="15">
        <v>5</v>
      </c>
      <c r="K24" s="15">
        <v>7</v>
      </c>
      <c r="L24" s="17">
        <v>9</v>
      </c>
      <c r="M24" s="27">
        <f t="shared" ref="M24:M28" si="12">I24</f>
        <v>5</v>
      </c>
      <c r="N24" s="15">
        <v>5</v>
      </c>
      <c r="O24" s="15">
        <v>7</v>
      </c>
      <c r="P24" s="15" t="s">
        <v>74</v>
      </c>
      <c r="Q24" s="8">
        <f t="shared" si="1"/>
        <v>1</v>
      </c>
      <c r="R24" s="8">
        <f t="shared" si="9"/>
        <v>1</v>
      </c>
      <c r="S24" s="8">
        <f t="shared" si="10"/>
        <v>1</v>
      </c>
      <c r="T24" s="8" t="str">
        <f t="shared" si="11"/>
        <v>NO DISPONIBLE</v>
      </c>
      <c r="U24" s="10">
        <f t="shared" si="5"/>
        <v>0.19230769230769232</v>
      </c>
      <c r="V24" s="9">
        <f t="shared" si="6"/>
        <v>0.38461538461538464</v>
      </c>
      <c r="W24" s="9">
        <f t="shared" si="7"/>
        <v>0.65384615384615385</v>
      </c>
      <c r="X24" s="11" t="str">
        <f t="shared" si="8"/>
        <v>NO DISPONIBLE</v>
      </c>
      <c r="Y24" s="45" t="s">
        <v>86</v>
      </c>
    </row>
    <row r="25" spans="1:25" ht="94.5" x14ac:dyDescent="0.25">
      <c r="C25" s="67" t="s">
        <v>11</v>
      </c>
      <c r="D25" s="80" t="s">
        <v>125</v>
      </c>
      <c r="E25" s="81" t="s">
        <v>47</v>
      </c>
      <c r="F25" s="70" t="s">
        <v>56</v>
      </c>
      <c r="G25" s="82" t="s">
        <v>57</v>
      </c>
      <c r="H25" s="28">
        <v>110</v>
      </c>
      <c r="I25" s="14">
        <v>25</v>
      </c>
      <c r="J25" s="15">
        <v>28</v>
      </c>
      <c r="K25" s="16">
        <v>28</v>
      </c>
      <c r="L25" s="17">
        <v>29</v>
      </c>
      <c r="M25" s="18">
        <f t="shared" si="12"/>
        <v>25</v>
      </c>
      <c r="N25" s="15">
        <v>25</v>
      </c>
      <c r="O25" s="16">
        <v>24</v>
      </c>
      <c r="P25" s="15" t="s">
        <v>74</v>
      </c>
      <c r="Q25" s="8">
        <f t="shared" si="1"/>
        <v>1</v>
      </c>
      <c r="R25" s="8">
        <f t="shared" si="9"/>
        <v>0.8928571428571429</v>
      </c>
      <c r="S25" s="8">
        <f t="shared" si="10"/>
        <v>0.8571428571428571</v>
      </c>
      <c r="T25" s="8" t="str">
        <f t="shared" si="11"/>
        <v>NO DISPONIBLE</v>
      </c>
      <c r="U25" s="10">
        <f t="shared" si="5"/>
        <v>0.22727272727272727</v>
      </c>
      <c r="V25" s="9">
        <f t="shared" si="6"/>
        <v>0.45454545454545453</v>
      </c>
      <c r="W25" s="9">
        <f t="shared" si="7"/>
        <v>0.67272727272727273</v>
      </c>
      <c r="X25" s="11" t="str">
        <f t="shared" si="8"/>
        <v>NO DISPONIBLE</v>
      </c>
      <c r="Y25" s="46" t="s">
        <v>366</v>
      </c>
    </row>
    <row r="26" spans="1:25" ht="94.5" x14ac:dyDescent="0.25">
      <c r="C26" s="67" t="s">
        <v>11</v>
      </c>
      <c r="D26" s="80" t="s">
        <v>126</v>
      </c>
      <c r="E26" s="81" t="s">
        <v>48</v>
      </c>
      <c r="F26" s="70" t="s">
        <v>56</v>
      </c>
      <c r="G26" s="82" t="s">
        <v>58</v>
      </c>
      <c r="H26" s="28">
        <v>66</v>
      </c>
      <c r="I26" s="14">
        <v>12</v>
      </c>
      <c r="J26" s="15">
        <v>15</v>
      </c>
      <c r="K26" s="16">
        <v>18</v>
      </c>
      <c r="L26" s="17">
        <v>21</v>
      </c>
      <c r="M26" s="18">
        <f t="shared" si="12"/>
        <v>12</v>
      </c>
      <c r="N26" s="15">
        <v>13</v>
      </c>
      <c r="O26" s="16">
        <v>16</v>
      </c>
      <c r="P26" s="15" t="s">
        <v>74</v>
      </c>
      <c r="Q26" s="8">
        <f t="shared" si="1"/>
        <v>1</v>
      </c>
      <c r="R26" s="8">
        <f t="shared" si="9"/>
        <v>0.8666666666666667</v>
      </c>
      <c r="S26" s="8">
        <f t="shared" si="10"/>
        <v>0.88888888888888884</v>
      </c>
      <c r="T26" s="8" t="str">
        <f t="shared" si="11"/>
        <v>NO DISPONIBLE</v>
      </c>
      <c r="U26" s="10">
        <f t="shared" si="5"/>
        <v>0.18181818181818182</v>
      </c>
      <c r="V26" s="9">
        <f t="shared" si="6"/>
        <v>0.37878787878787878</v>
      </c>
      <c r="W26" s="9">
        <f t="shared" si="7"/>
        <v>0.62121212121212122</v>
      </c>
      <c r="X26" s="11" t="str">
        <f t="shared" si="8"/>
        <v>NO DISPONIBLE</v>
      </c>
      <c r="Y26" s="46" t="s">
        <v>367</v>
      </c>
    </row>
    <row r="27" spans="1:25" ht="94.5" x14ac:dyDescent="0.25">
      <c r="C27" s="67" t="s">
        <v>11</v>
      </c>
      <c r="D27" s="80" t="s">
        <v>127</v>
      </c>
      <c r="E27" s="81" t="s">
        <v>49</v>
      </c>
      <c r="F27" s="70" t="s">
        <v>56</v>
      </c>
      <c r="G27" s="82" t="s">
        <v>59</v>
      </c>
      <c r="H27" s="28">
        <v>4387</v>
      </c>
      <c r="I27" s="14">
        <v>1027</v>
      </c>
      <c r="J27" s="15">
        <v>1070</v>
      </c>
      <c r="K27" s="16">
        <v>1100</v>
      </c>
      <c r="L27" s="17">
        <v>1190</v>
      </c>
      <c r="M27" s="18">
        <f t="shared" si="12"/>
        <v>1027</v>
      </c>
      <c r="N27" s="15">
        <v>1016</v>
      </c>
      <c r="O27" s="16">
        <v>1068</v>
      </c>
      <c r="P27" s="15" t="s">
        <v>74</v>
      </c>
      <c r="Q27" s="8">
        <f t="shared" si="1"/>
        <v>1</v>
      </c>
      <c r="R27" s="8">
        <f t="shared" si="9"/>
        <v>0.94953271028037378</v>
      </c>
      <c r="S27" s="8">
        <f t="shared" si="10"/>
        <v>0.97090909090909094</v>
      </c>
      <c r="T27" s="8" t="str">
        <f t="shared" si="11"/>
        <v>NO DISPONIBLE</v>
      </c>
      <c r="U27" s="10">
        <f t="shared" si="5"/>
        <v>0.23410075222247551</v>
      </c>
      <c r="V27" s="9">
        <f t="shared" si="6"/>
        <v>0.46569409619329838</v>
      </c>
      <c r="W27" s="9">
        <f t="shared" si="7"/>
        <v>0.70914064280829725</v>
      </c>
      <c r="X27" s="11" t="str">
        <f t="shared" si="8"/>
        <v>NO DISPONIBLE</v>
      </c>
      <c r="Y27" s="46" t="s">
        <v>368</v>
      </c>
    </row>
    <row r="28" spans="1:25" ht="94.5" x14ac:dyDescent="0.25">
      <c r="C28" s="67" t="s">
        <v>11</v>
      </c>
      <c r="D28" s="80" t="s">
        <v>128</v>
      </c>
      <c r="E28" s="81" t="s">
        <v>50</v>
      </c>
      <c r="F28" s="70" t="s">
        <v>56</v>
      </c>
      <c r="G28" s="82" t="s">
        <v>60</v>
      </c>
      <c r="H28" s="28">
        <v>660</v>
      </c>
      <c r="I28" s="14">
        <v>150</v>
      </c>
      <c r="J28" s="15">
        <v>160</v>
      </c>
      <c r="K28" s="16">
        <v>160</v>
      </c>
      <c r="L28" s="17">
        <v>190</v>
      </c>
      <c r="M28" s="18">
        <f t="shared" si="12"/>
        <v>150</v>
      </c>
      <c r="N28" s="15">
        <v>136</v>
      </c>
      <c r="O28" s="16">
        <v>146</v>
      </c>
      <c r="P28" s="15" t="s">
        <v>74</v>
      </c>
      <c r="Q28" s="8">
        <f t="shared" si="1"/>
        <v>1</v>
      </c>
      <c r="R28" s="8">
        <f t="shared" si="9"/>
        <v>0.85</v>
      </c>
      <c r="S28" s="8">
        <f t="shared" si="10"/>
        <v>0.91249999999999998</v>
      </c>
      <c r="T28" s="8" t="str">
        <f t="shared" si="11"/>
        <v>NO DISPONIBLE</v>
      </c>
      <c r="U28" s="10">
        <f t="shared" si="5"/>
        <v>0.22727272727272727</v>
      </c>
      <c r="V28" s="9">
        <f t="shared" si="6"/>
        <v>0.43333333333333335</v>
      </c>
      <c r="W28" s="9">
        <f t="shared" si="7"/>
        <v>0.65454545454545454</v>
      </c>
      <c r="X28" s="11" t="str">
        <f t="shared" si="8"/>
        <v>NO DISPONIBLE</v>
      </c>
      <c r="Y28" s="46" t="s">
        <v>369</v>
      </c>
    </row>
    <row r="29" spans="1:25" ht="203.25" customHeight="1" x14ac:dyDescent="0.25">
      <c r="C29" s="76" t="s">
        <v>32</v>
      </c>
      <c r="D29" s="83" t="s">
        <v>129</v>
      </c>
      <c r="E29" s="84" t="s">
        <v>130</v>
      </c>
      <c r="F29" s="65" t="s">
        <v>56</v>
      </c>
      <c r="G29" s="66" t="s">
        <v>131</v>
      </c>
      <c r="H29" s="29">
        <v>9960</v>
      </c>
      <c r="I29" s="26">
        <v>2353</v>
      </c>
      <c r="J29" s="15">
        <v>2612</v>
      </c>
      <c r="K29" s="15">
        <v>2655</v>
      </c>
      <c r="L29" s="17">
        <v>2340</v>
      </c>
      <c r="M29" s="27">
        <v>1684</v>
      </c>
      <c r="N29" s="15">
        <v>1927</v>
      </c>
      <c r="O29" s="15">
        <v>2280</v>
      </c>
      <c r="P29" s="15" t="s">
        <v>74</v>
      </c>
      <c r="Q29" s="8">
        <f t="shared" si="1"/>
        <v>0.71568210794730136</v>
      </c>
      <c r="R29" s="8">
        <f t="shared" si="9"/>
        <v>0.73774885145482394</v>
      </c>
      <c r="S29" s="8">
        <f t="shared" si="10"/>
        <v>0.85875706214689262</v>
      </c>
      <c r="T29" s="8" t="str">
        <f t="shared" si="11"/>
        <v>NO DISPONIBLE</v>
      </c>
      <c r="U29" s="10">
        <f t="shared" si="5"/>
        <v>0.16907630522088354</v>
      </c>
      <c r="V29" s="9">
        <f t="shared" si="6"/>
        <v>0.36255020080321287</v>
      </c>
      <c r="W29" s="9">
        <f t="shared" si="7"/>
        <v>0.59146586345381524</v>
      </c>
      <c r="X29" s="11" t="str">
        <f t="shared" si="8"/>
        <v>NO DISPONIBLE</v>
      </c>
      <c r="Y29" s="173" t="s">
        <v>318</v>
      </c>
    </row>
    <row r="30" spans="1:25" ht="174.75" customHeight="1" x14ac:dyDescent="0.25">
      <c r="C30" s="67" t="s">
        <v>11</v>
      </c>
      <c r="D30" s="85" t="s">
        <v>132</v>
      </c>
      <c r="E30" s="81" t="s">
        <v>133</v>
      </c>
      <c r="F30" s="70" t="s">
        <v>56</v>
      </c>
      <c r="G30" s="58" t="s">
        <v>134</v>
      </c>
      <c r="H30" s="30">
        <v>9096</v>
      </c>
      <c r="I30" s="14">
        <v>2195</v>
      </c>
      <c r="J30" s="15">
        <v>2296</v>
      </c>
      <c r="K30" s="16">
        <v>2328</v>
      </c>
      <c r="L30" s="17">
        <v>2277</v>
      </c>
      <c r="M30" s="18">
        <v>2217</v>
      </c>
      <c r="N30" s="15">
        <v>2520</v>
      </c>
      <c r="O30" s="16">
        <v>2522</v>
      </c>
      <c r="P30" s="15" t="s">
        <v>74</v>
      </c>
      <c r="Q30" s="8">
        <f t="shared" si="1"/>
        <v>1.0100227790432801</v>
      </c>
      <c r="R30" s="8">
        <f t="shared" si="9"/>
        <v>1.0975609756097562</v>
      </c>
      <c r="S30" s="8">
        <f t="shared" si="10"/>
        <v>1.0833333333333333</v>
      </c>
      <c r="T30" s="8" t="str">
        <f t="shared" si="11"/>
        <v>NO DISPONIBLE</v>
      </c>
      <c r="U30" s="10">
        <f t="shared" si="5"/>
        <v>0.2437335092348285</v>
      </c>
      <c r="V30" s="9">
        <f t="shared" si="6"/>
        <v>0.52077836411609502</v>
      </c>
      <c r="W30" s="9">
        <f t="shared" si="7"/>
        <v>0.79804309586631483</v>
      </c>
      <c r="X30" s="11" t="str">
        <f t="shared" si="8"/>
        <v>NO DISPONIBLE</v>
      </c>
      <c r="Y30" s="174" t="s">
        <v>319</v>
      </c>
    </row>
    <row r="31" spans="1:25" ht="185.25" customHeight="1" x14ac:dyDescent="0.25">
      <c r="C31" s="67" t="s">
        <v>11</v>
      </c>
      <c r="D31" s="82" t="s">
        <v>91</v>
      </c>
      <c r="E31" s="86" t="s">
        <v>135</v>
      </c>
      <c r="F31" s="70" t="s">
        <v>56</v>
      </c>
      <c r="G31" s="82" t="s">
        <v>136</v>
      </c>
      <c r="H31" s="30">
        <v>9366</v>
      </c>
      <c r="I31" s="14">
        <v>2260</v>
      </c>
      <c r="J31" s="15">
        <v>2364</v>
      </c>
      <c r="K31" s="16">
        <v>2397</v>
      </c>
      <c r="L31" s="17">
        <v>2345</v>
      </c>
      <c r="M31" s="18">
        <v>2055</v>
      </c>
      <c r="N31" s="15">
        <v>2742</v>
      </c>
      <c r="O31" s="16">
        <v>2789</v>
      </c>
      <c r="P31" s="15" t="s">
        <v>74</v>
      </c>
      <c r="Q31" s="8">
        <f t="shared" si="1"/>
        <v>0.90929203539823011</v>
      </c>
      <c r="R31" s="8">
        <f t="shared" si="9"/>
        <v>1.1598984771573604</v>
      </c>
      <c r="S31" s="8">
        <f t="shared" si="10"/>
        <v>1.1635377555277431</v>
      </c>
      <c r="T31" s="8" t="str">
        <f t="shared" si="11"/>
        <v>NO DISPONIBLE</v>
      </c>
      <c r="U31" s="10">
        <f t="shared" si="5"/>
        <v>0.21941063420884049</v>
      </c>
      <c r="V31" s="9">
        <f t="shared" si="6"/>
        <v>0.5121716848174247</v>
      </c>
      <c r="W31" s="9">
        <f t="shared" si="7"/>
        <v>0.80995088618407007</v>
      </c>
      <c r="X31" s="11" t="str">
        <f t="shared" si="8"/>
        <v>NO DISPONIBLE</v>
      </c>
      <c r="Y31" s="174" t="s">
        <v>320</v>
      </c>
    </row>
    <row r="32" spans="1:25" ht="182.25" customHeight="1" x14ac:dyDescent="0.25">
      <c r="C32" s="67" t="s">
        <v>11</v>
      </c>
      <c r="D32" s="82" t="s">
        <v>137</v>
      </c>
      <c r="E32" s="86" t="s">
        <v>138</v>
      </c>
      <c r="F32" s="70" t="s">
        <v>56</v>
      </c>
      <c r="G32" s="82" t="s">
        <v>139</v>
      </c>
      <c r="H32" s="30">
        <v>72088</v>
      </c>
      <c r="I32" s="14">
        <v>16800</v>
      </c>
      <c r="J32" s="15">
        <v>18633</v>
      </c>
      <c r="K32" s="16">
        <v>18633</v>
      </c>
      <c r="L32" s="17">
        <v>18022</v>
      </c>
      <c r="M32" s="18">
        <v>17622</v>
      </c>
      <c r="N32" s="15">
        <v>24027</v>
      </c>
      <c r="O32" s="16">
        <v>24030</v>
      </c>
      <c r="P32" s="15" t="s">
        <v>74</v>
      </c>
      <c r="Q32" s="8">
        <f t="shared" si="1"/>
        <v>1.0489285714285714</v>
      </c>
      <c r="R32" s="8">
        <f t="shared" si="9"/>
        <v>1.289486395105458</v>
      </c>
      <c r="S32" s="8">
        <f t="shared" si="10"/>
        <v>1.2896473997745934</v>
      </c>
      <c r="T32" s="8" t="str">
        <f t="shared" si="11"/>
        <v>NO DISPONIBLE</v>
      </c>
      <c r="U32" s="10">
        <f t="shared" si="5"/>
        <v>0.24445122627899235</v>
      </c>
      <c r="V32" s="9">
        <f t="shared" si="6"/>
        <v>0.57775219176561976</v>
      </c>
      <c r="W32" s="9">
        <f t="shared" si="7"/>
        <v>0.91109477305515485</v>
      </c>
      <c r="X32" s="11" t="str">
        <f t="shared" si="8"/>
        <v>NO DISPONIBLE</v>
      </c>
      <c r="Y32" s="174" t="s">
        <v>321</v>
      </c>
    </row>
    <row r="33" spans="1:25" ht="155.25" customHeight="1" x14ac:dyDescent="0.25">
      <c r="A33" s="12"/>
      <c r="C33" s="67" t="s">
        <v>11</v>
      </c>
      <c r="D33" s="82" t="s">
        <v>140</v>
      </c>
      <c r="E33" s="86" t="s">
        <v>141</v>
      </c>
      <c r="F33" s="70" t="s">
        <v>82</v>
      </c>
      <c r="G33" s="82" t="s">
        <v>83</v>
      </c>
      <c r="H33" s="30">
        <v>384</v>
      </c>
      <c r="I33" s="14">
        <v>92</v>
      </c>
      <c r="J33" s="15">
        <v>100</v>
      </c>
      <c r="K33" s="16">
        <v>100</v>
      </c>
      <c r="L33" s="17">
        <v>92</v>
      </c>
      <c r="M33" s="18">
        <v>35</v>
      </c>
      <c r="N33" s="15">
        <v>25</v>
      </c>
      <c r="O33" s="16">
        <v>8</v>
      </c>
      <c r="P33" s="15" t="s">
        <v>74</v>
      </c>
      <c r="Q33" s="8">
        <f t="shared" si="1"/>
        <v>0.38043478260869568</v>
      </c>
      <c r="R33" s="8">
        <f t="shared" ref="Q33:R96" si="13">IFERROR((N33/J33),"NO DISPONIBLE")</f>
        <v>0.25</v>
      </c>
      <c r="S33" s="8">
        <f t="shared" ref="S33:S96" si="14">IFERROR((O33/K33),"NO DISPONIBLE")</f>
        <v>0.08</v>
      </c>
      <c r="T33" s="8" t="str">
        <f t="shared" ref="T33:T96" si="15">IFERROR((P33/L33),"NO DISPONIBLE")</f>
        <v>NO DISPONIBLE</v>
      </c>
      <c r="U33" s="10">
        <f t="shared" si="5"/>
        <v>9.1145833333333329E-2</v>
      </c>
      <c r="V33" s="9">
        <f t="shared" si="6"/>
        <v>0.15625</v>
      </c>
      <c r="W33" s="9">
        <f t="shared" si="7"/>
        <v>0.17708333333333334</v>
      </c>
      <c r="X33" s="11" t="str">
        <f t="shared" si="8"/>
        <v>NO DISPONIBLE</v>
      </c>
      <c r="Y33" s="174" t="s">
        <v>322</v>
      </c>
    </row>
    <row r="34" spans="1:25" ht="130.5" customHeight="1" x14ac:dyDescent="0.25">
      <c r="A34" s="12"/>
      <c r="C34" s="67" t="s">
        <v>11</v>
      </c>
      <c r="D34" s="82" t="s">
        <v>142</v>
      </c>
      <c r="E34" s="86" t="s">
        <v>143</v>
      </c>
      <c r="F34" s="70" t="s">
        <v>82</v>
      </c>
      <c r="G34" s="82" t="s">
        <v>84</v>
      </c>
      <c r="H34" s="30">
        <v>200</v>
      </c>
      <c r="I34" s="14">
        <v>50</v>
      </c>
      <c r="J34" s="15">
        <v>50</v>
      </c>
      <c r="K34" s="16">
        <v>50</v>
      </c>
      <c r="L34" s="17">
        <v>50</v>
      </c>
      <c r="M34" s="18">
        <v>59</v>
      </c>
      <c r="N34" s="15">
        <v>35</v>
      </c>
      <c r="O34" s="16">
        <v>13</v>
      </c>
      <c r="P34" s="15" t="s">
        <v>74</v>
      </c>
      <c r="Q34" s="8">
        <f t="shared" si="1"/>
        <v>1.18</v>
      </c>
      <c r="R34" s="8">
        <f t="shared" si="13"/>
        <v>0.7</v>
      </c>
      <c r="S34" s="8">
        <f t="shared" si="14"/>
        <v>0.26</v>
      </c>
      <c r="T34" s="8" t="str">
        <f t="shared" si="15"/>
        <v>NO DISPONIBLE</v>
      </c>
      <c r="U34" s="10">
        <f t="shared" si="5"/>
        <v>0.29499999999999998</v>
      </c>
      <c r="V34" s="9">
        <f t="shared" si="6"/>
        <v>0.47</v>
      </c>
      <c r="W34" s="9">
        <f t="shared" si="7"/>
        <v>0.53500000000000003</v>
      </c>
      <c r="X34" s="11" t="str">
        <f t="shared" si="8"/>
        <v>NO DISPONIBLE</v>
      </c>
      <c r="Y34" s="175" t="s">
        <v>323</v>
      </c>
    </row>
    <row r="35" spans="1:25" ht="160.5" x14ac:dyDescent="0.25">
      <c r="C35" s="67" t="s">
        <v>11</v>
      </c>
      <c r="D35" s="82" t="s">
        <v>144</v>
      </c>
      <c r="E35" s="86" t="s">
        <v>145</v>
      </c>
      <c r="F35" s="70" t="s">
        <v>56</v>
      </c>
      <c r="G35" s="82" t="s">
        <v>146</v>
      </c>
      <c r="H35" s="30">
        <v>104</v>
      </c>
      <c r="I35" s="14">
        <v>25</v>
      </c>
      <c r="J35" s="15">
        <v>27</v>
      </c>
      <c r="K35" s="16">
        <v>27</v>
      </c>
      <c r="L35" s="17">
        <v>25</v>
      </c>
      <c r="M35" s="18">
        <v>20</v>
      </c>
      <c r="N35" s="15">
        <v>25</v>
      </c>
      <c r="O35" s="16">
        <v>27</v>
      </c>
      <c r="P35" s="15" t="s">
        <v>74</v>
      </c>
      <c r="Q35" s="8">
        <f t="shared" si="1"/>
        <v>0.8</v>
      </c>
      <c r="R35" s="8">
        <f t="shared" si="13"/>
        <v>0.92592592592592593</v>
      </c>
      <c r="S35" s="8">
        <f t="shared" si="14"/>
        <v>1</v>
      </c>
      <c r="T35" s="8" t="str">
        <f t="shared" si="15"/>
        <v>NO DISPONIBLE</v>
      </c>
      <c r="U35" s="10">
        <f t="shared" si="5"/>
        <v>0.19230769230769232</v>
      </c>
      <c r="V35" s="9">
        <f t="shared" si="6"/>
        <v>0.43269230769230771</v>
      </c>
      <c r="W35" s="9">
        <f t="shared" si="7"/>
        <v>0.69230769230769229</v>
      </c>
      <c r="X35" s="11" t="str">
        <f t="shared" si="8"/>
        <v>NO DISPONIBLE</v>
      </c>
      <c r="Y35" s="176" t="s">
        <v>324</v>
      </c>
    </row>
    <row r="36" spans="1:25" ht="174" customHeight="1" thickBot="1" x14ac:dyDescent="0.3">
      <c r="C36" s="87" t="s">
        <v>11</v>
      </c>
      <c r="D36" s="88" t="s">
        <v>147</v>
      </c>
      <c r="E36" s="89" t="s">
        <v>148</v>
      </c>
      <c r="F36" s="70" t="s">
        <v>56</v>
      </c>
      <c r="G36" s="88" t="s">
        <v>149</v>
      </c>
      <c r="H36" s="30">
        <v>40</v>
      </c>
      <c r="I36" s="14">
        <v>9</v>
      </c>
      <c r="J36" s="15">
        <v>11</v>
      </c>
      <c r="K36" s="16">
        <v>11</v>
      </c>
      <c r="L36" s="17">
        <v>9</v>
      </c>
      <c r="M36" s="18">
        <v>9</v>
      </c>
      <c r="N36" s="15">
        <v>11</v>
      </c>
      <c r="O36" s="16">
        <v>11</v>
      </c>
      <c r="P36" s="15" t="s">
        <v>74</v>
      </c>
      <c r="Q36" s="8">
        <f t="shared" si="1"/>
        <v>1</v>
      </c>
      <c r="R36" s="8">
        <f t="shared" si="13"/>
        <v>1</v>
      </c>
      <c r="S36" s="8">
        <f t="shared" si="14"/>
        <v>1</v>
      </c>
      <c r="T36" s="8" t="str">
        <f t="shared" si="15"/>
        <v>NO DISPONIBLE</v>
      </c>
      <c r="U36" s="10">
        <f t="shared" si="5"/>
        <v>0.22500000000000001</v>
      </c>
      <c r="V36" s="9">
        <f t="shared" si="6"/>
        <v>0.5</v>
      </c>
      <c r="W36" s="9">
        <f t="shared" si="7"/>
        <v>0.77500000000000002</v>
      </c>
      <c r="X36" s="11" t="str">
        <f t="shared" si="8"/>
        <v>NO DISPONIBLE</v>
      </c>
      <c r="Y36" s="177" t="s">
        <v>325</v>
      </c>
    </row>
    <row r="37" spans="1:25" ht="144.75" customHeight="1" x14ac:dyDescent="0.25">
      <c r="C37" s="236" t="s">
        <v>31</v>
      </c>
      <c r="D37" s="185" t="s">
        <v>150</v>
      </c>
      <c r="E37" s="64" t="s">
        <v>151</v>
      </c>
      <c r="F37" s="65" t="s">
        <v>56</v>
      </c>
      <c r="G37" s="90" t="s">
        <v>152</v>
      </c>
      <c r="H37" s="29">
        <v>180092</v>
      </c>
      <c r="I37" s="26">
        <v>45023</v>
      </c>
      <c r="J37" s="15">
        <v>45023</v>
      </c>
      <c r="K37" s="15">
        <v>45023</v>
      </c>
      <c r="L37" s="17">
        <v>45023</v>
      </c>
      <c r="M37" s="27">
        <v>18839.18</v>
      </c>
      <c r="N37" s="15">
        <v>58948.47</v>
      </c>
      <c r="O37" s="15">
        <v>12885.03</v>
      </c>
      <c r="P37" s="15" t="s">
        <v>74</v>
      </c>
      <c r="Q37" s="8">
        <f t="shared" si="1"/>
        <v>0.41843457788241567</v>
      </c>
      <c r="R37" s="8">
        <f t="shared" si="13"/>
        <v>1.309296803855807</v>
      </c>
      <c r="S37" s="8">
        <f t="shared" si="14"/>
        <v>0.28618772627323813</v>
      </c>
      <c r="T37" s="8" t="str">
        <f t="shared" si="15"/>
        <v>NO DISPONIBLE</v>
      </c>
      <c r="U37" s="10">
        <f t="shared" si="5"/>
        <v>0.10460864447060392</v>
      </c>
      <c r="V37" s="9">
        <f t="shared" si="6"/>
        <v>0.43193284543455562</v>
      </c>
      <c r="W37" s="9">
        <f t="shared" si="7"/>
        <v>0.50347977700286517</v>
      </c>
      <c r="X37" s="11" t="str">
        <f t="shared" si="8"/>
        <v>NO DISPONIBLE</v>
      </c>
      <c r="Y37" s="45" t="s">
        <v>326</v>
      </c>
    </row>
    <row r="38" spans="1:25" ht="162" x14ac:dyDescent="0.25">
      <c r="C38" s="237"/>
      <c r="D38" s="186"/>
      <c r="E38" s="64" t="s">
        <v>153</v>
      </c>
      <c r="F38" s="65" t="s">
        <v>56</v>
      </c>
      <c r="G38" s="66" t="s">
        <v>154</v>
      </c>
      <c r="H38" s="29">
        <v>5001150</v>
      </c>
      <c r="I38" s="26">
        <v>1250287</v>
      </c>
      <c r="J38" s="15">
        <v>1250288</v>
      </c>
      <c r="K38" s="15">
        <v>1250288</v>
      </c>
      <c r="L38" s="17">
        <v>1250288</v>
      </c>
      <c r="M38" s="27">
        <v>4960000</v>
      </c>
      <c r="N38" s="15">
        <v>5520000</v>
      </c>
      <c r="O38" s="15">
        <v>6000000</v>
      </c>
      <c r="P38" s="15" t="s">
        <v>74</v>
      </c>
      <c r="Q38" s="8">
        <f t="shared" si="1"/>
        <v>3.9670891563297066</v>
      </c>
      <c r="R38" s="8">
        <f t="shared" si="13"/>
        <v>4.4149827879656529</v>
      </c>
      <c r="S38" s="8">
        <f t="shared" si="14"/>
        <v>4.7988943347452748</v>
      </c>
      <c r="T38" s="8" t="str">
        <f t="shared" si="15"/>
        <v>NO DISPONIBLE</v>
      </c>
      <c r="U38" s="10">
        <f t="shared" si="5"/>
        <v>0.99177189246473307</v>
      </c>
      <c r="V38" s="9">
        <f t="shared" si="6"/>
        <v>2.095518030852904</v>
      </c>
      <c r="W38" s="9">
        <f t="shared" si="7"/>
        <v>3.2952420943183069</v>
      </c>
      <c r="X38" s="11" t="str">
        <f t="shared" si="8"/>
        <v>NO DISPONIBLE</v>
      </c>
      <c r="Y38" s="45" t="s">
        <v>327</v>
      </c>
    </row>
    <row r="39" spans="1:25" ht="149.25" customHeight="1" x14ac:dyDescent="0.25">
      <c r="C39" s="67" t="s">
        <v>11</v>
      </c>
      <c r="D39" s="80" t="s">
        <v>155</v>
      </c>
      <c r="E39" s="81" t="s">
        <v>156</v>
      </c>
      <c r="F39" s="70" t="s">
        <v>56</v>
      </c>
      <c r="G39" s="82" t="s">
        <v>157</v>
      </c>
      <c r="H39" s="30">
        <v>620</v>
      </c>
      <c r="I39" s="14">
        <v>155</v>
      </c>
      <c r="J39" s="15">
        <v>155</v>
      </c>
      <c r="K39" s="16">
        <v>155</v>
      </c>
      <c r="L39" s="17">
        <v>155</v>
      </c>
      <c r="M39" s="18">
        <v>166</v>
      </c>
      <c r="N39" s="15">
        <v>137</v>
      </c>
      <c r="O39" s="16">
        <v>392</v>
      </c>
      <c r="P39" s="15" t="s">
        <v>74</v>
      </c>
      <c r="Q39" s="8">
        <f t="shared" si="1"/>
        <v>1.0709677419354839</v>
      </c>
      <c r="R39" s="8">
        <f t="shared" si="13"/>
        <v>0.88387096774193552</v>
      </c>
      <c r="S39" s="8">
        <f t="shared" si="14"/>
        <v>2.5290322580645159</v>
      </c>
      <c r="T39" s="8" t="str">
        <f t="shared" si="15"/>
        <v>NO DISPONIBLE</v>
      </c>
      <c r="U39" s="10">
        <f t="shared" si="5"/>
        <v>0.26774193548387099</v>
      </c>
      <c r="V39" s="9">
        <f t="shared" si="6"/>
        <v>0.48870967741935484</v>
      </c>
      <c r="W39" s="9">
        <f t="shared" si="7"/>
        <v>1.1209677419354838</v>
      </c>
      <c r="X39" s="11" t="str">
        <f t="shared" si="8"/>
        <v>NO DISPONIBLE</v>
      </c>
      <c r="Y39" s="46" t="s">
        <v>328</v>
      </c>
    </row>
    <row r="40" spans="1:25" ht="119.25" customHeight="1" x14ac:dyDescent="0.25">
      <c r="C40" s="67" t="s">
        <v>11</v>
      </c>
      <c r="D40" s="80" t="s">
        <v>158</v>
      </c>
      <c r="E40" s="81" t="s">
        <v>159</v>
      </c>
      <c r="F40" s="70" t="s">
        <v>56</v>
      </c>
      <c r="G40" s="82" t="s">
        <v>160</v>
      </c>
      <c r="H40" s="30">
        <v>4</v>
      </c>
      <c r="I40" s="14">
        <v>1</v>
      </c>
      <c r="J40" s="15">
        <v>1</v>
      </c>
      <c r="K40" s="16">
        <v>1</v>
      </c>
      <c r="L40" s="17">
        <v>1</v>
      </c>
      <c r="M40" s="18">
        <v>0</v>
      </c>
      <c r="N40" s="15">
        <v>0</v>
      </c>
      <c r="O40" s="16">
        <v>0</v>
      </c>
      <c r="P40" s="15" t="s">
        <v>74</v>
      </c>
      <c r="Q40" s="8">
        <f t="shared" si="1"/>
        <v>0</v>
      </c>
      <c r="R40" s="8">
        <f t="shared" si="13"/>
        <v>0</v>
      </c>
      <c r="S40" s="8">
        <f t="shared" si="14"/>
        <v>0</v>
      </c>
      <c r="T40" s="8" t="str">
        <f t="shared" si="15"/>
        <v>NO DISPONIBLE</v>
      </c>
      <c r="U40" s="10">
        <f t="shared" si="5"/>
        <v>0</v>
      </c>
      <c r="V40" s="9">
        <f t="shared" si="6"/>
        <v>0</v>
      </c>
      <c r="W40" s="9">
        <f t="shared" si="7"/>
        <v>0</v>
      </c>
      <c r="X40" s="11" t="str">
        <f t="shared" si="8"/>
        <v>NO DISPONIBLE</v>
      </c>
      <c r="Y40" s="46" t="s">
        <v>391</v>
      </c>
    </row>
    <row r="41" spans="1:25" ht="144" x14ac:dyDescent="0.25">
      <c r="C41" s="221" t="s">
        <v>11</v>
      </c>
      <c r="D41" s="233" t="s">
        <v>161</v>
      </c>
      <c r="E41" s="81" t="s">
        <v>162</v>
      </c>
      <c r="F41" s="70" t="s">
        <v>56</v>
      </c>
      <c r="G41" s="58" t="s">
        <v>163</v>
      </c>
      <c r="H41" s="30">
        <v>6</v>
      </c>
      <c r="I41" s="14">
        <v>1</v>
      </c>
      <c r="J41" s="15">
        <v>2</v>
      </c>
      <c r="K41" s="16">
        <v>2</v>
      </c>
      <c r="L41" s="17">
        <v>1</v>
      </c>
      <c r="M41" s="18">
        <v>1</v>
      </c>
      <c r="N41" s="15">
        <v>1</v>
      </c>
      <c r="O41" s="16">
        <v>2</v>
      </c>
      <c r="P41" s="15" t="s">
        <v>74</v>
      </c>
      <c r="Q41" s="8">
        <f t="shared" si="1"/>
        <v>1</v>
      </c>
      <c r="R41" s="8">
        <f t="shared" si="13"/>
        <v>0.5</v>
      </c>
      <c r="S41" s="8">
        <f t="shared" si="14"/>
        <v>1</v>
      </c>
      <c r="T41" s="8" t="str">
        <f t="shared" si="15"/>
        <v>NO DISPONIBLE</v>
      </c>
      <c r="U41" s="10">
        <f t="shared" si="5"/>
        <v>0.16666666666666666</v>
      </c>
      <c r="V41" s="9">
        <f t="shared" si="6"/>
        <v>0.33333333333333331</v>
      </c>
      <c r="W41" s="9">
        <f t="shared" si="7"/>
        <v>0.66666666666666663</v>
      </c>
      <c r="X41" s="11" t="str">
        <f t="shared" si="8"/>
        <v>NO DISPONIBLE</v>
      </c>
      <c r="Y41" s="46" t="s">
        <v>329</v>
      </c>
    </row>
    <row r="42" spans="1:25" ht="108" x14ac:dyDescent="0.25">
      <c r="C42" s="225"/>
      <c r="D42" s="234"/>
      <c r="E42" s="81" t="s">
        <v>164</v>
      </c>
      <c r="F42" s="70" t="s">
        <v>56</v>
      </c>
      <c r="G42" s="58" t="s">
        <v>165</v>
      </c>
      <c r="H42" s="30">
        <v>4</v>
      </c>
      <c r="I42" s="14">
        <v>1</v>
      </c>
      <c r="J42" s="15">
        <v>1</v>
      </c>
      <c r="K42" s="16">
        <v>1</v>
      </c>
      <c r="L42" s="17">
        <v>1</v>
      </c>
      <c r="M42" s="18">
        <v>1</v>
      </c>
      <c r="N42" s="15">
        <v>1</v>
      </c>
      <c r="O42" s="16">
        <v>0</v>
      </c>
      <c r="P42" s="15" t="s">
        <v>74</v>
      </c>
      <c r="Q42" s="8">
        <f t="shared" si="1"/>
        <v>1</v>
      </c>
      <c r="R42" s="8">
        <f t="shared" si="13"/>
        <v>1</v>
      </c>
      <c r="S42" s="8">
        <f t="shared" si="14"/>
        <v>0</v>
      </c>
      <c r="T42" s="8" t="str">
        <f t="shared" si="15"/>
        <v>NO DISPONIBLE</v>
      </c>
      <c r="U42" s="10">
        <f t="shared" si="5"/>
        <v>0.25</v>
      </c>
      <c r="V42" s="9">
        <f t="shared" si="6"/>
        <v>0.5</v>
      </c>
      <c r="W42" s="9">
        <f t="shared" si="7"/>
        <v>0.5</v>
      </c>
      <c r="X42" s="11" t="str">
        <f t="shared" si="8"/>
        <v>NO DISPONIBLE</v>
      </c>
      <c r="Y42" s="46" t="s">
        <v>392</v>
      </c>
    </row>
    <row r="43" spans="1:25" ht="108.75" x14ac:dyDescent="0.25">
      <c r="C43" s="226"/>
      <c r="D43" s="235"/>
      <c r="E43" s="81" t="s">
        <v>166</v>
      </c>
      <c r="F43" s="70" t="s">
        <v>56</v>
      </c>
      <c r="G43" s="58" t="s">
        <v>167</v>
      </c>
      <c r="H43" s="30">
        <v>9</v>
      </c>
      <c r="I43" s="14">
        <v>3</v>
      </c>
      <c r="J43" s="15">
        <v>2</v>
      </c>
      <c r="K43" s="16">
        <v>2</v>
      </c>
      <c r="L43" s="17">
        <v>2</v>
      </c>
      <c r="M43" s="18">
        <v>2</v>
      </c>
      <c r="N43" s="15">
        <v>1</v>
      </c>
      <c r="O43" s="16">
        <v>1</v>
      </c>
      <c r="P43" s="15" t="s">
        <v>74</v>
      </c>
      <c r="Q43" s="8">
        <f t="shared" si="1"/>
        <v>0.66666666666666663</v>
      </c>
      <c r="R43" s="8">
        <f t="shared" si="13"/>
        <v>0.5</v>
      </c>
      <c r="S43" s="8">
        <f t="shared" si="14"/>
        <v>0.5</v>
      </c>
      <c r="T43" s="8" t="str">
        <f t="shared" si="15"/>
        <v>NO DISPONIBLE</v>
      </c>
      <c r="U43" s="10">
        <f t="shared" si="5"/>
        <v>0.22222222222222221</v>
      </c>
      <c r="V43" s="9">
        <f t="shared" si="6"/>
        <v>0.33333333333333331</v>
      </c>
      <c r="W43" s="9">
        <f t="shared" si="7"/>
        <v>0.44444444444444442</v>
      </c>
      <c r="X43" s="11" t="str">
        <f t="shared" si="8"/>
        <v>NO DISPONIBLE</v>
      </c>
      <c r="Y43" s="46" t="s">
        <v>330</v>
      </c>
    </row>
    <row r="44" spans="1:25" ht="141" customHeight="1" thickBot="1" x14ac:dyDescent="0.3">
      <c r="C44" s="75" t="s">
        <v>11</v>
      </c>
      <c r="D44" s="80" t="s">
        <v>168</v>
      </c>
      <c r="E44" s="81" t="s">
        <v>51</v>
      </c>
      <c r="F44" s="70" t="s">
        <v>56</v>
      </c>
      <c r="G44" s="82" t="s">
        <v>61</v>
      </c>
      <c r="H44" s="30">
        <v>4</v>
      </c>
      <c r="I44" s="14">
        <v>2</v>
      </c>
      <c r="J44" s="15">
        <v>2</v>
      </c>
      <c r="K44" s="16">
        <v>2</v>
      </c>
      <c r="L44" s="17">
        <v>2</v>
      </c>
      <c r="M44" s="18">
        <v>0</v>
      </c>
      <c r="N44" s="15">
        <v>1</v>
      </c>
      <c r="O44" s="16">
        <v>1</v>
      </c>
      <c r="P44" s="15" t="s">
        <v>74</v>
      </c>
      <c r="Q44" s="8">
        <f t="shared" si="1"/>
        <v>0</v>
      </c>
      <c r="R44" s="8">
        <f t="shared" si="13"/>
        <v>0.5</v>
      </c>
      <c r="S44" s="8">
        <f t="shared" si="14"/>
        <v>0.5</v>
      </c>
      <c r="T44" s="8" t="str">
        <f t="shared" si="15"/>
        <v>NO DISPONIBLE</v>
      </c>
      <c r="U44" s="10">
        <f t="shared" si="5"/>
        <v>0</v>
      </c>
      <c r="V44" s="9">
        <f t="shared" si="6"/>
        <v>0.25</v>
      </c>
      <c r="W44" s="9">
        <f t="shared" si="7"/>
        <v>0.5</v>
      </c>
      <c r="X44" s="11" t="str">
        <f t="shared" si="8"/>
        <v>NO DISPONIBLE</v>
      </c>
      <c r="Y44" s="46" t="s">
        <v>312</v>
      </c>
    </row>
    <row r="45" spans="1:25" ht="171" customHeight="1" x14ac:dyDescent="0.25">
      <c r="C45" s="223" t="s">
        <v>33</v>
      </c>
      <c r="D45" s="231" t="s">
        <v>169</v>
      </c>
      <c r="E45" s="92" t="s">
        <v>170</v>
      </c>
      <c r="F45" s="65" t="s">
        <v>56</v>
      </c>
      <c r="G45" s="93" t="s">
        <v>171</v>
      </c>
      <c r="H45" s="29">
        <v>2650</v>
      </c>
      <c r="I45" s="26">
        <v>600</v>
      </c>
      <c r="J45" s="15">
        <v>700</v>
      </c>
      <c r="K45" s="15">
        <v>680</v>
      </c>
      <c r="L45" s="17">
        <v>670</v>
      </c>
      <c r="M45" s="27">
        <v>672</v>
      </c>
      <c r="N45" s="15">
        <v>672</v>
      </c>
      <c r="O45" s="15">
        <v>672</v>
      </c>
      <c r="P45" s="15" t="s">
        <v>74</v>
      </c>
      <c r="Q45" s="8">
        <f t="shared" si="1"/>
        <v>1.1200000000000001</v>
      </c>
      <c r="R45" s="8">
        <f t="shared" si="13"/>
        <v>0.96</v>
      </c>
      <c r="S45" s="8">
        <f t="shared" si="14"/>
        <v>0.9882352941176471</v>
      </c>
      <c r="T45" s="8" t="str">
        <f t="shared" si="15"/>
        <v>NO DISPONIBLE</v>
      </c>
      <c r="U45" s="10">
        <f t="shared" si="5"/>
        <v>0.25358490566037734</v>
      </c>
      <c r="V45" s="9">
        <f t="shared" si="6"/>
        <v>0.50716981132075467</v>
      </c>
      <c r="W45" s="9">
        <f t="shared" si="7"/>
        <v>0.76075471698113206</v>
      </c>
      <c r="X45" s="11" t="str">
        <f t="shared" si="8"/>
        <v>NO DISPONIBLE</v>
      </c>
      <c r="Y45" s="152" t="s">
        <v>331</v>
      </c>
    </row>
    <row r="46" spans="1:25" ht="189" customHeight="1" x14ac:dyDescent="0.25">
      <c r="C46" s="224"/>
      <c r="D46" s="232"/>
      <c r="E46" s="92" t="s">
        <v>172</v>
      </c>
      <c r="F46" s="65" t="s">
        <v>56</v>
      </c>
      <c r="G46" s="93" t="s">
        <v>173</v>
      </c>
      <c r="H46" s="29">
        <v>18500000</v>
      </c>
      <c r="I46" s="26">
        <v>4400000</v>
      </c>
      <c r="J46" s="15">
        <v>4700000</v>
      </c>
      <c r="K46" s="15">
        <v>4800000</v>
      </c>
      <c r="L46" s="17">
        <v>4600000</v>
      </c>
      <c r="M46" s="27">
        <v>4334907.4000000004</v>
      </c>
      <c r="N46" s="15">
        <v>4586936.9000000004</v>
      </c>
      <c r="O46" s="15">
        <v>4640448.08</v>
      </c>
      <c r="P46" s="15" t="s">
        <v>74</v>
      </c>
      <c r="Q46" s="8">
        <f t="shared" si="1"/>
        <v>0.98520622727272733</v>
      </c>
      <c r="R46" s="8">
        <f t="shared" si="13"/>
        <v>0.97594402127659585</v>
      </c>
      <c r="S46" s="8">
        <f t="shared" si="14"/>
        <v>0.96676001666666667</v>
      </c>
      <c r="T46" s="8" t="str">
        <f t="shared" si="15"/>
        <v>NO DISPONIBLE</v>
      </c>
      <c r="U46" s="10">
        <f t="shared" si="5"/>
        <v>0.23431931891891894</v>
      </c>
      <c r="V46" s="9">
        <f t="shared" si="6"/>
        <v>0.48226185405405408</v>
      </c>
      <c r="W46" s="9">
        <f t="shared" si="7"/>
        <v>0.73309688540540541</v>
      </c>
      <c r="X46" s="11" t="str">
        <f t="shared" si="8"/>
        <v>NO DISPONIBLE</v>
      </c>
      <c r="Y46" s="152" t="s">
        <v>332</v>
      </c>
    </row>
    <row r="47" spans="1:25" ht="132" customHeight="1" x14ac:dyDescent="0.25">
      <c r="C47" s="67" t="s">
        <v>11</v>
      </c>
      <c r="D47" s="94" t="s">
        <v>174</v>
      </c>
      <c r="E47" s="81" t="s">
        <v>175</v>
      </c>
      <c r="F47" s="70" t="s">
        <v>56</v>
      </c>
      <c r="G47" s="58" t="s">
        <v>176</v>
      </c>
      <c r="H47" s="30">
        <v>125</v>
      </c>
      <c r="I47" s="14">
        <v>22</v>
      </c>
      <c r="J47" s="15">
        <v>23</v>
      </c>
      <c r="K47" s="16">
        <v>35</v>
      </c>
      <c r="L47" s="17">
        <v>45</v>
      </c>
      <c r="M47" s="18">
        <v>10</v>
      </c>
      <c r="N47" s="15">
        <v>26</v>
      </c>
      <c r="O47" s="16">
        <v>49</v>
      </c>
      <c r="P47" s="15" t="s">
        <v>74</v>
      </c>
      <c r="Q47" s="8">
        <f t="shared" si="1"/>
        <v>0.45454545454545453</v>
      </c>
      <c r="R47" s="8">
        <f t="shared" si="13"/>
        <v>1.1304347826086956</v>
      </c>
      <c r="S47" s="8">
        <f t="shared" si="14"/>
        <v>1.4</v>
      </c>
      <c r="T47" s="8" t="str">
        <f t="shared" si="15"/>
        <v>NO DISPONIBLE</v>
      </c>
      <c r="U47" s="10">
        <f t="shared" si="5"/>
        <v>0.08</v>
      </c>
      <c r="V47" s="9">
        <f t="shared" si="6"/>
        <v>0.28799999999999998</v>
      </c>
      <c r="W47" s="9">
        <f t="shared" si="7"/>
        <v>0.68</v>
      </c>
      <c r="X47" s="11" t="str">
        <f t="shared" si="8"/>
        <v>NO DISPONIBLE</v>
      </c>
      <c r="Y47" s="153" t="s">
        <v>333</v>
      </c>
    </row>
    <row r="48" spans="1:25" ht="172.5" customHeight="1" x14ac:dyDescent="0.25">
      <c r="C48" s="74" t="s">
        <v>11</v>
      </c>
      <c r="D48" s="227" t="s">
        <v>177</v>
      </c>
      <c r="E48" s="81" t="s">
        <v>178</v>
      </c>
      <c r="F48" s="70" t="s">
        <v>56</v>
      </c>
      <c r="G48" s="58" t="s">
        <v>179</v>
      </c>
      <c r="H48" s="30">
        <v>18000</v>
      </c>
      <c r="I48" s="14">
        <v>3950</v>
      </c>
      <c r="J48" s="15">
        <v>4450</v>
      </c>
      <c r="K48" s="16">
        <v>4750</v>
      </c>
      <c r="L48" s="17">
        <v>4850</v>
      </c>
      <c r="M48" s="18">
        <v>3444</v>
      </c>
      <c r="N48" s="15">
        <v>3641</v>
      </c>
      <c r="O48" s="16">
        <v>4217</v>
      </c>
      <c r="P48" s="15" t="s">
        <v>74</v>
      </c>
      <c r="Q48" s="8">
        <f t="shared" si="1"/>
        <v>0.8718987341772152</v>
      </c>
      <c r="R48" s="8">
        <f t="shared" si="13"/>
        <v>0.8182022471910112</v>
      </c>
      <c r="S48" s="8">
        <f t="shared" si="14"/>
        <v>0.88778947368421057</v>
      </c>
      <c r="T48" s="8" t="str">
        <f t="shared" si="15"/>
        <v>NO DISPONIBLE</v>
      </c>
      <c r="U48" s="10">
        <f t="shared" si="5"/>
        <v>0.19133333333333333</v>
      </c>
      <c r="V48" s="9">
        <f t="shared" si="6"/>
        <v>0.39361111111111113</v>
      </c>
      <c r="W48" s="9">
        <f t="shared" si="7"/>
        <v>0.62788888888888894</v>
      </c>
      <c r="X48" s="11" t="str">
        <f t="shared" si="8"/>
        <v>NO DISPONIBLE</v>
      </c>
      <c r="Y48" s="154" t="s">
        <v>334</v>
      </c>
    </row>
    <row r="49" spans="3:25" ht="162" customHeight="1" x14ac:dyDescent="0.25">
      <c r="C49" s="74" t="s">
        <v>11</v>
      </c>
      <c r="D49" s="228"/>
      <c r="E49" s="95" t="s">
        <v>180</v>
      </c>
      <c r="F49" s="70" t="s">
        <v>56</v>
      </c>
      <c r="G49" s="82" t="s">
        <v>181</v>
      </c>
      <c r="H49" s="30">
        <v>4610</v>
      </c>
      <c r="I49" s="14">
        <v>990</v>
      </c>
      <c r="J49" s="15">
        <v>1150</v>
      </c>
      <c r="K49" s="16">
        <v>1200</v>
      </c>
      <c r="L49" s="17">
        <v>1270</v>
      </c>
      <c r="M49" s="18">
        <v>1385</v>
      </c>
      <c r="N49" s="15">
        <v>1370</v>
      </c>
      <c r="O49" s="16">
        <v>1363</v>
      </c>
      <c r="P49" s="15" t="s">
        <v>74</v>
      </c>
      <c r="Q49" s="8">
        <f t="shared" si="1"/>
        <v>1.398989898989899</v>
      </c>
      <c r="R49" s="8">
        <f t="shared" si="13"/>
        <v>1.191304347826087</v>
      </c>
      <c r="S49" s="8">
        <f t="shared" si="14"/>
        <v>1.1358333333333333</v>
      </c>
      <c r="T49" s="8" t="str">
        <f t="shared" si="15"/>
        <v>NO DISPONIBLE</v>
      </c>
      <c r="U49" s="10">
        <f t="shared" si="5"/>
        <v>0.30043383947939262</v>
      </c>
      <c r="V49" s="9">
        <f t="shared" si="6"/>
        <v>0.59761388286334061</v>
      </c>
      <c r="W49" s="9">
        <f t="shared" si="7"/>
        <v>0.89327548806941437</v>
      </c>
      <c r="X49" s="11" t="str">
        <f t="shared" si="8"/>
        <v>NO DISPONIBLE</v>
      </c>
      <c r="Y49" s="154" t="s">
        <v>335</v>
      </c>
    </row>
    <row r="50" spans="3:25" ht="149.25" customHeight="1" x14ac:dyDescent="0.25">
      <c r="C50" s="67" t="s">
        <v>11</v>
      </c>
      <c r="D50" s="227" t="s">
        <v>182</v>
      </c>
      <c r="E50" s="81" t="s">
        <v>183</v>
      </c>
      <c r="F50" s="70" t="s">
        <v>56</v>
      </c>
      <c r="G50" s="58" t="s">
        <v>184</v>
      </c>
      <c r="H50" s="30">
        <v>500000</v>
      </c>
      <c r="I50" s="14">
        <v>112000</v>
      </c>
      <c r="J50" s="15">
        <v>118000</v>
      </c>
      <c r="K50" s="16">
        <v>137000</v>
      </c>
      <c r="L50" s="17">
        <v>133000</v>
      </c>
      <c r="M50" s="18">
        <v>128050</v>
      </c>
      <c r="N50" s="15">
        <v>147360</v>
      </c>
      <c r="O50" s="16">
        <v>135550</v>
      </c>
      <c r="P50" s="15" t="s">
        <v>74</v>
      </c>
      <c r="Q50" s="8">
        <f t="shared" si="1"/>
        <v>1.1433035714285715</v>
      </c>
      <c r="R50" s="8">
        <f t="shared" si="13"/>
        <v>1.248813559322034</v>
      </c>
      <c r="S50" s="8">
        <f t="shared" si="14"/>
        <v>0.98941605839416058</v>
      </c>
      <c r="T50" s="8" t="str">
        <f t="shared" si="15"/>
        <v>NO DISPONIBLE</v>
      </c>
      <c r="U50" s="10">
        <f t="shared" si="5"/>
        <v>0.25609999999999999</v>
      </c>
      <c r="V50" s="9">
        <f t="shared" si="6"/>
        <v>0.55081999999999998</v>
      </c>
      <c r="W50" s="9">
        <f t="shared" si="7"/>
        <v>0.82191999999999998</v>
      </c>
      <c r="X50" s="11" t="str">
        <f t="shared" si="8"/>
        <v>NO DISPONIBLE</v>
      </c>
      <c r="Y50" s="154" t="s">
        <v>336</v>
      </c>
    </row>
    <row r="51" spans="3:25" ht="195" customHeight="1" x14ac:dyDescent="0.25">
      <c r="C51" s="67" t="s">
        <v>11</v>
      </c>
      <c r="D51" s="228"/>
      <c r="E51" s="95" t="s">
        <v>185</v>
      </c>
      <c r="F51" s="70" t="s">
        <v>56</v>
      </c>
      <c r="G51" s="58" t="s">
        <v>186</v>
      </c>
      <c r="H51" s="30">
        <v>14000</v>
      </c>
      <c r="I51" s="14">
        <v>3350</v>
      </c>
      <c r="J51" s="15">
        <v>3700</v>
      </c>
      <c r="K51" s="16">
        <v>3500</v>
      </c>
      <c r="L51" s="17">
        <v>3450</v>
      </c>
      <c r="M51" s="18">
        <v>2350</v>
      </c>
      <c r="N51" s="15">
        <v>3713.34</v>
      </c>
      <c r="O51" s="16">
        <v>20175.3</v>
      </c>
      <c r="P51" s="15" t="s">
        <v>74</v>
      </c>
      <c r="Q51" s="8">
        <f t="shared" si="1"/>
        <v>0.70149253731343286</v>
      </c>
      <c r="R51" s="8">
        <f t="shared" si="13"/>
        <v>1.0036054054054055</v>
      </c>
      <c r="S51" s="8">
        <f t="shared" si="14"/>
        <v>5.7643714285714287</v>
      </c>
      <c r="T51" s="8" t="str">
        <f t="shared" si="15"/>
        <v>NO DISPONIBLE</v>
      </c>
      <c r="U51" s="10">
        <f t="shared" si="5"/>
        <v>0.16785714285714284</v>
      </c>
      <c r="V51" s="9">
        <f t="shared" si="6"/>
        <v>0.43309571428571431</v>
      </c>
      <c r="W51" s="9">
        <f t="shared" si="7"/>
        <v>1.8741885714285713</v>
      </c>
      <c r="X51" s="11" t="str">
        <f t="shared" si="8"/>
        <v>NO DISPONIBLE</v>
      </c>
      <c r="Y51" s="154" t="s">
        <v>337</v>
      </c>
    </row>
    <row r="52" spans="3:25" ht="146.25" customHeight="1" thickBot="1" x14ac:dyDescent="0.3">
      <c r="C52" s="96" t="s">
        <v>11</v>
      </c>
      <c r="D52" s="97" t="s">
        <v>92</v>
      </c>
      <c r="E52" s="98" t="s">
        <v>93</v>
      </c>
      <c r="F52" s="70" t="s">
        <v>56</v>
      </c>
      <c r="G52" s="99" t="s">
        <v>187</v>
      </c>
      <c r="H52" s="30">
        <v>35</v>
      </c>
      <c r="I52" s="14">
        <v>7</v>
      </c>
      <c r="J52" s="15">
        <v>10</v>
      </c>
      <c r="K52" s="16">
        <v>9</v>
      </c>
      <c r="L52" s="17">
        <v>9</v>
      </c>
      <c r="M52" s="18">
        <v>7</v>
      </c>
      <c r="N52" s="15">
        <v>8</v>
      </c>
      <c r="O52" s="16">
        <v>9</v>
      </c>
      <c r="P52" s="15" t="s">
        <v>74</v>
      </c>
      <c r="Q52" s="8">
        <f t="shared" si="1"/>
        <v>1</v>
      </c>
      <c r="R52" s="8">
        <f t="shared" si="13"/>
        <v>0.8</v>
      </c>
      <c r="S52" s="8">
        <f t="shared" si="14"/>
        <v>1</v>
      </c>
      <c r="T52" s="8" t="str">
        <f t="shared" si="15"/>
        <v>NO DISPONIBLE</v>
      </c>
      <c r="U52" s="10">
        <f t="shared" si="5"/>
        <v>0.2</v>
      </c>
      <c r="V52" s="9">
        <f t="shared" si="6"/>
        <v>0.42857142857142855</v>
      </c>
      <c r="W52" s="9">
        <f t="shared" si="7"/>
        <v>0.68571428571428572</v>
      </c>
      <c r="X52" s="11" t="str">
        <f t="shared" si="8"/>
        <v>NO DISPONIBLE</v>
      </c>
      <c r="Y52" s="155" t="s">
        <v>338</v>
      </c>
    </row>
    <row r="53" spans="3:25" ht="198" customHeight="1" x14ac:dyDescent="0.25">
      <c r="C53" s="76" t="s">
        <v>34</v>
      </c>
      <c r="D53" s="100" t="s">
        <v>188</v>
      </c>
      <c r="E53" s="101" t="s">
        <v>189</v>
      </c>
      <c r="F53" s="65" t="s">
        <v>56</v>
      </c>
      <c r="G53" s="79" t="s">
        <v>190</v>
      </c>
      <c r="H53" s="29">
        <v>115</v>
      </c>
      <c r="I53" s="26">
        <v>25</v>
      </c>
      <c r="J53" s="15">
        <v>35</v>
      </c>
      <c r="K53" s="15">
        <v>30</v>
      </c>
      <c r="L53" s="17">
        <v>25</v>
      </c>
      <c r="M53" s="27">
        <v>0</v>
      </c>
      <c r="N53" s="15">
        <v>1</v>
      </c>
      <c r="O53" s="15">
        <v>0</v>
      </c>
      <c r="P53" s="15" t="s">
        <v>74</v>
      </c>
      <c r="Q53" s="8">
        <f t="shared" si="1"/>
        <v>0</v>
      </c>
      <c r="R53" s="8">
        <f t="shared" si="13"/>
        <v>2.8571428571428571E-2</v>
      </c>
      <c r="S53" s="8">
        <f t="shared" si="14"/>
        <v>0</v>
      </c>
      <c r="T53" s="8" t="str">
        <f t="shared" si="15"/>
        <v>NO DISPONIBLE</v>
      </c>
      <c r="U53" s="10">
        <f t="shared" si="5"/>
        <v>0</v>
      </c>
      <c r="V53" s="9">
        <f t="shared" si="6"/>
        <v>8.6956521739130436E-3</v>
      </c>
      <c r="W53" s="9">
        <f t="shared" si="7"/>
        <v>8.6956521739130436E-3</v>
      </c>
      <c r="X53" s="11" t="str">
        <f t="shared" si="8"/>
        <v>NO DISPONIBLE</v>
      </c>
      <c r="Y53" s="178" t="s">
        <v>339</v>
      </c>
    </row>
    <row r="54" spans="3:25" ht="260.25" customHeight="1" x14ac:dyDescent="0.25">
      <c r="C54" s="67" t="s">
        <v>11</v>
      </c>
      <c r="D54" s="82" t="s">
        <v>191</v>
      </c>
      <c r="E54" s="86" t="s">
        <v>192</v>
      </c>
      <c r="F54" s="70" t="s">
        <v>56</v>
      </c>
      <c r="G54" s="82" t="s">
        <v>193</v>
      </c>
      <c r="H54" s="30">
        <v>2380</v>
      </c>
      <c r="I54" s="14">
        <v>595</v>
      </c>
      <c r="J54" s="15">
        <v>595</v>
      </c>
      <c r="K54" s="16">
        <v>595</v>
      </c>
      <c r="L54" s="17">
        <v>595</v>
      </c>
      <c r="M54" s="18">
        <v>492</v>
      </c>
      <c r="N54" s="15">
        <v>485</v>
      </c>
      <c r="O54" s="16">
        <v>569</v>
      </c>
      <c r="P54" s="15" t="s">
        <v>74</v>
      </c>
      <c r="Q54" s="8">
        <f t="shared" si="1"/>
        <v>0.82689075630252096</v>
      </c>
      <c r="R54" s="8">
        <f t="shared" si="13"/>
        <v>0.81512605042016806</v>
      </c>
      <c r="S54" s="8">
        <f t="shared" si="14"/>
        <v>0.95630252100840341</v>
      </c>
      <c r="T54" s="8" t="str">
        <f t="shared" si="15"/>
        <v>NO DISPONIBLE</v>
      </c>
      <c r="U54" s="10">
        <f t="shared" si="5"/>
        <v>0.20672268907563024</v>
      </c>
      <c r="V54" s="9">
        <f t="shared" si="6"/>
        <v>0.41050420168067225</v>
      </c>
      <c r="W54" s="9">
        <f t="shared" si="7"/>
        <v>0.64957983193277313</v>
      </c>
      <c r="X54" s="11" t="str">
        <f t="shared" si="8"/>
        <v>NO DISPONIBLE</v>
      </c>
      <c r="Y54" s="179" t="s">
        <v>340</v>
      </c>
    </row>
    <row r="55" spans="3:25" ht="218.25" customHeight="1" x14ac:dyDescent="0.25">
      <c r="C55" s="102" t="s">
        <v>11</v>
      </c>
      <c r="D55" s="103" t="s">
        <v>194</v>
      </c>
      <c r="E55" s="104" t="s">
        <v>195</v>
      </c>
      <c r="F55" s="70" t="s">
        <v>56</v>
      </c>
      <c r="G55" s="103" t="s">
        <v>196</v>
      </c>
      <c r="H55" s="28">
        <v>350</v>
      </c>
      <c r="I55" s="14">
        <v>85</v>
      </c>
      <c r="J55" s="15">
        <v>90</v>
      </c>
      <c r="K55" s="16">
        <v>90</v>
      </c>
      <c r="L55" s="17">
        <v>85</v>
      </c>
      <c r="M55" s="18">
        <v>0</v>
      </c>
      <c r="N55" s="15">
        <v>0</v>
      </c>
      <c r="O55" s="16">
        <v>0</v>
      </c>
      <c r="P55" s="15" t="s">
        <v>74</v>
      </c>
      <c r="Q55" s="8">
        <f t="shared" si="1"/>
        <v>0</v>
      </c>
      <c r="R55" s="8">
        <f t="shared" si="13"/>
        <v>0</v>
      </c>
      <c r="S55" s="8">
        <f t="shared" si="14"/>
        <v>0</v>
      </c>
      <c r="T55" s="8" t="str">
        <f t="shared" si="15"/>
        <v>NO DISPONIBLE</v>
      </c>
      <c r="U55" s="10">
        <f t="shared" si="5"/>
        <v>0</v>
      </c>
      <c r="V55" s="9">
        <f t="shared" si="6"/>
        <v>0</v>
      </c>
      <c r="W55" s="9">
        <f t="shared" si="7"/>
        <v>0</v>
      </c>
      <c r="X55" s="11" t="str">
        <f t="shared" si="8"/>
        <v>NO DISPONIBLE</v>
      </c>
      <c r="Y55" s="179" t="s">
        <v>341</v>
      </c>
    </row>
    <row r="56" spans="3:25" ht="180" customHeight="1" x14ac:dyDescent="0.25">
      <c r="C56" s="102" t="s">
        <v>11</v>
      </c>
      <c r="D56" s="103" t="s">
        <v>197</v>
      </c>
      <c r="E56" s="104" t="s">
        <v>198</v>
      </c>
      <c r="F56" s="70" t="s">
        <v>56</v>
      </c>
      <c r="G56" s="103" t="s">
        <v>199</v>
      </c>
      <c r="H56" s="28">
        <v>8</v>
      </c>
      <c r="I56" s="14">
        <v>2</v>
      </c>
      <c r="J56" s="15">
        <v>2</v>
      </c>
      <c r="K56" s="16">
        <v>2</v>
      </c>
      <c r="L56" s="17">
        <v>2</v>
      </c>
      <c r="M56" s="18">
        <v>0</v>
      </c>
      <c r="N56" s="15">
        <v>3</v>
      </c>
      <c r="O56" s="16">
        <v>0</v>
      </c>
      <c r="P56" s="15" t="s">
        <v>74</v>
      </c>
      <c r="Q56" s="8">
        <f t="shared" si="1"/>
        <v>0</v>
      </c>
      <c r="R56" s="8">
        <f t="shared" si="13"/>
        <v>1.5</v>
      </c>
      <c r="S56" s="8">
        <f t="shared" si="14"/>
        <v>0</v>
      </c>
      <c r="T56" s="8" t="str">
        <f t="shared" si="15"/>
        <v>NO DISPONIBLE</v>
      </c>
      <c r="U56" s="10">
        <f t="shared" si="5"/>
        <v>0</v>
      </c>
      <c r="V56" s="9">
        <f t="shared" si="6"/>
        <v>0.375</v>
      </c>
      <c r="W56" s="9">
        <f t="shared" si="7"/>
        <v>0.375</v>
      </c>
      <c r="X56" s="11" t="str">
        <f t="shared" si="8"/>
        <v>NO DISPONIBLE</v>
      </c>
      <c r="Y56" s="179" t="s">
        <v>393</v>
      </c>
    </row>
    <row r="57" spans="3:25" ht="276" customHeight="1" x14ac:dyDescent="0.25">
      <c r="C57" s="102" t="s">
        <v>11</v>
      </c>
      <c r="D57" s="103" t="s">
        <v>200</v>
      </c>
      <c r="E57" s="104" t="s">
        <v>201</v>
      </c>
      <c r="F57" s="70" t="s">
        <v>56</v>
      </c>
      <c r="G57" s="103" t="s">
        <v>202</v>
      </c>
      <c r="H57" s="28">
        <v>1200</v>
      </c>
      <c r="I57" s="14">
        <v>300</v>
      </c>
      <c r="J57" s="15">
        <v>300</v>
      </c>
      <c r="K57" s="16">
        <v>300</v>
      </c>
      <c r="L57" s="17">
        <v>300</v>
      </c>
      <c r="M57" s="18">
        <v>86</v>
      </c>
      <c r="N57" s="15">
        <v>128</v>
      </c>
      <c r="O57" s="16">
        <v>109</v>
      </c>
      <c r="P57" s="15" t="s">
        <v>74</v>
      </c>
      <c r="Q57" s="8">
        <f t="shared" si="1"/>
        <v>0.28666666666666668</v>
      </c>
      <c r="R57" s="8">
        <f t="shared" si="13"/>
        <v>0.42666666666666669</v>
      </c>
      <c r="S57" s="8">
        <f t="shared" si="14"/>
        <v>0.36333333333333334</v>
      </c>
      <c r="T57" s="8" t="str">
        <f t="shared" si="15"/>
        <v>NO DISPONIBLE</v>
      </c>
      <c r="U57" s="10">
        <f t="shared" si="5"/>
        <v>7.166666666666667E-2</v>
      </c>
      <c r="V57" s="9">
        <f t="shared" si="6"/>
        <v>0.17833333333333334</v>
      </c>
      <c r="W57" s="9">
        <f t="shared" si="7"/>
        <v>0.26916666666666667</v>
      </c>
      <c r="X57" s="11" t="str">
        <f t="shared" si="8"/>
        <v>NO DISPONIBLE</v>
      </c>
      <c r="Y57" s="180" t="s">
        <v>342</v>
      </c>
    </row>
    <row r="58" spans="3:25" ht="261" customHeight="1" x14ac:dyDescent="0.25">
      <c r="C58" s="102" t="s">
        <v>11</v>
      </c>
      <c r="D58" s="103" t="s">
        <v>203</v>
      </c>
      <c r="E58" s="104" t="s">
        <v>204</v>
      </c>
      <c r="F58" s="70" t="s">
        <v>56</v>
      </c>
      <c r="G58" s="103" t="s">
        <v>205</v>
      </c>
      <c r="H58" s="28">
        <v>27</v>
      </c>
      <c r="I58" s="14">
        <v>6</v>
      </c>
      <c r="J58" s="15">
        <v>7</v>
      </c>
      <c r="K58" s="16">
        <v>7</v>
      </c>
      <c r="L58" s="17">
        <v>7</v>
      </c>
      <c r="M58" s="18">
        <v>6</v>
      </c>
      <c r="N58" s="15">
        <v>5</v>
      </c>
      <c r="O58" s="16">
        <v>3</v>
      </c>
      <c r="P58" s="15" t="s">
        <v>74</v>
      </c>
      <c r="Q58" s="8">
        <f t="shared" si="1"/>
        <v>1</v>
      </c>
      <c r="R58" s="8">
        <f t="shared" si="13"/>
        <v>0.7142857142857143</v>
      </c>
      <c r="S58" s="8">
        <f t="shared" si="14"/>
        <v>0.42857142857142855</v>
      </c>
      <c r="T58" s="8" t="str">
        <f t="shared" si="15"/>
        <v>NO DISPONIBLE</v>
      </c>
      <c r="U58" s="10">
        <f t="shared" si="5"/>
        <v>0.22222222222222221</v>
      </c>
      <c r="V58" s="9">
        <f t="shared" si="6"/>
        <v>0.40740740740740738</v>
      </c>
      <c r="W58" s="9">
        <f t="shared" si="7"/>
        <v>0.51851851851851849</v>
      </c>
      <c r="X58" s="11" t="str">
        <f t="shared" si="8"/>
        <v>NO DISPONIBLE</v>
      </c>
      <c r="Y58" s="180" t="s">
        <v>343</v>
      </c>
    </row>
    <row r="59" spans="3:25" ht="236.25" customHeight="1" x14ac:dyDescent="0.25">
      <c r="C59" s="102" t="s">
        <v>11</v>
      </c>
      <c r="D59" s="103" t="s">
        <v>206</v>
      </c>
      <c r="E59" s="104" t="s">
        <v>207</v>
      </c>
      <c r="F59" s="70" t="s">
        <v>56</v>
      </c>
      <c r="G59" s="103" t="s">
        <v>208</v>
      </c>
      <c r="H59" s="28">
        <v>225</v>
      </c>
      <c r="I59" s="14">
        <v>60</v>
      </c>
      <c r="J59" s="15">
        <v>60</v>
      </c>
      <c r="K59" s="16">
        <v>50</v>
      </c>
      <c r="L59" s="17">
        <v>55</v>
      </c>
      <c r="M59" s="18">
        <v>58</v>
      </c>
      <c r="N59" s="15">
        <v>34</v>
      </c>
      <c r="O59" s="16">
        <v>44</v>
      </c>
      <c r="P59" s="15" t="s">
        <v>74</v>
      </c>
      <c r="Q59" s="8">
        <f t="shared" si="1"/>
        <v>0.96666666666666667</v>
      </c>
      <c r="R59" s="8">
        <f t="shared" si="13"/>
        <v>0.56666666666666665</v>
      </c>
      <c r="S59" s="8">
        <f t="shared" si="14"/>
        <v>0.88</v>
      </c>
      <c r="T59" s="8" t="str">
        <f t="shared" si="15"/>
        <v>NO DISPONIBLE</v>
      </c>
      <c r="U59" s="10">
        <f t="shared" si="5"/>
        <v>0.25777777777777777</v>
      </c>
      <c r="V59" s="9">
        <f t="shared" si="6"/>
        <v>0.40888888888888891</v>
      </c>
      <c r="W59" s="9">
        <f t="shared" si="7"/>
        <v>0.60444444444444445</v>
      </c>
      <c r="X59" s="11" t="str">
        <f t="shared" si="8"/>
        <v>NO DISPONIBLE</v>
      </c>
      <c r="Y59" s="180" t="s">
        <v>344</v>
      </c>
    </row>
    <row r="60" spans="3:25" ht="241.5" customHeight="1" x14ac:dyDescent="0.25">
      <c r="C60" s="102" t="s">
        <v>11</v>
      </c>
      <c r="D60" s="103" t="s">
        <v>209</v>
      </c>
      <c r="E60" s="104" t="s">
        <v>210</v>
      </c>
      <c r="F60" s="70" t="s">
        <v>56</v>
      </c>
      <c r="G60" s="103" t="s">
        <v>211</v>
      </c>
      <c r="H60" s="28">
        <v>70</v>
      </c>
      <c r="I60" s="14">
        <v>15</v>
      </c>
      <c r="J60" s="15">
        <v>20</v>
      </c>
      <c r="K60" s="16">
        <v>15</v>
      </c>
      <c r="L60" s="17">
        <v>20</v>
      </c>
      <c r="M60" s="18">
        <v>3</v>
      </c>
      <c r="N60" s="15">
        <v>121</v>
      </c>
      <c r="O60" s="16">
        <v>70</v>
      </c>
      <c r="P60" s="15" t="s">
        <v>74</v>
      </c>
      <c r="Q60" s="8">
        <f t="shared" si="1"/>
        <v>0.2</v>
      </c>
      <c r="R60" s="8">
        <f t="shared" si="13"/>
        <v>6.05</v>
      </c>
      <c r="S60" s="8">
        <f t="shared" si="14"/>
        <v>4.666666666666667</v>
      </c>
      <c r="T60" s="8" t="str">
        <f t="shared" si="15"/>
        <v>NO DISPONIBLE</v>
      </c>
      <c r="U60" s="10">
        <f t="shared" si="5"/>
        <v>4.2857142857142858E-2</v>
      </c>
      <c r="V60" s="9">
        <f t="shared" si="6"/>
        <v>1.7714285714285714</v>
      </c>
      <c r="W60" s="9">
        <f t="shared" si="7"/>
        <v>2.7714285714285714</v>
      </c>
      <c r="X60" s="11" t="str">
        <f t="shared" si="8"/>
        <v>NO DISPONIBLE</v>
      </c>
      <c r="Y60" s="180" t="s">
        <v>345</v>
      </c>
    </row>
    <row r="61" spans="3:25" ht="234.75" customHeight="1" x14ac:dyDescent="0.25">
      <c r="C61" s="105" t="s">
        <v>11</v>
      </c>
      <c r="D61" s="106" t="s">
        <v>212</v>
      </c>
      <c r="E61" s="107" t="s">
        <v>213</v>
      </c>
      <c r="F61" s="70" t="s">
        <v>56</v>
      </c>
      <c r="G61" s="106" t="s">
        <v>214</v>
      </c>
      <c r="H61" s="30">
        <v>170</v>
      </c>
      <c r="I61" s="14">
        <v>40</v>
      </c>
      <c r="J61" s="15">
        <v>60</v>
      </c>
      <c r="K61" s="16">
        <v>40</v>
      </c>
      <c r="L61" s="17">
        <v>30</v>
      </c>
      <c r="M61" s="18">
        <v>14</v>
      </c>
      <c r="N61" s="15">
        <v>18</v>
      </c>
      <c r="O61" s="16">
        <v>9</v>
      </c>
      <c r="P61" s="15" t="s">
        <v>74</v>
      </c>
      <c r="Q61" s="8">
        <f t="shared" si="1"/>
        <v>0.35</v>
      </c>
      <c r="R61" s="8">
        <f t="shared" si="13"/>
        <v>0.3</v>
      </c>
      <c r="S61" s="8">
        <f t="shared" si="14"/>
        <v>0.22500000000000001</v>
      </c>
      <c r="T61" s="8" t="str">
        <f t="shared" si="15"/>
        <v>NO DISPONIBLE</v>
      </c>
      <c r="U61" s="10">
        <f t="shared" si="5"/>
        <v>8.2352941176470587E-2</v>
      </c>
      <c r="V61" s="9">
        <f t="shared" si="6"/>
        <v>0.18823529411764706</v>
      </c>
      <c r="W61" s="9">
        <f t="shared" si="7"/>
        <v>0.2411764705882353</v>
      </c>
      <c r="X61" s="11" t="str">
        <f t="shared" si="8"/>
        <v>NO DISPONIBLE</v>
      </c>
      <c r="Y61" s="180" t="s">
        <v>346</v>
      </c>
    </row>
    <row r="62" spans="3:25" ht="179.25" customHeight="1" x14ac:dyDescent="0.25">
      <c r="C62" s="76" t="s">
        <v>35</v>
      </c>
      <c r="D62" s="108" t="s">
        <v>215</v>
      </c>
      <c r="E62" s="64" t="s">
        <v>52</v>
      </c>
      <c r="F62" s="65" t="s">
        <v>56</v>
      </c>
      <c r="G62" s="66" t="s">
        <v>62</v>
      </c>
      <c r="H62" s="31">
        <v>1749</v>
      </c>
      <c r="I62" s="26">
        <v>437.25</v>
      </c>
      <c r="J62" s="15">
        <v>437.25</v>
      </c>
      <c r="K62" s="15">
        <v>437.25</v>
      </c>
      <c r="L62" s="17">
        <v>437.25</v>
      </c>
      <c r="M62" s="27">
        <v>2874</v>
      </c>
      <c r="N62" s="15">
        <v>3392</v>
      </c>
      <c r="O62" s="15">
        <v>3463</v>
      </c>
      <c r="P62" s="15" t="s">
        <v>74</v>
      </c>
      <c r="Q62" s="8">
        <f t="shared" si="1"/>
        <v>6.5728987993138936</v>
      </c>
      <c r="R62" s="8">
        <f t="shared" si="13"/>
        <v>7.7575757575757578</v>
      </c>
      <c r="S62" s="8">
        <f t="shared" si="14"/>
        <v>7.919954259576901</v>
      </c>
      <c r="T62" s="8" t="str">
        <f t="shared" si="15"/>
        <v>NO DISPONIBLE</v>
      </c>
      <c r="U62" s="10">
        <f t="shared" si="5"/>
        <v>1.6432246998284734</v>
      </c>
      <c r="V62" s="9">
        <f t="shared" si="6"/>
        <v>3.5826186392224129</v>
      </c>
      <c r="W62" s="9">
        <f t="shared" si="7"/>
        <v>5.5626072041166381</v>
      </c>
      <c r="X62" s="11" t="str">
        <f t="shared" si="8"/>
        <v>NO DISPONIBLE</v>
      </c>
      <c r="Y62" s="156" t="s">
        <v>350</v>
      </c>
    </row>
    <row r="63" spans="3:25" ht="94.5" x14ac:dyDescent="0.25">
      <c r="C63" s="67" t="s">
        <v>11</v>
      </c>
      <c r="D63" s="109" t="s">
        <v>216</v>
      </c>
      <c r="E63" s="69" t="s">
        <v>94</v>
      </c>
      <c r="F63" s="70" t="s">
        <v>56</v>
      </c>
      <c r="G63" s="82" t="s">
        <v>63</v>
      </c>
      <c r="H63" s="32">
        <v>84</v>
      </c>
      <c r="I63" s="14">
        <v>21</v>
      </c>
      <c r="J63" s="15">
        <v>21</v>
      </c>
      <c r="K63" s="16">
        <v>21</v>
      </c>
      <c r="L63" s="17">
        <v>21</v>
      </c>
      <c r="M63" s="18">
        <v>9</v>
      </c>
      <c r="N63" s="15">
        <v>7</v>
      </c>
      <c r="O63" s="16">
        <v>17</v>
      </c>
      <c r="P63" s="15" t="s">
        <v>74</v>
      </c>
      <c r="Q63" s="8">
        <f t="shared" si="1"/>
        <v>0.42857142857142855</v>
      </c>
      <c r="R63" s="8">
        <f t="shared" si="13"/>
        <v>0.33333333333333331</v>
      </c>
      <c r="S63" s="8">
        <f t="shared" si="14"/>
        <v>0.80952380952380953</v>
      </c>
      <c r="T63" s="8" t="str">
        <f t="shared" si="15"/>
        <v>NO DISPONIBLE</v>
      </c>
      <c r="U63" s="10">
        <f t="shared" si="5"/>
        <v>0.10714285714285714</v>
      </c>
      <c r="V63" s="9">
        <f t="shared" si="6"/>
        <v>0.19047619047619047</v>
      </c>
      <c r="W63" s="9">
        <f t="shared" si="7"/>
        <v>0.39285714285714285</v>
      </c>
      <c r="X63" s="11" t="str">
        <f t="shared" si="8"/>
        <v>NO DISPONIBLE</v>
      </c>
      <c r="Y63" s="157" t="s">
        <v>349</v>
      </c>
    </row>
    <row r="64" spans="3:25" ht="126" x14ac:dyDescent="0.25">
      <c r="C64" s="67" t="s">
        <v>11</v>
      </c>
      <c r="D64" s="109" t="s">
        <v>217</v>
      </c>
      <c r="E64" s="69" t="s">
        <v>218</v>
      </c>
      <c r="F64" s="70" t="s">
        <v>56</v>
      </c>
      <c r="G64" s="82" t="s">
        <v>64</v>
      </c>
      <c r="H64" s="32">
        <v>13800</v>
      </c>
      <c r="I64" s="14">
        <v>3450</v>
      </c>
      <c r="J64" s="15">
        <v>3450</v>
      </c>
      <c r="K64" s="16">
        <v>3450</v>
      </c>
      <c r="L64" s="17">
        <v>3450</v>
      </c>
      <c r="M64" s="18">
        <v>2508.8850000000002</v>
      </c>
      <c r="N64" s="15">
        <v>2479.41</v>
      </c>
      <c r="O64" s="16">
        <v>2349.9899999999998</v>
      </c>
      <c r="P64" s="15" t="s">
        <v>74</v>
      </c>
      <c r="Q64" s="8">
        <f t="shared" si="1"/>
        <v>0.72721304347826088</v>
      </c>
      <c r="R64" s="8">
        <f t="shared" si="13"/>
        <v>0.71866956521739123</v>
      </c>
      <c r="S64" s="8">
        <f t="shared" si="14"/>
        <v>0.68115652173913033</v>
      </c>
      <c r="T64" s="8" t="str">
        <f t="shared" si="15"/>
        <v>NO DISPONIBLE</v>
      </c>
      <c r="U64" s="10">
        <f t="shared" si="5"/>
        <v>0.18180326086956522</v>
      </c>
      <c r="V64" s="9">
        <f t="shared" si="6"/>
        <v>0.36147065217391305</v>
      </c>
      <c r="W64" s="9">
        <f t="shared" si="7"/>
        <v>0.53175978260869561</v>
      </c>
      <c r="X64" s="11" t="str">
        <f t="shared" si="8"/>
        <v>NO DISPONIBLE</v>
      </c>
      <c r="Y64" s="157" t="s">
        <v>351</v>
      </c>
    </row>
    <row r="65" spans="3:25" ht="144" x14ac:dyDescent="0.25">
      <c r="C65" s="67" t="s">
        <v>11</v>
      </c>
      <c r="D65" s="109" t="s">
        <v>219</v>
      </c>
      <c r="E65" s="69" t="s">
        <v>220</v>
      </c>
      <c r="F65" s="70" t="s">
        <v>56</v>
      </c>
      <c r="G65" s="82" t="s">
        <v>65</v>
      </c>
      <c r="H65" s="32">
        <v>5900000</v>
      </c>
      <c r="I65" s="14">
        <v>1475000</v>
      </c>
      <c r="J65" s="15">
        <v>1475000</v>
      </c>
      <c r="K65" s="16">
        <v>1475000</v>
      </c>
      <c r="L65" s="17">
        <v>1475000</v>
      </c>
      <c r="M65" s="18">
        <v>1071160</v>
      </c>
      <c r="N65" s="15">
        <v>936900</v>
      </c>
      <c r="O65" s="16">
        <v>825880</v>
      </c>
      <c r="P65" s="15" t="s">
        <v>74</v>
      </c>
      <c r="Q65" s="8">
        <f t="shared" si="1"/>
        <v>0.72621016949152539</v>
      </c>
      <c r="R65" s="8">
        <f t="shared" si="13"/>
        <v>0.63518644067796615</v>
      </c>
      <c r="S65" s="8">
        <f t="shared" si="14"/>
        <v>0.55991864406779657</v>
      </c>
      <c r="T65" s="8" t="str">
        <f t="shared" si="15"/>
        <v>NO DISPONIBLE</v>
      </c>
      <c r="U65" s="10">
        <f t="shared" si="5"/>
        <v>0.18155254237288135</v>
      </c>
      <c r="V65" s="9">
        <f t="shared" si="6"/>
        <v>0.34034915254237286</v>
      </c>
      <c r="W65" s="9">
        <f t="shared" si="7"/>
        <v>0.48032881355932205</v>
      </c>
      <c r="X65" s="11" t="str">
        <f t="shared" si="8"/>
        <v>NO DISPONIBLE</v>
      </c>
      <c r="Y65" s="157" t="s">
        <v>352</v>
      </c>
    </row>
    <row r="66" spans="3:25" ht="180" x14ac:dyDescent="0.25">
      <c r="C66" s="67" t="s">
        <v>11</v>
      </c>
      <c r="D66" s="109" t="s">
        <v>221</v>
      </c>
      <c r="E66" s="69" t="s">
        <v>222</v>
      </c>
      <c r="F66" s="70" t="s">
        <v>56</v>
      </c>
      <c r="G66" s="82" t="s">
        <v>66</v>
      </c>
      <c r="H66" s="32">
        <v>9400</v>
      </c>
      <c r="I66" s="14">
        <v>2350</v>
      </c>
      <c r="J66" s="15">
        <v>2350</v>
      </c>
      <c r="K66" s="16">
        <v>2350</v>
      </c>
      <c r="L66" s="17">
        <v>2350</v>
      </c>
      <c r="M66" s="18">
        <v>985.33199999999999</v>
      </c>
      <c r="N66" s="15">
        <v>1147.096</v>
      </c>
      <c r="O66" s="16">
        <v>1053.22</v>
      </c>
      <c r="P66" s="15" t="s">
        <v>74</v>
      </c>
      <c r="Q66" s="8">
        <f t="shared" si="1"/>
        <v>0.41929021276595746</v>
      </c>
      <c r="R66" s="8">
        <f t="shared" si="13"/>
        <v>0.48812595744680853</v>
      </c>
      <c r="S66" s="8">
        <f t="shared" si="14"/>
        <v>0.44817872340425535</v>
      </c>
      <c r="T66" s="8" t="str">
        <f t="shared" si="15"/>
        <v>NO DISPONIBLE</v>
      </c>
      <c r="U66" s="10">
        <f t="shared" si="5"/>
        <v>0.10482255319148936</v>
      </c>
      <c r="V66" s="9">
        <f t="shared" si="6"/>
        <v>0.22685404255319147</v>
      </c>
      <c r="W66" s="9">
        <f t="shared" si="7"/>
        <v>0.33889872340425531</v>
      </c>
      <c r="X66" s="11" t="str">
        <f t="shared" si="8"/>
        <v>NO DISPONIBLE</v>
      </c>
      <c r="Y66" s="157" t="s">
        <v>353</v>
      </c>
    </row>
    <row r="67" spans="3:25" ht="144" x14ac:dyDescent="0.25">
      <c r="C67" s="67" t="s">
        <v>11</v>
      </c>
      <c r="D67" s="109" t="s">
        <v>223</v>
      </c>
      <c r="E67" s="69" t="s">
        <v>224</v>
      </c>
      <c r="F67" s="70" t="s">
        <v>56</v>
      </c>
      <c r="G67" s="82" t="s">
        <v>67</v>
      </c>
      <c r="H67" s="32">
        <v>300</v>
      </c>
      <c r="I67" s="14">
        <v>75</v>
      </c>
      <c r="J67" s="15">
        <v>75</v>
      </c>
      <c r="K67" s="16">
        <v>75</v>
      </c>
      <c r="L67" s="17">
        <v>75</v>
      </c>
      <c r="M67" s="18">
        <v>6</v>
      </c>
      <c r="N67" s="15">
        <v>27</v>
      </c>
      <c r="O67" s="16">
        <v>2</v>
      </c>
      <c r="P67" s="15" t="s">
        <v>74</v>
      </c>
      <c r="Q67" s="8">
        <f t="shared" si="1"/>
        <v>0.08</v>
      </c>
      <c r="R67" s="8">
        <f t="shared" si="13"/>
        <v>0.36</v>
      </c>
      <c r="S67" s="8">
        <f t="shared" si="14"/>
        <v>2.6666666666666668E-2</v>
      </c>
      <c r="T67" s="8" t="str">
        <f t="shared" si="15"/>
        <v>NO DISPONIBLE</v>
      </c>
      <c r="U67" s="10">
        <f t="shared" si="5"/>
        <v>0.02</v>
      </c>
      <c r="V67" s="9">
        <f t="shared" si="6"/>
        <v>0.11</v>
      </c>
      <c r="W67" s="9">
        <f t="shared" si="7"/>
        <v>0.11666666666666667</v>
      </c>
      <c r="X67" s="11" t="str">
        <f t="shared" si="8"/>
        <v>NO DISPONIBLE</v>
      </c>
      <c r="Y67" s="157" t="s">
        <v>354</v>
      </c>
    </row>
    <row r="68" spans="3:25" ht="162" x14ac:dyDescent="0.25">
      <c r="C68" s="67" t="s">
        <v>11</v>
      </c>
      <c r="D68" s="109" t="s">
        <v>225</v>
      </c>
      <c r="E68" s="81" t="s">
        <v>226</v>
      </c>
      <c r="F68" s="70" t="s">
        <v>56</v>
      </c>
      <c r="G68" s="82" t="s">
        <v>68</v>
      </c>
      <c r="H68" s="32">
        <v>340000</v>
      </c>
      <c r="I68" s="14">
        <v>85000</v>
      </c>
      <c r="J68" s="15">
        <v>85000</v>
      </c>
      <c r="K68" s="16">
        <v>85000</v>
      </c>
      <c r="L68" s="17">
        <v>85000</v>
      </c>
      <c r="M68" s="18">
        <v>22400</v>
      </c>
      <c r="N68" s="15">
        <v>16350</v>
      </c>
      <c r="O68" s="16">
        <v>25249</v>
      </c>
      <c r="P68" s="15" t="s">
        <v>74</v>
      </c>
      <c r="Q68" s="8">
        <f t="shared" si="1"/>
        <v>0.2635294117647059</v>
      </c>
      <c r="R68" s="8">
        <f t="shared" si="13"/>
        <v>0.19235294117647059</v>
      </c>
      <c r="S68" s="8">
        <f t="shared" si="14"/>
        <v>0.29704705882352939</v>
      </c>
      <c r="T68" s="8" t="str">
        <f t="shared" si="15"/>
        <v>NO DISPONIBLE</v>
      </c>
      <c r="U68" s="10">
        <f t="shared" si="5"/>
        <v>6.5882352941176475E-2</v>
      </c>
      <c r="V68" s="9">
        <f t="shared" si="6"/>
        <v>0.11397058823529412</v>
      </c>
      <c r="W68" s="9">
        <f t="shared" si="7"/>
        <v>0.18823235294117646</v>
      </c>
      <c r="X68" s="11" t="str">
        <f t="shared" si="8"/>
        <v>NO DISPONIBLE</v>
      </c>
      <c r="Y68" s="157" t="s">
        <v>347</v>
      </c>
    </row>
    <row r="69" spans="3:25" ht="110.25" x14ac:dyDescent="0.25">
      <c r="C69" s="67" t="s">
        <v>11</v>
      </c>
      <c r="D69" s="109" t="s">
        <v>227</v>
      </c>
      <c r="E69" s="81" t="s">
        <v>228</v>
      </c>
      <c r="F69" s="70" t="s">
        <v>56</v>
      </c>
      <c r="G69" s="82" t="s">
        <v>69</v>
      </c>
      <c r="H69" s="32">
        <v>66</v>
      </c>
      <c r="I69" s="14">
        <v>16.5</v>
      </c>
      <c r="J69" s="15">
        <v>16.5</v>
      </c>
      <c r="K69" s="16">
        <v>16.5</v>
      </c>
      <c r="L69" s="17">
        <v>16.5</v>
      </c>
      <c r="M69" s="18">
        <v>16</v>
      </c>
      <c r="N69" s="15">
        <v>14</v>
      </c>
      <c r="O69" s="16">
        <v>16</v>
      </c>
      <c r="P69" s="15" t="s">
        <v>74</v>
      </c>
      <c r="Q69" s="8">
        <f t="shared" si="1"/>
        <v>0.96969696969696972</v>
      </c>
      <c r="R69" s="8">
        <f t="shared" si="13"/>
        <v>0.84848484848484851</v>
      </c>
      <c r="S69" s="8">
        <f t="shared" si="14"/>
        <v>0.96969696969696972</v>
      </c>
      <c r="T69" s="8" t="str">
        <f t="shared" si="15"/>
        <v>NO DISPONIBLE</v>
      </c>
      <c r="U69" s="10">
        <f t="shared" si="5"/>
        <v>0.24242424242424243</v>
      </c>
      <c r="V69" s="9">
        <f t="shared" si="6"/>
        <v>0.45454545454545453</v>
      </c>
      <c r="W69" s="9">
        <f t="shared" si="7"/>
        <v>0.69696969696969702</v>
      </c>
      <c r="X69" s="11" t="str">
        <f t="shared" si="8"/>
        <v>NO DISPONIBLE</v>
      </c>
      <c r="Y69" s="157" t="s">
        <v>355</v>
      </c>
    </row>
    <row r="70" spans="3:25" ht="176.25" customHeight="1" x14ac:dyDescent="0.25">
      <c r="C70" s="67" t="s">
        <v>11</v>
      </c>
      <c r="D70" s="109" t="s">
        <v>229</v>
      </c>
      <c r="E70" s="81" t="s">
        <v>230</v>
      </c>
      <c r="F70" s="70" t="s">
        <v>56</v>
      </c>
      <c r="G70" s="82" t="s">
        <v>70</v>
      </c>
      <c r="H70" s="32">
        <v>28.6</v>
      </c>
      <c r="I70" s="14">
        <v>7.15</v>
      </c>
      <c r="J70" s="15">
        <v>7.15</v>
      </c>
      <c r="K70" s="16">
        <v>7.15</v>
      </c>
      <c r="L70" s="17">
        <v>7.15</v>
      </c>
      <c r="M70" s="18">
        <v>7</v>
      </c>
      <c r="N70" s="15">
        <v>7</v>
      </c>
      <c r="O70" s="16">
        <v>7</v>
      </c>
      <c r="P70" s="15" t="s">
        <v>74</v>
      </c>
      <c r="Q70" s="8">
        <f t="shared" si="1"/>
        <v>0.97902097902097895</v>
      </c>
      <c r="R70" s="8">
        <f t="shared" si="13"/>
        <v>0.97902097902097895</v>
      </c>
      <c r="S70" s="8">
        <f t="shared" si="14"/>
        <v>0.97902097902097895</v>
      </c>
      <c r="T70" s="8" t="str">
        <f t="shared" si="15"/>
        <v>NO DISPONIBLE</v>
      </c>
      <c r="U70" s="10">
        <f t="shared" si="5"/>
        <v>0.24475524475524474</v>
      </c>
      <c r="V70" s="9">
        <f t="shared" si="6"/>
        <v>0.48951048951048948</v>
      </c>
      <c r="W70" s="9">
        <f t="shared" si="7"/>
        <v>0.73426573426573427</v>
      </c>
      <c r="X70" s="11" t="str">
        <f t="shared" si="8"/>
        <v>NO DISPONIBLE</v>
      </c>
      <c r="Y70" s="157" t="s">
        <v>356</v>
      </c>
    </row>
    <row r="71" spans="3:25" ht="180" customHeight="1" x14ac:dyDescent="0.25">
      <c r="C71" s="96" t="s">
        <v>11</v>
      </c>
      <c r="D71" s="109" t="s">
        <v>231</v>
      </c>
      <c r="E71" s="110" t="s">
        <v>232</v>
      </c>
      <c r="F71" s="70" t="s">
        <v>56</v>
      </c>
      <c r="G71" s="106" t="s">
        <v>71</v>
      </c>
      <c r="H71" s="32">
        <v>198</v>
      </c>
      <c r="I71" s="14">
        <v>49.5</v>
      </c>
      <c r="J71" s="15">
        <v>49.5</v>
      </c>
      <c r="K71" s="16">
        <v>49.5</v>
      </c>
      <c r="L71" s="17">
        <v>49.5</v>
      </c>
      <c r="M71" s="18">
        <v>83</v>
      </c>
      <c r="N71" s="15">
        <v>66</v>
      </c>
      <c r="O71" s="16">
        <v>65</v>
      </c>
      <c r="P71" s="15" t="s">
        <v>74</v>
      </c>
      <c r="Q71" s="8">
        <f t="shared" si="1"/>
        <v>1.6767676767676767</v>
      </c>
      <c r="R71" s="8">
        <f t="shared" si="13"/>
        <v>1.3333333333333333</v>
      </c>
      <c r="S71" s="8">
        <f t="shared" si="14"/>
        <v>1.3131313131313131</v>
      </c>
      <c r="T71" s="8" t="str">
        <f t="shared" si="15"/>
        <v>NO DISPONIBLE</v>
      </c>
      <c r="U71" s="10">
        <f t="shared" si="5"/>
        <v>0.41919191919191917</v>
      </c>
      <c r="V71" s="9">
        <f t="shared" si="6"/>
        <v>0.75252525252525249</v>
      </c>
      <c r="W71" s="9">
        <f t="shared" si="7"/>
        <v>1.0808080808080809</v>
      </c>
      <c r="X71" s="11" t="str">
        <f t="shared" si="8"/>
        <v>NO DISPONIBLE</v>
      </c>
      <c r="Y71" s="157" t="s">
        <v>348</v>
      </c>
    </row>
    <row r="72" spans="3:25" ht="198" x14ac:dyDescent="0.25">
      <c r="C72" s="76" t="s">
        <v>36</v>
      </c>
      <c r="D72" s="111" t="s">
        <v>95</v>
      </c>
      <c r="E72" s="112" t="s">
        <v>53</v>
      </c>
      <c r="F72" s="65" t="s">
        <v>56</v>
      </c>
      <c r="G72" s="113" t="s">
        <v>72</v>
      </c>
      <c r="H72" s="25">
        <v>5000</v>
      </c>
      <c r="I72" s="26">
        <v>1250</v>
      </c>
      <c r="J72" s="15">
        <v>1250</v>
      </c>
      <c r="K72" s="15">
        <v>1250</v>
      </c>
      <c r="L72" s="17">
        <v>1250</v>
      </c>
      <c r="M72" s="27" t="s">
        <v>81</v>
      </c>
      <c r="N72" s="15">
        <v>1200</v>
      </c>
      <c r="O72" s="15">
        <v>1180</v>
      </c>
      <c r="P72" s="15" t="s">
        <v>74</v>
      </c>
      <c r="Q72" s="8">
        <f t="shared" si="1"/>
        <v>0.88</v>
      </c>
      <c r="R72" s="8">
        <f t="shared" si="13"/>
        <v>0.96</v>
      </c>
      <c r="S72" s="8">
        <f t="shared" si="14"/>
        <v>0.94399999999999995</v>
      </c>
      <c r="T72" s="8" t="str">
        <f t="shared" si="15"/>
        <v>NO DISPONIBLE</v>
      </c>
      <c r="U72" s="10">
        <f t="shared" si="5"/>
        <v>0.22</v>
      </c>
      <c r="V72" s="9">
        <f t="shared" si="6"/>
        <v>0.46</v>
      </c>
      <c r="W72" s="9">
        <f t="shared" si="7"/>
        <v>0.69599999999999995</v>
      </c>
      <c r="X72" s="11" t="str">
        <f t="shared" si="8"/>
        <v>NO DISPONIBLE</v>
      </c>
      <c r="Y72" s="45" t="s">
        <v>357</v>
      </c>
    </row>
    <row r="73" spans="3:25" ht="210.75" customHeight="1" x14ac:dyDescent="0.25">
      <c r="C73" s="67" t="s">
        <v>11</v>
      </c>
      <c r="D73" s="109" t="s">
        <v>233</v>
      </c>
      <c r="E73" s="114" t="s">
        <v>234</v>
      </c>
      <c r="F73" s="70" t="s">
        <v>56</v>
      </c>
      <c r="G73" s="82" t="s">
        <v>235</v>
      </c>
      <c r="H73" s="32">
        <v>18240</v>
      </c>
      <c r="I73" s="14">
        <v>4560</v>
      </c>
      <c r="J73" s="15">
        <v>4560</v>
      </c>
      <c r="K73" s="16">
        <v>4560</v>
      </c>
      <c r="L73" s="17">
        <v>4560</v>
      </c>
      <c r="M73" s="33">
        <v>4500</v>
      </c>
      <c r="N73" s="15">
        <v>4650</v>
      </c>
      <c r="O73" s="16">
        <v>4875</v>
      </c>
      <c r="P73" s="15" t="s">
        <v>74</v>
      </c>
      <c r="Q73" s="8">
        <f t="shared" si="1"/>
        <v>0.98684210526315785</v>
      </c>
      <c r="R73" s="8">
        <f t="shared" si="13"/>
        <v>1.0197368421052631</v>
      </c>
      <c r="S73" s="8">
        <f t="shared" si="14"/>
        <v>1.069078947368421</v>
      </c>
      <c r="T73" s="8" t="str">
        <f t="shared" si="15"/>
        <v>NO DISPONIBLE</v>
      </c>
      <c r="U73" s="10">
        <f t="shared" si="5"/>
        <v>0.24671052631578946</v>
      </c>
      <c r="V73" s="9">
        <f t="shared" si="6"/>
        <v>0.50164473684210531</v>
      </c>
      <c r="W73" s="9">
        <f t="shared" si="7"/>
        <v>0.76891447368421051</v>
      </c>
      <c r="X73" s="11" t="str">
        <f t="shared" si="8"/>
        <v>NO DISPONIBLE</v>
      </c>
      <c r="Y73" s="46" t="s">
        <v>394</v>
      </c>
    </row>
    <row r="74" spans="3:25" ht="218.25" customHeight="1" x14ac:dyDescent="0.25">
      <c r="C74" s="67" t="s">
        <v>11</v>
      </c>
      <c r="D74" s="115" t="s">
        <v>236</v>
      </c>
      <c r="E74" s="81" t="s">
        <v>237</v>
      </c>
      <c r="F74" s="70" t="s">
        <v>56</v>
      </c>
      <c r="G74" s="82" t="s">
        <v>238</v>
      </c>
      <c r="H74" s="32">
        <v>4200</v>
      </c>
      <c r="I74" s="14">
        <v>1050</v>
      </c>
      <c r="J74" s="15">
        <v>1050</v>
      </c>
      <c r="K74" s="16">
        <v>1050</v>
      </c>
      <c r="L74" s="17">
        <v>1050</v>
      </c>
      <c r="M74" s="33">
        <v>1188</v>
      </c>
      <c r="N74" s="15">
        <v>1152</v>
      </c>
      <c r="O74" s="16">
        <v>1188</v>
      </c>
      <c r="P74" s="15" t="s">
        <v>74</v>
      </c>
      <c r="Q74" s="8">
        <f t="shared" si="1"/>
        <v>1.1314285714285715</v>
      </c>
      <c r="R74" s="8">
        <f t="shared" si="13"/>
        <v>1.0971428571428572</v>
      </c>
      <c r="S74" s="8">
        <f t="shared" si="14"/>
        <v>1.1314285714285715</v>
      </c>
      <c r="T74" s="8" t="str">
        <f t="shared" si="15"/>
        <v>NO DISPONIBLE</v>
      </c>
      <c r="U74" s="10">
        <f t="shared" si="5"/>
        <v>0.28285714285714286</v>
      </c>
      <c r="V74" s="9">
        <f t="shared" si="6"/>
        <v>0.55714285714285716</v>
      </c>
      <c r="W74" s="9">
        <f t="shared" si="7"/>
        <v>0.84</v>
      </c>
      <c r="X74" s="11" t="str">
        <f t="shared" si="8"/>
        <v>NO DISPONIBLE</v>
      </c>
      <c r="Y74" s="46" t="s">
        <v>358</v>
      </c>
    </row>
    <row r="75" spans="3:25" ht="216" x14ac:dyDescent="0.25">
      <c r="C75" s="67" t="s">
        <v>11</v>
      </c>
      <c r="D75" s="115" t="s">
        <v>239</v>
      </c>
      <c r="E75" s="116" t="s">
        <v>240</v>
      </c>
      <c r="F75" s="70" t="s">
        <v>56</v>
      </c>
      <c r="G75" s="117" t="s">
        <v>241</v>
      </c>
      <c r="H75" s="32">
        <v>363825</v>
      </c>
      <c r="I75" s="14">
        <v>91025</v>
      </c>
      <c r="J75" s="15">
        <v>90750</v>
      </c>
      <c r="K75" s="16">
        <v>91025</v>
      </c>
      <c r="L75" s="17">
        <v>91025</v>
      </c>
      <c r="M75" s="33">
        <v>110339.1</v>
      </c>
      <c r="N75" s="15">
        <v>127626.47</v>
      </c>
      <c r="O75" s="16">
        <v>130123.35</v>
      </c>
      <c r="P75" s="15" t="s">
        <v>74</v>
      </c>
      <c r="Q75" s="8">
        <f t="shared" si="1"/>
        <v>1.2121845646800331</v>
      </c>
      <c r="R75" s="8">
        <f t="shared" si="13"/>
        <v>1.4063522865013773</v>
      </c>
      <c r="S75" s="8">
        <f t="shared" si="14"/>
        <v>1.4295341939027739</v>
      </c>
      <c r="T75" s="8" t="str">
        <f t="shared" si="15"/>
        <v>NO DISPONIBLE</v>
      </c>
      <c r="U75" s="10">
        <f t="shared" si="5"/>
        <v>0.30327520098948674</v>
      </c>
      <c r="V75" s="9">
        <f t="shared" si="6"/>
        <v>0.65406602075173503</v>
      </c>
      <c r="W75" s="9">
        <f t="shared" si="7"/>
        <v>1.0117197004054148</v>
      </c>
      <c r="X75" s="11" t="str">
        <f t="shared" si="8"/>
        <v>NO DISPONIBLE</v>
      </c>
      <c r="Y75" s="46" t="s">
        <v>359</v>
      </c>
    </row>
    <row r="76" spans="3:25" ht="306" x14ac:dyDescent="0.25">
      <c r="C76" s="91" t="s">
        <v>11</v>
      </c>
      <c r="D76" s="115" t="s">
        <v>242</v>
      </c>
      <c r="E76" s="118" t="s">
        <v>243</v>
      </c>
      <c r="F76" s="70" t="s">
        <v>56</v>
      </c>
      <c r="G76" s="119" t="s">
        <v>244</v>
      </c>
      <c r="H76" s="32">
        <v>140</v>
      </c>
      <c r="I76" s="14">
        <v>35</v>
      </c>
      <c r="J76" s="15">
        <v>35</v>
      </c>
      <c r="K76" s="16">
        <v>35</v>
      </c>
      <c r="L76" s="17">
        <v>35</v>
      </c>
      <c r="M76" s="33">
        <v>23</v>
      </c>
      <c r="N76" s="15">
        <v>29</v>
      </c>
      <c r="O76" s="16">
        <v>22</v>
      </c>
      <c r="P76" s="15" t="s">
        <v>74</v>
      </c>
      <c r="Q76" s="8">
        <f t="shared" si="1"/>
        <v>0.65714285714285714</v>
      </c>
      <c r="R76" s="8">
        <f t="shared" si="13"/>
        <v>0.82857142857142863</v>
      </c>
      <c r="S76" s="8">
        <f t="shared" si="14"/>
        <v>0.62857142857142856</v>
      </c>
      <c r="T76" s="8" t="str">
        <f t="shared" si="15"/>
        <v>NO DISPONIBLE</v>
      </c>
      <c r="U76" s="10">
        <f t="shared" si="5"/>
        <v>0.16428571428571428</v>
      </c>
      <c r="V76" s="9">
        <f t="shared" si="6"/>
        <v>0.37142857142857144</v>
      </c>
      <c r="W76" s="9">
        <f t="shared" si="7"/>
        <v>0.52857142857142858</v>
      </c>
      <c r="X76" s="11" t="str">
        <f t="shared" si="8"/>
        <v>NO DISPONIBLE</v>
      </c>
      <c r="Y76" s="46" t="s">
        <v>360</v>
      </c>
    </row>
    <row r="77" spans="3:25" ht="210" customHeight="1" x14ac:dyDescent="0.25">
      <c r="C77" s="74" t="s">
        <v>11</v>
      </c>
      <c r="D77" s="115" t="s">
        <v>245</v>
      </c>
      <c r="E77" s="118" t="s">
        <v>246</v>
      </c>
      <c r="F77" s="70" t="s">
        <v>56</v>
      </c>
      <c r="G77" s="119" t="s">
        <v>247</v>
      </c>
      <c r="H77" s="32">
        <v>20</v>
      </c>
      <c r="I77" s="14">
        <v>5</v>
      </c>
      <c r="J77" s="15">
        <v>5</v>
      </c>
      <c r="K77" s="16">
        <v>5</v>
      </c>
      <c r="L77" s="17">
        <v>5</v>
      </c>
      <c r="M77" s="33">
        <v>2</v>
      </c>
      <c r="N77" s="15">
        <v>3</v>
      </c>
      <c r="O77" s="16">
        <v>3</v>
      </c>
      <c r="P77" s="15" t="s">
        <v>74</v>
      </c>
      <c r="Q77" s="8">
        <f t="shared" ref="Q77:Q94" si="16">IFERROR((M77/I77),"NO DISPONIBLE")</f>
        <v>0.4</v>
      </c>
      <c r="R77" s="8">
        <f t="shared" si="13"/>
        <v>0.6</v>
      </c>
      <c r="S77" s="8">
        <f t="shared" si="14"/>
        <v>0.6</v>
      </c>
      <c r="T77" s="8" t="str">
        <f t="shared" si="15"/>
        <v>NO DISPONIBLE</v>
      </c>
      <c r="U77" s="10">
        <f t="shared" ref="U77:U100" si="17">IFERROR((M77/H77),"NO DISPONIBLE")</f>
        <v>0.1</v>
      </c>
      <c r="V77" s="9">
        <f t="shared" ref="V77:V100" si="18">IFERROR(((M77+N77)/(H77)),"NO DISPONIBLE")</f>
        <v>0.25</v>
      </c>
      <c r="W77" s="9">
        <f t="shared" ref="W77:W100" si="19">IFERROR(((M77+N77+O77)/(H77)),"NO DISPONIBLE")</f>
        <v>0.4</v>
      </c>
      <c r="X77" s="11" t="str">
        <f t="shared" ref="X77:X100" si="20">IFERROR(((M77+N77+O77+P77)/(H77)),"NO DISPONIBLE")</f>
        <v>NO DISPONIBLE</v>
      </c>
      <c r="Y77" s="46" t="s">
        <v>361</v>
      </c>
    </row>
    <row r="78" spans="3:25" ht="142.5" customHeight="1" x14ac:dyDescent="0.25">
      <c r="C78" s="76" t="s">
        <v>37</v>
      </c>
      <c r="D78" s="83" t="s">
        <v>38</v>
      </c>
      <c r="E78" s="84" t="s">
        <v>54</v>
      </c>
      <c r="F78" s="65" t="s">
        <v>56</v>
      </c>
      <c r="G78" s="66" t="s">
        <v>248</v>
      </c>
      <c r="H78" s="31">
        <v>1100</v>
      </c>
      <c r="I78" s="26">
        <v>275</v>
      </c>
      <c r="J78" s="15">
        <v>275</v>
      </c>
      <c r="K78" s="15">
        <v>275</v>
      </c>
      <c r="L78" s="17">
        <v>275</v>
      </c>
      <c r="M78" s="27">
        <v>392</v>
      </c>
      <c r="N78" s="15">
        <v>277</v>
      </c>
      <c r="O78" s="15">
        <v>311</v>
      </c>
      <c r="P78" s="15" t="s">
        <v>74</v>
      </c>
      <c r="Q78" s="8">
        <f t="shared" si="16"/>
        <v>1.4254545454545455</v>
      </c>
      <c r="R78" s="8">
        <f t="shared" si="13"/>
        <v>1.0072727272727273</v>
      </c>
      <c r="S78" s="8">
        <f t="shared" si="14"/>
        <v>1.1309090909090909</v>
      </c>
      <c r="T78" s="8" t="str">
        <f t="shared" si="15"/>
        <v>NO DISPONIBLE</v>
      </c>
      <c r="U78" s="10">
        <f t="shared" si="17"/>
        <v>0.35636363636363638</v>
      </c>
      <c r="V78" s="9">
        <f t="shared" si="18"/>
        <v>0.60818181818181816</v>
      </c>
      <c r="W78" s="9">
        <f t="shared" si="19"/>
        <v>0.89090909090909087</v>
      </c>
      <c r="X78" s="11" t="str">
        <f t="shared" si="20"/>
        <v>NO DISPONIBLE</v>
      </c>
      <c r="Y78" s="45" t="s">
        <v>362</v>
      </c>
    </row>
    <row r="79" spans="3:25" ht="129.75" customHeight="1" x14ac:dyDescent="0.25">
      <c r="C79" s="67" t="s">
        <v>11</v>
      </c>
      <c r="D79" s="82" t="s">
        <v>249</v>
      </c>
      <c r="E79" s="86" t="s">
        <v>250</v>
      </c>
      <c r="F79" s="70" t="s">
        <v>56</v>
      </c>
      <c r="G79" s="82" t="s">
        <v>248</v>
      </c>
      <c r="H79" s="32">
        <v>1320</v>
      </c>
      <c r="I79" s="14">
        <v>330</v>
      </c>
      <c r="J79" s="15">
        <v>330</v>
      </c>
      <c r="K79" s="16">
        <v>330</v>
      </c>
      <c r="L79" s="17">
        <v>330</v>
      </c>
      <c r="M79" s="18">
        <v>377</v>
      </c>
      <c r="N79" s="15">
        <v>273</v>
      </c>
      <c r="O79" s="16">
        <v>302</v>
      </c>
      <c r="P79" s="15" t="s">
        <v>74</v>
      </c>
      <c r="Q79" s="8">
        <f t="shared" si="16"/>
        <v>1.1424242424242423</v>
      </c>
      <c r="R79" s="8">
        <f t="shared" si="13"/>
        <v>0.82727272727272727</v>
      </c>
      <c r="S79" s="8">
        <f t="shared" si="14"/>
        <v>0.91515151515151516</v>
      </c>
      <c r="T79" s="8" t="str">
        <f t="shared" si="15"/>
        <v>NO DISPONIBLE</v>
      </c>
      <c r="U79" s="10">
        <f t="shared" si="17"/>
        <v>0.28560606060606059</v>
      </c>
      <c r="V79" s="9">
        <f t="shared" si="18"/>
        <v>0.49242424242424243</v>
      </c>
      <c r="W79" s="9">
        <f t="shared" si="19"/>
        <v>0.72121212121212119</v>
      </c>
      <c r="X79" s="11" t="str">
        <f t="shared" si="20"/>
        <v>NO DISPONIBLE</v>
      </c>
      <c r="Y79" s="46" t="s">
        <v>363</v>
      </c>
    </row>
    <row r="80" spans="3:25" ht="190.5" customHeight="1" x14ac:dyDescent="0.25">
      <c r="C80" s="67" t="s">
        <v>11</v>
      </c>
      <c r="D80" s="82" t="s">
        <v>251</v>
      </c>
      <c r="E80" s="86" t="s">
        <v>252</v>
      </c>
      <c r="F80" s="70" t="s">
        <v>56</v>
      </c>
      <c r="G80" s="82" t="s">
        <v>253</v>
      </c>
      <c r="H80" s="32">
        <v>792</v>
      </c>
      <c r="I80" s="14">
        <v>198</v>
      </c>
      <c r="J80" s="15">
        <v>198</v>
      </c>
      <c r="K80" s="16">
        <v>198</v>
      </c>
      <c r="L80" s="17">
        <v>198</v>
      </c>
      <c r="M80" s="18">
        <v>226</v>
      </c>
      <c r="N80" s="15">
        <v>182</v>
      </c>
      <c r="O80" s="16">
        <v>171</v>
      </c>
      <c r="P80" s="15" t="s">
        <v>74</v>
      </c>
      <c r="Q80" s="8">
        <f t="shared" si="16"/>
        <v>1.1414141414141414</v>
      </c>
      <c r="R80" s="8">
        <f t="shared" si="13"/>
        <v>0.91919191919191923</v>
      </c>
      <c r="S80" s="8">
        <f t="shared" si="14"/>
        <v>0.86363636363636365</v>
      </c>
      <c r="T80" s="8" t="str">
        <f t="shared" si="15"/>
        <v>NO DISPONIBLE</v>
      </c>
      <c r="U80" s="10">
        <f t="shared" si="17"/>
        <v>0.28535353535353536</v>
      </c>
      <c r="V80" s="9">
        <f t="shared" si="18"/>
        <v>0.51515151515151514</v>
      </c>
      <c r="W80" s="9">
        <f t="shared" si="19"/>
        <v>0.73106060606060608</v>
      </c>
      <c r="X80" s="11" t="str">
        <f t="shared" si="20"/>
        <v>NO DISPONIBLE</v>
      </c>
      <c r="Y80" s="46" t="s">
        <v>364</v>
      </c>
    </row>
    <row r="81" spans="1:25" ht="136.5" customHeight="1" x14ac:dyDescent="0.25">
      <c r="C81" s="67" t="s">
        <v>11</v>
      </c>
      <c r="D81" s="82" t="s">
        <v>254</v>
      </c>
      <c r="E81" s="86" t="s">
        <v>255</v>
      </c>
      <c r="F81" s="70" t="s">
        <v>56</v>
      </c>
      <c r="G81" s="82" t="s">
        <v>256</v>
      </c>
      <c r="H81" s="32">
        <v>132</v>
      </c>
      <c r="I81" s="14">
        <v>33</v>
      </c>
      <c r="J81" s="15">
        <v>33</v>
      </c>
      <c r="K81" s="16">
        <v>33</v>
      </c>
      <c r="L81" s="17">
        <v>33</v>
      </c>
      <c r="M81" s="18">
        <v>15</v>
      </c>
      <c r="N81" s="15">
        <v>20</v>
      </c>
      <c r="O81" s="16">
        <v>4</v>
      </c>
      <c r="P81" s="15" t="s">
        <v>74</v>
      </c>
      <c r="Q81" s="8">
        <f t="shared" si="16"/>
        <v>0.45454545454545453</v>
      </c>
      <c r="R81" s="8">
        <f t="shared" si="13"/>
        <v>0.60606060606060608</v>
      </c>
      <c r="S81" s="8">
        <f t="shared" si="14"/>
        <v>0.12121212121212122</v>
      </c>
      <c r="T81" s="8" t="str">
        <f t="shared" si="15"/>
        <v>NO DISPONIBLE</v>
      </c>
      <c r="U81" s="10">
        <f t="shared" si="17"/>
        <v>0.11363636363636363</v>
      </c>
      <c r="V81" s="9">
        <f t="shared" si="18"/>
        <v>0.26515151515151514</v>
      </c>
      <c r="W81" s="9">
        <f t="shared" si="19"/>
        <v>0.29545454545454547</v>
      </c>
      <c r="X81" s="11" t="str">
        <f t="shared" si="20"/>
        <v>NO DISPONIBLE</v>
      </c>
      <c r="Y81" s="46" t="s">
        <v>365</v>
      </c>
    </row>
    <row r="82" spans="1:25" ht="177" customHeight="1" x14ac:dyDescent="0.25">
      <c r="A82" s="12"/>
      <c r="C82" s="120" t="s">
        <v>39</v>
      </c>
      <c r="D82" s="83" t="s">
        <v>257</v>
      </c>
      <c r="E82" s="84" t="s">
        <v>258</v>
      </c>
      <c r="F82" s="121" t="s">
        <v>85</v>
      </c>
      <c r="G82" s="122" t="s">
        <v>259</v>
      </c>
      <c r="H82" s="31">
        <v>52</v>
      </c>
      <c r="I82" s="26">
        <v>0</v>
      </c>
      <c r="J82" s="15">
        <v>26</v>
      </c>
      <c r="K82" s="15">
        <v>19</v>
      </c>
      <c r="L82" s="17">
        <v>7</v>
      </c>
      <c r="M82" s="27">
        <v>0</v>
      </c>
      <c r="N82" s="15">
        <v>2</v>
      </c>
      <c r="O82" s="15">
        <v>34</v>
      </c>
      <c r="P82" s="15" t="s">
        <v>74</v>
      </c>
      <c r="Q82" s="8" t="str">
        <f t="shared" si="16"/>
        <v>NO DISPONIBLE</v>
      </c>
      <c r="R82" s="8">
        <f t="shared" si="13"/>
        <v>7.6923076923076927E-2</v>
      </c>
      <c r="S82" s="8">
        <f t="shared" si="14"/>
        <v>1.7894736842105263</v>
      </c>
      <c r="T82" s="8" t="str">
        <f t="shared" si="15"/>
        <v>NO DISPONIBLE</v>
      </c>
      <c r="U82" s="10">
        <f t="shared" si="17"/>
        <v>0</v>
      </c>
      <c r="V82" s="9">
        <f t="shared" si="18"/>
        <v>3.8461538461538464E-2</v>
      </c>
      <c r="W82" s="9">
        <f t="shared" si="19"/>
        <v>0.69230769230769229</v>
      </c>
      <c r="X82" s="11" t="str">
        <f t="shared" si="20"/>
        <v>NO DISPONIBLE</v>
      </c>
      <c r="Y82" s="158" t="s">
        <v>386</v>
      </c>
    </row>
    <row r="83" spans="1:25" ht="161.25" customHeight="1" x14ac:dyDescent="0.25">
      <c r="A83" s="12"/>
      <c r="C83" s="123" t="s">
        <v>11</v>
      </c>
      <c r="D83" s="124" t="s">
        <v>260</v>
      </c>
      <c r="E83" s="86" t="s">
        <v>261</v>
      </c>
      <c r="F83" s="125" t="s">
        <v>85</v>
      </c>
      <c r="G83" s="126" t="s">
        <v>262</v>
      </c>
      <c r="H83" s="32">
        <v>27</v>
      </c>
      <c r="I83" s="14">
        <v>0</v>
      </c>
      <c r="J83" s="15">
        <v>18</v>
      </c>
      <c r="K83" s="16">
        <v>5</v>
      </c>
      <c r="L83" s="17">
        <v>4</v>
      </c>
      <c r="M83" s="18">
        <v>0</v>
      </c>
      <c r="N83" s="15">
        <v>1</v>
      </c>
      <c r="O83" s="16">
        <v>18</v>
      </c>
      <c r="P83" s="15" t="s">
        <v>74</v>
      </c>
      <c r="Q83" s="8" t="str">
        <f t="shared" si="16"/>
        <v>NO DISPONIBLE</v>
      </c>
      <c r="R83" s="8">
        <f t="shared" si="13"/>
        <v>5.5555555555555552E-2</v>
      </c>
      <c r="S83" s="8">
        <f t="shared" si="14"/>
        <v>3.6</v>
      </c>
      <c r="T83" s="8" t="str">
        <f t="shared" si="15"/>
        <v>NO DISPONIBLE</v>
      </c>
      <c r="U83" s="10">
        <f t="shared" si="17"/>
        <v>0</v>
      </c>
      <c r="V83" s="9">
        <f t="shared" si="18"/>
        <v>3.7037037037037035E-2</v>
      </c>
      <c r="W83" s="9">
        <f t="shared" si="19"/>
        <v>0.70370370370370372</v>
      </c>
      <c r="X83" s="11" t="str">
        <f t="shared" si="20"/>
        <v>NO DISPONIBLE</v>
      </c>
      <c r="Y83" s="46" t="s">
        <v>387</v>
      </c>
    </row>
    <row r="84" spans="1:25" ht="178.5" customHeight="1" x14ac:dyDescent="0.25">
      <c r="A84" s="12"/>
      <c r="C84" s="123" t="s">
        <v>11</v>
      </c>
      <c r="D84" s="124" t="s">
        <v>263</v>
      </c>
      <c r="E84" s="86" t="s">
        <v>264</v>
      </c>
      <c r="F84" s="125" t="s">
        <v>85</v>
      </c>
      <c r="G84" s="126" t="s">
        <v>262</v>
      </c>
      <c r="H84" s="32">
        <v>19</v>
      </c>
      <c r="I84" s="14">
        <v>0</v>
      </c>
      <c r="J84" s="15">
        <v>7</v>
      </c>
      <c r="K84" s="16">
        <v>11</v>
      </c>
      <c r="L84" s="17">
        <v>1</v>
      </c>
      <c r="M84" s="18">
        <v>0</v>
      </c>
      <c r="N84" s="15">
        <v>1</v>
      </c>
      <c r="O84" s="16">
        <v>13</v>
      </c>
      <c r="P84" s="15" t="s">
        <v>74</v>
      </c>
      <c r="Q84" s="8" t="str">
        <f t="shared" si="16"/>
        <v>NO DISPONIBLE</v>
      </c>
      <c r="R84" s="8">
        <f t="shared" si="13"/>
        <v>0.14285714285714285</v>
      </c>
      <c r="S84" s="8">
        <f t="shared" si="14"/>
        <v>1.1818181818181819</v>
      </c>
      <c r="T84" s="8" t="str">
        <f t="shared" si="15"/>
        <v>NO DISPONIBLE</v>
      </c>
      <c r="U84" s="10">
        <f t="shared" si="17"/>
        <v>0</v>
      </c>
      <c r="V84" s="9">
        <f t="shared" si="18"/>
        <v>5.2631578947368418E-2</v>
      </c>
      <c r="W84" s="9">
        <f t="shared" si="19"/>
        <v>0.73684210526315785</v>
      </c>
      <c r="X84" s="11" t="str">
        <f t="shared" si="20"/>
        <v>NO DISPONIBLE</v>
      </c>
      <c r="Y84" s="46" t="s">
        <v>370</v>
      </c>
    </row>
    <row r="85" spans="1:25" ht="165" customHeight="1" x14ac:dyDescent="0.25">
      <c r="A85" s="12"/>
      <c r="C85" s="123" t="s">
        <v>11</v>
      </c>
      <c r="D85" s="124" t="s">
        <v>265</v>
      </c>
      <c r="E85" s="86" t="s">
        <v>266</v>
      </c>
      <c r="F85" s="125" t="s">
        <v>85</v>
      </c>
      <c r="G85" s="126" t="s">
        <v>267</v>
      </c>
      <c r="H85" s="32">
        <v>4</v>
      </c>
      <c r="I85" s="14">
        <v>0</v>
      </c>
      <c r="J85" s="15">
        <v>1</v>
      </c>
      <c r="K85" s="16">
        <v>2</v>
      </c>
      <c r="L85" s="17">
        <v>1</v>
      </c>
      <c r="M85" s="18">
        <v>0</v>
      </c>
      <c r="N85" s="15">
        <v>0</v>
      </c>
      <c r="O85" s="16">
        <v>3</v>
      </c>
      <c r="P85" s="15" t="s">
        <v>74</v>
      </c>
      <c r="Q85" s="8" t="str">
        <f t="shared" si="16"/>
        <v>NO DISPONIBLE</v>
      </c>
      <c r="R85" s="8">
        <f t="shared" si="13"/>
        <v>0</v>
      </c>
      <c r="S85" s="8">
        <f t="shared" si="14"/>
        <v>1.5</v>
      </c>
      <c r="T85" s="8" t="str">
        <f t="shared" si="15"/>
        <v>NO DISPONIBLE</v>
      </c>
      <c r="U85" s="10">
        <f t="shared" si="17"/>
        <v>0</v>
      </c>
      <c r="V85" s="9">
        <f t="shared" si="18"/>
        <v>0</v>
      </c>
      <c r="W85" s="9">
        <f t="shared" si="19"/>
        <v>0.75</v>
      </c>
      <c r="X85" s="11" t="str">
        <f t="shared" si="20"/>
        <v>NO DISPONIBLE</v>
      </c>
      <c r="Y85" s="46" t="s">
        <v>371</v>
      </c>
    </row>
    <row r="86" spans="1:25" ht="132.75" customHeight="1" x14ac:dyDescent="0.25">
      <c r="A86" s="12"/>
      <c r="C86" s="123" t="s">
        <v>11</v>
      </c>
      <c r="D86" s="124" t="s">
        <v>268</v>
      </c>
      <c r="E86" s="86" t="s">
        <v>269</v>
      </c>
      <c r="F86" s="125" t="s">
        <v>85</v>
      </c>
      <c r="G86" s="126" t="s">
        <v>267</v>
      </c>
      <c r="H86" s="32">
        <v>2</v>
      </c>
      <c r="I86" s="14">
        <v>0</v>
      </c>
      <c r="J86" s="15">
        <v>0</v>
      </c>
      <c r="K86" s="16">
        <v>1</v>
      </c>
      <c r="L86" s="17">
        <v>1</v>
      </c>
      <c r="M86" s="18">
        <v>0</v>
      </c>
      <c r="N86" s="15">
        <v>0</v>
      </c>
      <c r="O86" s="16">
        <v>0</v>
      </c>
      <c r="P86" s="15" t="s">
        <v>74</v>
      </c>
      <c r="Q86" s="8" t="str">
        <f t="shared" si="16"/>
        <v>NO DISPONIBLE</v>
      </c>
      <c r="R86" s="8" t="str">
        <f t="shared" si="13"/>
        <v>NO DISPONIBLE</v>
      </c>
      <c r="S86" s="8">
        <f t="shared" si="14"/>
        <v>0</v>
      </c>
      <c r="T86" s="8" t="str">
        <f t="shared" si="15"/>
        <v>NO DISPONIBLE</v>
      </c>
      <c r="U86" s="10">
        <f t="shared" si="17"/>
        <v>0</v>
      </c>
      <c r="V86" s="9">
        <f t="shared" si="18"/>
        <v>0</v>
      </c>
      <c r="W86" s="9">
        <f t="shared" si="19"/>
        <v>0</v>
      </c>
      <c r="X86" s="11" t="str">
        <f t="shared" si="20"/>
        <v>NO DISPONIBLE</v>
      </c>
      <c r="Y86" s="46" t="s">
        <v>372</v>
      </c>
    </row>
    <row r="87" spans="1:25" ht="140.25" customHeight="1" x14ac:dyDescent="0.25">
      <c r="A87" s="12"/>
      <c r="C87" s="123" t="s">
        <v>11</v>
      </c>
      <c r="D87" s="124" t="s">
        <v>270</v>
      </c>
      <c r="E87" s="86" t="s">
        <v>271</v>
      </c>
      <c r="F87" s="125" t="s">
        <v>85</v>
      </c>
      <c r="G87" s="126" t="s">
        <v>272</v>
      </c>
      <c r="H87" s="32">
        <f>SUM(I87:L87)</f>
        <v>61</v>
      </c>
      <c r="I87" s="14">
        <v>13</v>
      </c>
      <c r="J87" s="15">
        <v>12</v>
      </c>
      <c r="K87" s="16">
        <v>20</v>
      </c>
      <c r="L87" s="17">
        <v>16</v>
      </c>
      <c r="M87" s="18">
        <v>13</v>
      </c>
      <c r="N87" s="15">
        <v>1</v>
      </c>
      <c r="O87" s="16">
        <v>7</v>
      </c>
      <c r="P87" s="15" t="s">
        <v>74</v>
      </c>
      <c r="Q87" s="8">
        <f t="shared" si="16"/>
        <v>1</v>
      </c>
      <c r="R87" s="8">
        <f t="shared" si="13"/>
        <v>8.3333333333333329E-2</v>
      </c>
      <c r="S87" s="8">
        <f t="shared" si="14"/>
        <v>0.35</v>
      </c>
      <c r="T87" s="8" t="str">
        <f t="shared" si="15"/>
        <v>NO DISPONIBLE</v>
      </c>
      <c r="U87" s="10">
        <f t="shared" si="17"/>
        <v>0.21311475409836064</v>
      </c>
      <c r="V87" s="9">
        <f t="shared" si="18"/>
        <v>0.22950819672131148</v>
      </c>
      <c r="W87" s="9">
        <f t="shared" si="19"/>
        <v>0.34426229508196721</v>
      </c>
      <c r="X87" s="11" t="str">
        <f t="shared" si="20"/>
        <v>NO DISPONIBLE</v>
      </c>
      <c r="Y87" s="46" t="s">
        <v>389</v>
      </c>
    </row>
    <row r="88" spans="1:25" ht="122.25" customHeight="1" x14ac:dyDescent="0.25">
      <c r="A88" s="12"/>
      <c r="C88" s="127" t="s">
        <v>11</v>
      </c>
      <c r="D88" s="128" t="s">
        <v>273</v>
      </c>
      <c r="E88" s="86" t="s">
        <v>274</v>
      </c>
      <c r="F88" s="125" t="s">
        <v>85</v>
      </c>
      <c r="G88" s="126" t="s">
        <v>272</v>
      </c>
      <c r="H88" s="32">
        <v>84</v>
      </c>
      <c r="I88" s="14">
        <v>21</v>
      </c>
      <c r="J88" s="15">
        <v>21</v>
      </c>
      <c r="K88" s="16">
        <v>21</v>
      </c>
      <c r="L88" s="17">
        <v>21</v>
      </c>
      <c r="M88" s="18">
        <v>21</v>
      </c>
      <c r="N88" s="15">
        <v>21</v>
      </c>
      <c r="O88" s="16">
        <v>21</v>
      </c>
      <c r="P88" s="15" t="s">
        <v>74</v>
      </c>
      <c r="Q88" s="8">
        <f t="shared" si="16"/>
        <v>1</v>
      </c>
      <c r="R88" s="8">
        <f t="shared" si="13"/>
        <v>1</v>
      </c>
      <c r="S88" s="8">
        <f t="shared" si="14"/>
        <v>1</v>
      </c>
      <c r="T88" s="8" t="str">
        <f t="shared" si="15"/>
        <v>NO DISPONIBLE</v>
      </c>
      <c r="U88" s="10">
        <f t="shared" si="17"/>
        <v>0.25</v>
      </c>
      <c r="V88" s="9">
        <f t="shared" si="18"/>
        <v>0.5</v>
      </c>
      <c r="W88" s="9">
        <f t="shared" si="19"/>
        <v>0.75</v>
      </c>
      <c r="X88" s="11" t="str">
        <f t="shared" si="20"/>
        <v>NO DISPONIBLE</v>
      </c>
      <c r="Y88" s="46" t="s">
        <v>373</v>
      </c>
    </row>
    <row r="89" spans="1:25" ht="131.25" customHeight="1" x14ac:dyDescent="0.25">
      <c r="A89" s="12"/>
      <c r="C89" s="123" t="s">
        <v>11</v>
      </c>
      <c r="D89" s="124" t="s">
        <v>275</v>
      </c>
      <c r="E89" s="86" t="s">
        <v>276</v>
      </c>
      <c r="F89" s="125" t="s">
        <v>85</v>
      </c>
      <c r="G89" s="126" t="s">
        <v>277</v>
      </c>
      <c r="H89" s="32">
        <v>40</v>
      </c>
      <c r="I89" s="14">
        <v>0</v>
      </c>
      <c r="J89" s="15">
        <v>5</v>
      </c>
      <c r="K89" s="16">
        <v>25</v>
      </c>
      <c r="L89" s="17">
        <v>10</v>
      </c>
      <c r="M89" s="18">
        <v>16</v>
      </c>
      <c r="N89" s="15">
        <v>21</v>
      </c>
      <c r="O89" s="16">
        <v>23</v>
      </c>
      <c r="P89" s="15" t="s">
        <v>74</v>
      </c>
      <c r="Q89" s="8" t="str">
        <f t="shared" si="13"/>
        <v>NO DISPONIBLE</v>
      </c>
      <c r="R89" s="8">
        <f t="shared" si="13"/>
        <v>4.2</v>
      </c>
      <c r="S89" s="8">
        <f t="shared" si="14"/>
        <v>0.92</v>
      </c>
      <c r="T89" s="8" t="str">
        <f t="shared" si="15"/>
        <v>NO DISPONIBLE</v>
      </c>
      <c r="U89" s="10">
        <f t="shared" si="17"/>
        <v>0.4</v>
      </c>
      <c r="V89" s="9">
        <f t="shared" si="18"/>
        <v>0.92500000000000004</v>
      </c>
      <c r="W89" s="9">
        <f t="shared" si="19"/>
        <v>1.5</v>
      </c>
      <c r="X89" s="11" t="str">
        <f t="shared" si="20"/>
        <v>NO DISPONIBLE</v>
      </c>
      <c r="Y89" s="46" t="s">
        <v>374</v>
      </c>
    </row>
    <row r="90" spans="1:25" ht="156" customHeight="1" x14ac:dyDescent="0.25">
      <c r="A90" s="12"/>
      <c r="C90" s="120" t="s">
        <v>40</v>
      </c>
      <c r="D90" s="129" t="s">
        <v>278</v>
      </c>
      <c r="E90" s="101" t="s">
        <v>279</v>
      </c>
      <c r="F90" s="130" t="s">
        <v>85</v>
      </c>
      <c r="G90" s="131" t="s">
        <v>280</v>
      </c>
      <c r="H90" s="32">
        <v>52</v>
      </c>
      <c r="I90" s="14">
        <v>26</v>
      </c>
      <c r="J90" s="15">
        <v>16</v>
      </c>
      <c r="K90" s="16">
        <v>8</v>
      </c>
      <c r="L90" s="17">
        <v>2</v>
      </c>
      <c r="M90" s="18">
        <v>20</v>
      </c>
      <c r="N90" s="15">
        <v>17</v>
      </c>
      <c r="O90" s="16">
        <v>14</v>
      </c>
      <c r="P90" s="15" t="s">
        <v>74</v>
      </c>
      <c r="Q90" s="8">
        <f t="shared" si="16"/>
        <v>0.76923076923076927</v>
      </c>
      <c r="R90" s="8">
        <f t="shared" si="13"/>
        <v>1.0625</v>
      </c>
      <c r="S90" s="8">
        <f t="shared" si="14"/>
        <v>1.75</v>
      </c>
      <c r="T90" s="8" t="str">
        <f t="shared" si="15"/>
        <v>NO DISPONIBLE</v>
      </c>
      <c r="U90" s="10">
        <f t="shared" si="17"/>
        <v>0.38461538461538464</v>
      </c>
      <c r="V90" s="9">
        <f t="shared" si="18"/>
        <v>0.71153846153846156</v>
      </c>
      <c r="W90" s="9">
        <f t="shared" si="19"/>
        <v>0.98076923076923073</v>
      </c>
      <c r="X90" s="11" t="str">
        <f t="shared" si="20"/>
        <v>NO DISPONIBLE</v>
      </c>
      <c r="Y90" s="46" t="s">
        <v>375</v>
      </c>
    </row>
    <row r="91" spans="1:25" ht="135.75" x14ac:dyDescent="0.25">
      <c r="A91" s="12"/>
      <c r="C91" s="123" t="s">
        <v>11</v>
      </c>
      <c r="D91" s="124" t="s">
        <v>281</v>
      </c>
      <c r="E91" s="86" t="s">
        <v>282</v>
      </c>
      <c r="F91" s="125" t="s">
        <v>85</v>
      </c>
      <c r="G91" s="126" t="s">
        <v>283</v>
      </c>
      <c r="H91" s="32">
        <v>35</v>
      </c>
      <c r="I91" s="14">
        <v>14</v>
      </c>
      <c r="J91" s="15">
        <v>11</v>
      </c>
      <c r="K91" s="16">
        <v>8</v>
      </c>
      <c r="L91" s="17">
        <v>2</v>
      </c>
      <c r="M91" s="18">
        <v>13</v>
      </c>
      <c r="N91" s="15">
        <v>16</v>
      </c>
      <c r="O91" s="16">
        <v>11</v>
      </c>
      <c r="P91" s="15" t="s">
        <v>74</v>
      </c>
      <c r="Q91" s="8">
        <f t="shared" si="16"/>
        <v>0.9285714285714286</v>
      </c>
      <c r="R91" s="8">
        <f t="shared" si="13"/>
        <v>1.4545454545454546</v>
      </c>
      <c r="S91" s="8">
        <f t="shared" si="14"/>
        <v>1.375</v>
      </c>
      <c r="T91" s="8" t="str">
        <f t="shared" si="15"/>
        <v>NO DISPONIBLE</v>
      </c>
      <c r="U91" s="10">
        <f t="shared" si="17"/>
        <v>0.37142857142857144</v>
      </c>
      <c r="V91" s="9">
        <f t="shared" si="18"/>
        <v>0.82857142857142863</v>
      </c>
      <c r="W91" s="9">
        <f t="shared" si="19"/>
        <v>1.1428571428571428</v>
      </c>
      <c r="X91" s="11" t="str">
        <f t="shared" si="20"/>
        <v>NO DISPONIBLE</v>
      </c>
      <c r="Y91" s="46" t="s">
        <v>376</v>
      </c>
    </row>
    <row r="92" spans="1:25" ht="142.5" customHeight="1" x14ac:dyDescent="0.25">
      <c r="A92" s="12"/>
      <c r="C92" s="123" t="s">
        <v>11</v>
      </c>
      <c r="D92" s="132" t="s">
        <v>284</v>
      </c>
      <c r="E92" s="86" t="s">
        <v>285</v>
      </c>
      <c r="F92" s="125" t="s">
        <v>85</v>
      </c>
      <c r="G92" s="126" t="s">
        <v>286</v>
      </c>
      <c r="H92" s="32">
        <v>17</v>
      </c>
      <c r="I92" s="14">
        <v>3</v>
      </c>
      <c r="J92" s="15">
        <v>5</v>
      </c>
      <c r="K92" s="16">
        <v>8</v>
      </c>
      <c r="L92" s="17">
        <v>1</v>
      </c>
      <c r="M92" s="18">
        <v>7</v>
      </c>
      <c r="N92" s="15">
        <v>5</v>
      </c>
      <c r="O92" s="16">
        <v>8</v>
      </c>
      <c r="P92" s="15" t="s">
        <v>74</v>
      </c>
      <c r="Q92" s="8">
        <f t="shared" si="16"/>
        <v>2.3333333333333335</v>
      </c>
      <c r="R92" s="8">
        <f t="shared" si="13"/>
        <v>1</v>
      </c>
      <c r="S92" s="8">
        <f t="shared" si="14"/>
        <v>1</v>
      </c>
      <c r="T92" s="8" t="str">
        <f t="shared" si="15"/>
        <v>NO DISPONIBLE</v>
      </c>
      <c r="U92" s="10">
        <f t="shared" si="17"/>
        <v>0.41176470588235292</v>
      </c>
      <c r="V92" s="9">
        <f t="shared" si="18"/>
        <v>0.70588235294117652</v>
      </c>
      <c r="W92" s="9">
        <f t="shared" si="19"/>
        <v>1.1764705882352942</v>
      </c>
      <c r="X92" s="11" t="str">
        <f t="shared" si="20"/>
        <v>NO DISPONIBLE</v>
      </c>
      <c r="Y92" s="46" t="s">
        <v>377</v>
      </c>
    </row>
    <row r="93" spans="1:25" ht="142.5" customHeight="1" x14ac:dyDescent="0.25">
      <c r="A93" s="12"/>
      <c r="C93" s="123" t="s">
        <v>11</v>
      </c>
      <c r="D93" s="124" t="s">
        <v>287</v>
      </c>
      <c r="E93" s="86" t="s">
        <v>288</v>
      </c>
      <c r="F93" s="125" t="s">
        <v>85</v>
      </c>
      <c r="G93" s="126" t="s">
        <v>289</v>
      </c>
      <c r="H93" s="32">
        <v>52</v>
      </c>
      <c r="I93" s="14">
        <v>26</v>
      </c>
      <c r="J93" s="15">
        <v>16</v>
      </c>
      <c r="K93" s="16">
        <v>8</v>
      </c>
      <c r="L93" s="17">
        <v>2</v>
      </c>
      <c r="M93" s="18">
        <v>3</v>
      </c>
      <c r="N93" s="15">
        <v>22</v>
      </c>
      <c r="O93" s="16">
        <v>21</v>
      </c>
      <c r="P93" s="15" t="s">
        <v>74</v>
      </c>
      <c r="Q93" s="8">
        <f t="shared" si="16"/>
        <v>0.11538461538461539</v>
      </c>
      <c r="R93" s="8">
        <f t="shared" si="13"/>
        <v>1.375</v>
      </c>
      <c r="S93" s="8">
        <f t="shared" si="14"/>
        <v>2.625</v>
      </c>
      <c r="T93" s="8" t="str">
        <f t="shared" si="15"/>
        <v>NO DISPONIBLE</v>
      </c>
      <c r="U93" s="10">
        <f t="shared" si="17"/>
        <v>5.7692307692307696E-2</v>
      </c>
      <c r="V93" s="9">
        <f t="shared" si="18"/>
        <v>0.48076923076923078</v>
      </c>
      <c r="W93" s="9">
        <f t="shared" si="19"/>
        <v>0.88461538461538458</v>
      </c>
      <c r="X93" s="11" t="str">
        <f t="shared" si="20"/>
        <v>NO DISPONIBLE</v>
      </c>
      <c r="Y93" s="46" t="s">
        <v>378</v>
      </c>
    </row>
    <row r="94" spans="1:25" ht="138" customHeight="1" x14ac:dyDescent="0.25">
      <c r="A94" s="12"/>
      <c r="C94" s="123" t="s">
        <v>11</v>
      </c>
      <c r="D94" s="132" t="s">
        <v>290</v>
      </c>
      <c r="E94" s="86" t="s">
        <v>291</v>
      </c>
      <c r="F94" s="125" t="s">
        <v>85</v>
      </c>
      <c r="G94" s="126" t="s">
        <v>292</v>
      </c>
      <c r="H94" s="32">
        <v>65</v>
      </c>
      <c r="I94" s="14">
        <v>30</v>
      </c>
      <c r="J94" s="15">
        <v>18</v>
      </c>
      <c r="K94" s="16">
        <v>10</v>
      </c>
      <c r="L94" s="17">
        <v>7</v>
      </c>
      <c r="M94" s="18">
        <v>39</v>
      </c>
      <c r="N94" s="15">
        <v>36</v>
      </c>
      <c r="O94" s="16">
        <v>22</v>
      </c>
      <c r="P94" s="15" t="s">
        <v>74</v>
      </c>
      <c r="Q94" s="8">
        <f t="shared" si="16"/>
        <v>1.3</v>
      </c>
      <c r="R94" s="8">
        <f t="shared" si="13"/>
        <v>2</v>
      </c>
      <c r="S94" s="8">
        <f t="shared" si="14"/>
        <v>2.2000000000000002</v>
      </c>
      <c r="T94" s="8" t="str">
        <f t="shared" si="15"/>
        <v>NO DISPONIBLE</v>
      </c>
      <c r="U94" s="10">
        <f t="shared" si="17"/>
        <v>0.6</v>
      </c>
      <c r="V94" s="9">
        <f t="shared" si="18"/>
        <v>1.1538461538461537</v>
      </c>
      <c r="W94" s="9">
        <f t="shared" si="19"/>
        <v>1.4923076923076923</v>
      </c>
      <c r="X94" s="11" t="str">
        <f t="shared" si="20"/>
        <v>NO DISPONIBLE</v>
      </c>
      <c r="Y94" s="46" t="s">
        <v>379</v>
      </c>
    </row>
    <row r="95" spans="1:25" ht="185.25" customHeight="1" x14ac:dyDescent="0.25">
      <c r="A95" s="12"/>
      <c r="C95" s="133" t="s">
        <v>41</v>
      </c>
      <c r="D95" s="134" t="s">
        <v>293</v>
      </c>
      <c r="E95" s="135" t="s">
        <v>294</v>
      </c>
      <c r="F95" s="136" t="s">
        <v>85</v>
      </c>
      <c r="G95" s="137" t="s">
        <v>295</v>
      </c>
      <c r="H95" s="32">
        <v>52</v>
      </c>
      <c r="I95" s="14">
        <v>0</v>
      </c>
      <c r="J95" s="15">
        <v>26</v>
      </c>
      <c r="K95" s="16">
        <v>19</v>
      </c>
      <c r="L95" s="17">
        <v>7</v>
      </c>
      <c r="M95" s="18">
        <v>0</v>
      </c>
      <c r="N95" s="15">
        <v>8</v>
      </c>
      <c r="O95" s="16">
        <v>32</v>
      </c>
      <c r="P95" s="15" t="s">
        <v>74</v>
      </c>
      <c r="Q95" s="8">
        <v>1</v>
      </c>
      <c r="R95" s="8">
        <f t="shared" si="13"/>
        <v>0.30769230769230771</v>
      </c>
      <c r="S95" s="8">
        <f t="shared" si="14"/>
        <v>1.6842105263157894</v>
      </c>
      <c r="T95" s="8" t="str">
        <f t="shared" si="15"/>
        <v>NO DISPONIBLE</v>
      </c>
      <c r="U95" s="10">
        <f t="shared" si="17"/>
        <v>0</v>
      </c>
      <c r="V95" s="9">
        <f t="shared" si="18"/>
        <v>0.15384615384615385</v>
      </c>
      <c r="W95" s="9">
        <f t="shared" si="19"/>
        <v>0.76923076923076927</v>
      </c>
      <c r="X95" s="11" t="str">
        <f t="shared" si="20"/>
        <v>NO DISPONIBLE</v>
      </c>
      <c r="Y95" s="46" t="s">
        <v>380</v>
      </c>
    </row>
    <row r="96" spans="1:25" ht="212.25" customHeight="1" x14ac:dyDescent="0.25">
      <c r="A96" s="12"/>
      <c r="C96" s="123" t="s">
        <v>11</v>
      </c>
      <c r="D96" s="124" t="s">
        <v>296</v>
      </c>
      <c r="E96" s="86" t="s">
        <v>297</v>
      </c>
      <c r="F96" s="125" t="s">
        <v>85</v>
      </c>
      <c r="G96" s="126" t="s">
        <v>298</v>
      </c>
      <c r="H96" s="32">
        <v>38</v>
      </c>
      <c r="I96" s="14">
        <v>0</v>
      </c>
      <c r="J96" s="15">
        <f t="shared" ref="J96:L96" si="21">J95/1.35</f>
        <v>19.25925925925926</v>
      </c>
      <c r="K96" s="16">
        <f t="shared" si="21"/>
        <v>14.074074074074073</v>
      </c>
      <c r="L96" s="17">
        <f t="shared" si="21"/>
        <v>5.1851851851851851</v>
      </c>
      <c r="M96" s="18">
        <v>0</v>
      </c>
      <c r="N96" s="15">
        <v>9</v>
      </c>
      <c r="O96" s="16">
        <v>9</v>
      </c>
      <c r="P96" s="15" t="s">
        <v>74</v>
      </c>
      <c r="Q96" s="8">
        <v>1</v>
      </c>
      <c r="R96" s="8">
        <f t="shared" si="13"/>
        <v>0.46730769230769231</v>
      </c>
      <c r="S96" s="8">
        <f t="shared" si="14"/>
        <v>0.63947368421052642</v>
      </c>
      <c r="T96" s="8" t="str">
        <f t="shared" si="15"/>
        <v>NO DISPONIBLE</v>
      </c>
      <c r="U96" s="10">
        <f t="shared" si="17"/>
        <v>0</v>
      </c>
      <c r="V96" s="9">
        <f t="shared" si="18"/>
        <v>0.23684210526315788</v>
      </c>
      <c r="W96" s="9">
        <f t="shared" si="19"/>
        <v>0.47368421052631576</v>
      </c>
      <c r="X96" s="11" t="str">
        <f t="shared" si="20"/>
        <v>NO DISPONIBLE</v>
      </c>
      <c r="Y96" s="47" t="s">
        <v>381</v>
      </c>
    </row>
    <row r="97" spans="1:25" ht="153.75" customHeight="1" x14ac:dyDescent="0.25">
      <c r="A97" s="12"/>
      <c r="C97" s="133" t="s">
        <v>42</v>
      </c>
      <c r="D97" s="134" t="s">
        <v>299</v>
      </c>
      <c r="E97" s="135" t="s">
        <v>300</v>
      </c>
      <c r="F97" s="136" t="s">
        <v>85</v>
      </c>
      <c r="G97" s="137" t="s">
        <v>301</v>
      </c>
      <c r="H97" s="32">
        <v>52</v>
      </c>
      <c r="I97" s="14">
        <v>0</v>
      </c>
      <c r="J97" s="15">
        <v>26</v>
      </c>
      <c r="K97" s="16">
        <v>19</v>
      </c>
      <c r="L97" s="17">
        <v>7</v>
      </c>
      <c r="M97" s="18">
        <v>0</v>
      </c>
      <c r="N97" s="15">
        <v>2</v>
      </c>
      <c r="O97" s="16">
        <v>34</v>
      </c>
      <c r="P97" s="15" t="s">
        <v>74</v>
      </c>
      <c r="Q97" s="8">
        <v>1</v>
      </c>
      <c r="R97" s="8">
        <f t="shared" ref="R97:R100" si="22">IFERROR((N97/J97),"NO DISPONIBLE")</f>
        <v>7.6923076923076927E-2</v>
      </c>
      <c r="S97" s="8">
        <f t="shared" ref="S97:S100" si="23">IFERROR((O97/K97),"NO DISPONIBLE")</f>
        <v>1.7894736842105263</v>
      </c>
      <c r="T97" s="8" t="str">
        <f t="shared" ref="T97:T100" si="24">IFERROR((P97/L97),"NO DISPONIBLE")</f>
        <v>NO DISPONIBLE</v>
      </c>
      <c r="U97" s="10">
        <f t="shared" si="17"/>
        <v>0</v>
      </c>
      <c r="V97" s="9">
        <f t="shared" si="18"/>
        <v>3.8461538461538464E-2</v>
      </c>
      <c r="W97" s="9">
        <f t="shared" si="19"/>
        <v>0.69230769230769229</v>
      </c>
      <c r="X97" s="11" t="str">
        <f t="shared" si="20"/>
        <v>NO DISPONIBLE</v>
      </c>
      <c r="Y97" s="46" t="s">
        <v>382</v>
      </c>
    </row>
    <row r="98" spans="1:25" ht="174.75" customHeight="1" x14ac:dyDescent="0.25">
      <c r="A98" s="12"/>
      <c r="C98" s="123" t="s">
        <v>11</v>
      </c>
      <c r="D98" s="124" t="s">
        <v>302</v>
      </c>
      <c r="E98" s="86" t="s">
        <v>303</v>
      </c>
      <c r="F98" s="125" t="s">
        <v>85</v>
      </c>
      <c r="G98" s="126" t="s">
        <v>304</v>
      </c>
      <c r="H98" s="32">
        <v>182</v>
      </c>
      <c r="I98" s="14">
        <v>0</v>
      </c>
      <c r="J98" s="15">
        <v>21</v>
      </c>
      <c r="K98" s="16">
        <v>57</v>
      </c>
      <c r="L98" s="17">
        <v>104</v>
      </c>
      <c r="M98" s="18">
        <v>0</v>
      </c>
      <c r="N98" s="15">
        <v>0</v>
      </c>
      <c r="O98" s="16">
        <v>26</v>
      </c>
      <c r="P98" s="15" t="s">
        <v>74</v>
      </c>
      <c r="Q98" s="8">
        <v>1</v>
      </c>
      <c r="R98" s="8">
        <f t="shared" si="22"/>
        <v>0</v>
      </c>
      <c r="S98" s="8">
        <f t="shared" si="23"/>
        <v>0.45614035087719296</v>
      </c>
      <c r="T98" s="8" t="str">
        <f t="shared" si="24"/>
        <v>NO DISPONIBLE</v>
      </c>
      <c r="U98" s="10">
        <f t="shared" si="17"/>
        <v>0</v>
      </c>
      <c r="V98" s="9">
        <f t="shared" si="18"/>
        <v>0</v>
      </c>
      <c r="W98" s="9">
        <f t="shared" si="19"/>
        <v>0.14285714285714285</v>
      </c>
      <c r="X98" s="11" t="str">
        <f t="shared" si="20"/>
        <v>NO DISPONIBLE</v>
      </c>
      <c r="Y98" s="46" t="s">
        <v>383</v>
      </c>
    </row>
    <row r="99" spans="1:25" ht="186.75" customHeight="1" x14ac:dyDescent="0.25">
      <c r="A99" s="12"/>
      <c r="C99" s="133" t="s">
        <v>43</v>
      </c>
      <c r="D99" s="134" t="s">
        <v>305</v>
      </c>
      <c r="E99" s="135" t="s">
        <v>306</v>
      </c>
      <c r="F99" s="136" t="s">
        <v>85</v>
      </c>
      <c r="G99" s="137" t="s">
        <v>307</v>
      </c>
      <c r="H99" s="32">
        <v>52</v>
      </c>
      <c r="I99" s="14">
        <v>0</v>
      </c>
      <c r="J99" s="15">
        <v>26</v>
      </c>
      <c r="K99" s="16">
        <v>19</v>
      </c>
      <c r="L99" s="17">
        <v>7</v>
      </c>
      <c r="M99" s="18">
        <v>0</v>
      </c>
      <c r="N99" s="15">
        <v>8</v>
      </c>
      <c r="O99" s="16">
        <v>32</v>
      </c>
      <c r="P99" s="15" t="s">
        <v>74</v>
      </c>
      <c r="Q99" s="8">
        <v>1</v>
      </c>
      <c r="R99" s="8">
        <f t="shared" si="22"/>
        <v>0.30769230769230771</v>
      </c>
      <c r="S99" s="8">
        <f t="shared" si="23"/>
        <v>1.6842105263157894</v>
      </c>
      <c r="T99" s="8" t="str">
        <f t="shared" si="24"/>
        <v>NO DISPONIBLE</v>
      </c>
      <c r="U99" s="10">
        <f t="shared" si="17"/>
        <v>0</v>
      </c>
      <c r="V99" s="9">
        <f t="shared" si="18"/>
        <v>0.15384615384615385</v>
      </c>
      <c r="W99" s="9">
        <f t="shared" si="19"/>
        <v>0.76923076923076927</v>
      </c>
      <c r="X99" s="11" t="str">
        <f t="shared" si="20"/>
        <v>NO DISPONIBLE</v>
      </c>
      <c r="Y99" s="46" t="s">
        <v>384</v>
      </c>
    </row>
    <row r="100" spans="1:25" ht="184.5" customHeight="1" thickBot="1" x14ac:dyDescent="0.3">
      <c r="A100" s="12"/>
      <c r="C100" s="138" t="s">
        <v>11</v>
      </c>
      <c r="D100" s="139" t="s">
        <v>308</v>
      </c>
      <c r="E100" s="140" t="s">
        <v>309</v>
      </c>
      <c r="F100" s="141" t="s">
        <v>85</v>
      </c>
      <c r="G100" s="142" t="s">
        <v>310</v>
      </c>
      <c r="H100" s="34">
        <v>182</v>
      </c>
      <c r="I100" s="35">
        <v>0</v>
      </c>
      <c r="J100" s="36">
        <v>21</v>
      </c>
      <c r="K100" s="37">
        <v>57</v>
      </c>
      <c r="L100" s="38">
        <v>104</v>
      </c>
      <c r="M100" s="39">
        <v>0</v>
      </c>
      <c r="N100" s="40">
        <v>0</v>
      </c>
      <c r="O100" s="41">
        <v>19</v>
      </c>
      <c r="P100" s="42" t="s">
        <v>74</v>
      </c>
      <c r="Q100" s="8">
        <v>1</v>
      </c>
      <c r="R100" s="8">
        <f t="shared" si="22"/>
        <v>0</v>
      </c>
      <c r="S100" s="8">
        <f t="shared" si="23"/>
        <v>0.33333333333333331</v>
      </c>
      <c r="T100" s="8" t="str">
        <f t="shared" si="24"/>
        <v>NO DISPONIBLE</v>
      </c>
      <c r="U100" s="10">
        <f t="shared" si="17"/>
        <v>0</v>
      </c>
      <c r="V100" s="9">
        <f t="shared" si="18"/>
        <v>0</v>
      </c>
      <c r="W100" s="9">
        <f t="shared" si="19"/>
        <v>0.1043956043956044</v>
      </c>
      <c r="X100" s="11" t="str">
        <f t="shared" si="20"/>
        <v>NO DISPONIBLE</v>
      </c>
      <c r="Y100" s="46" t="s">
        <v>385</v>
      </c>
    </row>
    <row r="101" spans="1:25" ht="15.75" thickTop="1" x14ac:dyDescent="0.25"/>
    <row r="104" spans="1:25" ht="25.5" customHeight="1" x14ac:dyDescent="0.25"/>
    <row r="105" spans="1:25" ht="64.5" customHeight="1" x14ac:dyDescent="0.25"/>
    <row r="106" spans="1:25" s="49" customFormat="1" ht="21" x14ac:dyDescent="0.35">
      <c r="D106" s="215" t="s">
        <v>12</v>
      </c>
      <c r="E106" s="215"/>
      <c r="F106" s="215"/>
      <c r="G106" s="215"/>
      <c r="H106" s="50"/>
      <c r="M106" s="216" t="s">
        <v>13</v>
      </c>
      <c r="N106" s="217"/>
      <c r="O106" s="217"/>
      <c r="P106" s="217"/>
      <c r="Q106" s="217"/>
      <c r="R106" s="217"/>
      <c r="W106" s="215" t="s">
        <v>14</v>
      </c>
      <c r="X106" s="215"/>
      <c r="Y106" s="215"/>
    </row>
    <row r="107" spans="1:25" s="49" customFormat="1" ht="21" x14ac:dyDescent="0.35">
      <c r="F107" s="51"/>
    </row>
    <row r="108" spans="1:25" s="52" customFormat="1" ht="32.25" customHeight="1" x14ac:dyDescent="0.35">
      <c r="D108" s="205" t="s">
        <v>77</v>
      </c>
      <c r="E108" s="205"/>
      <c r="F108" s="205"/>
      <c r="G108" s="205"/>
      <c r="M108" s="205" t="s">
        <v>316</v>
      </c>
      <c r="N108" s="205"/>
      <c r="O108" s="205"/>
      <c r="P108" s="205"/>
      <c r="Q108" s="205"/>
      <c r="R108" s="205"/>
      <c r="W108" s="205" t="s">
        <v>79</v>
      </c>
      <c r="X108" s="205"/>
      <c r="Y108" s="205"/>
    </row>
    <row r="109" spans="1:25" s="52" customFormat="1" ht="33" customHeight="1" x14ac:dyDescent="0.35">
      <c r="D109" s="220" t="s">
        <v>78</v>
      </c>
      <c r="E109" s="220"/>
      <c r="F109" s="220"/>
      <c r="G109" s="220"/>
      <c r="M109" s="205" t="s">
        <v>317</v>
      </c>
      <c r="N109" s="205"/>
      <c r="O109" s="205"/>
      <c r="P109" s="205"/>
      <c r="Q109" s="205"/>
      <c r="R109" s="205"/>
      <c r="W109" s="205" t="s">
        <v>80</v>
      </c>
      <c r="X109" s="205"/>
      <c r="Y109" s="205"/>
    </row>
    <row r="121" spans="12:12" x14ac:dyDescent="0.25">
      <c r="L121" s="6"/>
    </row>
  </sheetData>
  <mergeCells count="35">
    <mergeCell ref="M109:R109"/>
    <mergeCell ref="C18:C19"/>
    <mergeCell ref="C45:C46"/>
    <mergeCell ref="C41:C43"/>
    <mergeCell ref="D48:D49"/>
    <mergeCell ref="D50:D51"/>
    <mergeCell ref="D18:D19"/>
    <mergeCell ref="D45:D46"/>
    <mergeCell ref="D41:D43"/>
    <mergeCell ref="C37:C38"/>
    <mergeCell ref="H8:X8"/>
    <mergeCell ref="U9:X9"/>
    <mergeCell ref="W108:Y108"/>
    <mergeCell ref="W109:Y109"/>
    <mergeCell ref="F2:W2"/>
    <mergeCell ref="F3:W3"/>
    <mergeCell ref="F4:W4"/>
    <mergeCell ref="F5:W5"/>
    <mergeCell ref="F6:W6"/>
    <mergeCell ref="D106:G106"/>
    <mergeCell ref="M106:R106"/>
    <mergeCell ref="W106:Y106"/>
    <mergeCell ref="Y8:Y10"/>
    <mergeCell ref="D108:G108"/>
    <mergeCell ref="D109:G109"/>
    <mergeCell ref="M108:R108"/>
    <mergeCell ref="C12:C13"/>
    <mergeCell ref="D12:D13"/>
    <mergeCell ref="D37:D38"/>
    <mergeCell ref="Q9:T9"/>
    <mergeCell ref="H9:L9"/>
    <mergeCell ref="C9:C10"/>
    <mergeCell ref="D9:D10"/>
    <mergeCell ref="E9:G9"/>
    <mergeCell ref="M9:P9"/>
  </mergeCells>
  <phoneticPr fontId="4" type="noConversion"/>
  <conditionalFormatting sqref="I11">
    <cfRule type="cellIs" priority="10" operator="equal">
      <formula>"NO DISPONIBLE"</formula>
    </cfRule>
  </conditionalFormatting>
  <conditionalFormatting sqref="I12:L100">
    <cfRule type="containsBlanks" dxfId="12" priority="23">
      <formula>LEN(TRIM(I12))=0</formula>
    </cfRule>
  </conditionalFormatting>
  <conditionalFormatting sqref="J11:L11">
    <cfRule type="cellIs" dxfId="11" priority="9" operator="equal">
      <formula>"NO DISPONIBLE"</formula>
    </cfRule>
  </conditionalFormatting>
  <conditionalFormatting sqref="M11">
    <cfRule type="cellIs" priority="8" operator="equal">
      <formula>"NO DISPONIBLE"</formula>
    </cfRule>
  </conditionalFormatting>
  <conditionalFormatting sqref="M12:P13 M14:M20">
    <cfRule type="cellIs" dxfId="10" priority="142" operator="equal">
      <formula>"NO DISPONIBLE"</formula>
    </cfRule>
  </conditionalFormatting>
  <conditionalFormatting sqref="M21:P100">
    <cfRule type="cellIs" dxfId="9" priority="24" operator="equal">
      <formula>"NO DISPONIBLE"</formula>
    </cfRule>
  </conditionalFormatting>
  <conditionalFormatting sqref="N11:P20">
    <cfRule type="cellIs" dxfId="8" priority="7" operator="equal">
      <formula>"NO DISPONIBLE"</formula>
    </cfRule>
  </conditionalFormatting>
  <conditionalFormatting sqref="Q11:S11">
    <cfRule type="cellIs" priority="1" stopIfTrue="1" operator="equal">
      <formula>"NO DISPONIBLE"</formula>
    </cfRule>
    <cfRule type="cellIs" dxfId="7" priority="2" stopIfTrue="1" operator="greaterThanOrEqual">
      <formula>0.7</formula>
    </cfRule>
    <cfRule type="cellIs" dxfId="6" priority="3" stopIfTrue="1" operator="between">
      <formula>0.5</formula>
      <formula>0.7</formula>
    </cfRule>
    <cfRule type="cellIs" dxfId="5" priority="4" stopIfTrue="1" operator="lessThanOrEqual">
      <formula>0.5</formula>
    </cfRule>
  </conditionalFormatting>
  <conditionalFormatting sqref="Q12:T100">
    <cfRule type="cellIs" priority="19" stopIfTrue="1" operator="equal">
      <formula>"NO DISPONIBLE"</formula>
    </cfRule>
    <cfRule type="cellIs" dxfId="4" priority="20" stopIfTrue="1" operator="greaterThanOrEqual">
      <formula>0.7</formula>
    </cfRule>
    <cfRule type="cellIs" dxfId="3" priority="21" stopIfTrue="1" operator="between">
      <formula>0.5</formula>
      <formula>0.7</formula>
    </cfRule>
    <cfRule type="cellIs" dxfId="2" priority="22" stopIfTrue="1" operator="lessThanOrEqual">
      <formula>0.5</formula>
    </cfRule>
  </conditionalFormatting>
  <conditionalFormatting sqref="T11">
    <cfRule type="cellIs" dxfId="1" priority="6" operator="equal">
      <formula>"NO DISPONIBLE"</formula>
    </cfRule>
  </conditionalFormatting>
  <pageMargins left="0.7" right="0.7" top="0.75" bottom="0.75" header="0.3" footer="0.3"/>
  <pageSetup paperSize="5" scale="26"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2" sqref="D22"/>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24" sqref="B24"/>
    </sheetView>
  </sheetViews>
  <sheetFormatPr baseColWidth="10" defaultRowHeight="15" x14ac:dyDescent="0.25"/>
  <cols>
    <col min="1" max="1" width="20.28515625" customWidth="1"/>
    <col min="2" max="2" width="34.7109375" customWidth="1"/>
  </cols>
  <sheetData>
    <row r="1" spans="1:2" x14ac:dyDescent="0.25">
      <c r="A1" s="2" t="s">
        <v>15</v>
      </c>
    </row>
    <row r="3" spans="1:2" ht="120" customHeight="1" x14ac:dyDescent="0.25">
      <c r="A3" s="238" t="s">
        <v>16</v>
      </c>
      <c r="B3" s="238"/>
    </row>
    <row r="5" spans="1:2" ht="45" x14ac:dyDescent="0.25">
      <c r="A5" s="3"/>
      <c r="B5" s="4" t="s">
        <v>17</v>
      </c>
    </row>
    <row r="6" spans="1:2" ht="60" x14ac:dyDescent="0.25">
      <c r="A6" s="5"/>
      <c r="B6" s="4" t="s">
        <v>18</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SEGUIMIENTO EJE 2 2025</vt:lpstr>
      <vt:lpstr>Hoja1</vt:lpstr>
      <vt:lpstr>Instrucciones</vt:lpstr>
      <vt:lpstr>'SEGUIMIENTO EJE 2 2025'!Área_de_impresión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AGAA DPM</dc:creator>
  <cp:lastModifiedBy>Eden Zaragoza</cp:lastModifiedBy>
  <cp:lastPrinted>2025-07-15T15:51:59Z</cp:lastPrinted>
  <dcterms:created xsi:type="dcterms:W3CDTF">2021-02-22T21:43:21Z</dcterms:created>
  <dcterms:modified xsi:type="dcterms:W3CDTF">2025-10-13T20:38:06Z</dcterms:modified>
</cp:coreProperties>
</file>