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3.6 IMJUVE\"/>
    </mc:Choice>
  </mc:AlternateContent>
  <xr:revisionPtr revIDLastSave="0" documentId="13_ncr:1_{2A7CEB61-C776-4FC2-9CE0-7EA96559C182}" xr6:coauthVersionLast="47" xr6:coauthVersionMax="47" xr10:uidLastSave="{00000000-0000-0000-0000-000000000000}"/>
  <bookViews>
    <workbookView xWindow="-120" yWindow="-120" windowWidth="29040" windowHeight="15720" xr2:uid="{00000000-000D-0000-FFFF-FFFF00000000}"/>
  </bookViews>
  <sheets>
    <sheet name="SEGUIMIENTO 2025" sheetId="1" r:id="rId1"/>
  </sheets>
  <definedNames>
    <definedName name="ADFASDF">#REF!</definedName>
    <definedName name="_xlnm.Print_Area" localSheetId="0">'SEGUIMIENTO 2025'!$A$1:$Y$37</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xUDgGVn0IcNm9P88z1dPdYpUH6xXpQ28gijfWsOMoBM="/>
    </ext>
  </extLst>
</workbook>
</file>

<file path=xl/calcChain.xml><?xml version="1.0" encoding="utf-8"?>
<calcChain xmlns="http://schemas.openxmlformats.org/spreadsheetml/2006/main">
  <c r="R25" i="1" l="1"/>
  <c r="T25" i="1"/>
  <c r="T24" i="1"/>
  <c r="T23" i="1"/>
  <c r="T22" i="1"/>
  <c r="T21" i="1"/>
  <c r="S21" i="1"/>
  <c r="S20" i="1"/>
  <c r="S19" i="1"/>
  <c r="S18" i="1"/>
  <c r="S17" i="1"/>
  <c r="S15" i="1"/>
  <c r="T15" i="1"/>
  <c r="U25" i="1"/>
  <c r="U24" i="1"/>
  <c r="U23" i="1"/>
  <c r="U22" i="1"/>
  <c r="U21" i="1"/>
  <c r="U20" i="1"/>
  <c r="U19" i="1"/>
  <c r="U18" i="1"/>
  <c r="U17" i="1"/>
  <c r="U15" i="1"/>
  <c r="V25" i="1"/>
  <c r="V24" i="1"/>
  <c r="V23" i="1"/>
  <c r="V22" i="1"/>
  <c r="V21" i="1"/>
  <c r="V20" i="1"/>
  <c r="V19" i="1"/>
  <c r="V18" i="1"/>
  <c r="V17" i="1"/>
  <c r="V15" i="1"/>
  <c r="S25" i="1" l="1"/>
  <c r="S24" i="1"/>
  <c r="S23" i="1"/>
  <c r="S22" i="1"/>
  <c r="W25" i="1"/>
  <c r="W24" i="1"/>
  <c r="W23" i="1"/>
  <c r="W22" i="1"/>
  <c r="W21" i="1"/>
  <c r="W20" i="1"/>
  <c r="W19" i="1"/>
  <c r="W18" i="1"/>
  <c r="W17" i="1"/>
  <c r="W15" i="1"/>
  <c r="W16" i="1"/>
  <c r="R15" i="1" l="1"/>
  <c r="R17" i="1" l="1"/>
  <c r="V16" i="1" l="1"/>
  <c r="U16" i="1"/>
  <c r="T16" i="1"/>
  <c r="T17" i="1"/>
  <c r="T18" i="1"/>
  <c r="T19" i="1"/>
  <c r="T20" i="1"/>
  <c r="Q25" i="1" l="1"/>
  <c r="P25" i="1"/>
  <c r="R24" i="1"/>
  <c r="Q24" i="1"/>
  <c r="P24" i="1"/>
  <c r="R23" i="1"/>
  <c r="Q23" i="1"/>
  <c r="P23" i="1"/>
  <c r="R22" i="1"/>
  <c r="Q22" i="1"/>
  <c r="P22" i="1"/>
  <c r="R21" i="1"/>
  <c r="Q21" i="1"/>
  <c r="P21" i="1"/>
  <c r="R20" i="1"/>
  <c r="Q20" i="1"/>
  <c r="P20" i="1"/>
  <c r="R19" i="1"/>
  <c r="Q19" i="1"/>
  <c r="P19" i="1"/>
  <c r="R18" i="1"/>
  <c r="Q18" i="1"/>
  <c r="P18" i="1"/>
  <c r="P17" i="1"/>
  <c r="S16" i="1"/>
  <c r="R16" i="1"/>
  <c r="Q16" i="1"/>
  <c r="P16" i="1"/>
  <c r="Q15" i="1"/>
  <c r="P15" i="1"/>
  <c r="Q17" i="1" l="1"/>
</calcChain>
</file>

<file path=xl/sharedStrings.xml><?xml version="1.0" encoding="utf-8"?>
<sst xmlns="http://schemas.openxmlformats.org/spreadsheetml/2006/main" count="97" uniqueCount="66">
  <si>
    <t>FORMATO PARA LA PROGRAMACIÓN, SEGUIMIENTO Y EVALUACIÓN DEL AVANCE EN CUMPLIMIENTO DE METAS Y OBJETIVOS DEL PROGRAMA PRESUPUESTARIO ANUAL 2025</t>
  </si>
  <si>
    <t>EJE 3: TODOS POR LA PAZ</t>
  </si>
  <si>
    <t>CLAVE Y NOMBRE DEL PPA: E-PPA 3.6 PROGRAMA DE DESARROLLO INTEGRAL DE LAS JUVENTUDES</t>
  </si>
  <si>
    <t>INSTITUTO MUNICIPAL DE LA JUVENTUD</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</si>
  <si>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</si>
  <si>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</si>
  <si>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</si>
  <si>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</si>
  <si>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</si>
  <si>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</si>
  <si>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</si>
  <si>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</si>
  <si>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</si>
  <si>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</si>
  <si>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</si>
  <si>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</si>
  <si>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</si>
  <si>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</si>
  <si>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</si>
  <si>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</si>
  <si>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</si>
  <si>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</si>
  <si>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b/>
        <sz val="11"/>
        <color theme="1"/>
        <rFont val="Arial"/>
        <family val="2"/>
      </rPr>
      <t xml:space="preserve">3.6.1 </t>
    </r>
    <r>
      <rPr>
        <sz val="11"/>
        <color theme="1"/>
        <rFont val="Arial"/>
        <family val="2"/>
      </rPr>
      <t>Contribuir a una sociedad más segura, cohesionada y pacífica en el municipio de Benito Juárez mediante estrategias de prevención de la violencia, impulso a la convivencia y fortalecimiento del bienestar social.</t>
    </r>
  </si>
  <si>
    <r>
      <rPr>
        <b/>
        <sz val="11"/>
        <color theme="1"/>
        <rFont val="Arial"/>
        <family val="2"/>
      </rPr>
      <t>I_TOD_PAZ:</t>
    </r>
    <r>
      <rPr>
        <sz val="11"/>
        <color theme="1"/>
        <rFont val="Arial"/>
        <family val="2"/>
      </rPr>
      <t xml:space="preserve"> Índice de Todos por la Paz</t>
    </r>
  </si>
  <si>
    <t>Trianual</t>
  </si>
  <si>
    <r>
      <rPr>
        <b/>
        <sz val="11"/>
        <color theme="1"/>
        <rFont val="Arial"/>
        <family val="2"/>
      </rPr>
      <t xml:space="preserve">Unidad de medida del indicador: </t>
    </r>
    <r>
      <rPr>
        <sz val="11"/>
        <color theme="1"/>
        <rFont val="Arial"/>
        <family val="2"/>
      </rPr>
      <t xml:space="preserve">
Porcentaje</t>
    </r>
  </si>
  <si>
    <t>EJEMPLO</t>
  </si>
  <si>
    <t>Propósito
DIRECCIÓN GENERAL</t>
  </si>
  <si>
    <t>3.6.1.1. Impulsar el desarrollo integral de las juventudes mediante programas, políticas y acciones que promuevan su participación activa, el acceso a oportunidades educativas, culturales y laborales, así como el fortalecimiento de sus derechos, identidad y bienestar, contribuyendo a la formación de ciudadanos comprometidos con su comunidad y el desarrollo sostenible.</t>
  </si>
  <si>
    <t>PJPT: Porcentaje de jóvenes beneficiados en programas, talleres y eventos organizados.</t>
  </si>
  <si>
    <t>Trimestral</t>
  </si>
  <si>
    <t xml:space="preserve">UNIDAD DE MEDIDA DEL INDICADOR:                  Porcentaje
UNIDAD DE MEDIDA DE LAS VARIABLES:  Jóvenes
</t>
  </si>
  <si>
    <t>Componente
UNIDAD DE ORIENTACIÓN Y BIENESTAR JUVENIL</t>
  </si>
  <si>
    <t>3.6.1.1.1 Bienestar juvenil impulsado con servicios integrales basados en derechos, incluyendo conferencias, brigadas de salud, talleres, foros y asesorías.</t>
  </si>
  <si>
    <t>PSIB: Porcentaje de servicios integrales basados en derechos para una vida
digna.</t>
  </si>
  <si>
    <t>UNIDAD DE MEDIDA DEL INDICADOR:
Porcentaje
UNIDAD DE MEDIDA DE LAS VARIABLES:
Servicios Integrales</t>
  </si>
  <si>
    <t>Actividad</t>
  </si>
  <si>
    <t>3.6.1.1.1.1 Promoción a la igualdad, inclusión y no discriminación entre las juventudes.</t>
  </si>
  <si>
    <t>PIDJ: Porcentaje de actividades realizadas de promoción a la igualdad, inclusión y no discriminación en las juventudes.</t>
  </si>
  <si>
    <t>UNIDAD DE MEDIDA DEL INDICADOR:
Porcentajes
UNIDAD DE MEDIDA DE LAS VARIABLES:
Actividades</t>
  </si>
  <si>
    <t>3.6.1.1.1.2 Desarrollo de acciones para promover el bienestar juvenil y una vida digna.</t>
  </si>
  <si>
    <t>PAPBV: Porcentaje de actividades para promuever el bienestar juvenil y una Vida Digna.</t>
  </si>
  <si>
    <t xml:space="preserve">3.6.1.1.1.3 Desarrollo de acciones que fomenten la cultura de paz y seguridad en las juventudes.
</t>
  </si>
  <si>
    <t>PPCSJ: Porcentaje de actividades que promuevan la cultura de paz y seguridad en las juventudes.</t>
  </si>
  <si>
    <t>Componente
UNIDAD DE SERVICIOS A LA JUVENTUD</t>
  </si>
  <si>
    <t>3.6.1.1.2 Actividades que fomenten el desarrollo académico, el trabajo digno, el emprendimiento y entornos sostenibles para las juventudes</t>
  </si>
  <si>
    <t>PFEAJ: Porcentaje de actividades de fomento educativo, emprendimiento y
ambiental dirigidas a las juventudes.</t>
  </si>
  <si>
    <t>3.6.1.1.2.1 Desarrollo de actividades que fomenten la educación, el emprendimiento y el trabajo digno para las juventudes.</t>
  </si>
  <si>
    <t xml:space="preserve">PFEA: Porcentaje de actividades de fomento educativo, emprendimiento y dirigidas a las juventudes. </t>
  </si>
  <si>
    <t>3.6.1.1.2.2 Desarrollo de actividades que fomenten la participación ciudadana y la formulación de políticas públicas en las juventudes.</t>
  </si>
  <si>
    <t>PPCJ: Porcentaje de actividades que fomenten la participación ciudadana
de las juventudes.</t>
  </si>
  <si>
    <t>3.6.1.1.2.3 Desarrollo de actividades que fomenten la sostenibilidad, la dignidad y la adecuación de los entornos.</t>
  </si>
  <si>
    <t xml:space="preserve">PAED: Porcentaje de actividades que fomenten los entornos sostenibles y dignos para las juventudes. </t>
  </si>
  <si>
    <t>ELABORÓ                                                                                                                                                                                                                               C. Jennifer Francisca Lópe Ávila                                                                                                                                        Coordinadora Administrativa</t>
  </si>
  <si>
    <t>REVISÓ
Lic. José Fernando Díaz Nuñez
Dirección General de Planeación Municipal</t>
  </si>
  <si>
    <r>
      <rPr>
        <b/>
        <sz val="11"/>
        <color theme="1"/>
        <rFont val="Arial"/>
        <family val="2"/>
      </rPr>
      <t xml:space="preserve">Justificación Trimestral:  </t>
    </r>
    <r>
      <rPr>
        <sz val="11"/>
        <color theme="1"/>
        <rFont val="Arial"/>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cuarto trimestre la meta realizada se consideró igual a la programada debido a que los indicadores no han tenido actualizaciones.</t>
    </r>
  </si>
  <si>
    <r>
      <t xml:space="preserve">Justificacion Trimestral: </t>
    </r>
    <r>
      <rPr>
        <sz val="11"/>
        <color theme="1"/>
        <rFont val="Arial"/>
        <family val="2"/>
      </rPr>
      <t>En este indicador tiene como meta realizar 2 actividades, para el cual se realizaron 3 teniendo un avance trimestral del 150%, derivado a que se realizó la Plática “consentimiento: la clave de todo”, conversatorio “construyendo igualdad: voces por los derechos de las mujeres jóvenes”.</t>
    </r>
  </si>
  <si>
    <r>
      <t xml:space="preserve">Justificacion Trimestral: </t>
    </r>
    <r>
      <rPr>
        <sz val="11"/>
        <color theme="1"/>
        <rFont val="Arial"/>
        <family val="2"/>
      </rPr>
      <t>En este indicador tenia como meta realizar 10 actividades, para el cual se cumplio el 100% del avance trimestral, derivado a que se realizaron varias actividades: Programa de realidad virtual “ vive libre”,cine por la paz, pláticas de prevención del suicidio</t>
    </r>
  </si>
  <si>
    <r>
      <t xml:space="preserve">Justificacion Trimestral: </t>
    </r>
    <r>
      <rPr>
        <sz val="11"/>
        <color theme="1"/>
        <rFont val="Arial"/>
        <family val="2"/>
      </rPr>
      <t>Este indicador mide el porcentaje de jóvenes beneficiados a través de programas, talleres y eventos organizados. Durante este trimestre, se beneficiaron 3,244 jóvenes que participaron en diversas actividades, como Pláticas de prevención del suicidio, feria de emprendimiento, entre otros, obteniendo un avance trimestral del 101.38%</t>
    </r>
  </si>
  <si>
    <r>
      <t xml:space="preserve">Justificacion Trimestral: </t>
    </r>
    <r>
      <rPr>
        <sz val="11"/>
        <color theme="1"/>
        <rFont val="Arial"/>
        <family val="2"/>
      </rPr>
      <t>Este indicador tenia como meta realizar 4 actividades para el cual en este trimestre se realizó 5 actividades, obteniendo un avance trimestral el 125%, derivado a que se hicieron Programa de realidad virtual “ vive libre”, Pláticas de prevención del suicidio, Festival por la prevención y la salud".</t>
    </r>
  </si>
  <si>
    <r>
      <t xml:space="preserve">Justificacion Trimestral: </t>
    </r>
    <r>
      <rPr>
        <sz val="11"/>
        <color theme="1"/>
        <rFont val="Arial"/>
        <family val="2"/>
      </rPr>
      <t>Para este trimestre se realizaron 12 actividades de los cuales estaba planeado 10, teniendo un avance trimestral del 120%. Se hicieron mas actividades en el indicador de participación ciudadana.</t>
    </r>
  </si>
  <si>
    <r>
      <t xml:space="preserve">Justificacion Trimestral: </t>
    </r>
    <r>
      <rPr>
        <sz val="11"/>
        <color theme="1"/>
        <rFont val="Arial"/>
        <family val="2"/>
      </rPr>
      <t>En este indicador tiene como meta realizar 5 actividades en el cual se obtuvo un avance trimestral del 100% , realizando actividades  como Platicas de Emprendimiento, Entrega de Computadoras "Juventud es Poder Conectar", y tarjeta Juventud es Poder.</t>
    </r>
  </si>
  <si>
    <r>
      <t xml:space="preserve">Justificacion Trimestral: </t>
    </r>
    <r>
      <rPr>
        <sz val="11"/>
        <color theme="1"/>
        <rFont val="Arial"/>
        <family val="2"/>
      </rPr>
      <t>En este indicador se tenia contemplado realizar 3 actividades en el cual se realizaron 6 actividades, derivado a que se hicieron Feria para la construcción de la legalidad y la paz en cecyte II, Debate Politico, Comite Juvenil Universitario ; Obteniendo un avance trimestral del 200%</t>
    </r>
  </si>
  <si>
    <r>
      <t xml:space="preserve">Justificacion Trimestral: </t>
    </r>
    <r>
      <rPr>
        <sz val="11"/>
        <color theme="1"/>
        <rFont val="Arial"/>
        <family val="2"/>
      </rPr>
      <t>En este trimestre se realizaron 1 actividad de las que se tenia contemplado realizar 2, obteniendo un avance trimestral del 50% en el cual se realizó Foro ambiental “transforma tu entorno”</t>
    </r>
  </si>
  <si>
    <t>AUTORIZÓ                                                                                                                                                                                 C. José Agustín Hernández Salazar                                                                                                                          Director General del IMJUVE</t>
  </si>
  <si>
    <r>
      <t xml:space="preserve">Justificacion Trimestral: </t>
    </r>
    <r>
      <rPr>
        <sz val="11"/>
        <color theme="1"/>
        <rFont val="Arial"/>
        <family val="2"/>
      </rPr>
      <t>En este indicador tenia como meta realizar 4 actividades por lo cual se realizaron 2 derivado a que se realizaron "SUSTOS FEST" y Cine por la Paz, teniendo un avance trimestral del 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</si>
</sst>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24"/>
      <color theme="0"/>
      <name val="Arial"/>
      <family val="2"/>
    </font>
    <font>
      <sz val="11"/>
      <name val="Calibri"/>
      <family val="2"/>
    </font>
    <font>
      <b/>
      <sz val="14"/>
      <color theme="0"/>
      <name val="Arial"/>
      <family val="2"/>
    </font>
    <font>
      <b/>
      <sz val="16"/>
      <color theme="0"/>
      <name val="Arial"/>
      <family val="2"/>
    </font>
    <font>
      <b/>
      <sz val="14"/>
      <color theme="1"/>
      <name val="Arial"/>
      <family val="2"/>
    </font>
    <font>
      <b/>
      <sz val="11"/>
      <color theme="1"/>
      <name val="Arial"/>
      <family val="2"/>
    </font>
    <font>
      <b/>
      <sz val="11"/>
      <color rgb="FF000000"/>
      <name val="Arial"/>
      <family val="2"/>
    </font>
    <font>
      <sz val="11"/>
      <color theme="1"/>
      <name val="Arial"/>
      <family val="2"/>
    </font>
    <font>
      <sz val="11"/>
      <color theme="1"/>
      <name val="Calibri"/>
      <family val="2"/>
    </font>
    <font>
      <b/>
      <sz val="11"/>
      <color theme="0"/>
      <name val="Arial"/>
      <family val="2"/>
    </font>
    <font>
      <b/>
      <sz val="11"/>
      <color theme="1"/>
      <name val="Calibri"/>
      <family val="2"/>
    </font>
    <font>
      <b/>
      <sz val="12"/>
      <color theme="1"/>
      <name val="Calibri"/>
      <family val="2"/>
    </font>
  </fonts>
  <fills count="9">
    <fill>
      <patternFill patternType="none"/>
    </fill>
    <fill>
      <patternFill patternType="gray125"/>
    </fill>
    <fill>
      <patternFill patternType="solid">
        <fgColor rgb="FF30BDE9"/>
        <bgColor rgb="FF30BDE9"/>
      </patternFill>
    </fill>
    <fill>
      <patternFill patternType="solid">
        <fgColor rgb="FF98DEF4"/>
        <bgColor rgb="FF98DEF4"/>
      </patternFill>
    </fill>
    <fill>
      <patternFill patternType="solid">
        <fgColor rgb="FFF2F2F2"/>
        <bgColor rgb="FFF2F2F2"/>
      </patternFill>
    </fill>
    <fill>
      <patternFill patternType="solid">
        <fgColor theme="0"/>
        <bgColor theme="0"/>
      </patternFill>
    </fill>
    <fill>
      <patternFill patternType="solid">
        <fgColor rgb="FFFFEB9C"/>
        <bgColor rgb="FFFFEB9C"/>
      </patternFill>
    </fill>
    <fill>
      <patternFill patternType="solid">
        <fgColor rgb="FFD8D8D8"/>
        <bgColor rgb="FFD8D8D8"/>
      </patternFill>
    </fill>
    <fill>
      <patternFill patternType="solid">
        <fgColor theme="9" tint="0.59999389629810485"/>
        <bgColor rgb="FFF2F2F2"/>
      </patternFill>
    </fill>
  </fills>
  <borders count="66">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dotted">
        <color theme="1"/>
      </right>
      <top style="medium">
        <color rgb="FF000000"/>
      </top>
      <bottom style="medium">
        <color rgb="FF000000"/>
      </bottom>
      <diagonal/>
    </border>
    <border>
      <left style="dotted">
        <color theme="1"/>
      </left>
      <right style="dotted">
        <color theme="1"/>
      </right>
      <top style="medium">
        <color rgb="FF000000"/>
      </top>
      <bottom style="medium">
        <color rgb="FF000000"/>
      </bottom>
      <diagonal/>
    </border>
    <border>
      <left style="dotted">
        <color theme="1"/>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otted">
        <color rgb="FF000000"/>
      </bottom>
      <diagonal/>
    </border>
    <border>
      <left style="medium">
        <color rgb="FF000000"/>
      </left>
      <right style="dotted">
        <color rgb="FF000000"/>
      </right>
      <top/>
      <bottom style="dotted">
        <color rgb="FF000000"/>
      </bottom>
      <diagonal/>
    </border>
    <border>
      <left style="dotted">
        <color theme="1"/>
      </left>
      <right style="dotted">
        <color theme="1"/>
      </right>
      <top/>
      <bottom style="dotted">
        <color theme="1"/>
      </bottom>
      <diagonal/>
    </border>
    <border>
      <left style="dotted">
        <color theme="1"/>
      </left>
      <right/>
      <top/>
      <bottom style="dotted">
        <color theme="1"/>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tted">
        <color theme="1"/>
      </left>
      <right style="dotted">
        <color theme="1"/>
      </right>
      <top style="dotted">
        <color theme="1"/>
      </top>
      <bottom/>
      <diagonal/>
    </border>
    <border>
      <left style="medium">
        <color rgb="FF000000"/>
      </left>
      <right/>
      <top/>
      <bottom style="dotted">
        <color theme="1"/>
      </bottom>
      <diagonal/>
    </border>
    <border>
      <left/>
      <right/>
      <top/>
      <bottom style="dotted">
        <color theme="1"/>
      </bottom>
      <diagonal/>
    </border>
    <border>
      <left/>
      <right/>
      <top/>
      <bottom style="dotted">
        <color theme="1"/>
      </bottom>
      <diagonal/>
    </border>
    <border>
      <left style="medium">
        <color rgb="FF000000"/>
      </left>
      <right style="medium">
        <color rgb="FF000000"/>
      </right>
      <top/>
      <bottom style="dotted">
        <color theme="1"/>
      </bottom>
      <diagonal/>
    </border>
    <border>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top style="dotted">
        <color theme="1"/>
      </top>
      <bottom style="dotted">
        <color theme="1"/>
      </bottom>
      <diagonal/>
    </border>
    <border>
      <left style="medium">
        <color theme="1"/>
      </left>
      <right style="dotted">
        <color theme="1"/>
      </right>
      <top style="dotted">
        <color theme="1"/>
      </top>
      <bottom style="dotted">
        <color theme="1"/>
      </bottom>
      <diagonal/>
    </border>
    <border>
      <left style="dotted">
        <color theme="1"/>
      </left>
      <right style="medium">
        <color rgb="FF000000"/>
      </right>
      <top style="dotted">
        <color theme="1"/>
      </top>
      <bottom style="dotted">
        <color theme="1"/>
      </bottom>
      <diagonal/>
    </border>
    <border>
      <left style="medium">
        <color rgb="FF000000"/>
      </left>
      <right style="medium">
        <color rgb="FF000000"/>
      </right>
      <top/>
      <bottom style="dotted">
        <color rgb="FF000000"/>
      </bottom>
      <diagonal/>
    </border>
    <border>
      <left style="medium">
        <color rgb="FF000000"/>
      </left>
      <right style="dotted">
        <color theme="1"/>
      </right>
      <top style="dotted">
        <color theme="1"/>
      </top>
      <bottom style="dotted">
        <color theme="1"/>
      </bottom>
      <diagonal/>
    </border>
    <border>
      <left style="medium">
        <color rgb="FF000000"/>
      </left>
      <right style="medium">
        <color rgb="FF000000"/>
      </right>
      <top style="dotted">
        <color theme="1"/>
      </top>
      <bottom style="dotted">
        <color theme="1"/>
      </bottom>
      <diagonal/>
    </border>
    <border>
      <left style="medium">
        <color rgb="FF000000"/>
      </left>
      <right style="medium">
        <color rgb="FF000000"/>
      </right>
      <top style="dotted">
        <color rgb="FF000000"/>
      </top>
      <bottom style="dotted">
        <color rgb="FF000000"/>
      </bottom>
      <diagonal/>
    </border>
    <border>
      <left style="medium">
        <color rgb="FF000000"/>
      </left>
      <right style="dotted">
        <color theme="1"/>
      </right>
      <top style="dotted">
        <color theme="1"/>
      </top>
      <bottom/>
      <diagonal/>
    </border>
    <border>
      <left style="dotted">
        <color theme="1"/>
      </left>
      <right/>
      <top style="dotted">
        <color theme="1"/>
      </top>
      <bottom/>
      <diagonal/>
    </border>
    <border>
      <left style="medium">
        <color rgb="FF000000"/>
      </left>
      <right style="medium">
        <color rgb="FF000000"/>
      </right>
      <top style="dotted">
        <color theme="1"/>
      </top>
      <bottom/>
      <diagonal/>
    </border>
    <border>
      <left/>
      <right style="dotted">
        <color theme="1"/>
      </right>
      <top style="dotted">
        <color theme="1"/>
      </top>
      <bottom/>
      <diagonal/>
    </border>
    <border>
      <left style="medium">
        <color theme="1"/>
      </left>
      <right style="dotted">
        <color theme="1"/>
      </right>
      <top style="dotted">
        <color theme="1"/>
      </top>
      <bottom/>
      <diagonal/>
    </border>
    <border>
      <left style="dotted">
        <color theme="1"/>
      </left>
      <right style="medium">
        <color rgb="FF000000"/>
      </right>
      <top style="dotted">
        <color theme="1"/>
      </top>
      <bottom/>
      <diagonal/>
    </border>
    <border>
      <left style="medium">
        <color rgb="FF000000"/>
      </left>
      <right style="dotted">
        <color theme="1"/>
      </right>
      <top style="dotted">
        <color theme="1"/>
      </top>
      <bottom style="medium">
        <color rgb="FF000000"/>
      </bottom>
      <diagonal/>
    </border>
    <border>
      <left style="dotted">
        <color theme="1"/>
      </left>
      <right style="dotted">
        <color theme="1"/>
      </right>
      <top style="dotted">
        <color theme="1"/>
      </top>
      <bottom style="medium">
        <color rgb="FF000000"/>
      </bottom>
      <diagonal/>
    </border>
    <border>
      <left style="dotted">
        <color theme="1"/>
      </left>
      <right/>
      <top style="dotted">
        <color theme="1"/>
      </top>
      <bottom style="medium">
        <color rgb="FF000000"/>
      </bottom>
      <diagonal/>
    </border>
    <border>
      <left style="medium">
        <color rgb="FF000000"/>
      </left>
      <right style="medium">
        <color rgb="FF000000"/>
      </right>
      <top style="dotted">
        <color theme="1"/>
      </top>
      <bottom style="medium">
        <color rgb="FF000000"/>
      </bottom>
      <diagonal/>
    </border>
    <border>
      <left/>
      <right style="dotted">
        <color theme="1"/>
      </right>
      <top style="dotted">
        <color theme="1"/>
      </top>
      <bottom style="medium">
        <color rgb="FF000000"/>
      </bottom>
      <diagonal/>
    </border>
    <border>
      <left style="medium">
        <color theme="1"/>
      </left>
      <right style="dotted">
        <color theme="1"/>
      </right>
      <top style="dotted">
        <color theme="1"/>
      </top>
      <bottom style="medium">
        <color rgb="FF000000"/>
      </bottom>
      <diagonal/>
    </border>
    <border>
      <left style="medium">
        <color rgb="FF000000"/>
      </left>
      <right style="medium">
        <color rgb="FF000000"/>
      </right>
      <top style="dotted">
        <color rgb="FF000000"/>
      </top>
      <bottom style="medium">
        <color rgb="FF000000"/>
      </bottom>
      <diagonal/>
    </border>
    <border>
      <left/>
      <right/>
      <top style="thin">
        <color rgb="FF000000"/>
      </top>
      <bottom/>
      <diagonal/>
    </border>
    <border>
      <left style="dotted">
        <color theme="1"/>
      </left>
      <right style="medium">
        <color rgb="FF000000"/>
      </right>
      <top style="dotted">
        <color theme="1"/>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114">
    <xf numFmtId="0" fontId="0" fillId="0" borderId="0" xfId="0"/>
    <xf numFmtId="2" fontId="1" fillId="2" borderId="7" xfId="0" applyNumberFormat="1" applyFont="1" applyFill="1" applyBorder="1" applyAlignment="1">
      <alignment vertical="center" wrapText="1"/>
    </xf>
    <xf numFmtId="2" fontId="1" fillId="2" borderId="8" xfId="0" applyNumberFormat="1"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8" fillId="4" borderId="24"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vertical="center" wrapText="1"/>
    </xf>
    <xf numFmtId="10" fontId="8" fillId="0" borderId="26" xfId="0" applyNumberFormat="1" applyFont="1" applyBorder="1" applyAlignment="1">
      <alignment horizontal="center" vertical="center" wrapText="1"/>
    </xf>
    <xf numFmtId="10" fontId="8" fillId="0" borderId="27" xfId="0" applyNumberFormat="1" applyFont="1" applyBorder="1" applyAlignment="1">
      <alignment horizontal="center" vertical="center" wrapText="1"/>
    </xf>
    <xf numFmtId="10" fontId="8" fillId="5" borderId="28" xfId="0" applyNumberFormat="1" applyFont="1" applyFill="1" applyBorder="1" applyAlignment="1">
      <alignment horizontal="center" vertical="center" wrapText="1"/>
    </xf>
    <xf numFmtId="10" fontId="8" fillId="5" borderId="29" xfId="0" applyNumberFormat="1" applyFont="1" applyFill="1" applyBorder="1" applyAlignment="1">
      <alignment horizontal="center" vertical="center" wrapText="1"/>
    </xf>
    <xf numFmtId="10" fontId="9" fillId="4" borderId="31" xfId="0" applyNumberFormat="1" applyFont="1" applyFill="1" applyBorder="1" applyAlignment="1">
      <alignment horizontal="center" vertical="center" wrapText="1"/>
    </xf>
    <xf numFmtId="10" fontId="9" fillId="4" borderId="32" xfId="0" applyNumberFormat="1" applyFont="1" applyFill="1" applyBorder="1" applyAlignment="1">
      <alignment horizontal="center" vertical="center" wrapText="1"/>
    </xf>
    <xf numFmtId="0" fontId="8" fillId="4" borderId="33" xfId="0" applyFont="1" applyFill="1" applyBorder="1" applyAlignment="1">
      <alignment horizontal="left" vertical="center" wrapText="1"/>
    </xf>
    <xf numFmtId="10" fontId="6" fillId="5" borderId="37" xfId="0" applyNumberFormat="1" applyFont="1" applyFill="1" applyBorder="1" applyAlignment="1">
      <alignment horizontal="center" vertical="center" wrapText="1"/>
    </xf>
    <xf numFmtId="3" fontId="8" fillId="5" borderId="38" xfId="0" applyNumberFormat="1" applyFont="1" applyFill="1" applyBorder="1" applyAlignment="1">
      <alignment horizontal="center" vertical="center" wrapText="1"/>
    </xf>
    <xf numFmtId="3" fontId="8" fillId="5" borderId="39" xfId="0" applyNumberFormat="1" applyFont="1" applyFill="1" applyBorder="1" applyAlignment="1">
      <alignment horizontal="center" vertical="center" wrapText="1"/>
    </xf>
    <xf numFmtId="3" fontId="8" fillId="5" borderId="40" xfId="0" applyNumberFormat="1" applyFont="1" applyFill="1" applyBorder="1" applyAlignment="1">
      <alignment horizontal="center" vertical="center" wrapText="1"/>
    </xf>
    <xf numFmtId="3" fontId="8" fillId="5" borderId="41" xfId="0" applyNumberFormat="1" applyFont="1" applyFill="1" applyBorder="1" applyAlignment="1">
      <alignment horizontal="center" vertical="center" wrapText="1"/>
    </xf>
    <xf numFmtId="3" fontId="8" fillId="5" borderId="42" xfId="0" applyNumberFormat="1" applyFont="1" applyFill="1" applyBorder="1" applyAlignment="1">
      <alignment horizontal="center" vertical="center" wrapText="1"/>
    </xf>
    <xf numFmtId="0" fontId="8" fillId="6" borderId="43"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6" fillId="2" borderId="46" xfId="0" applyFont="1" applyFill="1" applyBorder="1" applyAlignment="1">
      <alignment horizontal="left" vertical="center" wrapText="1"/>
    </xf>
    <xf numFmtId="0" fontId="11" fillId="0" borderId="0" xfId="0" applyFont="1"/>
    <xf numFmtId="0" fontId="6" fillId="3" borderId="44"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left" vertical="center" wrapText="1"/>
    </xf>
    <xf numFmtId="0" fontId="6" fillId="3" borderId="45" xfId="0" applyFont="1" applyFill="1" applyBorder="1" applyAlignment="1">
      <alignment horizontal="center" vertical="center" wrapText="1"/>
    </xf>
    <xf numFmtId="3" fontId="8" fillId="7" borderId="38" xfId="0" applyNumberFormat="1" applyFont="1" applyFill="1" applyBorder="1" applyAlignment="1">
      <alignment horizontal="center" vertical="center" wrapText="1"/>
    </xf>
    <xf numFmtId="3" fontId="8" fillId="7" borderId="39"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0" fontId="6" fillId="3" borderId="46"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left" vertical="center" wrapText="1"/>
    </xf>
    <xf numFmtId="0" fontId="8" fillId="4" borderId="45" xfId="0" applyFont="1" applyFill="1" applyBorder="1" applyAlignment="1">
      <alignment horizontal="center" vertical="center" wrapText="1"/>
    </xf>
    <xf numFmtId="0" fontId="6" fillId="4" borderId="46"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6" fillId="4" borderId="33" xfId="0" applyFont="1" applyFill="1" applyBorder="1" applyAlignment="1">
      <alignment horizontal="center" vertical="center" wrapText="1"/>
    </xf>
    <xf numFmtId="0" fontId="6" fillId="4" borderId="48" xfId="0" applyFont="1" applyFill="1" applyBorder="1" applyAlignment="1">
      <alignment horizontal="left" vertical="center" wrapText="1"/>
    </xf>
    <xf numFmtId="0" fontId="8" fillId="4" borderId="49" xfId="0" applyFont="1" applyFill="1" applyBorder="1" applyAlignment="1">
      <alignment horizontal="center" vertical="center" wrapText="1"/>
    </xf>
    <xf numFmtId="3" fontId="8" fillId="7" borderId="50" xfId="0" applyNumberFormat="1" applyFont="1" applyFill="1" applyBorder="1" applyAlignment="1">
      <alignment horizontal="center" vertical="center" wrapText="1"/>
    </xf>
    <xf numFmtId="3" fontId="8" fillId="7" borderId="33" xfId="0" applyNumberFormat="1" applyFont="1" applyFill="1" applyBorder="1" applyAlignment="1">
      <alignment horizontal="center" vertical="center" wrapText="1"/>
    </xf>
    <xf numFmtId="3" fontId="8" fillId="7" borderId="48" xfId="0" applyNumberFormat="1" applyFont="1" applyFill="1" applyBorder="1" applyAlignment="1">
      <alignment horizontal="center" vertical="center" wrapText="1"/>
    </xf>
    <xf numFmtId="3" fontId="8" fillId="7" borderId="51" xfId="0" applyNumberFormat="1" applyFont="1" applyFill="1" applyBorder="1" applyAlignment="1">
      <alignment horizontal="center" vertical="center" wrapText="1"/>
    </xf>
    <xf numFmtId="3" fontId="8" fillId="7" borderId="52" xfId="0" applyNumberFormat="1" applyFont="1" applyFill="1" applyBorder="1" applyAlignment="1">
      <alignment horizontal="center" vertical="center" wrapText="1"/>
    </xf>
    <xf numFmtId="0" fontId="6" fillId="3" borderId="47"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6" fillId="3" borderId="33" xfId="0" applyFont="1" applyFill="1" applyBorder="1" applyAlignment="1">
      <alignment horizontal="center" vertical="center" wrapText="1"/>
    </xf>
    <xf numFmtId="0" fontId="6" fillId="3" borderId="48" xfId="0" applyFont="1" applyFill="1" applyBorder="1" applyAlignment="1">
      <alignment horizontal="left" vertical="center" wrapText="1"/>
    </xf>
    <xf numFmtId="0" fontId="8" fillId="3" borderId="49" xfId="0" applyFont="1" applyFill="1" applyBorder="1" applyAlignment="1">
      <alignment horizontal="center"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8" fillId="4" borderId="54" xfId="0" applyFont="1" applyFill="1" applyBorder="1" applyAlignment="1">
      <alignment horizontal="left"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8" fillId="4" borderId="56" xfId="0" applyFont="1" applyFill="1" applyBorder="1" applyAlignment="1">
      <alignment horizontal="center" vertical="center" wrapText="1"/>
    </xf>
    <xf numFmtId="3" fontId="8" fillId="7" borderId="57" xfId="0" applyNumberFormat="1" applyFont="1" applyFill="1" applyBorder="1" applyAlignment="1">
      <alignment horizontal="center" vertical="center" wrapText="1"/>
    </xf>
    <xf numFmtId="3" fontId="8" fillId="7" borderId="54" xfId="0" applyNumberFormat="1" applyFont="1" applyFill="1" applyBorder="1" applyAlignment="1">
      <alignment horizontal="center" vertical="center" wrapText="1"/>
    </xf>
    <xf numFmtId="3" fontId="8" fillId="7" borderId="55" xfId="0" applyNumberFormat="1" applyFont="1" applyFill="1" applyBorder="1" applyAlignment="1">
      <alignment horizontal="center" vertical="center" wrapText="1"/>
    </xf>
    <xf numFmtId="3" fontId="8" fillId="7" borderId="58" xfId="0" applyNumberFormat="1" applyFont="1" applyFill="1" applyBorder="1" applyAlignment="1">
      <alignment horizontal="center" vertical="center" wrapText="1"/>
    </xf>
    <xf numFmtId="0" fontId="6" fillId="4" borderId="59" xfId="0" applyFont="1" applyFill="1" applyBorder="1" applyAlignment="1">
      <alignment horizontal="left" vertical="center" wrapText="1"/>
    </xf>
    <xf numFmtId="10" fontId="9" fillId="8" borderId="30" xfId="0" applyNumberFormat="1" applyFont="1" applyFill="1" applyBorder="1" applyAlignment="1">
      <alignment horizontal="center" vertical="center" wrapText="1"/>
    </xf>
    <xf numFmtId="3" fontId="8" fillId="7" borderId="61" xfId="0" applyNumberFormat="1" applyFont="1" applyFill="1" applyBorder="1" applyAlignment="1">
      <alignment horizontal="center" vertical="center" wrapText="1"/>
    </xf>
    <xf numFmtId="10" fontId="9" fillId="4" borderId="63" xfId="0" applyNumberFormat="1" applyFont="1" applyFill="1" applyBorder="1" applyAlignment="1">
      <alignment horizontal="center" vertical="center" wrapText="1"/>
    </xf>
    <xf numFmtId="10" fontId="9" fillId="4" borderId="64" xfId="0" applyNumberFormat="1" applyFont="1" applyFill="1" applyBorder="1" applyAlignment="1">
      <alignment horizontal="center" vertical="center" wrapText="1"/>
    </xf>
    <xf numFmtId="10" fontId="9" fillId="4" borderId="18" xfId="0" applyNumberFormat="1" applyFont="1" applyFill="1" applyBorder="1" applyAlignment="1">
      <alignment horizontal="center" vertical="center" wrapText="1"/>
    </xf>
    <xf numFmtId="10" fontId="9" fillId="8" borderId="62"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2" fontId="1" fillId="2" borderId="4" xfId="0" applyNumberFormat="1" applyFont="1" applyFill="1" applyBorder="1" applyAlignment="1">
      <alignment horizontal="center" vertical="center" wrapText="1"/>
    </xf>
    <xf numFmtId="0" fontId="2" fillId="0" borderId="5" xfId="0" applyFont="1" applyBorder="1"/>
    <xf numFmtId="0" fontId="2" fillId="0" borderId="6" xfId="0" applyFont="1" applyBorder="1"/>
    <xf numFmtId="2" fontId="3" fillId="2" borderId="9" xfId="0" applyNumberFormat="1" applyFont="1" applyFill="1" applyBorder="1" applyAlignment="1">
      <alignment horizontal="center" vertical="center" wrapText="1"/>
    </xf>
    <xf numFmtId="0" fontId="2" fillId="0" borderId="10" xfId="0" applyFont="1" applyBorder="1"/>
    <xf numFmtId="0" fontId="2" fillId="0" borderId="11" xfId="0" applyFont="1" applyBorder="1"/>
    <xf numFmtId="0" fontId="9" fillId="0" borderId="0" xfId="0" applyFont="1" applyAlignment="1">
      <alignment horizontal="center" vertical="top" wrapText="1"/>
    </xf>
    <xf numFmtId="0" fontId="0" fillId="0" borderId="0" xfId="0"/>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14" xfId="0" applyFont="1" applyBorder="1"/>
    <xf numFmtId="0" fontId="12" fillId="0" borderId="60" xfId="0" applyFont="1" applyBorder="1" applyAlignment="1">
      <alignment horizontal="center" vertical="center" wrapText="1"/>
    </xf>
    <xf numFmtId="0" fontId="2" fillId="0" borderId="60" xfId="0" applyFont="1" applyBorder="1"/>
    <xf numFmtId="0" fontId="3" fillId="2" borderId="12" xfId="0" applyFont="1" applyFill="1" applyBorder="1" applyAlignment="1">
      <alignment horizontal="center" vertical="center" wrapText="1"/>
    </xf>
    <xf numFmtId="0" fontId="3" fillId="2" borderId="9" xfId="0" applyFont="1" applyFill="1" applyBorder="1" applyAlignment="1">
      <alignment horizontal="center" vertical="center"/>
    </xf>
    <xf numFmtId="0" fontId="6" fillId="5" borderId="34" xfId="0" applyFont="1" applyFill="1" applyBorder="1" applyAlignment="1">
      <alignment horizontal="center" vertical="center" wrapText="1"/>
    </xf>
    <xf numFmtId="0" fontId="2" fillId="0" borderId="35" xfId="0" applyFont="1" applyBorder="1"/>
    <xf numFmtId="0" fontId="2" fillId="0" borderId="36" xfId="0" applyFont="1" applyBorder="1"/>
    <xf numFmtId="0" fontId="12" fillId="0" borderId="60" xfId="0" applyFont="1" applyBorder="1" applyAlignment="1">
      <alignment horizontal="center" vertical="top" wrapText="1"/>
    </xf>
    <xf numFmtId="0" fontId="8" fillId="4" borderId="65" xfId="0" applyFont="1" applyFill="1" applyBorder="1" applyAlignment="1">
      <alignment horizontal="left" vertical="center" wrapText="1"/>
    </xf>
  </cellXfs>
  <cellStyles count="1">
    <cellStyle name="Normal" xfId="0" builtinId="0"/>
  </cellStyles>
  <dxfs count="9">
    <dxf>
      <font>
        <color rgb="FF9C5700"/>
      </font>
      <fill>
        <patternFill patternType="solid">
          <fgColor rgb="FFFFEB9C"/>
          <bgColor rgb="FFFFEB9C"/>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ont>
        <color rgb="FF9C5700"/>
      </font>
      <fill>
        <patternFill patternType="solid">
          <fgColor rgb="FFFFEB9C"/>
          <bgColor rgb="FFFFEB9C"/>
        </patternFill>
      </fill>
    </dxf>
    <dxf>
      <fill>
        <patternFill patternType="none"/>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38100</xdr:rowOff>
    </xdr:from>
    <xdr:ext cx="2124075" cy="3286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1266825</xdr:colOff>
      <xdr:row>2</xdr:row>
      <xdr:rowOff>180975</xdr:rowOff>
    </xdr:from>
    <xdr:ext cx="2076450" cy="2162175"/>
    <xdr:pic>
      <xdr:nvPicPr>
        <xdr:cNvPr id="3" name="image3.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1085850</xdr:colOff>
      <xdr:row>2</xdr:row>
      <xdr:rowOff>38100</xdr:rowOff>
    </xdr:from>
    <xdr:ext cx="5086350" cy="199072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AB1000"/>
  <sheetViews>
    <sheetView tabSelected="1" view="pageBreakPreview" topLeftCell="L12" zoomScale="90" zoomScaleNormal="28" zoomScaleSheetLayoutView="90" workbookViewId="0">
      <selection activeCell="W15" sqref="W15"/>
    </sheetView>
  </sheetViews>
  <sheetFormatPr baseColWidth="10" defaultColWidth="14.42578125" defaultRowHeight="15" customHeight="1" x14ac:dyDescent="0.25"/>
  <cols>
    <col min="1" max="1" width="11.42578125" customWidth="1"/>
    <col min="2" max="2" width="19.28515625" customWidth="1"/>
    <col min="3" max="3" width="60.42578125" customWidth="1"/>
    <col min="4" max="6" width="31.42578125" customWidth="1"/>
    <col min="7" max="15" width="16.85546875" customWidth="1"/>
    <col min="16" max="23" width="18.140625" customWidth="1"/>
    <col min="24" max="24" width="67.85546875" customWidth="1"/>
    <col min="25" max="28" width="11.42578125" customWidth="1"/>
  </cols>
  <sheetData>
    <row r="4" spans="2:24" ht="63" customHeight="1" x14ac:dyDescent="0.25">
      <c r="E4" s="90" t="s">
        <v>0</v>
      </c>
      <c r="F4" s="91"/>
      <c r="G4" s="91"/>
      <c r="H4" s="91"/>
      <c r="I4" s="91"/>
      <c r="J4" s="91"/>
      <c r="K4" s="91"/>
      <c r="L4" s="91"/>
      <c r="M4" s="91"/>
      <c r="N4" s="91"/>
      <c r="O4" s="91"/>
      <c r="P4" s="91"/>
      <c r="Q4" s="91"/>
      <c r="R4" s="91"/>
      <c r="S4" s="92"/>
    </row>
    <row r="5" spans="2:24" ht="30" customHeight="1" x14ac:dyDescent="0.25">
      <c r="E5" s="93" t="s">
        <v>1</v>
      </c>
      <c r="F5" s="94"/>
      <c r="G5" s="94"/>
      <c r="H5" s="94"/>
      <c r="I5" s="94"/>
      <c r="J5" s="94"/>
      <c r="K5" s="94"/>
      <c r="L5" s="94"/>
      <c r="M5" s="94"/>
      <c r="N5" s="94"/>
      <c r="O5" s="94"/>
      <c r="P5" s="94"/>
      <c r="Q5" s="94"/>
      <c r="R5" s="94"/>
      <c r="S5" s="95"/>
    </row>
    <row r="6" spans="2:24" ht="26.25" customHeight="1" x14ac:dyDescent="0.25">
      <c r="E6" s="93" t="s">
        <v>2</v>
      </c>
      <c r="F6" s="94"/>
      <c r="G6" s="94"/>
      <c r="H6" s="94"/>
      <c r="I6" s="94"/>
      <c r="J6" s="94"/>
      <c r="K6" s="94"/>
      <c r="L6" s="94"/>
      <c r="M6" s="94"/>
      <c r="N6" s="94"/>
      <c r="O6" s="94"/>
      <c r="P6" s="94"/>
      <c r="Q6" s="94"/>
      <c r="R6" s="94"/>
      <c r="S6" s="95"/>
    </row>
    <row r="7" spans="2:24" ht="26.25" customHeight="1" x14ac:dyDescent="0.25">
      <c r="E7" s="93" t="s">
        <v>3</v>
      </c>
      <c r="F7" s="94"/>
      <c r="G7" s="94"/>
      <c r="H7" s="94"/>
      <c r="I7" s="94"/>
      <c r="J7" s="94"/>
      <c r="K7" s="94"/>
      <c r="L7" s="94"/>
      <c r="M7" s="94"/>
      <c r="N7" s="94"/>
      <c r="O7" s="94"/>
      <c r="P7" s="94"/>
      <c r="Q7" s="94"/>
      <c r="R7" s="94"/>
      <c r="S7" s="95"/>
    </row>
    <row r="8" spans="2:24" ht="15.75" customHeight="1" x14ac:dyDescent="0.25">
      <c r="E8" s="1"/>
      <c r="F8" s="2"/>
      <c r="G8" s="2"/>
      <c r="H8" s="2"/>
      <c r="I8" s="2"/>
      <c r="J8" s="2"/>
      <c r="K8" s="2"/>
      <c r="L8" s="2"/>
      <c r="M8" s="2"/>
      <c r="N8" s="2"/>
      <c r="O8" s="2"/>
      <c r="P8" s="2"/>
      <c r="Q8" s="2"/>
      <c r="R8" s="2"/>
      <c r="S8" s="2"/>
    </row>
    <row r="11" spans="2:24" ht="9" customHeight="1" x14ac:dyDescent="0.25"/>
    <row r="12" spans="2:24" ht="26.25" customHeight="1" x14ac:dyDescent="0.25">
      <c r="G12" s="96" t="s">
        <v>4</v>
      </c>
      <c r="H12" s="97"/>
      <c r="I12" s="97"/>
      <c r="J12" s="97"/>
      <c r="K12" s="97"/>
      <c r="L12" s="97"/>
      <c r="M12" s="97"/>
      <c r="N12" s="97"/>
      <c r="O12" s="97"/>
      <c r="P12" s="97"/>
      <c r="Q12" s="97"/>
      <c r="R12" s="97"/>
      <c r="S12" s="97"/>
      <c r="T12" s="97"/>
      <c r="U12" s="97"/>
      <c r="V12" s="97"/>
      <c r="W12" s="98"/>
    </row>
    <row r="13" spans="2:24" ht="57" customHeight="1" x14ac:dyDescent="0.25">
      <c r="B13" s="107" t="s">
        <v>5</v>
      </c>
      <c r="C13" s="107" t="s">
        <v>6</v>
      </c>
      <c r="D13" s="101" t="s">
        <v>7</v>
      </c>
      <c r="E13" s="97"/>
      <c r="F13" s="98"/>
      <c r="G13" s="108" t="s">
        <v>8</v>
      </c>
      <c r="H13" s="97"/>
      <c r="I13" s="97"/>
      <c r="J13" s="97"/>
      <c r="K13" s="98"/>
      <c r="L13" s="101" t="s">
        <v>9</v>
      </c>
      <c r="M13" s="97"/>
      <c r="N13" s="97"/>
      <c r="O13" s="98"/>
      <c r="P13" s="101" t="s">
        <v>10</v>
      </c>
      <c r="Q13" s="97"/>
      <c r="R13" s="97"/>
      <c r="S13" s="98"/>
      <c r="T13" s="102" t="s">
        <v>11</v>
      </c>
      <c r="U13" s="97"/>
      <c r="V13" s="97"/>
      <c r="W13" s="98"/>
      <c r="X13" s="103" t="s">
        <v>12</v>
      </c>
    </row>
    <row r="14" spans="2:24" ht="143.25" customHeight="1" thickBot="1" x14ac:dyDescent="0.3">
      <c r="B14" s="104"/>
      <c r="C14" s="104"/>
      <c r="D14" s="3" t="s">
        <v>13</v>
      </c>
      <c r="E14" s="3" t="s">
        <v>14</v>
      </c>
      <c r="F14" s="4" t="s">
        <v>15</v>
      </c>
      <c r="G14" s="5" t="s">
        <v>16</v>
      </c>
      <c r="H14" s="6" t="s">
        <v>17</v>
      </c>
      <c r="I14" s="7" t="s">
        <v>18</v>
      </c>
      <c r="J14" s="8" t="s">
        <v>19</v>
      </c>
      <c r="K14" s="9" t="s">
        <v>20</v>
      </c>
      <c r="L14" s="10" t="s">
        <v>17</v>
      </c>
      <c r="M14" s="11" t="s">
        <v>18</v>
      </c>
      <c r="N14" s="12" t="s">
        <v>19</v>
      </c>
      <c r="O14" s="13" t="s">
        <v>20</v>
      </c>
      <c r="P14" s="10" t="s">
        <v>17</v>
      </c>
      <c r="Q14" s="11" t="s">
        <v>18</v>
      </c>
      <c r="R14" s="12" t="s">
        <v>19</v>
      </c>
      <c r="S14" s="13" t="s">
        <v>20</v>
      </c>
      <c r="T14" s="12" t="s">
        <v>17</v>
      </c>
      <c r="U14" s="11" t="s">
        <v>18</v>
      </c>
      <c r="V14" s="12" t="s">
        <v>19</v>
      </c>
      <c r="W14" s="13" t="s">
        <v>20</v>
      </c>
      <c r="X14" s="104"/>
    </row>
    <row r="15" spans="2:24" ht="165.75" customHeight="1" thickBot="1" x14ac:dyDescent="0.3">
      <c r="B15" s="14" t="s">
        <v>21</v>
      </c>
      <c r="C15" s="15" t="s">
        <v>22</v>
      </c>
      <c r="D15" s="15" t="s">
        <v>23</v>
      </c>
      <c r="E15" s="16" t="s">
        <v>24</v>
      </c>
      <c r="F15" s="17" t="s">
        <v>25</v>
      </c>
      <c r="G15" s="18">
        <v>0.95330000000000004</v>
      </c>
      <c r="H15" s="19">
        <v>0.23830000000000001</v>
      </c>
      <c r="I15" s="20">
        <v>0.23830000000000001</v>
      </c>
      <c r="J15" s="20">
        <v>0.23830000000000001</v>
      </c>
      <c r="K15" s="21">
        <v>0.23830000000000001</v>
      </c>
      <c r="L15" s="19">
        <v>0.23830000000000001</v>
      </c>
      <c r="M15" s="20">
        <v>0.23830000000000001</v>
      </c>
      <c r="N15" s="20">
        <v>0.23830000000000001</v>
      </c>
      <c r="O15" s="21">
        <v>0.23830000000000001</v>
      </c>
      <c r="P15" s="84">
        <f t="shared" ref="P15:Q15" si="0">IFERROR((L15/H15),"100%")</f>
        <v>1</v>
      </c>
      <c r="Q15" s="22">
        <f t="shared" si="0"/>
        <v>1</v>
      </c>
      <c r="R15" s="22">
        <f>IFERROR((N15/J15),"100%")</f>
        <v>1</v>
      </c>
      <c r="S15" s="22">
        <f>IFERROR((O15/K15),"100%")</f>
        <v>1</v>
      </c>
      <c r="T15" s="23">
        <f>IFERROR(((L15)/(G15)),"No Programado")</f>
        <v>0.2499737753068289</v>
      </c>
      <c r="U15" s="23">
        <f>IFERROR(((L15+M15)/(G15)),"No Programado")</f>
        <v>0.49994755061365781</v>
      </c>
      <c r="V15" s="23">
        <f>IFERROR(((L15+M15+N15)/(G15)),"No Programado")</f>
        <v>0.74992132592048677</v>
      </c>
      <c r="W15" s="23">
        <f>IFERROR(((L15+M15+N15+O15)/(G15)),"No Programado")</f>
        <v>0.99989510122731562</v>
      </c>
      <c r="X15" s="113" t="s">
        <v>55</v>
      </c>
    </row>
    <row r="16" spans="2:24" ht="23.25" hidden="1" customHeight="1" x14ac:dyDescent="0.25">
      <c r="B16" s="109" t="s">
        <v>26</v>
      </c>
      <c r="C16" s="110"/>
      <c r="D16" s="110"/>
      <c r="E16" s="110"/>
      <c r="F16" s="111"/>
      <c r="G16" s="25"/>
      <c r="H16" s="26"/>
      <c r="I16" s="27"/>
      <c r="J16" s="27"/>
      <c r="K16" s="28"/>
      <c r="L16" s="29"/>
      <c r="M16" s="27"/>
      <c r="N16" s="27"/>
      <c r="O16" s="30"/>
      <c r="P16" s="84" t="str">
        <f t="shared" ref="P16:S16" si="1">IFERROR((L16/H16),"100%")</f>
        <v>100%</v>
      </c>
      <c r="Q16" s="22" t="str">
        <f t="shared" si="1"/>
        <v>100%</v>
      </c>
      <c r="R16" s="22" t="str">
        <f t="shared" si="1"/>
        <v>100%</v>
      </c>
      <c r="S16" s="87" t="str">
        <f t="shared" si="1"/>
        <v>100%</v>
      </c>
      <c r="T16" s="23" t="str">
        <f t="shared" ref="T16:T20" si="2">IFERROR(((L16)/(G16)),"No Programado")</f>
        <v>No Programado</v>
      </c>
      <c r="U16" s="23" t="str">
        <f t="shared" ref="U16" si="3">IFERROR(((L16+M16)/(G16)),"No Programado")</f>
        <v>No Programado</v>
      </c>
      <c r="V16" s="23" t="str">
        <f t="shared" ref="V16" si="4">IFERROR(((L16+M16+N16)/(G16)),"No Programado")</f>
        <v>No Programado</v>
      </c>
      <c r="W16" s="23" t="str">
        <f t="shared" ref="W16" si="5">IFERROR(((L16+M16+N16+O16)/(G16)),"No Programado")</f>
        <v>No Programado</v>
      </c>
      <c r="X16" s="31"/>
    </row>
    <row r="17" spans="2:28" ht="141" customHeight="1" x14ac:dyDescent="0.25">
      <c r="B17" s="32" t="s">
        <v>27</v>
      </c>
      <c r="C17" s="33" t="s">
        <v>28</v>
      </c>
      <c r="D17" s="33" t="s">
        <v>29</v>
      </c>
      <c r="E17" s="34" t="s">
        <v>30</v>
      </c>
      <c r="F17" s="35" t="s">
        <v>31</v>
      </c>
      <c r="G17" s="36">
        <v>14050</v>
      </c>
      <c r="H17" s="26">
        <v>1800</v>
      </c>
      <c r="I17" s="27">
        <v>4500</v>
      </c>
      <c r="J17" s="27">
        <v>4550</v>
      </c>
      <c r="K17" s="28">
        <v>3200</v>
      </c>
      <c r="L17" s="29">
        <v>1800</v>
      </c>
      <c r="M17" s="27">
        <v>4920</v>
      </c>
      <c r="N17" s="27">
        <v>5868</v>
      </c>
      <c r="O17" s="30">
        <v>3244</v>
      </c>
      <c r="P17" s="84">
        <f t="shared" ref="P17:Q17" si="6">IFERROR((L17/H17),"100%")</f>
        <v>1</v>
      </c>
      <c r="Q17" s="22">
        <f t="shared" si="6"/>
        <v>1.0933333333333333</v>
      </c>
      <c r="R17" s="86">
        <f>IFERROR((N17/J17),"100%")</f>
        <v>1.2896703296703296</v>
      </c>
      <c r="S17" s="89">
        <f>IFERROR((O17/K17),"100%")</f>
        <v>1.0137499999999999</v>
      </c>
      <c r="T17" s="23">
        <f t="shared" si="2"/>
        <v>0.12811387900355872</v>
      </c>
      <c r="U17" s="23">
        <f t="shared" ref="U17:U25" si="7">IFERROR(((L17+M17)/(G17)),"No Programado")</f>
        <v>0.47829181494661921</v>
      </c>
      <c r="V17" s="23">
        <f t="shared" ref="V17:V25" si="8">IFERROR(((L17+M17+N17)/(G17)),"No Programado")</f>
        <v>0.89594306049822059</v>
      </c>
      <c r="W17" s="23">
        <f t="shared" ref="W17:W25" si="9">IFERROR(((L17+M17+N17+O17)/(G17)),"No Programado")</f>
        <v>1.1268327402135232</v>
      </c>
      <c r="X17" s="37" t="s">
        <v>58</v>
      </c>
      <c r="AB17" s="38"/>
    </row>
    <row r="18" spans="2:28" ht="116.25" customHeight="1" x14ac:dyDescent="0.25">
      <c r="B18" s="39" t="s">
        <v>32</v>
      </c>
      <c r="C18" s="40" t="s">
        <v>33</v>
      </c>
      <c r="D18" s="40" t="s">
        <v>34</v>
      </c>
      <c r="E18" s="41" t="s">
        <v>30</v>
      </c>
      <c r="F18" s="42" t="s">
        <v>35</v>
      </c>
      <c r="G18" s="43">
        <v>44</v>
      </c>
      <c r="H18" s="44">
        <v>9</v>
      </c>
      <c r="I18" s="45">
        <v>12</v>
      </c>
      <c r="J18" s="45">
        <v>13</v>
      </c>
      <c r="K18" s="46">
        <v>10</v>
      </c>
      <c r="L18" s="47">
        <v>9</v>
      </c>
      <c r="M18" s="45">
        <v>20</v>
      </c>
      <c r="N18" s="45">
        <v>17</v>
      </c>
      <c r="O18" s="48">
        <v>10</v>
      </c>
      <c r="P18" s="84">
        <f t="shared" ref="P18:R18" si="10">IFERROR((L18/H18),"100%")</f>
        <v>1</v>
      </c>
      <c r="Q18" s="22">
        <f t="shared" si="10"/>
        <v>1.6666666666666667</v>
      </c>
      <c r="R18" s="22">
        <f t="shared" si="10"/>
        <v>1.3076923076923077</v>
      </c>
      <c r="S18" s="88">
        <f t="shared" ref="S18:S25" si="11">IFERROR((O18/K18),"100%")</f>
        <v>1</v>
      </c>
      <c r="T18" s="23">
        <f t="shared" si="2"/>
        <v>0.20454545454545456</v>
      </c>
      <c r="U18" s="23">
        <f t="shared" si="7"/>
        <v>0.65909090909090906</v>
      </c>
      <c r="V18" s="23">
        <f t="shared" si="8"/>
        <v>1.0454545454545454</v>
      </c>
      <c r="W18" s="23">
        <f t="shared" si="9"/>
        <v>1.2727272727272727</v>
      </c>
      <c r="X18" s="49" t="s">
        <v>57</v>
      </c>
    </row>
    <row r="19" spans="2:28" ht="90" x14ac:dyDescent="0.25">
      <c r="B19" s="50" t="s">
        <v>36</v>
      </c>
      <c r="C19" s="51" t="s">
        <v>37</v>
      </c>
      <c r="D19" s="52" t="s">
        <v>38</v>
      </c>
      <c r="E19" s="53" t="s">
        <v>30</v>
      </c>
      <c r="F19" s="54" t="s">
        <v>39</v>
      </c>
      <c r="G19" s="55">
        <v>8</v>
      </c>
      <c r="H19" s="44">
        <v>1</v>
      </c>
      <c r="I19" s="45">
        <v>2</v>
      </c>
      <c r="J19" s="45">
        <v>3</v>
      </c>
      <c r="K19" s="46">
        <v>2</v>
      </c>
      <c r="L19" s="47">
        <v>1</v>
      </c>
      <c r="M19" s="45">
        <v>2</v>
      </c>
      <c r="N19" s="45">
        <v>3</v>
      </c>
      <c r="O19" s="48">
        <v>3</v>
      </c>
      <c r="P19" s="84">
        <f t="shared" ref="P19:R19" si="12">IFERROR((L19/H19),"100%")</f>
        <v>1</v>
      </c>
      <c r="Q19" s="22">
        <f t="shared" si="12"/>
        <v>1</v>
      </c>
      <c r="R19" s="22">
        <f t="shared" si="12"/>
        <v>1</v>
      </c>
      <c r="S19" s="22">
        <f t="shared" si="11"/>
        <v>1.5</v>
      </c>
      <c r="T19" s="23">
        <f t="shared" si="2"/>
        <v>0.125</v>
      </c>
      <c r="U19" s="23">
        <f t="shared" si="7"/>
        <v>0.375</v>
      </c>
      <c r="V19" s="23">
        <f t="shared" si="8"/>
        <v>0.75</v>
      </c>
      <c r="W19" s="23">
        <f t="shared" si="9"/>
        <v>1.125</v>
      </c>
      <c r="X19" s="56" t="s">
        <v>56</v>
      </c>
    </row>
    <row r="20" spans="2:28" ht="108.75" customHeight="1" x14ac:dyDescent="0.25">
      <c r="B20" s="57" t="s">
        <v>36</v>
      </c>
      <c r="C20" s="58" t="s">
        <v>40</v>
      </c>
      <c r="D20" s="24" t="s">
        <v>41</v>
      </c>
      <c r="E20" s="59" t="s">
        <v>30</v>
      </c>
      <c r="F20" s="60" t="s">
        <v>39</v>
      </c>
      <c r="G20" s="61">
        <v>14</v>
      </c>
      <c r="H20" s="62">
        <v>1</v>
      </c>
      <c r="I20" s="63">
        <v>4</v>
      </c>
      <c r="J20" s="63">
        <v>5</v>
      </c>
      <c r="K20" s="64">
        <v>4</v>
      </c>
      <c r="L20" s="65">
        <v>1</v>
      </c>
      <c r="M20" s="63">
        <v>11</v>
      </c>
      <c r="N20" s="63">
        <v>5</v>
      </c>
      <c r="O20" s="66">
        <v>5</v>
      </c>
      <c r="P20" s="84">
        <f t="shared" ref="P20:R20" si="13">IFERROR((L20/H20),"100%")</f>
        <v>1</v>
      </c>
      <c r="Q20" s="22">
        <f t="shared" si="13"/>
        <v>2.75</v>
      </c>
      <c r="R20" s="22">
        <f t="shared" si="13"/>
        <v>1</v>
      </c>
      <c r="S20" s="22">
        <f t="shared" si="11"/>
        <v>1.25</v>
      </c>
      <c r="T20" s="23">
        <f t="shared" si="2"/>
        <v>7.1428571428571425E-2</v>
      </c>
      <c r="U20" s="23">
        <f t="shared" si="7"/>
        <v>0.8571428571428571</v>
      </c>
      <c r="V20" s="23">
        <f t="shared" si="8"/>
        <v>1.2142857142857142</v>
      </c>
      <c r="W20" s="23">
        <f t="shared" si="9"/>
        <v>1.5714285714285714</v>
      </c>
      <c r="X20" s="56" t="s">
        <v>59</v>
      </c>
    </row>
    <row r="21" spans="2:28" ht="111" customHeight="1" x14ac:dyDescent="0.25">
      <c r="B21" s="57" t="s">
        <v>36</v>
      </c>
      <c r="C21" s="58" t="s">
        <v>42</v>
      </c>
      <c r="D21" s="24" t="s">
        <v>43</v>
      </c>
      <c r="E21" s="59" t="s">
        <v>30</v>
      </c>
      <c r="F21" s="60" t="s">
        <v>39</v>
      </c>
      <c r="G21" s="61">
        <v>22</v>
      </c>
      <c r="H21" s="62">
        <v>7</v>
      </c>
      <c r="I21" s="63">
        <v>6</v>
      </c>
      <c r="J21" s="63">
        <v>5</v>
      </c>
      <c r="K21" s="64">
        <v>4</v>
      </c>
      <c r="L21" s="65">
        <v>7</v>
      </c>
      <c r="M21" s="63">
        <v>7</v>
      </c>
      <c r="N21" s="63">
        <v>9</v>
      </c>
      <c r="O21" s="66">
        <v>2</v>
      </c>
      <c r="P21" s="84">
        <f t="shared" ref="P21:R21" si="14">IFERROR((L21/H21),"100%")</f>
        <v>1</v>
      </c>
      <c r="Q21" s="22">
        <f t="shared" si="14"/>
        <v>1.1666666666666667</v>
      </c>
      <c r="R21" s="22">
        <f t="shared" si="14"/>
        <v>1.8</v>
      </c>
      <c r="S21" s="22">
        <f t="shared" si="11"/>
        <v>0.5</v>
      </c>
      <c r="T21" s="23">
        <f>IFERROR(((L21)/(G21)),"No Programado")</f>
        <v>0.31818181818181818</v>
      </c>
      <c r="U21" s="23">
        <f t="shared" si="7"/>
        <v>0.63636363636363635</v>
      </c>
      <c r="V21" s="23">
        <f t="shared" si="8"/>
        <v>1.0454545454545454</v>
      </c>
      <c r="W21" s="23">
        <f t="shared" si="9"/>
        <v>1.1363636363636365</v>
      </c>
      <c r="X21" s="56" t="s">
        <v>65</v>
      </c>
    </row>
    <row r="22" spans="2:28" ht="109.5" customHeight="1" x14ac:dyDescent="0.25">
      <c r="B22" s="67" t="s">
        <v>44</v>
      </c>
      <c r="C22" s="68" t="s">
        <v>45</v>
      </c>
      <c r="D22" s="69" t="s">
        <v>46</v>
      </c>
      <c r="E22" s="70" t="s">
        <v>30</v>
      </c>
      <c r="F22" s="71" t="s">
        <v>39</v>
      </c>
      <c r="G22" s="72">
        <v>44</v>
      </c>
      <c r="H22" s="62">
        <v>8</v>
      </c>
      <c r="I22" s="63">
        <v>13</v>
      </c>
      <c r="J22" s="63">
        <v>13</v>
      </c>
      <c r="K22" s="64">
        <v>10</v>
      </c>
      <c r="L22" s="65">
        <v>7</v>
      </c>
      <c r="M22" s="63">
        <v>19</v>
      </c>
      <c r="N22" s="63">
        <v>21</v>
      </c>
      <c r="O22" s="66">
        <v>12</v>
      </c>
      <c r="P22" s="84">
        <f t="shared" ref="P22:R22" si="15">IFERROR((L22/H22),"100%")</f>
        <v>0.875</v>
      </c>
      <c r="Q22" s="22">
        <f t="shared" si="15"/>
        <v>1.4615384615384615</v>
      </c>
      <c r="R22" s="22">
        <f t="shared" si="15"/>
        <v>1.6153846153846154</v>
      </c>
      <c r="S22" s="22">
        <f t="shared" si="11"/>
        <v>1.2</v>
      </c>
      <c r="T22" s="23">
        <f>IFERROR(((L22)/(G22)),"No Programado")</f>
        <v>0.15909090909090909</v>
      </c>
      <c r="U22" s="23">
        <f t="shared" si="7"/>
        <v>0.59090909090909094</v>
      </c>
      <c r="V22" s="23">
        <f t="shared" si="8"/>
        <v>1.0681818181818181</v>
      </c>
      <c r="W22" s="23">
        <f t="shared" si="9"/>
        <v>1.3409090909090908</v>
      </c>
      <c r="X22" s="49" t="s">
        <v>60</v>
      </c>
    </row>
    <row r="23" spans="2:28" ht="114.75" customHeight="1" x14ac:dyDescent="0.25">
      <c r="B23" s="57" t="s">
        <v>36</v>
      </c>
      <c r="C23" s="58" t="s">
        <v>47</v>
      </c>
      <c r="D23" s="24" t="s">
        <v>48</v>
      </c>
      <c r="E23" s="59" t="s">
        <v>30</v>
      </c>
      <c r="F23" s="60" t="s">
        <v>39</v>
      </c>
      <c r="G23" s="61">
        <v>23</v>
      </c>
      <c r="H23" s="62">
        <v>6</v>
      </c>
      <c r="I23" s="63">
        <v>6</v>
      </c>
      <c r="J23" s="63">
        <v>6</v>
      </c>
      <c r="K23" s="64">
        <v>5</v>
      </c>
      <c r="L23" s="65">
        <v>5</v>
      </c>
      <c r="M23" s="63">
        <v>7</v>
      </c>
      <c r="N23" s="63">
        <v>6</v>
      </c>
      <c r="O23" s="66">
        <v>5</v>
      </c>
      <c r="P23" s="84">
        <f t="shared" ref="P23:R23" si="16">IFERROR((L23/H23),"100%")</f>
        <v>0.83333333333333337</v>
      </c>
      <c r="Q23" s="22">
        <f t="shared" si="16"/>
        <v>1.1666666666666667</v>
      </c>
      <c r="R23" s="22">
        <f t="shared" si="16"/>
        <v>1</v>
      </c>
      <c r="S23" s="22">
        <f t="shared" si="11"/>
        <v>1</v>
      </c>
      <c r="T23" s="23">
        <f>IFERROR(((L23)/(G23)),"No Programado")</f>
        <v>0.21739130434782608</v>
      </c>
      <c r="U23" s="23">
        <f t="shared" si="7"/>
        <v>0.52173913043478259</v>
      </c>
      <c r="V23" s="23">
        <f t="shared" si="8"/>
        <v>0.78260869565217395</v>
      </c>
      <c r="W23" s="23">
        <f t="shared" si="9"/>
        <v>1</v>
      </c>
      <c r="X23" s="56" t="s">
        <v>61</v>
      </c>
    </row>
    <row r="24" spans="2:28" ht="111.75" customHeight="1" x14ac:dyDescent="0.25">
      <c r="B24" s="57" t="s">
        <v>36</v>
      </c>
      <c r="C24" s="58" t="s">
        <v>49</v>
      </c>
      <c r="D24" s="24" t="s">
        <v>50</v>
      </c>
      <c r="E24" s="59" t="s">
        <v>30</v>
      </c>
      <c r="F24" s="60" t="s">
        <v>39</v>
      </c>
      <c r="G24" s="61">
        <v>13</v>
      </c>
      <c r="H24" s="62">
        <v>2</v>
      </c>
      <c r="I24" s="63">
        <v>4</v>
      </c>
      <c r="J24" s="63">
        <v>4</v>
      </c>
      <c r="K24" s="64">
        <v>3</v>
      </c>
      <c r="L24" s="65">
        <v>2</v>
      </c>
      <c r="M24" s="63">
        <v>10</v>
      </c>
      <c r="N24" s="63">
        <v>11</v>
      </c>
      <c r="O24" s="66">
        <v>6</v>
      </c>
      <c r="P24" s="84">
        <f t="shared" ref="P24:R24" si="17">IFERROR((L24/H24),"100%")</f>
        <v>1</v>
      </c>
      <c r="Q24" s="22">
        <f t="shared" si="17"/>
        <v>2.5</v>
      </c>
      <c r="R24" s="22">
        <f t="shared" si="17"/>
        <v>2.75</v>
      </c>
      <c r="S24" s="22">
        <f t="shared" si="11"/>
        <v>2</v>
      </c>
      <c r="T24" s="23">
        <f>IFERROR(((L24)/(G24)),"No Programado")</f>
        <v>0.15384615384615385</v>
      </c>
      <c r="U24" s="23">
        <f t="shared" si="7"/>
        <v>0.92307692307692313</v>
      </c>
      <c r="V24" s="23">
        <f t="shared" si="8"/>
        <v>1.7692307692307692</v>
      </c>
      <c r="W24" s="23">
        <f t="shared" si="9"/>
        <v>2.2307692307692308</v>
      </c>
      <c r="X24" s="56" t="s">
        <v>62</v>
      </c>
    </row>
    <row r="25" spans="2:28" ht="99.75" customHeight="1" x14ac:dyDescent="0.25">
      <c r="B25" s="73" t="s">
        <v>36</v>
      </c>
      <c r="C25" s="74" t="s">
        <v>51</v>
      </c>
      <c r="D25" s="75" t="s">
        <v>52</v>
      </c>
      <c r="E25" s="76" t="s">
        <v>30</v>
      </c>
      <c r="F25" s="77" t="s">
        <v>39</v>
      </c>
      <c r="G25" s="78">
        <v>8</v>
      </c>
      <c r="H25" s="79">
        <v>0</v>
      </c>
      <c r="I25" s="80">
        <v>3</v>
      </c>
      <c r="J25" s="80">
        <v>3</v>
      </c>
      <c r="K25" s="81">
        <v>2</v>
      </c>
      <c r="L25" s="82">
        <v>0</v>
      </c>
      <c r="M25" s="80">
        <v>2</v>
      </c>
      <c r="N25" s="80">
        <v>4</v>
      </c>
      <c r="O25" s="85">
        <v>1</v>
      </c>
      <c r="P25" s="84" t="str">
        <f t="shared" ref="P25:Q25" si="18">IFERROR((L25/H25),"100%")</f>
        <v>100%</v>
      </c>
      <c r="Q25" s="22">
        <f t="shared" si="18"/>
        <v>0.66666666666666663</v>
      </c>
      <c r="R25" s="22">
        <f>IFERROR((N25/J25),"100%")</f>
        <v>1.3333333333333333</v>
      </c>
      <c r="S25" s="22">
        <f t="shared" si="11"/>
        <v>0.5</v>
      </c>
      <c r="T25" s="23">
        <f>IFERROR(((L25)/(G25)),"No Programado")</f>
        <v>0</v>
      </c>
      <c r="U25" s="23">
        <f t="shared" si="7"/>
        <v>0.25</v>
      </c>
      <c r="V25" s="23">
        <f t="shared" si="8"/>
        <v>0.75</v>
      </c>
      <c r="W25" s="23">
        <f t="shared" si="9"/>
        <v>0.875</v>
      </c>
      <c r="X25" s="83" t="s">
        <v>63</v>
      </c>
    </row>
    <row r="26" spans="2:28" ht="15.75" customHeight="1" x14ac:dyDescent="0.25"/>
    <row r="27" spans="2:28" ht="15.75" customHeight="1" x14ac:dyDescent="0.25"/>
    <row r="28" spans="2:28" ht="15.75" customHeight="1" x14ac:dyDescent="0.25"/>
    <row r="29" spans="2:28" ht="15.75" customHeight="1" x14ac:dyDescent="0.25"/>
    <row r="30" spans="2:28" ht="15.75" customHeight="1" x14ac:dyDescent="0.25"/>
    <row r="31" spans="2:28" ht="15.75" customHeight="1" x14ac:dyDescent="0.25"/>
    <row r="32" spans="2:28" ht="15.75" customHeight="1" x14ac:dyDescent="0.25"/>
    <row r="33" spans="2:24" ht="15.75" customHeight="1" x14ac:dyDescent="0.25"/>
    <row r="34" spans="2:24" ht="15.75" customHeight="1" x14ac:dyDescent="0.25"/>
    <row r="35" spans="2:24" ht="47.25" customHeight="1" x14ac:dyDescent="0.25">
      <c r="C35" s="105" t="s">
        <v>53</v>
      </c>
      <c r="D35" s="106"/>
      <c r="J35" s="112" t="s">
        <v>54</v>
      </c>
      <c r="K35" s="106"/>
      <c r="L35" s="106"/>
      <c r="M35" s="106"/>
      <c r="N35" s="106"/>
      <c r="O35" s="106"/>
      <c r="W35" s="105" t="s">
        <v>64</v>
      </c>
      <c r="X35" s="106"/>
    </row>
    <row r="36" spans="2:24" ht="15.75" customHeight="1" x14ac:dyDescent="0.25"/>
    <row r="37" spans="2:24" ht="15.75" customHeight="1" x14ac:dyDescent="0.25"/>
    <row r="38" spans="2:24" ht="15.75" customHeight="1" x14ac:dyDescent="0.25"/>
    <row r="39" spans="2:24" ht="30" customHeight="1" x14ac:dyDescent="0.25"/>
    <row r="40" spans="2:24" ht="15.75" customHeight="1" x14ac:dyDescent="0.25"/>
    <row r="41" spans="2:24" ht="15.75" customHeight="1" x14ac:dyDescent="0.25"/>
    <row r="42" spans="2:24" ht="15.75" customHeight="1" x14ac:dyDescent="0.25"/>
    <row r="43" spans="2:24" ht="15.75" customHeight="1" x14ac:dyDescent="0.25"/>
    <row r="44" spans="2:24" ht="15.75" customHeight="1" x14ac:dyDescent="0.25"/>
    <row r="45" spans="2:24" ht="25.5" customHeight="1" x14ac:dyDescent="0.25">
      <c r="B45" s="99"/>
      <c r="C45" s="100"/>
    </row>
    <row r="46" spans="2:24" ht="15.75" customHeight="1" x14ac:dyDescent="0.25"/>
    <row r="47" spans="2:24" ht="15.75" customHeight="1" x14ac:dyDescent="0.25"/>
    <row r="48" spans="2:2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B45:C45"/>
    <mergeCell ref="L13:O13"/>
    <mergeCell ref="P13:S13"/>
    <mergeCell ref="T13:W13"/>
    <mergeCell ref="X13:X14"/>
    <mergeCell ref="W35:X35"/>
    <mergeCell ref="B13:B14"/>
    <mergeCell ref="C13:C14"/>
    <mergeCell ref="D13:F13"/>
    <mergeCell ref="G13:K13"/>
    <mergeCell ref="B16:F16"/>
    <mergeCell ref="C35:D35"/>
    <mergeCell ref="J35:O35"/>
    <mergeCell ref="E4:S4"/>
    <mergeCell ref="E5:S5"/>
    <mergeCell ref="E6:S6"/>
    <mergeCell ref="E7:S7"/>
    <mergeCell ref="G12:W12"/>
  </mergeCells>
  <conditionalFormatting sqref="H16:K25">
    <cfRule type="containsBlanks" dxfId="8" priority="2">
      <formula>LEN(TRIM(H16))=0</formula>
    </cfRule>
  </conditionalFormatting>
  <conditionalFormatting sqref="H15:O15">
    <cfRule type="cellIs" dxfId="7" priority="1" operator="equal">
      <formula>"NO DISPONIBLE"</formula>
    </cfRule>
  </conditionalFormatting>
  <conditionalFormatting sqref="L16:O25">
    <cfRule type="containsBlanks" dxfId="6" priority="5">
      <formula>LEN(TRIM(L16))=0</formula>
    </cfRule>
  </conditionalFormatting>
  <conditionalFormatting sqref="P15:S25">
    <cfRule type="cellIs" dxfId="5" priority="7" stopIfTrue="1" operator="equal">
      <formula>"100%"</formula>
    </cfRule>
    <cfRule type="cellIs" dxfId="4" priority="8" stopIfTrue="1" operator="lessThan">
      <formula>0.5</formula>
    </cfRule>
    <cfRule type="cellIs" dxfId="3" priority="9" stopIfTrue="1" operator="between">
      <formula>0.5</formula>
      <formula>0.7</formula>
    </cfRule>
    <cfRule type="cellIs" dxfId="2" priority="10" stopIfTrue="1" operator="between">
      <formula>0.7</formula>
      <formula>1.2</formula>
    </cfRule>
    <cfRule type="cellIs" dxfId="1" priority="11" stopIfTrue="1" operator="greaterThanOrEqual">
      <formula>1.2</formula>
    </cfRule>
    <cfRule type="containsBlanks" dxfId="0" priority="12" stopIfTrue="1">
      <formula>LEN(TRIM(P15))=0</formula>
    </cfRule>
  </conditionalFormatting>
  <pageMargins left="0.70866141732283472" right="0.70866141732283472" top="0.74803149606299213" bottom="0.74803149606299213" header="0" footer="0"/>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2025</vt:lpstr>
      <vt:lpstr>'SEGUIMIENTO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IMJUVE</dc:creator>
  <cp:lastModifiedBy>PROPIETARIO</cp:lastModifiedBy>
  <cp:lastPrinted>2026-01-12T20:12:57Z</cp:lastPrinted>
  <dcterms:created xsi:type="dcterms:W3CDTF">2025-04-11T20:06:34Z</dcterms:created>
  <dcterms:modified xsi:type="dcterms:W3CDTF">2026-01-13T15:45:21Z</dcterms:modified>
</cp:coreProperties>
</file>