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102"/>
  <workbookPr defaultThemeVersion="166925"/>
  <mc:AlternateContent xmlns:mc="http://schemas.openxmlformats.org/markup-compatibility/2006">
    <mc:Choice Requires="x15">
      <x15ac:absPath xmlns:x15ac="http://schemas.microsoft.com/office/spreadsheetml/2010/11/ac" url="/Users/romius/Downloads/Cuarto Trimestre contraloria 2025/Formato de seguimiento 4T2025/"/>
    </mc:Choice>
  </mc:AlternateContent>
  <xr:revisionPtr revIDLastSave="0" documentId="13_ncr:1_{795B8C4D-82FA-FF4D-9BE5-29636BA8B5A4}" xr6:coauthVersionLast="47" xr6:coauthVersionMax="47" xr10:uidLastSave="{00000000-0000-0000-0000-000000000000}"/>
  <bookViews>
    <workbookView xWindow="0" yWindow="680" windowWidth="29400" windowHeight="17160" xr2:uid="{00000000-000D-0000-FFFF-FFFF00000000}"/>
  </bookViews>
  <sheets>
    <sheet name="SEGUIMIENTO 2025" sheetId="3" r:id="rId1"/>
    <sheet name="SEGUIMIENTO 2026" sheetId="5" r:id="rId2"/>
    <sheet name="SEGUIMIENTO 2027" sheetId="6" r:id="rId3"/>
    <sheet name="Instrucciones" sheetId="4" r:id="rId4"/>
  </sheets>
  <definedNames>
    <definedName name="ADFASDF">#REF!</definedName>
    <definedName name="_xlnm.Print_Area" localSheetId="0">'SEGUIMIENTO 2025'!$A$1:$X$70</definedName>
    <definedName name="averiguar">#REF!</definedName>
    <definedName name="averiguar2">#REF!</definedName>
    <definedName name="averiguar3">#REF!</definedName>
    <definedName name="e">#REF!</definedName>
    <definedName name="formato2">#REF!</definedName>
    <definedName name="M">#REF!</definedName>
    <definedName name="MIRPRUEBA">#REF!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43" i="3" l="1"/>
  <c r="O39" i="3"/>
  <c r="S51" i="3"/>
  <c r="S50" i="3"/>
  <c r="S49" i="3"/>
  <c r="S48" i="3"/>
  <c r="S47" i="3"/>
  <c r="S46" i="3"/>
  <c r="S45" i="3"/>
  <c r="S44" i="3"/>
  <c r="S42" i="3"/>
  <c r="S41" i="3"/>
  <c r="S40" i="3"/>
  <c r="S38" i="3"/>
  <c r="S37" i="3"/>
  <c r="S36" i="3"/>
  <c r="S35" i="3"/>
  <c r="S34" i="3"/>
  <c r="S33" i="3"/>
  <c r="S32" i="3"/>
  <c r="S31" i="3"/>
  <c r="S30" i="3"/>
  <c r="S29" i="3"/>
  <c r="S28" i="3"/>
  <c r="S27" i="3"/>
  <c r="S26" i="3"/>
  <c r="S25" i="3"/>
  <c r="S24" i="3"/>
  <c r="S23" i="3"/>
  <c r="S22" i="3"/>
  <c r="S21" i="3"/>
  <c r="S20" i="3"/>
  <c r="S19" i="3"/>
  <c r="S18" i="3"/>
  <c r="S17" i="3"/>
  <c r="S16" i="3"/>
  <c r="S15" i="3"/>
  <c r="R15" i="3"/>
  <c r="R16" i="3"/>
  <c r="R17" i="3"/>
  <c r="R18" i="3"/>
  <c r="R19" i="3"/>
  <c r="R20" i="3"/>
  <c r="R21" i="3"/>
  <c r="R22" i="3"/>
  <c r="R23" i="3"/>
  <c r="R24" i="3"/>
  <c r="R25" i="3"/>
  <c r="R26" i="3"/>
  <c r="R27" i="3"/>
  <c r="R28" i="3"/>
  <c r="R29" i="3"/>
  <c r="R30" i="3"/>
  <c r="R31" i="3"/>
  <c r="R32" i="3"/>
  <c r="R33" i="3"/>
  <c r="R34" i="3"/>
  <c r="R35" i="3"/>
  <c r="R36" i="3"/>
  <c r="R37" i="3"/>
  <c r="R38" i="3"/>
  <c r="R40" i="3"/>
  <c r="R41" i="3"/>
  <c r="R42" i="3"/>
  <c r="R44" i="3"/>
  <c r="R45" i="3"/>
  <c r="R46" i="3"/>
  <c r="R47" i="3"/>
  <c r="R48" i="3"/>
  <c r="R49" i="3"/>
  <c r="R50" i="3"/>
  <c r="R51" i="3"/>
  <c r="N43" i="3"/>
  <c r="N39" i="3"/>
  <c r="N14" i="3" s="1"/>
  <c r="Q22" i="3"/>
  <c r="T13" i="3" l="1"/>
  <c r="P13" i="3"/>
  <c r="G51" i="3" l="1"/>
  <c r="G50" i="3"/>
  <c r="G49" i="3"/>
  <c r="G48" i="3"/>
  <c r="G47" i="3"/>
  <c r="G46" i="3"/>
  <c r="G45" i="3"/>
  <c r="G44" i="3"/>
  <c r="G42" i="3"/>
  <c r="G41" i="3"/>
  <c r="G40" i="3"/>
  <c r="G38" i="3"/>
  <c r="G37" i="3"/>
  <c r="G36" i="3"/>
  <c r="G35" i="3"/>
  <c r="G34" i="3"/>
  <c r="G33" i="3"/>
  <c r="G32" i="3"/>
  <c r="G31" i="3"/>
  <c r="G30" i="3"/>
  <c r="G29" i="3"/>
  <c r="G28" i="3"/>
  <c r="G27" i="3"/>
  <c r="G26" i="3"/>
  <c r="G25" i="3"/>
  <c r="G24" i="3"/>
  <c r="G23" i="3"/>
  <c r="G22" i="3"/>
  <c r="G21" i="3"/>
  <c r="G20" i="3"/>
  <c r="G19" i="3"/>
  <c r="G18" i="3"/>
  <c r="G17" i="3"/>
  <c r="G16" i="3"/>
  <c r="G15" i="3"/>
  <c r="V48" i="3" l="1"/>
  <c r="W48" i="3"/>
  <c r="V18" i="3"/>
  <c r="W18" i="3"/>
  <c r="V34" i="3"/>
  <c r="W34" i="3"/>
  <c r="V19" i="3"/>
  <c r="W19" i="3"/>
  <c r="V35" i="3"/>
  <c r="W35" i="3"/>
  <c r="V20" i="3"/>
  <c r="W20" i="3"/>
  <c r="V28" i="3"/>
  <c r="W28" i="3"/>
  <c r="V21" i="3"/>
  <c r="W21" i="3"/>
  <c r="V37" i="3"/>
  <c r="W37" i="3"/>
  <c r="V30" i="3"/>
  <c r="W30" i="3"/>
  <c r="V23" i="3"/>
  <c r="W23" i="3"/>
  <c r="V31" i="3"/>
  <c r="W31" i="3"/>
  <c r="V40" i="3"/>
  <c r="W40" i="3"/>
  <c r="V49" i="3"/>
  <c r="W49" i="3"/>
  <c r="V44" i="3"/>
  <c r="W44" i="3"/>
  <c r="V27" i="3"/>
  <c r="W27" i="3"/>
  <c r="V36" i="3"/>
  <c r="W36" i="3"/>
  <c r="V29" i="3"/>
  <c r="W29" i="3"/>
  <c r="V22" i="3"/>
  <c r="W22" i="3"/>
  <c r="V16" i="3"/>
  <c r="W16" i="3"/>
  <c r="V32" i="3"/>
  <c r="W32" i="3"/>
  <c r="V41" i="3"/>
  <c r="W41" i="3"/>
  <c r="V50" i="3"/>
  <c r="W50" i="3"/>
  <c r="V26" i="3"/>
  <c r="W26" i="3"/>
  <c r="V45" i="3"/>
  <c r="W45" i="3"/>
  <c r="V46" i="3"/>
  <c r="W46" i="3"/>
  <c r="V47" i="3"/>
  <c r="W47" i="3"/>
  <c r="V38" i="3"/>
  <c r="W38" i="3"/>
  <c r="V24" i="3"/>
  <c r="W24" i="3"/>
  <c r="V17" i="3"/>
  <c r="W17" i="3"/>
  <c r="V25" i="3"/>
  <c r="W25" i="3"/>
  <c r="V33" i="3"/>
  <c r="W33" i="3"/>
  <c r="V42" i="3"/>
  <c r="W42" i="3"/>
  <c r="W51" i="3"/>
  <c r="V51" i="3"/>
  <c r="U51" i="3"/>
  <c r="T37" i="3"/>
  <c r="U37" i="3"/>
  <c r="T23" i="3"/>
  <c r="U23" i="3"/>
  <c r="T20" i="3"/>
  <c r="U20" i="3"/>
  <c r="T44" i="3"/>
  <c r="U44" i="3"/>
  <c r="U36" i="3"/>
  <c r="T36" i="3"/>
  <c r="T38" i="3"/>
  <c r="U38" i="3"/>
  <c r="T25" i="3"/>
  <c r="U25" i="3"/>
  <c r="T27" i="3"/>
  <c r="U27" i="3"/>
  <c r="T48" i="3"/>
  <c r="U48" i="3"/>
  <c r="U24" i="3"/>
  <c r="T24" i="3"/>
  <c r="U49" i="3"/>
  <c r="T49" i="3"/>
  <c r="T41" i="3"/>
  <c r="U41" i="3"/>
  <c r="U42" i="3"/>
  <c r="T42" i="3"/>
  <c r="U29" i="3"/>
  <c r="T29" i="3"/>
  <c r="U45" i="3"/>
  <c r="T45" i="3"/>
  <c r="U46" i="3"/>
  <c r="T46" i="3"/>
  <c r="U31" i="3"/>
  <c r="T31" i="3"/>
  <c r="T16" i="3"/>
  <c r="U16" i="3"/>
  <c r="T18" i="3"/>
  <c r="U18" i="3"/>
  <c r="T50" i="3"/>
  <c r="U50" i="3"/>
  <c r="T21" i="3"/>
  <c r="U21" i="3"/>
  <c r="T22" i="3"/>
  <c r="U22" i="3"/>
  <c r="T40" i="3"/>
  <c r="U40" i="3"/>
  <c r="T26" i="3"/>
  <c r="U26" i="3"/>
  <c r="U28" i="3"/>
  <c r="T28" i="3"/>
  <c r="U30" i="3"/>
  <c r="T30" i="3"/>
  <c r="U47" i="3"/>
  <c r="T47" i="3"/>
  <c r="T32" i="3"/>
  <c r="U32" i="3"/>
  <c r="U17" i="3"/>
  <c r="T17" i="3"/>
  <c r="U33" i="3"/>
  <c r="T33" i="3"/>
  <c r="T34" i="3"/>
  <c r="U34" i="3"/>
  <c r="U19" i="3"/>
  <c r="T19" i="3"/>
  <c r="U35" i="3"/>
  <c r="T35" i="3"/>
  <c r="T51" i="3"/>
  <c r="M43" i="3"/>
  <c r="M39" i="3"/>
  <c r="Q15" i="3"/>
  <c r="Q16" i="3"/>
  <c r="Q17" i="3"/>
  <c r="Q18" i="3"/>
  <c r="Q19" i="3"/>
  <c r="Q20" i="3"/>
  <c r="Q21" i="3"/>
  <c r="Q23" i="3"/>
  <c r="Q24" i="3"/>
  <c r="Q25" i="3"/>
  <c r="Q26" i="3"/>
  <c r="Q27" i="3"/>
  <c r="Q28" i="3"/>
  <c r="Q29" i="3"/>
  <c r="Q30" i="3"/>
  <c r="Q31" i="3"/>
  <c r="Q32" i="3"/>
  <c r="Q33" i="3"/>
  <c r="Q34" i="3"/>
  <c r="Q35" i="3"/>
  <c r="Q36" i="3"/>
  <c r="Q37" i="3"/>
  <c r="Q38" i="3"/>
  <c r="Q40" i="3"/>
  <c r="Q41" i="3"/>
  <c r="Q42" i="3"/>
  <c r="Q44" i="3"/>
  <c r="Q45" i="3"/>
  <c r="Q46" i="3"/>
  <c r="Q47" i="3"/>
  <c r="Q48" i="3"/>
  <c r="Q49" i="3"/>
  <c r="Q50" i="3"/>
  <c r="Q51" i="3"/>
  <c r="M14" i="3" l="1"/>
  <c r="L15" i="3" l="1"/>
  <c r="K43" i="3"/>
  <c r="S43" i="3" s="1"/>
  <c r="J43" i="3"/>
  <c r="R43" i="3" s="1"/>
  <c r="I43" i="3"/>
  <c r="Q43" i="3" s="1"/>
  <c r="H43" i="3"/>
  <c r="G43" i="3" s="1"/>
  <c r="K39" i="3"/>
  <c r="J39" i="3"/>
  <c r="R39" i="3" s="1"/>
  <c r="I39" i="3"/>
  <c r="Q39" i="3" s="1"/>
  <c r="H39" i="3"/>
  <c r="H14" i="3" l="1"/>
  <c r="V15" i="3"/>
  <c r="W15" i="3"/>
  <c r="K14" i="3"/>
  <c r="S14" i="3" s="1"/>
  <c r="S39" i="3"/>
  <c r="I14" i="3"/>
  <c r="Q14" i="3" s="1"/>
  <c r="J14" i="3"/>
  <c r="R14" i="3" s="1"/>
  <c r="G39" i="3"/>
  <c r="T15" i="3"/>
  <c r="U15" i="3"/>
  <c r="T14" i="5"/>
  <c r="U14" i="5"/>
  <c r="G14" i="3" l="1"/>
  <c r="P48" i="3"/>
  <c r="L39" i="3"/>
  <c r="L43" i="3"/>
  <c r="P51" i="3"/>
  <c r="P50" i="3"/>
  <c r="P49" i="3"/>
  <c r="P47" i="3"/>
  <c r="P46" i="3"/>
  <c r="P45" i="3"/>
  <c r="P44" i="3"/>
  <c r="P42" i="3"/>
  <c r="P41" i="3"/>
  <c r="P40" i="3"/>
  <c r="P38" i="3"/>
  <c r="P37" i="3"/>
  <c r="P36" i="3"/>
  <c r="P35" i="3"/>
  <c r="P34" i="3"/>
  <c r="P33" i="3"/>
  <c r="P32" i="3"/>
  <c r="P31" i="3"/>
  <c r="P30" i="3"/>
  <c r="P29" i="3"/>
  <c r="P28" i="3"/>
  <c r="P27" i="3"/>
  <c r="P26" i="3"/>
  <c r="P25" i="3"/>
  <c r="P24" i="3"/>
  <c r="P23" i="3"/>
  <c r="P22" i="3"/>
  <c r="P21" i="3"/>
  <c r="P20" i="3"/>
  <c r="P19" i="3"/>
  <c r="P18" i="3"/>
  <c r="P17" i="3"/>
  <c r="P16" i="3"/>
  <c r="P15" i="3"/>
  <c r="P14" i="5"/>
  <c r="Q14" i="5"/>
  <c r="R14" i="5"/>
  <c r="S14" i="5"/>
  <c r="V14" i="5"/>
  <c r="W14" i="5"/>
  <c r="O32" i="5"/>
  <c r="P32" i="5"/>
  <c r="Q32" i="5"/>
  <c r="R32" i="5"/>
  <c r="S32" i="5"/>
  <c r="T32" i="5"/>
  <c r="U32" i="5"/>
  <c r="V32" i="5"/>
  <c r="O33" i="5"/>
  <c r="P33" i="5"/>
  <c r="Q33" i="5"/>
  <c r="R33" i="5"/>
  <c r="S33" i="5"/>
  <c r="T33" i="5"/>
  <c r="U33" i="5"/>
  <c r="V33" i="5"/>
  <c r="O34" i="5"/>
  <c r="P34" i="5"/>
  <c r="Q34" i="5"/>
  <c r="R34" i="5"/>
  <c r="S34" i="5"/>
  <c r="T34" i="5"/>
  <c r="U34" i="5"/>
  <c r="V34" i="5"/>
  <c r="O35" i="5"/>
  <c r="P35" i="5"/>
  <c r="Q35" i="5"/>
  <c r="R35" i="5"/>
  <c r="S35" i="5"/>
  <c r="T35" i="5"/>
  <c r="U35" i="5"/>
  <c r="V35" i="5"/>
  <c r="V39" i="3" l="1"/>
  <c r="W39" i="3"/>
  <c r="V43" i="3"/>
  <c r="W43" i="3"/>
  <c r="T43" i="3"/>
  <c r="U43" i="3"/>
  <c r="P39" i="3"/>
  <c r="T39" i="3"/>
  <c r="U39" i="3"/>
  <c r="L14" i="3"/>
  <c r="P43" i="3"/>
  <c r="V35" i="6"/>
  <c r="U35" i="6"/>
  <c r="T35" i="6"/>
  <c r="S35" i="6"/>
  <c r="R35" i="6"/>
  <c r="Q35" i="6"/>
  <c r="P35" i="6"/>
  <c r="O35" i="6"/>
  <c r="V34" i="6"/>
  <c r="U34" i="6"/>
  <c r="T34" i="6"/>
  <c r="S34" i="6"/>
  <c r="R34" i="6"/>
  <c r="Q34" i="6"/>
  <c r="P34" i="6"/>
  <c r="O34" i="6"/>
  <c r="V33" i="6"/>
  <c r="U33" i="6"/>
  <c r="T33" i="6"/>
  <c r="S33" i="6"/>
  <c r="R33" i="6"/>
  <c r="Q33" i="6"/>
  <c r="P33" i="6"/>
  <c r="O33" i="6"/>
  <c r="V32" i="6"/>
  <c r="U32" i="6"/>
  <c r="T32" i="6"/>
  <c r="S32" i="6"/>
  <c r="R32" i="6"/>
  <c r="Q32" i="6"/>
  <c r="P32" i="6"/>
  <c r="O32" i="6"/>
  <c r="W14" i="6"/>
  <c r="V14" i="6"/>
  <c r="U14" i="6"/>
  <c r="T14" i="6"/>
  <c r="S14" i="6"/>
  <c r="R14" i="6"/>
  <c r="Q14" i="6"/>
  <c r="P14" i="6"/>
  <c r="W14" i="3" l="1"/>
  <c r="V14" i="3"/>
  <c r="T14" i="3"/>
  <c r="U14" i="3"/>
  <c r="P14" i="3"/>
</calcChain>
</file>

<file path=xl/sharedStrings.xml><?xml version="1.0" encoding="utf-8"?>
<sst xmlns="http://schemas.openxmlformats.org/spreadsheetml/2006/main" count="455" uniqueCount="274">
  <si>
    <t>FORMATO PARA LA PROGRAMACIÓN, SEGUIMIENTO Y EVALUACIÓN DEL AVANCE EN CUMPLIMIENTO DE METAS Y OBJETIVOS DEL PROGRAMA PRESUPUESTARIO ANUAL 2025</t>
  </si>
  <si>
    <t xml:space="preserve">EJE 1: GOBIERNO HUMANISTA Y DE RESULTADOS </t>
  </si>
  <si>
    <t>CLAVE Y NOMBRE DEL PPA:</t>
  </si>
  <si>
    <t>NOMBRE DE LA DEPENDENCIA QUE ATIENDE AL PROGRAMA:</t>
  </si>
  <si>
    <t>AVANCE EN CUMPLIMIENTO DE METAS TRIMESTRAL Y ANUAL ACUMULADO 2025</t>
  </si>
  <si>
    <t>Nivel.
(unidad administrativa responsable)</t>
  </si>
  <si>
    <t>Resumen narrativo u objetivos.
Clave: Número del Eje, Número del Programa, 1 para el Fin, 1 para el Propósito, Número del Componente, Número de las Actividades.</t>
  </si>
  <si>
    <t>INDICADOR</t>
  </si>
  <si>
    <t>META PROGRAMADA 2025</t>
  </si>
  <si>
    <t>META REALIZADA 2025</t>
  </si>
  <si>
    <t>PORCENTAJE DE AVANCE TRIMESTRAL 2025</t>
  </si>
  <si>
    <t>PORCENTAJE DE AVANCE TRIMESTRAL ACUMULADO 2025</t>
  </si>
  <si>
    <t>JUSTIFICACION TRIMESTRAL DE AVANCE DE RESULTADOS 2025</t>
  </si>
  <si>
    <t>Nombre del Indicador.
Siglas y descripción.</t>
  </si>
  <si>
    <t>Frecuencia de medición del Indicador.
Con base a las recomendaciones del nivel de objetivos.</t>
  </si>
  <si>
    <t>Unidad de medida del Indicador y unidad de medida de sus variables.</t>
  </si>
  <si>
    <t>ANUAL</t>
  </si>
  <si>
    <t>TRIMESTRE 1</t>
  </si>
  <si>
    <t>TRIMESTRE 2</t>
  </si>
  <si>
    <t>TRIMESTRE 3</t>
  </si>
  <si>
    <t>TRIMESTRE 4</t>
  </si>
  <si>
    <t>Fin
(DGPM / DP)</t>
  </si>
  <si>
    <r>
      <t xml:space="preserve">1.1.1 </t>
    </r>
    <r>
      <rPr>
        <sz val="11"/>
        <color theme="1"/>
        <rFont val="Arial"/>
        <family val="2"/>
      </rPr>
      <t>Contribuir al logro del Objetivo Estrategico del Plan Municipal de Desarrollo combinando nuestro compromiso con el Bienestar de las personas mediante un enfoque pragmático y 
profesional de la gestión pública logrando que los beneficios sean palpables y sostenibles en el tiempo.</t>
    </r>
  </si>
  <si>
    <r>
      <rPr>
        <b/>
        <sz val="11"/>
        <color theme="1"/>
        <rFont val="Arial"/>
        <family val="2"/>
      </rPr>
      <t xml:space="preserve">IGOB_HUM_R: </t>
    </r>
    <r>
      <rPr>
        <sz val="11"/>
        <color theme="1"/>
        <rFont val="Arial"/>
        <family val="2"/>
      </rPr>
      <t>Índice de Gobierno Humanista y de Resultados</t>
    </r>
  </si>
  <si>
    <t>Trianual</t>
  </si>
  <si>
    <r>
      <rPr>
        <b/>
        <sz val="11"/>
        <color theme="1"/>
        <rFont val="Arial"/>
        <family val="2"/>
      </rPr>
      <t>Unidad de medida del Indicador:</t>
    </r>
    <r>
      <rPr>
        <sz val="11"/>
        <color theme="1"/>
        <rFont val="Arial"/>
        <family val="2"/>
      </rPr>
      <t xml:space="preserve">
Porcentaje </t>
    </r>
  </si>
  <si>
    <t>No Aplica</t>
  </si>
  <si>
    <t>EJEMPLO</t>
  </si>
  <si>
    <t>Propósito
(             )</t>
  </si>
  <si>
    <t>Unidad de Medida del Indicador:  
Unidad de Medida de la Variable:</t>
  </si>
  <si>
    <t>Justificacion Trimestral:</t>
  </si>
  <si>
    <t>Componente
(                      )</t>
  </si>
  <si>
    <t>Actividad</t>
  </si>
  <si>
    <t>ELABORÓ
(nombre, cargo y firma)</t>
  </si>
  <si>
    <t>REVISÓ
Dr. Enrique E. Encalada Sánchez
Dirección de Planeación de la DGPM</t>
  </si>
  <si>
    <t>AUTORIZÓ
(nombre, cargo y firma)</t>
  </si>
  <si>
    <t>SEGUIMIENTO A LA EJECUCIÓN DEL PRESUPUESTO AUTORIZADO</t>
  </si>
  <si>
    <t>NOMBRE DE LAS UNIDADES ADMINISTRATIVAS</t>
  </si>
  <si>
    <t>PRESUPUESTO A EJERCER POR TRIMESTRE</t>
  </si>
  <si>
    <t>EJECUCIÓN  DEL PRESUPUESTO AUTORIZADO</t>
  </si>
  <si>
    <t>AVANCE TRIMESTRAL EN LA EJECUCIÓN DEL PRESUPUESTO</t>
  </si>
  <si>
    <t>AVANCE ACUMULADO ANUAL DE LA  EJECUCIÓN DEL PRESUPUESTO</t>
  </si>
  <si>
    <t>FORMATO PARA LA PROGRAMACIÓN, SEGUIMIENTO Y EVALUACIÓN DEL AVANCE EN CUMPLIMIENTO DE METAS Y OBJETIVOS DEL PROGRAMA PRESUPUESTARIO ANUAL 2026</t>
  </si>
  <si>
    <t>AVANCE EN CUMPLIMIENTO DE METAS TRIMESTRAL Y ANUAL ACUMULADO 2026</t>
  </si>
  <si>
    <t>META PROGRAMADA 2026</t>
  </si>
  <si>
    <t>META REALIZADA 2026</t>
  </si>
  <si>
    <t>PORCENTAJE DE AVANCE TRIMESTRAL 2026</t>
  </si>
  <si>
    <t>PORCENTAJE DE AVANCE TRIMESTRAL ACUMULADO 2026</t>
  </si>
  <si>
    <t>JUSTIFICACION TRIMESTRAL DE AVANCE DE RESULTADOS 2026</t>
  </si>
  <si>
    <t xml:space="preserve">Justificación Trimestral:  
Se considera que no aplica para el primer trimestre del 2026, debido a que es un Índice de nueva creación para el eje 1 Gobierno Humanista y de Resultados y que tiene una periodicidad trianual sin línea base y con una meta establecida hasta diciembre 2027, fecha en que se verificará si la meta programada se logró.
</t>
  </si>
  <si>
    <t>PRESUPUESTO AUTORIZADO 2026</t>
  </si>
  <si>
    <t>JUSTIFICACION TRIMESTRAL Y ANUAL DE AVANCE DE RESULTADOS 2026</t>
  </si>
  <si>
    <t>TRIMESTRE 1 2026</t>
  </si>
  <si>
    <t>TRIMESTRE 2 2026</t>
  </si>
  <si>
    <t>TRIMESTRE 3 2026</t>
  </si>
  <si>
    <t>TRIMESTRE 4 2026</t>
  </si>
  <si>
    <t>FORMATO PARA LA PROGRAMACIÓN, SEGUIMIENTO Y EVALUACIÓN DEL AVANCE EN CUMPLIMIENTO DE METAS Y OBJETIVOS DEL PROGRAMA PRESUPUESTARIO ANUAL 2027</t>
  </si>
  <si>
    <t>AVANCE EN CUMPLIMIENTO DE METAS TRIMESTRAL Y ANUAL ACUMULADO 2027</t>
  </si>
  <si>
    <t>META PROGRAMADA 2027</t>
  </si>
  <si>
    <t>META REALIZADA 2027</t>
  </si>
  <si>
    <t>PORCENTAJE DE AVANCE TRIMESTRAL 2027</t>
  </si>
  <si>
    <t>PORCENTAJE DE AVANCE TRIMESTRAL ACUMULADO 2027</t>
  </si>
  <si>
    <t>JUSTIFICACION TRIMESTRAL DE AVANCE DE RESULTADOS 2027</t>
  </si>
  <si>
    <t xml:space="preserve">Justificación Trimestral:  
Se considera que no aplica para el primer trimestre del 2027, debido a que es un Índice de nueva creación para el eje 1 Gobierno Humanista y de Resultados y que tiene una periodicidad trianual sin línea base y con una meta establecida hasta diciembre 2027, fecha en que se verificará si la meta programada se logró.
</t>
  </si>
  <si>
    <t>PRESUPUESTO AUTORIZADO 2027</t>
  </si>
  <si>
    <t>JUSTIFICACION TRIMESTRAL Y ANUAL DE AVANCE DE RESULTADOS 2027</t>
  </si>
  <si>
    <t>TRIMESTRE 1 2027</t>
  </si>
  <si>
    <t>TRIMESTRE 2 2027</t>
  </si>
  <si>
    <t>TRIMESTRE 3 2027</t>
  </si>
  <si>
    <t>TRIMESTRE 4 2027</t>
  </si>
  <si>
    <t>INSTRUCTIVO</t>
  </si>
  <si>
    <t>EJEMPLO PARA REPORTAR SUS AVANCES, SOLO TIENEN QUE REGISTRAR LOS VALORES PROGRAMADOS POR TRIMESTRE Y CONFORME REPORTEN AVANCES REGISTRAR EL AVANCE DEL TRIMESTRE CORRESPONDIENTE POSICIONARSE EN LA CELDA DE ARRIBA Y ARRASTRAR LA CON LA CRUZ NEGRITA HACIA ABAJO PARA OBTENER EL AVANCE CORRESPONDIENTE . VERIFICAR DANDO DOBLE CLIC A LA INFORMACION OBTENIDA.</t>
  </si>
  <si>
    <t>EL COLOR DE LA CELDA REPRESENTA QUE NO SE PROGRAMÓ ACTIVIDAD EN ESE TRIMESTRE</t>
  </si>
  <si>
    <t>EL COLOR DE LA CELDA REPRESENTA QUE NO SE HA REPORTADO EL TRIMESTRE O QUE NO SE REALIZÓ POR NO ESTAR PROGRAMADO</t>
  </si>
  <si>
    <t>Propósito
( Contraloría Municipal )</t>
  </si>
  <si>
    <t>1.1.1.1. El Municipio de Benito Juárez, Quintana Roo implementa acciones y estrategias que fortalecen la supervisión del ingreso y el uso eficiente de los recursos públicos, además de evaluar el desempeño de los servidores públicos. Estas iniciativas buscan promover una gestión operativa más eficiente y una mayor rendición de cuentas ante la ciudadanía sobre el desempeño de la administración municipal.</t>
  </si>
  <si>
    <t>PAVCySRC: Porcentaje de Acciones de Verificación, Cumplimiento y Seguimiento de la Rendición de Cuentas de las Dependencias y Entidades de la Administración Pública Municipal</t>
  </si>
  <si>
    <t>Mide el nivel de cumplimiento operativo y de control interno de la Contraloria Municipal, las Dependencias y Entidades respecto a las políticas de los programas municipales para verificar el logro de los objetivos y metas de la Adminsitración Pública Municipal</t>
  </si>
  <si>
    <t>Componente
( Dirección de Auditoría de Obra Pública )</t>
  </si>
  <si>
    <r>
      <t xml:space="preserve">PAOPC: </t>
    </r>
    <r>
      <rPr>
        <sz val="11"/>
        <color theme="1"/>
        <rFont val="Arial"/>
        <family val="2"/>
      </rPr>
      <t xml:space="preserve">Porcentaje de Acciones de Obra Pública y Construcción </t>
    </r>
  </si>
  <si>
    <t>Permite medir el nivel de cumplimiento de la normatividad relacionada con la  obra pública, así como el otorgamiento de licencias y autorizaciones en materia de construcción.</t>
  </si>
  <si>
    <t xml:space="preserve"> Con esta acción se pretende conocer la eficacia en la realización de las auditorías y revisiones a la obra pública, adquisiciones y servicios relacionados </t>
  </si>
  <si>
    <r>
      <rPr>
        <b/>
        <sz val="11"/>
        <color theme="1"/>
        <rFont val="Arial"/>
        <family val="2"/>
      </rPr>
      <t xml:space="preserve"> PVMC:</t>
    </r>
    <r>
      <rPr>
        <sz val="11"/>
        <color theme="1"/>
        <rFont val="Arial"/>
        <family val="2"/>
      </rPr>
      <t xml:space="preserve"> Porcentaje de Verificaciones en Materia de Construcción</t>
    </r>
  </si>
  <si>
    <t>Se busca que las licencias y autorizaciones que se otorgan en materia de construcción cumplan con la normatividad aplicable</t>
  </si>
  <si>
    <t>Componente
( Dirección de Auditoría )</t>
  </si>
  <si>
    <r>
      <t xml:space="preserve">PACSIE: </t>
    </r>
    <r>
      <rPr>
        <sz val="11"/>
        <color theme="1"/>
        <rFont val="Arial"/>
        <family val="2"/>
      </rPr>
      <t>Porcentaje de Acciones de Control y Seguimiento al Ingreso y Egreso</t>
    </r>
  </si>
  <si>
    <t xml:space="preserve"> Permite medir el nivel de cumplimiento de las acciones realizadas por  la Dirección de Auditoría de la Contraloría Municipal</t>
  </si>
  <si>
    <r>
      <t xml:space="preserve">PACSCP: </t>
    </r>
    <r>
      <rPr>
        <sz val="11"/>
        <color theme="1"/>
        <rFont val="Arial"/>
        <family val="2"/>
      </rPr>
      <t>Porcentaje de  Acciones de Control y Seguimiento a la Cuenta Pública.</t>
    </r>
  </si>
  <si>
    <t>Permite medir el porcentaje de eficacia en la revisión al manejo del gasto público de las Dependencias de la Administración Pública Municipal Centralizada.</t>
  </si>
  <si>
    <r>
      <t xml:space="preserve">PARA: </t>
    </r>
    <r>
      <rPr>
        <sz val="11"/>
        <color theme="1"/>
        <rFont val="Arial"/>
        <family val="2"/>
      </rPr>
      <t>Porcentaje de  Auditorías, Revisiones y Arqueos</t>
    </r>
  </si>
  <si>
    <t>Con esta acción se medirá la eficacia del manejo de los recursos públicos a las Dependencias y Entidades de la Administración Pública Municipal</t>
  </si>
  <si>
    <t>Componente
( Dir. de la Función Pública de la Contraloría Municipal )</t>
  </si>
  <si>
    <r>
      <rPr>
        <b/>
        <sz val="11"/>
        <rFont val="Arial"/>
        <family val="2"/>
      </rPr>
      <t>1.1.1.1.3</t>
    </r>
    <r>
      <rPr>
        <sz val="11"/>
        <rFont val="Arial"/>
        <family val="2"/>
      </rPr>
      <t xml:space="preserve"> Actividades de Combate a la Corrupción Implementadas</t>
    </r>
  </si>
  <si>
    <r>
      <rPr>
        <b/>
        <sz val="11"/>
        <color theme="1"/>
        <rFont val="Arial"/>
        <family val="2"/>
      </rPr>
      <t>PACCI:</t>
    </r>
    <r>
      <rPr>
        <sz val="11"/>
        <color theme="1"/>
        <rFont val="Arial"/>
        <family val="2"/>
      </rPr>
      <t xml:space="preserve"> Porcentaje de Actividades de Combate a la Corrupción Implementadas</t>
    </r>
  </si>
  <si>
    <t xml:space="preserve">Se medirá la supervisión de las Actividades que mitiguen posibles actos de corrupción </t>
  </si>
  <si>
    <t>Actividad
( Dir. de la Función Pública de la Contraloría Municipal )</t>
  </si>
  <si>
    <r>
      <rPr>
        <b/>
        <sz val="11"/>
        <rFont val="Arial"/>
        <family val="2"/>
      </rPr>
      <t>1.1.1.1.3.1</t>
    </r>
    <r>
      <rPr>
        <sz val="11"/>
        <rFont val="Arial"/>
        <family val="2"/>
      </rPr>
      <t xml:space="preserve"> Evaluación y seguimiento al Programa Municipal de Acreditación "Calidad  Servicio con CUENTAS CLARAS"</t>
    </r>
  </si>
  <si>
    <r>
      <rPr>
        <b/>
        <sz val="11"/>
        <rFont val="Arial"/>
        <family val="2"/>
      </rPr>
      <t>1.1.1.1.3.2</t>
    </r>
    <r>
      <rPr>
        <sz val="11"/>
        <rFont val="Arial"/>
        <family val="2"/>
      </rPr>
      <t xml:space="preserve"> Seguimiento a Actividades de Difusión a servidores publicos y ciudadanía sobre el Protocolo de Atención Ciudadana para trámites y servicios</t>
    </r>
  </si>
  <si>
    <t>Mide las Actas realizadas en el proceso de Entrega y Recepción llevadas a cabo por cambio de Titulares</t>
  </si>
  <si>
    <r>
      <rPr>
        <b/>
        <sz val="11"/>
        <rFont val="Arial"/>
        <family val="2"/>
      </rPr>
      <t>1.1.1.1.3.3</t>
    </r>
    <r>
      <rPr>
        <sz val="11"/>
        <rFont val="Arial"/>
        <family val="2"/>
      </rPr>
      <t xml:space="preserve"> Intervención en el proceso de Entrega y Recepción de los servidores públicos, conforme a la normatividad vigente.</t>
    </r>
  </si>
  <si>
    <t>Mide el nivel de cumplimiento de los sujetos obligados en la presentación de sus Declaraciones Patrimoniales y de Conflicto de Interés.</t>
  </si>
  <si>
    <r>
      <rPr>
        <b/>
        <sz val="11"/>
        <rFont val="Arial"/>
        <family val="2"/>
      </rPr>
      <t>1.1.1.1.3.4</t>
    </r>
    <r>
      <rPr>
        <sz val="11"/>
        <rFont val="Arial"/>
        <family val="2"/>
      </rPr>
      <t xml:space="preserve"> Recepción, Control y Resguardo de las Declaraciones de Situación Patrimonial y de Conflicto de  Interés de todos los servidores públicos  de la Administración Pública Municipal.</t>
    </r>
  </si>
  <si>
    <t>Detectar y disminuir posibles actos de Corrupción por el desempeño de los Inspectores Municipales.</t>
  </si>
  <si>
    <r>
      <rPr>
        <b/>
        <sz val="11"/>
        <rFont val="Arial"/>
        <family val="2"/>
      </rPr>
      <t>1.1.1.1.3.5</t>
    </r>
    <r>
      <rPr>
        <sz val="11"/>
        <rFont val="Arial"/>
        <family val="2"/>
      </rPr>
      <t xml:space="preserve">  Registro y Control en el  Sistema Municipal de Inspectores</t>
    </r>
  </si>
  <si>
    <t>Percibir el nivel de satisfacción de los usuarios que acuden a las dependencias municipales para gestionar trámites o servicios, y en su caso, presentar quejas o denuncias.</t>
  </si>
  <si>
    <r>
      <rPr>
        <b/>
        <sz val="11"/>
        <rFont val="Arial"/>
        <family val="2"/>
      </rPr>
      <t>1.1.1.1.3.6</t>
    </r>
    <r>
      <rPr>
        <sz val="11"/>
        <rFont val="Arial"/>
        <family val="2"/>
      </rPr>
      <t xml:space="preserve">  Monitoreo de la satisfacción ciudadana sobre servicios recibidos mediante la Contraloría Itinerante</t>
    </r>
  </si>
  <si>
    <r>
      <rPr>
        <b/>
        <sz val="11"/>
        <rFont val="Arial"/>
        <family val="2"/>
      </rPr>
      <t>1.1.1.1.3.7</t>
    </r>
    <r>
      <rPr>
        <sz val="11"/>
        <rFont val="Arial"/>
        <family val="2"/>
      </rPr>
      <t xml:space="preserve">  Supervisión y Auditoría a Programas y/o recursos asignados para estímulos económicos y programas sociales.</t>
    </r>
  </si>
  <si>
    <t>Supervisar y auditar administrativamente el ejercicio de estímulos económicos para programas sociales, atendidos con recursos públicos de orden municipal.</t>
  </si>
  <si>
    <r>
      <rPr>
        <b/>
        <sz val="11"/>
        <rFont val="Arial"/>
        <family val="2"/>
      </rPr>
      <t>1.1.1.1.3.8</t>
    </r>
    <r>
      <rPr>
        <sz val="11"/>
        <rFont val="Arial"/>
        <family val="2"/>
      </rPr>
      <t xml:space="preserve"> Supervisión de la Integración de Comités de Contraloría Social, que sean requeridos para el seguimiento de la Obra Pública Municipal.</t>
    </r>
  </si>
  <si>
    <t>Componente
( Dirección de Investigación en Materia de Responsabilidades Administrativas  )</t>
  </si>
  <si>
    <r>
      <rPr>
        <b/>
        <sz val="11"/>
        <rFont val="Arial Nova Cond"/>
        <family val="2"/>
      </rPr>
      <t>PIPRAR:</t>
    </r>
    <r>
      <rPr>
        <sz val="11"/>
        <rFont val="Arial Nova Cond"/>
        <family val="2"/>
      </rPr>
      <t xml:space="preserve"> Porcentaje de Informes de Presunta Responsabilidad Administrativa realizados</t>
    </r>
  </si>
  <si>
    <t>Permitira medir la cantidad de informes de Responsabilidad Administrativa</t>
  </si>
  <si>
    <r>
      <rPr>
        <b/>
        <sz val="11"/>
        <rFont val="Arial Nova Cond"/>
        <family val="2"/>
      </rPr>
      <t>PEC:</t>
    </r>
    <r>
      <rPr>
        <sz val="11"/>
        <rFont val="Arial Nova Cond"/>
        <family val="2"/>
      </rPr>
      <t xml:space="preserve"> Porcentaje de Expedientes Cerrados </t>
    </r>
  </si>
  <si>
    <t>Se busca medir el grado de eficiencia en la conclusion de las investigaciones de los servidores públicos y/o particulares.</t>
  </si>
  <si>
    <t>Actividad
( Dir. de Investigación en Materia de Responsabilidades Administrativas  )</t>
  </si>
  <si>
    <r>
      <t xml:space="preserve">TVQDR: </t>
    </r>
    <r>
      <rPr>
        <sz val="11"/>
        <rFont val="Arial Nova Cond"/>
        <family val="2"/>
      </rPr>
      <t>Porcentaje  de Expedientes de Quejas y/o Denuncias Recibidas</t>
    </r>
  </si>
  <si>
    <t>Se medirá el grado de satisfacción de la ciudadanía respecto a la atención recibida por los servidores públicos. Un valor de cero indica que la atención no ha presentado mejoría. Un valor negativo indica que la atención ha mejorado. Un valor positivo indica que la atención no ha mejorado.</t>
  </si>
  <si>
    <r>
      <t>PPA:</t>
    </r>
    <r>
      <rPr>
        <sz val="11"/>
        <rFont val="Arial Nova Cond"/>
        <family val="2"/>
      </rPr>
      <t xml:space="preserve"> Porcentaje de personas atendidas por la contraloría municipal</t>
    </r>
    <r>
      <rPr>
        <b/>
        <sz val="11"/>
        <rFont val="Arial Nova Cond"/>
        <family val="2"/>
      </rPr>
      <t>.</t>
    </r>
  </si>
  <si>
    <t>Se buscara medir la cantidad de personas que denuncian actos en contra de los servidores públicos</t>
  </si>
  <si>
    <t>Componente
(  Dirección de Substanciación   )</t>
  </si>
  <si>
    <r>
      <rPr>
        <b/>
        <sz val="11"/>
        <rFont val="Arial Nova Cond"/>
        <family val="2"/>
      </rPr>
      <t>PPSRACSPP:</t>
    </r>
    <r>
      <rPr>
        <sz val="11"/>
        <rFont val="Arial Nova Cond"/>
        <family val="2"/>
      </rPr>
      <t xml:space="preserve"> Porcentaje de Procedimientos Substanciados de Responsabilidad Administrativa contra Servidores Públicos y/o Particulares </t>
    </r>
  </si>
  <si>
    <t>Se medirá el grado de sanciones determinadas a servidores públicos y/o particulares en combate a la corrupción.</t>
  </si>
  <si>
    <t>Actividad
(Dirección de Substanciación )</t>
  </si>
  <si>
    <r>
      <rPr>
        <b/>
        <sz val="11"/>
        <rFont val="Arial Nova Cond"/>
        <family val="2"/>
      </rPr>
      <t>PANIPRA:</t>
    </r>
    <r>
      <rPr>
        <sz val="11"/>
        <rFont val="Arial Nova Cond"/>
        <family val="2"/>
      </rPr>
      <t xml:space="preserve"> Porcentaje de Acuerdos de Notificación e Integración de los Procedimientos de Responsabilidad Administrativa</t>
    </r>
  </si>
  <si>
    <t>Se medirá el debido cumplimiento del procedimiento para formalizar la resolución y/o turnar al Tribunal.</t>
  </si>
  <si>
    <r>
      <rPr>
        <b/>
        <sz val="11"/>
        <color theme="1"/>
        <rFont val="Arial"/>
        <family val="2"/>
      </rPr>
      <t>PRSPP</t>
    </r>
    <r>
      <rPr>
        <sz val="11"/>
        <color theme="1"/>
        <rFont val="Arial"/>
        <family val="2"/>
      </rPr>
      <t>: Porcentaje de Resoluciones a Servidores Públicos y/o particulares</t>
    </r>
  </si>
  <si>
    <t>Mide el número de resoluciones realizadas a servidores públicos y/o particulares para dar cumplimiento a los procedimientos de responsabilidad administrativa.</t>
  </si>
  <si>
    <r>
      <rPr>
        <b/>
        <sz val="11"/>
        <color theme="1"/>
        <rFont val="Arial"/>
        <family val="2"/>
      </rPr>
      <t>PSISPP:</t>
    </r>
    <r>
      <rPr>
        <sz val="11"/>
        <color theme="1"/>
        <rFont val="Arial"/>
        <family val="2"/>
      </rPr>
      <t xml:space="preserve"> Porcentaje de sanciones impuestas a servidores públicos y/o particulares</t>
    </r>
  </si>
  <si>
    <t>Mide la sanciones determinadas a los Servidores Públicos y/o particulares, derivadas de las resoluciones emitidas.</t>
  </si>
  <si>
    <r>
      <t>PCNIE:</t>
    </r>
    <r>
      <rPr>
        <sz val="11"/>
        <rFont val="Arial Nova Cond"/>
        <family val="2"/>
      </rPr>
      <t xml:space="preserve"> Porcentaje de Constancias de No Inhabilitación emitidas</t>
    </r>
  </si>
  <si>
    <t>Mide el porcentaje de solicitudes de los ciudadanos para obtener un cargo público.</t>
  </si>
  <si>
    <t>Componente
( Contralorías Internas )</t>
  </si>
  <si>
    <r>
      <rPr>
        <b/>
        <sz val="11"/>
        <rFont val="Arial Nova Cond"/>
        <family val="2"/>
      </rPr>
      <t>PAccCI:</t>
    </r>
    <r>
      <rPr>
        <sz val="11"/>
        <rFont val="Arial Nova Cond"/>
        <family val="2"/>
      </rPr>
      <t xml:space="preserve"> Porcentaje de Acciones de Control por las Contralorías Internas</t>
    </r>
  </si>
  <si>
    <t>Mide la eficiencia de las acciones de control y vigilancia de las Contralorías Internas para la evaluación de la gestion pública gubernamental</t>
  </si>
  <si>
    <r>
      <rPr>
        <b/>
        <sz val="11"/>
        <rFont val="Arial Nova Cond"/>
        <family val="2"/>
      </rPr>
      <t xml:space="preserve">PAccCSCISDIFM: </t>
    </r>
    <r>
      <rPr>
        <sz val="11"/>
        <rFont val="Arial Nova Cond"/>
        <family val="2"/>
      </rPr>
      <t>Porcentaje de Acciones de Control y Seguimiento de la Contraloria Interna del Sistema DIF Municipal</t>
    </r>
  </si>
  <si>
    <t>Mide el grado de eficacia de las acciones de la Contraloría Interna en el Sitema DIF Municipal</t>
  </si>
  <si>
    <r>
      <rPr>
        <b/>
        <sz val="11"/>
        <rFont val="Arial Nova Cond"/>
        <family val="2"/>
      </rPr>
      <t xml:space="preserve">PAccCSCISMOPyS: </t>
    </r>
    <r>
      <rPr>
        <sz val="11"/>
        <rFont val="Arial Nova Cond"/>
        <family val="2"/>
      </rPr>
      <t>Porcentaje de Acciones de Control y Seguimiento de la Contraloría Interna de la SMOPyS</t>
    </r>
  </si>
  <si>
    <t>Mide el grado de eficacia de las acciones de la Contraloría Interna de la SMOPyS</t>
  </si>
  <si>
    <r>
      <rPr>
        <b/>
        <sz val="11"/>
        <rFont val="Arial Nova Cond"/>
        <family val="2"/>
      </rPr>
      <t xml:space="preserve">PAccCSCISMSPyT: </t>
    </r>
    <r>
      <rPr>
        <sz val="11"/>
        <rFont val="Arial Nova Cond"/>
        <family val="2"/>
      </rPr>
      <t>Porcentaje de Acciones de Control y Seguimiento de la Contraloría Interna de la SMSPyT</t>
    </r>
  </si>
  <si>
    <t>Mide el grado de eficacia de las acciones de la Contraloría Interna de la SMSPyT</t>
  </si>
  <si>
    <t>Componente
( Unidades Administrativas de la Contraloría Municipal )</t>
  </si>
  <si>
    <r>
      <rPr>
        <b/>
        <sz val="11"/>
        <color theme="1"/>
        <rFont val="Arial Nova Cond"/>
        <family val="2"/>
      </rPr>
      <t>PAACA:</t>
    </r>
    <r>
      <rPr>
        <sz val="11"/>
        <color theme="1"/>
        <rFont val="Arial Nova Cond"/>
        <family val="2"/>
      </rPr>
      <t xml:space="preserve"> Porcentaje de Actividades de Administración, Control y Apoyo por la oficina de la Contraloría</t>
    </r>
  </si>
  <si>
    <t>Se busca medir el nivel de cumplimiento de las Unidades Administrativas de la Contraloría Municipal por el apoyo otorgado a las Dependencias y Entidades de acuerdo a la normatividad aplicable.</t>
  </si>
  <si>
    <r>
      <rPr>
        <b/>
        <sz val="11"/>
        <rFont val="Arial Nova Cond"/>
        <family val="2"/>
      </rPr>
      <t>PINRyAJS:</t>
    </r>
    <r>
      <rPr>
        <sz val="11"/>
        <rFont val="Arial Nova Cond"/>
        <family val="2"/>
      </rPr>
      <t xml:space="preserve"> Porcentaje de Instrumentos normativos revisados y asesorías Juridicas  solicitadas.</t>
    </r>
  </si>
  <si>
    <t xml:space="preserve">Mide la cantidad de instrumentos normativos revisados, para conocer el grado de solicitudes por asesorías en materia jurídica de las  Dependencias y Entidades de la Administración Pública Municipal </t>
  </si>
  <si>
    <r>
      <t>PAyCCIIMC:</t>
    </r>
    <r>
      <rPr>
        <sz val="11"/>
        <rFont val="Arial Nova Cond"/>
        <family val="2"/>
      </rPr>
      <t xml:space="preserve"> Porcentaje de Asesorías y Capacitaciones de Control Interno e Implementación del modelo </t>
    </r>
    <r>
      <rPr>
        <sz val="11"/>
        <rFont val="Arial Nova Cond"/>
        <family val="2"/>
      </rPr>
      <t>COSO</t>
    </r>
    <r>
      <rPr>
        <sz val="11"/>
        <color rgb="FFC00000"/>
        <rFont val="Arial Nova Cond"/>
        <family val="2"/>
      </rPr>
      <t xml:space="preserve"> </t>
    </r>
    <r>
      <rPr>
        <sz val="11"/>
        <rFont val="Arial Nova Cond"/>
        <family val="2"/>
      </rPr>
      <t xml:space="preserve"> en las Dependencias y Entidades </t>
    </r>
  </si>
  <si>
    <r>
      <t xml:space="preserve">Mide el avance y seguimiento de la aplicación del Marco Integrado de Control Interno Institucional, basado en el modelo </t>
    </r>
    <r>
      <rPr>
        <sz val="11"/>
        <rFont val="Arial"/>
        <family val="2"/>
      </rPr>
      <t>COSO,</t>
    </r>
    <r>
      <rPr>
        <sz val="11"/>
        <color theme="1"/>
        <rFont val="Arial"/>
        <family val="2"/>
      </rPr>
      <t xml:space="preserve"> en cumplimiento con la normatividad aplicable</t>
    </r>
  </si>
  <si>
    <r>
      <rPr>
        <b/>
        <sz val="11"/>
        <color theme="1"/>
        <rFont val="Arial Nova Cond"/>
        <family val="2"/>
      </rPr>
      <t>PE:</t>
    </r>
    <r>
      <rPr>
        <sz val="11"/>
        <color theme="1"/>
        <rFont val="Arial Nova Cond"/>
        <family val="2"/>
      </rPr>
      <t xml:space="preserve"> Porcentaje de expedientes</t>
    </r>
  </si>
  <si>
    <t>Mide el grado de atención y representación de las personas sujetas a Procedimientos de Responsabilidad Administrativa</t>
  </si>
  <si>
    <r>
      <t>PAAFCI:</t>
    </r>
    <r>
      <rPr>
        <sz val="11"/>
        <rFont val="Arial Nova Cond"/>
        <family val="2"/>
      </rPr>
      <t xml:space="preserve"> Porcentaje de actividades administrativas, financieras y de control interno de la Contraloría Municipal </t>
    </r>
  </si>
  <si>
    <t>Mide la eficiencia en la ejecucion de los recursos asigandos a la Contraloría Municipal.</t>
  </si>
  <si>
    <r>
      <rPr>
        <b/>
        <sz val="11"/>
        <rFont val="Arial Nova Cond"/>
        <family val="2"/>
      </rPr>
      <t xml:space="preserve">PAIBM: </t>
    </r>
    <r>
      <rPr>
        <sz val="11"/>
        <rFont val="Arial Nova Cond"/>
        <family val="2"/>
      </rPr>
      <t>Porcentaje de actualización de inventarios de bienes muebles</t>
    </r>
  </si>
  <si>
    <t>Mide la eficiencia del manejo de los recursos patrimoniales asignados a la Contraloria Municipal</t>
  </si>
  <si>
    <r>
      <t>PVSAOD:</t>
    </r>
    <r>
      <rPr>
        <sz val="11"/>
        <rFont val="Arial Nova Cond"/>
        <family val="2"/>
      </rPr>
      <t xml:space="preserve"> Porcentaje de Visitas de Supervisión y Asesorías a Organismos Descentralizados</t>
    </r>
  </si>
  <si>
    <t>Mide el grado de cumplimiento de las actividades, metas y logros de objetivos de los Organismos Descentralizados.</t>
  </si>
  <si>
    <r>
      <t>PCNOD:</t>
    </r>
    <r>
      <rPr>
        <sz val="11"/>
        <rFont val="Arial Nova Cond"/>
        <family val="2"/>
      </rPr>
      <t xml:space="preserve"> Promedio de Cumplimiento Normativo de Organismos Descentralizados</t>
    </r>
  </si>
  <si>
    <t>Se pretende medir la aplicación de la Normativa y su cumplimiento en los procesos operativos de los Organismos Descentralizados</t>
  </si>
  <si>
    <r>
      <rPr>
        <b/>
        <sz val="11"/>
        <rFont val="Arial Nova Cond"/>
        <family val="2"/>
      </rPr>
      <t xml:space="preserve">PSI: </t>
    </r>
    <r>
      <rPr>
        <sz val="11"/>
        <rFont val="Arial Nova Cond"/>
        <family val="2"/>
      </rPr>
      <t xml:space="preserve">Porcentaje de Sistemas Informáticos </t>
    </r>
  </si>
  <si>
    <t>Medirá el grado de eficiencia de los procesos internos y detección oportuna de posibles casos de corrupcion en las Dependencias de la Administración Pública Municipal.</t>
  </si>
  <si>
    <r>
      <t xml:space="preserve">UNIDAD DE MEDIDA DEL INDICADOR: 
</t>
    </r>
    <r>
      <rPr>
        <sz val="11"/>
        <color theme="0"/>
        <rFont val="Arial"/>
        <family val="2"/>
      </rPr>
      <t>Porcentaje</t>
    </r>
    <r>
      <rPr>
        <b/>
        <sz val="11"/>
        <color theme="0"/>
        <rFont val="Arial"/>
        <family val="2"/>
      </rPr>
      <t xml:space="preserve">
UNIDAD DE MEDIDA DE LAS VARIABLES: 
</t>
    </r>
    <r>
      <rPr>
        <sz val="11"/>
        <color theme="0"/>
        <rFont val="Arial"/>
        <family val="2"/>
      </rPr>
      <t>Acciones de verificación, cumplimiento y seguimiento de la rendición de cuentas</t>
    </r>
  </si>
  <si>
    <r>
      <t xml:space="preserve">UNIDAD DE MEDIDA DEL INDICADOR:
</t>
    </r>
    <r>
      <rPr>
        <sz val="11"/>
        <color theme="1"/>
        <rFont val="Arial"/>
        <family val="2"/>
      </rPr>
      <t>Porcentaje</t>
    </r>
    <r>
      <rPr>
        <b/>
        <sz val="11"/>
        <color theme="1"/>
        <rFont val="Arial"/>
        <family val="2"/>
      </rPr>
      <t xml:space="preserve">
UNIDAD DE MEDIDA DE LAS VARIABLES: 
</t>
    </r>
    <r>
      <rPr>
        <sz val="11"/>
        <color theme="1"/>
        <rFont val="Arial"/>
        <family val="2"/>
      </rPr>
      <t xml:space="preserve">Acciones </t>
    </r>
  </si>
  <si>
    <r>
      <rPr>
        <b/>
        <sz val="11"/>
        <color theme="1"/>
        <rFont val="Arial"/>
        <family val="2"/>
      </rPr>
      <t>UNIDAD DE MEDIDA DEL INDICADOR:</t>
    </r>
    <r>
      <rPr>
        <sz val="11"/>
        <color theme="1"/>
        <rFont val="Arial"/>
        <family val="2"/>
      </rPr>
      <t xml:space="preserve"> 
Porcentaje
</t>
    </r>
    <r>
      <rPr>
        <b/>
        <sz val="11"/>
        <color theme="1"/>
        <rFont val="Arial"/>
        <family val="2"/>
      </rPr>
      <t xml:space="preserve">UNIDAD DE MEDIDA DE LAS VARIABLES: </t>
    </r>
    <r>
      <rPr>
        <sz val="11"/>
        <color theme="1"/>
        <rFont val="Arial"/>
        <family val="2"/>
      </rPr>
      <t>Auditorías y Revisiones</t>
    </r>
  </si>
  <si>
    <r>
      <rPr>
        <b/>
        <sz val="11"/>
        <color theme="1"/>
        <rFont val="Arial"/>
        <family val="2"/>
      </rPr>
      <t xml:space="preserve">UNIDAD DE MEDIDA DEL INDICADOR: </t>
    </r>
    <r>
      <rPr>
        <sz val="11"/>
        <color theme="1"/>
        <rFont val="Arial"/>
        <family val="2"/>
      </rPr>
      <t xml:space="preserve">
Porcentaje
</t>
    </r>
    <r>
      <rPr>
        <b/>
        <sz val="11"/>
        <color theme="1"/>
        <rFont val="Arial"/>
        <family val="2"/>
      </rPr>
      <t xml:space="preserve">UNIDAD DE MEDIDA DE LAS VARIABLES: </t>
    </r>
    <r>
      <rPr>
        <sz val="11"/>
        <color theme="1"/>
        <rFont val="Arial"/>
        <family val="2"/>
      </rPr>
      <t>Verificaciones</t>
    </r>
  </si>
  <si>
    <r>
      <t xml:space="preserve">UNIDAD DE MEDIDA DEL INDICADOR: 
</t>
    </r>
    <r>
      <rPr>
        <sz val="11"/>
        <color theme="1"/>
        <rFont val="Arial"/>
        <family val="2"/>
      </rPr>
      <t>Porcentaje</t>
    </r>
    <r>
      <rPr>
        <b/>
        <sz val="11"/>
        <color theme="1"/>
        <rFont val="Arial"/>
        <family val="2"/>
      </rPr>
      <t xml:space="preserve">
UNIDAD DE MEDIDA DE LAS VARIABLES: </t>
    </r>
    <r>
      <rPr>
        <sz val="11"/>
        <color theme="1"/>
        <rFont val="Arial"/>
        <family val="2"/>
      </rPr>
      <t>Acciones de Control y Seguimiento al Ingreso y Egreso</t>
    </r>
  </si>
  <si>
    <r>
      <t xml:space="preserve">UNIDAD DE MEDIDA DEL INDICADOR: </t>
    </r>
    <r>
      <rPr>
        <sz val="11"/>
        <color theme="1"/>
        <rFont val="Arial"/>
        <family val="2"/>
      </rPr>
      <t>Porcentaje</t>
    </r>
    <r>
      <rPr>
        <b/>
        <sz val="11"/>
        <color theme="1"/>
        <rFont val="Arial"/>
        <family val="2"/>
      </rPr>
      <t xml:space="preserve">
UNIDAD DE MEDIDA DE LAS VARIABLES:  </t>
    </r>
    <r>
      <rPr>
        <sz val="11"/>
        <color theme="1"/>
        <rFont val="Arial"/>
        <family val="2"/>
      </rPr>
      <t>Acciones de Control y Seguimiento a la Cuenta Pública.</t>
    </r>
  </si>
  <si>
    <r>
      <t xml:space="preserve">UNIDAD DE MEDIDA DEL INDICADOR: </t>
    </r>
    <r>
      <rPr>
        <sz val="11"/>
        <color theme="1"/>
        <rFont val="Arial"/>
        <family val="2"/>
      </rPr>
      <t xml:space="preserve">Porcentaje
</t>
    </r>
    <r>
      <rPr>
        <b/>
        <sz val="11"/>
        <color theme="1"/>
        <rFont val="Arial"/>
        <family val="2"/>
      </rPr>
      <t xml:space="preserve">
UNIDAD DE MEDIDA DE LAS VARIABLES: </t>
    </r>
    <r>
      <rPr>
        <sz val="11"/>
        <color theme="1"/>
        <rFont val="Arial"/>
        <family val="2"/>
      </rPr>
      <t>Auditorías, revisiones y arqueos</t>
    </r>
  </si>
  <si>
    <r>
      <rPr>
        <b/>
        <sz val="11"/>
        <color theme="1"/>
        <rFont val="Arial"/>
        <family val="2"/>
      </rPr>
      <t xml:space="preserve">UNIDAD DE MEDIDA DEL INDICADOR: </t>
    </r>
    <r>
      <rPr>
        <sz val="11"/>
        <color theme="1"/>
        <rFont val="Arial"/>
        <family val="2"/>
      </rPr>
      <t xml:space="preserve">
Porcentaje
</t>
    </r>
    <r>
      <rPr>
        <b/>
        <sz val="11"/>
        <color theme="1"/>
        <rFont val="Arial"/>
        <family val="2"/>
      </rPr>
      <t xml:space="preserve">UNIDAD DE MEDIDA DE LAS VARIABLES: </t>
    </r>
    <r>
      <rPr>
        <sz val="11"/>
        <color theme="1"/>
        <rFont val="Arial"/>
        <family val="2"/>
      </rPr>
      <t xml:space="preserve">
Actividades</t>
    </r>
  </si>
  <si>
    <r>
      <rPr>
        <b/>
        <sz val="11"/>
        <rFont val="Arial Nova Cond"/>
        <family val="2"/>
      </rPr>
      <t xml:space="preserve">UNIDAD DE MEDIDA DEL INDICADOR: </t>
    </r>
    <r>
      <rPr>
        <sz val="11"/>
        <rFont val="Arial Nova Cond"/>
        <family val="2"/>
      </rPr>
      <t xml:space="preserve">Porcentaje
</t>
    </r>
    <r>
      <rPr>
        <b/>
        <sz val="11"/>
        <rFont val="Arial Nova Cond"/>
        <family val="2"/>
      </rPr>
      <t xml:space="preserve">UNIDAD DE MEDIDA DE LAS VARIABLES: </t>
    </r>
    <r>
      <rPr>
        <sz val="11"/>
        <rFont val="Arial Nova Cond"/>
        <family val="2"/>
      </rPr>
      <t>Informes</t>
    </r>
  </si>
  <si>
    <r>
      <rPr>
        <b/>
        <sz val="11"/>
        <rFont val="Arial Nova Cond"/>
        <family val="2"/>
      </rPr>
      <t xml:space="preserve">UNIDAD DE MEDIDA DEL INDICADOR: </t>
    </r>
    <r>
      <rPr>
        <sz val="11"/>
        <rFont val="Arial Nova Cond"/>
        <family val="2"/>
      </rPr>
      <t xml:space="preserve">Porcentaje
</t>
    </r>
    <r>
      <rPr>
        <b/>
        <sz val="11"/>
        <rFont val="Arial Nova Cond"/>
        <family val="2"/>
      </rPr>
      <t xml:space="preserve">UNIDAD DE MEDIDA DE LAS VARIABLES: </t>
    </r>
    <r>
      <rPr>
        <sz val="11"/>
        <rFont val="Arial Nova Cond"/>
        <family val="2"/>
      </rPr>
      <t>Expedientes</t>
    </r>
  </si>
  <si>
    <r>
      <rPr>
        <b/>
        <sz val="11"/>
        <color theme="1"/>
        <rFont val="Arial"/>
        <family val="2"/>
      </rPr>
      <t xml:space="preserve">UNIDAD DE MEDIDA DEL INDICADOR: </t>
    </r>
    <r>
      <rPr>
        <sz val="11"/>
        <color theme="1"/>
        <rFont val="Arial"/>
        <family val="2"/>
      </rPr>
      <t xml:space="preserve">
Porcentaje
</t>
    </r>
    <r>
      <rPr>
        <b/>
        <sz val="11"/>
        <color theme="1"/>
        <rFont val="Arial"/>
        <family val="2"/>
      </rPr>
      <t xml:space="preserve">UNIDAD DE MEDIDA DE LAS VARIABLES: </t>
    </r>
    <r>
      <rPr>
        <sz val="11"/>
        <color theme="1"/>
        <rFont val="Arial"/>
        <family val="2"/>
      </rPr>
      <t xml:space="preserve">
Quejas y/o Denuncias</t>
    </r>
  </si>
  <si>
    <r>
      <rPr>
        <b/>
        <sz val="11"/>
        <color theme="1"/>
        <rFont val="Arial"/>
        <family val="2"/>
      </rPr>
      <t xml:space="preserve">UNIDAD DE MEDIDA DEL INDICADOR: </t>
    </r>
    <r>
      <rPr>
        <sz val="11"/>
        <color theme="1"/>
        <rFont val="Arial"/>
        <family val="2"/>
      </rPr>
      <t xml:space="preserve">
Porcentaje
</t>
    </r>
    <r>
      <rPr>
        <b/>
        <sz val="11"/>
        <color theme="1"/>
        <rFont val="Arial"/>
        <family val="2"/>
      </rPr>
      <t xml:space="preserve">UNIDAD DE MEDIDA DE LAS VARIABLES: </t>
    </r>
    <r>
      <rPr>
        <sz val="11"/>
        <color theme="1"/>
        <rFont val="Arial"/>
        <family val="2"/>
      </rPr>
      <t xml:space="preserve">
Personas</t>
    </r>
  </si>
  <si>
    <r>
      <rPr>
        <b/>
        <sz val="11"/>
        <rFont val="Arial Nova Cond"/>
        <family val="2"/>
      </rPr>
      <t xml:space="preserve">UNIDAD DE MEDIDA DEL INDICADOR: </t>
    </r>
    <r>
      <rPr>
        <sz val="11"/>
        <rFont val="Arial Nova Cond"/>
        <family val="2"/>
      </rPr>
      <t xml:space="preserve">Porcentaje
</t>
    </r>
    <r>
      <rPr>
        <b/>
        <sz val="11"/>
        <rFont val="Arial Nova Cond"/>
        <family val="2"/>
      </rPr>
      <t xml:space="preserve">UNIDAD DE MEDIDA DE LAS VARIABLES: </t>
    </r>
    <r>
      <rPr>
        <sz val="11"/>
        <rFont val="Arial Nova Cond"/>
        <family val="2"/>
      </rPr>
      <t>Procedimientos</t>
    </r>
  </si>
  <si>
    <r>
      <rPr>
        <b/>
        <sz val="11"/>
        <rFont val="Arial Nova Cond"/>
        <family val="2"/>
      </rPr>
      <t>UNIDAD DE MEDIDA DEL INDICADOR:</t>
    </r>
    <r>
      <rPr>
        <sz val="11"/>
        <rFont val="Arial Nova Cond"/>
        <family val="2"/>
      </rPr>
      <t xml:space="preserve"> Porcentaje
</t>
    </r>
    <r>
      <rPr>
        <b/>
        <sz val="11"/>
        <rFont val="Arial Nova Cond"/>
        <family val="2"/>
      </rPr>
      <t xml:space="preserve">UNIDAD DE MEDIDA DE LAS VARIABLES: </t>
    </r>
    <r>
      <rPr>
        <sz val="11"/>
        <rFont val="Arial Nova Cond"/>
        <family val="2"/>
      </rPr>
      <t>Acuerdos</t>
    </r>
  </si>
  <si>
    <r>
      <rPr>
        <b/>
        <sz val="11"/>
        <color theme="1"/>
        <rFont val="Arial"/>
        <family val="2"/>
      </rPr>
      <t>UNIDAD DE MEDIDA DEL INDICADOR:</t>
    </r>
    <r>
      <rPr>
        <sz val="11"/>
        <color theme="1"/>
        <rFont val="Arial"/>
        <family val="2"/>
      </rPr>
      <t xml:space="preserve">
 Porcentaje
</t>
    </r>
    <r>
      <rPr>
        <b/>
        <sz val="11"/>
        <color theme="1"/>
        <rFont val="Arial"/>
        <family val="2"/>
      </rPr>
      <t xml:space="preserve"> UNIDAD DE MEDIDA DE LAS VARIABLES: </t>
    </r>
    <r>
      <rPr>
        <sz val="11"/>
        <color theme="1"/>
        <rFont val="Arial"/>
        <family val="2"/>
      </rPr>
      <t xml:space="preserve">
Resoluciones</t>
    </r>
  </si>
  <si>
    <r>
      <rPr>
        <b/>
        <sz val="11"/>
        <color theme="1"/>
        <rFont val="Arial"/>
        <family val="2"/>
      </rPr>
      <t>UNIDAD DE MEDIDA DEL INDICADOR:</t>
    </r>
    <r>
      <rPr>
        <sz val="11"/>
        <color theme="1"/>
        <rFont val="Arial"/>
        <family val="2"/>
      </rPr>
      <t xml:space="preserve"> 
Porcentaje
</t>
    </r>
    <r>
      <rPr>
        <b/>
        <sz val="11"/>
        <color theme="1"/>
        <rFont val="Arial"/>
        <family val="2"/>
      </rPr>
      <t xml:space="preserve">UNIDAD DE MEDIDA DE LAS VARIABLES: </t>
    </r>
    <r>
      <rPr>
        <sz val="11"/>
        <color theme="1"/>
        <rFont val="Arial"/>
        <family val="2"/>
      </rPr>
      <t xml:space="preserve">
Sanciones</t>
    </r>
  </si>
  <si>
    <r>
      <rPr>
        <b/>
        <sz val="11"/>
        <color theme="1"/>
        <rFont val="Arial"/>
        <family val="2"/>
      </rPr>
      <t xml:space="preserve">UNIDAD DE MEDIDA DEL INDICADOR: </t>
    </r>
    <r>
      <rPr>
        <sz val="11"/>
        <color theme="1"/>
        <rFont val="Arial"/>
        <family val="2"/>
      </rPr>
      <t xml:space="preserve">
Porcentaje
</t>
    </r>
    <r>
      <rPr>
        <b/>
        <sz val="11"/>
        <color theme="1"/>
        <rFont val="Arial"/>
        <family val="2"/>
      </rPr>
      <t xml:space="preserve">UNIDAD DE MEDIDA DE LAS VARIABLES: </t>
    </r>
    <r>
      <rPr>
        <sz val="11"/>
        <color theme="1"/>
        <rFont val="Arial"/>
        <family val="2"/>
      </rPr>
      <t xml:space="preserve">
Constancias</t>
    </r>
  </si>
  <si>
    <r>
      <rPr>
        <b/>
        <sz val="11"/>
        <rFont val="Arial Nova Cond"/>
        <family val="2"/>
      </rPr>
      <t>UNIDAD DE MEDIDA DEL INDICADOR:</t>
    </r>
    <r>
      <rPr>
        <sz val="11"/>
        <rFont val="Arial Nova Cond"/>
        <family val="2"/>
      </rPr>
      <t xml:space="preserve"> Porcentaje
</t>
    </r>
    <r>
      <rPr>
        <b/>
        <sz val="11"/>
        <rFont val="Arial Nova Cond"/>
        <family val="2"/>
      </rPr>
      <t>UNIDAD DE MEDIDA DE LAS VARIABLES:</t>
    </r>
    <r>
      <rPr>
        <sz val="11"/>
        <rFont val="Arial Nova Cond"/>
        <family val="2"/>
      </rPr>
      <t xml:space="preserve"> Acciones de las Contralorías Internas</t>
    </r>
  </si>
  <si>
    <r>
      <t xml:space="preserve">UNIDAD DE MEDIDA DEL INDICADOR: </t>
    </r>
    <r>
      <rPr>
        <sz val="11"/>
        <rFont val="Arial Nova Cond"/>
        <family val="2"/>
      </rPr>
      <t xml:space="preserve">Porcentaje
</t>
    </r>
    <r>
      <rPr>
        <b/>
        <sz val="11"/>
        <rFont val="Arial Nova Cond"/>
        <family val="2"/>
      </rPr>
      <t xml:space="preserve">UNIDAD DE MEDIDA DE LAS VARIABLES: </t>
    </r>
    <r>
      <rPr>
        <sz val="11"/>
        <rFont val="Arial Nova Cond"/>
        <family val="2"/>
      </rPr>
      <t xml:space="preserve">Acciones </t>
    </r>
    <r>
      <rPr>
        <sz val="11"/>
        <rFont val="Arial Nova Cond"/>
        <family val="2"/>
      </rPr>
      <t>CIDIF</t>
    </r>
  </si>
  <si>
    <r>
      <rPr>
        <b/>
        <sz val="11"/>
        <rFont val="Arial Nova Cond"/>
        <family val="2"/>
      </rPr>
      <t>UNIDAD DE MEDIDA DEL INDICADOR:</t>
    </r>
    <r>
      <rPr>
        <sz val="11"/>
        <rFont val="Arial Nova Cond"/>
        <family val="2"/>
      </rPr>
      <t xml:space="preserve"> Porcentaje
</t>
    </r>
    <r>
      <rPr>
        <b/>
        <sz val="11"/>
        <rFont val="Arial Nova Cond"/>
        <family val="2"/>
      </rPr>
      <t>UNIDAD DE MEDIDA DE LAS VARIABLES:</t>
    </r>
    <r>
      <rPr>
        <sz val="11"/>
        <rFont val="Arial Nova Cond"/>
        <family val="2"/>
      </rPr>
      <t xml:space="preserve"> Acciones </t>
    </r>
    <r>
      <rPr>
        <sz val="11"/>
        <rFont val="Arial Nova Cond"/>
        <family val="2"/>
      </rPr>
      <t>CISMOPyS</t>
    </r>
  </si>
  <si>
    <r>
      <rPr>
        <b/>
        <sz val="11"/>
        <rFont val="Arial Nova Cond"/>
        <family val="2"/>
      </rPr>
      <t xml:space="preserve">UNIDAD DE MEDIDA DEL INDICADOR: </t>
    </r>
    <r>
      <rPr>
        <sz val="11"/>
        <rFont val="Arial Nova Cond"/>
        <family val="2"/>
      </rPr>
      <t xml:space="preserve">Porcentaje
</t>
    </r>
    <r>
      <rPr>
        <b/>
        <sz val="11"/>
        <rFont val="Arial Nova Cond"/>
        <family val="2"/>
      </rPr>
      <t xml:space="preserve">UNIDAD DE MEDIDA DE LAS VARIABLES: </t>
    </r>
    <r>
      <rPr>
        <sz val="11"/>
        <rFont val="Arial Nova Cond"/>
        <family val="2"/>
      </rPr>
      <t xml:space="preserve">Acciones </t>
    </r>
    <r>
      <rPr>
        <sz val="11"/>
        <rFont val="Arial Nova Cond"/>
        <family val="2"/>
      </rPr>
      <t>CISMSPyT</t>
    </r>
  </si>
  <si>
    <r>
      <rPr>
        <b/>
        <sz val="11"/>
        <rFont val="Arial Nova Cond"/>
        <family val="2"/>
      </rPr>
      <t xml:space="preserve">UNIDAD DE MEDIDA DEL INDICADOR: </t>
    </r>
    <r>
      <rPr>
        <sz val="11"/>
        <rFont val="Arial Nova Cond"/>
        <family val="2"/>
      </rPr>
      <t xml:space="preserve">Porcentaje
</t>
    </r>
    <r>
      <rPr>
        <b/>
        <sz val="11"/>
        <rFont val="Arial Nova Cond"/>
        <family val="2"/>
      </rPr>
      <t xml:space="preserve">UNIDAD DE MEDIDA DE LAS VARIABLES: </t>
    </r>
    <r>
      <rPr>
        <sz val="11"/>
        <rFont val="Arial Nova Cond"/>
        <family val="2"/>
      </rPr>
      <t>Actividades</t>
    </r>
  </si>
  <si>
    <r>
      <t xml:space="preserve">UNIDAD DE MEDIDA DEL INDICADOR: </t>
    </r>
    <r>
      <rPr>
        <sz val="11"/>
        <rFont val="Arial Nova Cond"/>
        <family val="2"/>
      </rPr>
      <t>Porcentaje</t>
    </r>
    <r>
      <rPr>
        <b/>
        <sz val="11"/>
        <rFont val="Arial Nova Cond"/>
        <family val="2"/>
      </rPr>
      <t xml:space="preserve">
UNIDAD DE MEDIDA DE LAS VARIABLES: </t>
    </r>
    <r>
      <rPr>
        <sz val="11"/>
        <rFont val="Arial Nova Cond"/>
        <family val="2"/>
      </rPr>
      <t>Instrumentos Jurídicos y Asesorías jurídicas</t>
    </r>
  </si>
  <si>
    <r>
      <t xml:space="preserve">UNIDAD DE MEDIDA DEL INDICADOR: </t>
    </r>
    <r>
      <rPr>
        <sz val="11"/>
        <rFont val="Arial Nova Cond"/>
        <family val="2"/>
      </rPr>
      <t>Porcentaje</t>
    </r>
    <r>
      <rPr>
        <b/>
        <sz val="11"/>
        <rFont val="Arial Nova Cond"/>
        <family val="2"/>
      </rPr>
      <t xml:space="preserve">
UNIDAD DE MEDIDA DE LAS VARIABLES: </t>
    </r>
    <r>
      <rPr>
        <sz val="11"/>
        <rFont val="Arial Nova Cond"/>
        <family val="2"/>
      </rPr>
      <t>Asesorías,  Capacitaciones e Implementación CI</t>
    </r>
  </si>
  <si>
    <r>
      <t xml:space="preserve">UNIDAD DE MEDIDA DEL INDICADOR: </t>
    </r>
    <r>
      <rPr>
        <sz val="11"/>
        <color theme="1"/>
        <rFont val="Arial Nova Cond"/>
        <family val="2"/>
      </rPr>
      <t>Porcentaje</t>
    </r>
    <r>
      <rPr>
        <b/>
        <sz val="11"/>
        <color theme="1"/>
        <rFont val="Arial Nova Cond"/>
        <family val="2"/>
      </rPr>
      <t xml:space="preserve">
UNIDAD DE MEDIDA DE LAS VARIABLES:</t>
    </r>
    <r>
      <rPr>
        <sz val="11"/>
        <color theme="1"/>
        <rFont val="Arial Nova Cond"/>
        <family val="2"/>
      </rPr>
      <t xml:space="preserve"> E</t>
    </r>
    <r>
      <rPr>
        <sz val="11"/>
        <color theme="1"/>
        <rFont val="Arial Nova Cond"/>
        <family val="2"/>
      </rPr>
      <t>xpedientes</t>
    </r>
  </si>
  <si>
    <r>
      <t xml:space="preserve">UNIDAD DE MEDIDA DEL INDICADOR: </t>
    </r>
    <r>
      <rPr>
        <sz val="11"/>
        <rFont val="Arial Nova Cond"/>
        <family val="2"/>
      </rPr>
      <t>Porcentaje</t>
    </r>
    <r>
      <rPr>
        <b/>
        <sz val="11"/>
        <rFont val="Arial Nova Cond"/>
        <family val="2"/>
      </rPr>
      <t xml:space="preserve">
UNIDAD DE MEDIDA DE LAS VARIABLES: </t>
    </r>
    <r>
      <rPr>
        <sz val="11"/>
        <rFont val="Arial Nova Cond"/>
        <family val="2"/>
      </rPr>
      <t>Reporte de A</t>
    </r>
    <r>
      <rPr>
        <sz val="11"/>
        <rFont val="Arial Nova Cond"/>
        <family val="2"/>
      </rPr>
      <t>ctividades</t>
    </r>
  </si>
  <si>
    <r>
      <t xml:space="preserve">UNIDAD DE MEDIDA DEL INDICADOR: </t>
    </r>
    <r>
      <rPr>
        <sz val="11"/>
        <rFont val="Arial Nova Cond"/>
        <family val="2"/>
      </rPr>
      <t>Porcentaje</t>
    </r>
    <r>
      <rPr>
        <b/>
        <sz val="11"/>
        <rFont val="Arial Nova Cond"/>
        <family val="2"/>
      </rPr>
      <t xml:space="preserve">
UNIDAD DE MEDIDA DE LAS VARIABLES: </t>
    </r>
    <r>
      <rPr>
        <sz val="11"/>
        <rFont val="Arial Nova Cond"/>
        <family val="2"/>
      </rPr>
      <t>Actualizaciones de Inventarios</t>
    </r>
  </si>
  <si>
    <r>
      <t xml:space="preserve">UNIDAD DE MEDIDA DEL INDICADOR: </t>
    </r>
    <r>
      <rPr>
        <sz val="11"/>
        <rFont val="Arial Nova Cond"/>
        <family val="2"/>
      </rPr>
      <t>Porcentaje</t>
    </r>
    <r>
      <rPr>
        <b/>
        <sz val="11"/>
        <rFont val="Arial Nova Cond"/>
        <family val="2"/>
      </rPr>
      <t xml:space="preserve">
UNIDAD DE MEDIDA DE LAS VARIABLES: </t>
    </r>
    <r>
      <rPr>
        <sz val="11"/>
        <rFont val="Arial Nova Cond"/>
        <family val="2"/>
      </rPr>
      <t>Visitas de supervisión</t>
    </r>
  </si>
  <si>
    <r>
      <t xml:space="preserve">UNIDAD DE MEDIDA DEL INDICADOR: </t>
    </r>
    <r>
      <rPr>
        <sz val="11"/>
        <rFont val="Arial Nova Cond"/>
        <family val="2"/>
      </rPr>
      <t>Promedio</t>
    </r>
    <r>
      <rPr>
        <b/>
        <sz val="11"/>
        <rFont val="Arial Nova Cond"/>
        <family val="2"/>
      </rPr>
      <t xml:space="preserve">
UNIDAD DE MEDIDA DE LAS VARIABLES: </t>
    </r>
    <r>
      <rPr>
        <sz val="11"/>
        <rFont val="Arial Nova Cond"/>
        <family val="2"/>
      </rPr>
      <t>Porcentaje de cumplimiento</t>
    </r>
  </si>
  <si>
    <r>
      <rPr>
        <b/>
        <sz val="11"/>
        <rFont val="Arial Nova Cond"/>
        <family val="2"/>
      </rPr>
      <t xml:space="preserve">UNIDAD DE MEDIDA DEL INDICADOR: </t>
    </r>
    <r>
      <rPr>
        <sz val="11"/>
        <rFont val="Arial Nova Cond"/>
        <family val="2"/>
      </rPr>
      <t xml:space="preserve">Porcentaje
</t>
    </r>
    <r>
      <rPr>
        <b/>
        <sz val="11"/>
        <rFont val="Arial Nova Cond"/>
        <family val="2"/>
      </rPr>
      <t>UNIDAD DE MEDIDA DE LAS VARIABLES:</t>
    </r>
    <r>
      <rPr>
        <sz val="11"/>
        <rFont val="Arial Nova Cond"/>
        <family val="2"/>
      </rPr>
      <t xml:space="preserve"> Sistemas Informáticos</t>
    </r>
  </si>
  <si>
    <r>
      <rPr>
        <b/>
        <sz val="11"/>
        <rFont val="Arial Nova Cond"/>
        <family val="2"/>
      </rPr>
      <t xml:space="preserve">1.1.1.1.4.1 </t>
    </r>
    <r>
      <rPr>
        <sz val="11"/>
        <rFont val="Arial Nova Cond"/>
        <family val="2"/>
      </rPr>
      <t>Integración de expedientes respecto a las quejas y/o denuncias presentadas por la ciudadanía.</t>
    </r>
  </si>
  <si>
    <r>
      <rPr>
        <b/>
        <sz val="11"/>
        <rFont val="Arial Nova Cond"/>
        <family val="2"/>
      </rPr>
      <t>1.1.1.1.4.2</t>
    </r>
    <r>
      <rPr>
        <sz val="11"/>
        <rFont val="Arial Nova Cond"/>
        <family val="2"/>
      </rPr>
      <t xml:space="preserve"> Atención a la ciudadanía en materia de responsabilidad administrativa por los servidores públicos y/o particulares.</t>
    </r>
  </si>
  <si>
    <r>
      <t xml:space="preserve">1.1.1.1.5. </t>
    </r>
    <r>
      <rPr>
        <sz val="11"/>
        <color theme="1"/>
        <rFont val="Arial"/>
        <family val="2"/>
      </rPr>
      <t>Procedimientos de Responsabilidades Administrativaa de acuerdo con la Ley General de Responsabilidades Administrativas; en contra de los Servidores Públicos y/o Particulares, iniciados .</t>
    </r>
  </si>
  <si>
    <r>
      <t xml:space="preserve">1.1.1.1.5.1. </t>
    </r>
    <r>
      <rPr>
        <sz val="11"/>
        <rFont val="Arial Nova Cond"/>
        <family val="2"/>
      </rPr>
      <t>Emisión de Acuerdos de notificación e integración a los Servidores Públicos y/o Particulares en el seguimiento a los  Procedimientos de Responsabilidad Administrativa.</t>
    </r>
  </si>
  <si>
    <r>
      <rPr>
        <b/>
        <sz val="11"/>
        <color theme="1"/>
        <rFont val="Arial"/>
        <family val="2"/>
      </rPr>
      <t>1.1.1.1.5.2</t>
    </r>
    <r>
      <rPr>
        <sz val="11"/>
        <color theme="1"/>
        <rFont val="Arial"/>
        <family val="2"/>
      </rPr>
      <t xml:space="preserve"> Emisión de resoluciones de Responsabilidad Administrativa</t>
    </r>
  </si>
  <si>
    <r>
      <rPr>
        <b/>
        <sz val="11"/>
        <rFont val="Arial Nova Cond"/>
        <family val="2"/>
      </rPr>
      <t>1.1.1.1.5.3</t>
    </r>
    <r>
      <rPr>
        <sz val="11"/>
        <rFont val="Arial Nova Cond"/>
        <family val="2"/>
      </rPr>
      <t xml:space="preserve"> Emisión de constancias de No Inhabilitación.</t>
    </r>
  </si>
  <si>
    <r>
      <rPr>
        <b/>
        <sz val="11"/>
        <color theme="1"/>
        <rFont val="Arial"/>
        <family val="2"/>
      </rPr>
      <t xml:space="preserve">1.1.1.1.6. </t>
    </r>
    <r>
      <rPr>
        <sz val="11"/>
        <color theme="1"/>
        <rFont val="Arial"/>
        <family val="2"/>
      </rPr>
      <t>Acciones de control y vigilancia de las Contralorías Internas en las Secretarías y Entidades, para el desarrollo y evaluación de la gestión gubernamental del Municipio de Benito Juárez.</t>
    </r>
  </si>
  <si>
    <r>
      <rPr>
        <b/>
        <sz val="11"/>
        <rFont val="Arial Nova Cond"/>
        <family val="2"/>
      </rPr>
      <t xml:space="preserve">1.1.1.1.6.1. </t>
    </r>
    <r>
      <rPr>
        <sz val="11"/>
        <rFont val="Arial Nova Cond"/>
        <family val="2"/>
      </rPr>
      <t xml:space="preserve">Realización de acciones de control y seguimiento a las actividades realizadas en el Sistema DIF Municipal. </t>
    </r>
  </si>
  <si>
    <r>
      <rPr>
        <b/>
        <sz val="11"/>
        <rFont val="Arial Nova Cond"/>
        <family val="2"/>
      </rPr>
      <t>1.5.1.1.6.2.</t>
    </r>
    <r>
      <rPr>
        <sz val="11"/>
        <rFont val="Arial Nova Cond"/>
        <family val="2"/>
      </rPr>
      <t xml:space="preserve"> Realización de acciones de control y seguimiento a las actividades realizadas en la Secretaría Municipal de Obras Públicas y Servicios.</t>
    </r>
  </si>
  <si>
    <r>
      <rPr>
        <b/>
        <sz val="11"/>
        <rFont val="Arial Nova Cond"/>
        <family val="2"/>
      </rPr>
      <t>1.1.1.1.6.3.</t>
    </r>
    <r>
      <rPr>
        <sz val="11"/>
        <rFont val="Arial Nova Cond"/>
        <family val="2"/>
      </rPr>
      <t xml:space="preserve"> Realización de acciones de control y seguimiento a las actividades realizadas en la Secretaría Municipal de Seguridad Pública y Tránsito.</t>
    </r>
  </si>
  <si>
    <r>
      <rPr>
        <b/>
        <sz val="11"/>
        <color theme="1"/>
        <rFont val="Arial"/>
        <family val="2"/>
      </rPr>
      <t xml:space="preserve">1.1.1.1.7. </t>
    </r>
    <r>
      <rPr>
        <sz val="11"/>
        <color theme="1"/>
        <rFont val="Arial"/>
        <family val="2"/>
      </rPr>
      <t xml:space="preserve">  Actividades de administración, control y apoyo a las Dependencias y Entidades de la Administración Pública Municipal, por parte de la oficina de la Contraloría.</t>
    </r>
  </si>
  <si>
    <r>
      <rPr>
        <b/>
        <sz val="11"/>
        <rFont val="Arial Nova Cond"/>
        <family val="2"/>
      </rPr>
      <t>1.1.1.1.7.1.</t>
    </r>
    <r>
      <rPr>
        <sz val="11"/>
        <rFont val="Arial Nova Cond"/>
        <family val="2"/>
      </rPr>
      <t xml:space="preserve"> Implementación del programa de Control Interno bajo el modelo COSO; así como la revision de instrumentos jurídicos y asesorias a las Dependencias y Entidades de la Administración Pública Municipal </t>
    </r>
  </si>
  <si>
    <r>
      <rPr>
        <b/>
        <sz val="11"/>
        <color theme="1"/>
        <rFont val="Arial Nova Cond"/>
        <family val="2"/>
      </rPr>
      <t xml:space="preserve">1.1.1.1.7.2. </t>
    </r>
    <r>
      <rPr>
        <sz val="11"/>
        <color theme="1"/>
        <rFont val="Arial Nova Cond"/>
        <family val="2"/>
      </rPr>
      <t>Atención y representación jurÍdica gratuita a las personas  que así lo soliciten que figuren como presuntos responsables en un Procedimiento de Responsabilidad Administrativa, por faltas graves o no graves que se inicien dentro de la ContralorÍa Municipal.</t>
    </r>
  </si>
  <si>
    <r>
      <rPr>
        <b/>
        <sz val="11"/>
        <rFont val="Arial Nova Cond"/>
        <family val="2"/>
      </rPr>
      <t>1.1.1.1.7.3.</t>
    </r>
    <r>
      <rPr>
        <sz val="11"/>
        <rFont val="Arial Nova Cond"/>
        <family val="2"/>
      </rPr>
      <t xml:space="preserve"> Administración eficiente de los recursos humanos, materiales,  servicios generales y  Patrimonio del Municipio asignado a la Contraloría Municipal.</t>
    </r>
  </si>
  <si>
    <r>
      <rPr>
        <b/>
        <sz val="11"/>
        <rFont val="Arial Nova Cond"/>
        <family val="2"/>
      </rPr>
      <t>1.1.1.1.7.4.</t>
    </r>
    <r>
      <rPr>
        <sz val="11"/>
        <rFont val="Arial Nova Cond"/>
        <family val="2"/>
      </rPr>
      <t xml:space="preserve"> Revisión factual de la gestión y cumplimiento normativo de los Organismos Descentralizados de la Administración Pública Municipal.   </t>
    </r>
  </si>
  <si>
    <r>
      <rPr>
        <b/>
        <sz val="11"/>
        <color theme="1"/>
        <rFont val="Arial Nova Cond"/>
        <family val="2"/>
      </rPr>
      <t>1.1.1.1.7.6.</t>
    </r>
    <r>
      <rPr>
        <sz val="11"/>
        <color theme="1"/>
        <rFont val="Arial Nova Cond"/>
        <family val="2"/>
      </rPr>
      <t xml:space="preserve"> Sistematización de la gestión que apoye el control y seguimiento para la mejora de la eficiencia operativa de las Dependencias de la Administración Pública Municipal.</t>
    </r>
  </si>
  <si>
    <r>
      <rPr>
        <b/>
        <sz val="11"/>
        <rFont val="Arial Nova Cond"/>
        <family val="2"/>
      </rPr>
      <t xml:space="preserve">1.1.1.1.4. </t>
    </r>
    <r>
      <rPr>
        <sz val="11"/>
        <rFont val="Arial Nova Cond"/>
        <family val="2"/>
      </rPr>
      <t>Actos de investigación de los hechos denunciados en contra de Servidores Públicos y/o Particulares a fin de determinar la falta administrativa como grave o no grave.</t>
    </r>
  </si>
  <si>
    <r>
      <rPr>
        <b/>
        <sz val="11"/>
        <color theme="1"/>
        <rFont val="Arial"/>
        <family val="2"/>
      </rPr>
      <t xml:space="preserve">1.1.1.1.1. </t>
    </r>
    <r>
      <rPr>
        <sz val="11"/>
        <color theme="1"/>
        <rFont val="Arial"/>
        <family val="2"/>
      </rPr>
      <t>Acciones de seguimiento para que el ejercicio de los recursos públicos aplicados para la ejecución de la obra pública, adquisiciones y servicios relacionados, así como el otorgamiento de licencias y autorizaciones en materia de construcción se ejerzan en cumplimiento con la normatividad aplicable, realizadas.</t>
    </r>
  </si>
  <si>
    <r>
      <rPr>
        <b/>
        <sz val="11"/>
        <color theme="1"/>
        <rFont val="Arial"/>
        <family val="2"/>
      </rPr>
      <t xml:space="preserve">1.1.1.1.1.2. </t>
    </r>
    <r>
      <rPr>
        <sz val="11"/>
        <color theme="1"/>
        <rFont val="Arial"/>
        <family val="2"/>
      </rPr>
      <t>Verificación de licencias y autorizaciones en materia de construcción.</t>
    </r>
  </si>
  <si>
    <r>
      <rPr>
        <b/>
        <sz val="11"/>
        <color theme="1"/>
        <rFont val="Arial"/>
        <family val="2"/>
      </rPr>
      <t xml:space="preserve">1.1.1.1.2. </t>
    </r>
    <r>
      <rPr>
        <sz val="11"/>
        <color theme="1"/>
        <rFont val="Arial"/>
        <family val="2"/>
      </rPr>
      <t>Acciones de auditoría, revisión, verificación y vigilancia para que el ejercicio de los recursos públicos asignados a las Secretarías, Dependencias y Direcciones de la Administración Pública Municipal   se ejerzan en el cumplimiento de la normatividad aplicable.</t>
    </r>
  </si>
  <si>
    <r>
      <rPr>
        <b/>
        <sz val="11"/>
        <color theme="1"/>
        <rFont val="Arial"/>
        <family val="2"/>
      </rPr>
      <t>1.1.1.1.2.1.</t>
    </r>
    <r>
      <rPr>
        <sz val="11"/>
        <color theme="1"/>
        <rFont val="Arial"/>
        <family val="2"/>
      </rPr>
      <t xml:space="preserve"> Realización de acciones de control y seguimiento a la cuenta pública   de la Administración Pública Municipal Centralizada.</t>
    </r>
  </si>
  <si>
    <r>
      <rPr>
        <b/>
        <sz val="11"/>
        <color theme="1"/>
        <rFont val="Arial"/>
        <family val="2"/>
      </rPr>
      <t>1.1.1.1.2.2.</t>
    </r>
    <r>
      <rPr>
        <sz val="11"/>
        <color theme="1"/>
        <rFont val="Arial"/>
        <family val="2"/>
      </rPr>
      <t xml:space="preserve"> Realización de auditorías, revisiones y arqueos a las Dependencias y Entidades de la Administración Pública Municipal.</t>
    </r>
  </si>
  <si>
    <t>NOMBRE DE LA DEPENDENCIA QUE ATIENDE AL PROGRAMA: CONTRALORÍA MUNICIPAL</t>
  </si>
  <si>
    <r>
      <t>Justificacion Trimestral:</t>
    </r>
    <r>
      <rPr>
        <sz val="11"/>
        <color theme="1"/>
        <rFont val="Arial"/>
        <family val="2"/>
      </rPr>
      <t xml:space="preserve"> Se alcanzó la meta de lo proyectado de las metas y objetivos por parte de la dirección.</t>
    </r>
  </si>
  <si>
    <r>
      <t xml:space="preserve">Justificacion Trimestral: </t>
    </r>
    <r>
      <rPr>
        <sz val="11"/>
        <color theme="1"/>
        <rFont val="Arial"/>
        <family val="2"/>
      </rPr>
      <t>Se alcanzó la meta programada por el area este trimestre.</t>
    </r>
  </si>
  <si>
    <r>
      <t xml:space="preserve">Justificacion Trimestral: </t>
    </r>
    <r>
      <rPr>
        <sz val="11"/>
        <color theme="1"/>
        <rFont val="Arial"/>
        <family val="2"/>
      </rPr>
      <t>Se superó la meta programada por la coordinación este trimestre.</t>
    </r>
  </si>
  <si>
    <r>
      <t xml:space="preserve">Justificacion Trimestral: </t>
    </r>
    <r>
      <rPr>
        <sz val="11"/>
        <color theme="1"/>
        <rFont val="Arial"/>
        <family val="2"/>
      </rPr>
      <t>Se alcanzo la meta programada por el area con la creación de un sistema informatico que ya esta en uso.</t>
    </r>
  </si>
  <si>
    <r>
      <t xml:space="preserve">Justificacion Trimestral: </t>
    </r>
    <r>
      <rPr>
        <sz val="11"/>
        <color theme="1"/>
        <rFont val="Arial"/>
        <family val="2"/>
      </rPr>
      <t>Se superó la meta programada, esta actividad depende de la realización de diversas verificaciones realizadas con motivo de implementación de lineamientos que normaron los diferentes procedimientos en las areas de Sistema DIF Municipal.</t>
    </r>
  </si>
  <si>
    <r>
      <t xml:space="preserve">Justificacion Trimestral: </t>
    </r>
    <r>
      <rPr>
        <sz val="11"/>
        <color theme="1"/>
        <rFont val="Arial"/>
        <family val="2"/>
      </rPr>
      <t>Se superó la meta programada a nivel componente ya que este depende del desempeño de las contralorias internas</t>
    </r>
  </si>
  <si>
    <t>ELABORÓ
C. Zuleica Estefania Salazar Fregoso
Coordinación Administrativa de la Contraloría Municipal</t>
  </si>
  <si>
    <r>
      <t xml:space="preserve">Justificacion Trimestral: </t>
    </r>
    <r>
      <rPr>
        <sz val="11"/>
        <color theme="1"/>
        <rFont val="Arial"/>
        <family val="2"/>
      </rPr>
      <t>Se alcanzó la meta de lo proyectado de las metas y objetivos por parte de la dirección.</t>
    </r>
  </si>
  <si>
    <r>
      <rPr>
        <b/>
        <sz val="11"/>
        <color theme="1"/>
        <rFont val="Arial"/>
        <family val="2"/>
      </rPr>
      <t>PAROPASR:</t>
    </r>
    <r>
      <rPr>
        <sz val="11"/>
        <color theme="1"/>
        <rFont val="Arial"/>
        <family val="2"/>
      </rPr>
      <t xml:space="preserve"> Porcentaje de Acciones de Seguimiento, Auditorías y Revisiones a la Obra Pública, Adquisiciones y Servicios Relacionados</t>
    </r>
  </si>
  <si>
    <r>
      <rPr>
        <b/>
        <sz val="11"/>
        <color theme="1"/>
        <rFont val="Arial"/>
        <family val="2"/>
      </rPr>
      <t xml:space="preserve">1.1.1.1.1.1. </t>
    </r>
    <r>
      <rPr>
        <sz val="11"/>
        <color theme="1"/>
        <rFont val="Arial"/>
        <family val="2"/>
      </rPr>
      <t>Realización de Acciones de Seguimiento, auditorías y revisiones a la obra pública, adquisiciones y servicios relacionados.</t>
    </r>
  </si>
  <si>
    <t>CLAVE Y NOMBRE DEL PPA: O-PPA 1.1 PROGRAMA DE CONTROL DEL GASTO PUBLICO Y LA RENDICION DE CUENTAS</t>
  </si>
  <si>
    <r>
      <rPr>
        <b/>
        <sz val="11"/>
        <rFont val="Arial"/>
        <family val="2"/>
      </rPr>
      <t xml:space="preserve">PESPACSCC: </t>
    </r>
    <r>
      <rPr>
        <sz val="11"/>
        <rFont val="Arial"/>
        <family val="2"/>
      </rPr>
      <t xml:space="preserve"> Porcentaje de Evaluación y Seguimiento al Programa Municipal de Acreditación "Calidad y Servicio con CUENTAS CLARAS"</t>
    </r>
  </si>
  <si>
    <t>Mide la cantidad de Oficinas Acreditadas que repercuten en la disminución o inhibición de posibles actos de corrupción a través de la evaluación y seguimiento a acciones del Programa Municipal de Acreditación "Calidad y Servicio con CUENTAS CLARAS"</t>
  </si>
  <si>
    <r>
      <rPr>
        <b/>
        <sz val="11"/>
        <rFont val="Arial"/>
        <family val="2"/>
      </rPr>
      <t xml:space="preserve">UNIDAD DE MEDIDA DEL INDICADOR: </t>
    </r>
    <r>
      <rPr>
        <sz val="11"/>
        <rFont val="Arial"/>
        <family val="2"/>
      </rPr>
      <t xml:space="preserve">
Porcentaje
</t>
    </r>
    <r>
      <rPr>
        <b/>
        <sz val="11"/>
        <rFont val="Arial"/>
        <family val="2"/>
      </rPr>
      <t xml:space="preserve">UNIDAD DE MEDIDA DE LAS VARIABLES: </t>
    </r>
    <r>
      <rPr>
        <sz val="11"/>
        <rFont val="Arial"/>
        <family val="2"/>
      </rPr>
      <t xml:space="preserve">
Evaluaciones y seguimientos </t>
    </r>
  </si>
  <si>
    <r>
      <rPr>
        <b/>
        <sz val="11"/>
        <rFont val="Arial"/>
        <family val="2"/>
      </rPr>
      <t xml:space="preserve">PADPACTS: </t>
    </r>
    <r>
      <rPr>
        <sz val="11"/>
        <rFont val="Arial"/>
        <family val="2"/>
      </rPr>
      <t>Porcentaje de Actividades de Difusión sobre el Protocolo de Atención Ciudadana para trámites y servicios</t>
    </r>
  </si>
  <si>
    <t xml:space="preserve">Se medirá la difusión de las Actividades y acciones enfocadas a sensibilizar a la ciudadania sobre el servicio que debe recibir por parte de los servidores publicos, siendo sustantivo para que se mitiguen o inhiban posibles actos de Corrupción </t>
  </si>
  <si>
    <r>
      <rPr>
        <b/>
        <sz val="11"/>
        <rFont val="Arial"/>
        <family val="2"/>
      </rPr>
      <t xml:space="preserve">UNIDAD DE MEDIDA DEL INDICADOR: </t>
    </r>
    <r>
      <rPr>
        <sz val="11"/>
        <rFont val="Arial"/>
        <family val="2"/>
      </rPr>
      <t xml:space="preserve">
Porcentaje
</t>
    </r>
    <r>
      <rPr>
        <b/>
        <sz val="11"/>
        <rFont val="Arial"/>
        <family val="2"/>
      </rPr>
      <t xml:space="preserve">UNIDAD DE MEDIDA DE LAS VARIABLES: </t>
    </r>
    <r>
      <rPr>
        <sz val="11"/>
        <rFont val="Arial"/>
        <family val="2"/>
      </rPr>
      <t xml:space="preserve">
Actividades de Difusión </t>
    </r>
  </si>
  <si>
    <r>
      <rPr>
        <b/>
        <sz val="11"/>
        <rFont val="Arial"/>
        <family val="2"/>
      </rPr>
      <t>PAERC:</t>
    </r>
    <r>
      <rPr>
        <sz val="11"/>
        <rFont val="Arial"/>
        <family val="2"/>
      </rPr>
      <t xml:space="preserve"> Porcentaje de Actas de Entrega y Recepción Concluidas     </t>
    </r>
  </si>
  <si>
    <r>
      <rPr>
        <b/>
        <sz val="11"/>
        <rFont val="Arial"/>
        <family val="2"/>
      </rPr>
      <t xml:space="preserve">UNIDAD DE MEDIDA DEL INDICADOR: </t>
    </r>
    <r>
      <rPr>
        <sz val="11"/>
        <rFont val="Arial"/>
        <family val="2"/>
      </rPr>
      <t xml:space="preserve">
Porcentaje
</t>
    </r>
    <r>
      <rPr>
        <b/>
        <sz val="11"/>
        <rFont val="Arial"/>
        <family val="2"/>
      </rPr>
      <t xml:space="preserve">UNIDAD DE MEDIDA DE LAS VARIABLES: </t>
    </r>
    <r>
      <rPr>
        <sz val="11"/>
        <rFont val="Arial"/>
        <family val="2"/>
      </rPr>
      <t xml:space="preserve">
Actas de Entrega y Recepción</t>
    </r>
  </si>
  <si>
    <r>
      <rPr>
        <b/>
        <sz val="11"/>
        <rFont val="Arial"/>
        <family val="2"/>
      </rPr>
      <t xml:space="preserve">PCDPISO: </t>
    </r>
    <r>
      <rPr>
        <sz val="11"/>
        <rFont val="Arial"/>
        <family val="2"/>
      </rPr>
      <t xml:space="preserve"> Porcentaje de Cumplimiento en Declaraciones Patrimoniales y de Conflicto de  Interés  de sujetos obligados                             </t>
    </r>
  </si>
  <si>
    <r>
      <rPr>
        <b/>
        <sz val="11"/>
        <rFont val="Arial"/>
        <family val="2"/>
      </rPr>
      <t xml:space="preserve">UNIDAD DE MEDIDA DEL INDICADOR: </t>
    </r>
    <r>
      <rPr>
        <sz val="11"/>
        <rFont val="Arial"/>
        <family val="2"/>
      </rPr>
      <t xml:space="preserve">
Porcentaje
</t>
    </r>
    <r>
      <rPr>
        <b/>
        <sz val="11"/>
        <rFont val="Arial"/>
        <family val="2"/>
      </rPr>
      <t xml:space="preserve">UNIDAD DE MEDIDA DE LAS VARIABLES: </t>
    </r>
    <r>
      <rPr>
        <sz val="11"/>
        <rFont val="Arial"/>
        <family val="2"/>
      </rPr>
      <t xml:space="preserve">
Declaraciones</t>
    </r>
  </si>
  <si>
    <r>
      <rPr>
        <b/>
        <sz val="11"/>
        <rFont val="Arial"/>
        <family val="2"/>
      </rPr>
      <t xml:space="preserve">PRPSMI: </t>
    </r>
    <r>
      <rPr>
        <sz val="11"/>
        <rFont val="Arial"/>
        <family val="2"/>
      </rPr>
      <t>Porcentaje de Registros del Padrón en el Sistema Municipal de Inspectores</t>
    </r>
  </si>
  <si>
    <r>
      <rPr>
        <b/>
        <sz val="11"/>
        <rFont val="Arial"/>
        <family val="2"/>
      </rPr>
      <t xml:space="preserve">UNIDAD DE MEDIDA DEL INDICADOR: </t>
    </r>
    <r>
      <rPr>
        <sz val="11"/>
        <rFont val="Arial"/>
        <family val="2"/>
      </rPr>
      <t xml:space="preserve">
Porcentaje
</t>
    </r>
    <r>
      <rPr>
        <b/>
        <sz val="11"/>
        <rFont val="Arial"/>
        <family val="2"/>
      </rPr>
      <t xml:space="preserve">UNIDAD DE MEDIDA DE LAS VARIABLES: </t>
    </r>
    <r>
      <rPr>
        <sz val="11"/>
        <rFont val="Arial"/>
        <family val="2"/>
      </rPr>
      <t xml:space="preserve">
Registros efectuados en el Sistema Municipal de Inspectores</t>
    </r>
  </si>
  <si>
    <r>
      <rPr>
        <b/>
        <sz val="11"/>
        <rFont val="Arial"/>
        <family val="2"/>
      </rPr>
      <t xml:space="preserve">PEADSUTYS: </t>
    </r>
    <r>
      <rPr>
        <sz val="11"/>
        <rFont val="Arial"/>
        <family val="2"/>
      </rPr>
      <t xml:space="preserve"> Porcentaje de evaluaciones aplicadas para detectar la satisfacción de los usuarios en Trámites y Servicios.</t>
    </r>
  </si>
  <si>
    <r>
      <rPr>
        <b/>
        <sz val="11"/>
        <rFont val="Arial"/>
        <family val="2"/>
      </rPr>
      <t xml:space="preserve">UNIDAD DE MEDIDA DEL INDICADOR: </t>
    </r>
    <r>
      <rPr>
        <sz val="11"/>
        <rFont val="Arial"/>
        <family val="2"/>
      </rPr>
      <t xml:space="preserve">
Porcentaje
</t>
    </r>
    <r>
      <rPr>
        <b/>
        <sz val="11"/>
        <rFont val="Arial"/>
        <family val="2"/>
      </rPr>
      <t xml:space="preserve">UNIDAD DE MEDIDA DE LAS VARIABLES: </t>
    </r>
    <r>
      <rPr>
        <sz val="11"/>
        <rFont val="Arial"/>
        <family val="2"/>
      </rPr>
      <t xml:space="preserve">
Evaluaciones de Satisfacción Ciudadana aplicadas</t>
    </r>
  </si>
  <si>
    <r>
      <rPr>
        <b/>
        <sz val="11"/>
        <rFont val="Arial"/>
        <family val="2"/>
      </rPr>
      <t>PCAAAPS:</t>
    </r>
    <r>
      <rPr>
        <sz val="11"/>
        <rFont val="Arial"/>
        <family val="2"/>
      </rPr>
      <t xml:space="preserve"> Porcentaje de cumplimiento en la aplicación de Auditorías Administrativas a Programas Sociales.</t>
    </r>
  </si>
  <si>
    <r>
      <rPr>
        <b/>
        <sz val="11"/>
        <rFont val="Arial"/>
        <family val="2"/>
      </rPr>
      <t xml:space="preserve">UNIDAD DE MEDIDA DEL INDICADOR: </t>
    </r>
    <r>
      <rPr>
        <sz val="11"/>
        <rFont val="Arial"/>
        <family val="2"/>
      </rPr>
      <t xml:space="preserve">
Porcentaje
</t>
    </r>
    <r>
      <rPr>
        <b/>
        <sz val="11"/>
        <rFont val="Arial"/>
        <family val="2"/>
      </rPr>
      <t xml:space="preserve">UNIDAD DE MEDIDA DE LAS VARIABLES: </t>
    </r>
    <r>
      <rPr>
        <sz val="11"/>
        <rFont val="Arial"/>
        <family val="2"/>
      </rPr>
      <t xml:space="preserve">
Evaluaciones y Auditorías Administrativas aplicadas</t>
    </r>
  </si>
  <si>
    <r>
      <rPr>
        <b/>
        <sz val="11"/>
        <rFont val="Arial"/>
        <family val="2"/>
      </rPr>
      <t>PICCS:</t>
    </r>
    <r>
      <rPr>
        <sz val="11"/>
        <rFont val="Arial"/>
        <family val="2"/>
      </rPr>
      <t xml:space="preserve"> Porcentaje de Integración de Comités de Contraloría Social</t>
    </r>
  </si>
  <si>
    <t>Supervisando la integración de los Comités de Contraloría Social se garantiza que a su vez los ciudadanos que los integran le den seguimiento al proceso de licitación, ejecución y entrega - recepción de la Obra Pública, determinada en el Programa de Inversión de cada año; además que se les da a sus integrantes el respectivo apoyo y atención por parte de la Contraloría y las dependencias involucradas.</t>
  </si>
  <si>
    <r>
      <rPr>
        <b/>
        <sz val="11"/>
        <rFont val="Arial"/>
        <family val="2"/>
      </rPr>
      <t xml:space="preserve">UNIDAD DE MEDIDA DEL INDICADOR: </t>
    </r>
    <r>
      <rPr>
        <sz val="11"/>
        <rFont val="Arial"/>
        <family val="2"/>
      </rPr>
      <t xml:space="preserve">
Porcentaje
</t>
    </r>
    <r>
      <rPr>
        <b/>
        <sz val="11"/>
        <rFont val="Arial"/>
        <family val="2"/>
      </rPr>
      <t xml:space="preserve">UNIDAD DE MEDIDA DE LAS VARIABLES: </t>
    </r>
    <r>
      <rPr>
        <sz val="11"/>
        <rFont val="Arial"/>
        <family val="2"/>
      </rPr>
      <t xml:space="preserve">
Comités de Contraloría Social Instalados</t>
    </r>
  </si>
  <si>
    <r>
      <t xml:space="preserve">Justificacion Trimestral: </t>
    </r>
    <r>
      <rPr>
        <sz val="11"/>
        <color theme="1"/>
        <rFont val="Arial"/>
        <family val="2"/>
      </rPr>
      <t>No se alcanzó la meta debido a que solo se turnaron y admitieron los informes de Presunta Responsabilidad que ya reunieron los elementos necesarios, para el inicio de Procedimiento de Responsabilidad, quedando por debajo de la proyección realizada en el plan de trabajo anual, aunado a lo anterior, este órgano de control observó imprecisiones en los informes de presunta responsabilidad en los expedientes turnados, por lo que se encuentran pendientes por admitir.</t>
    </r>
  </si>
  <si>
    <r>
      <t xml:space="preserve">Justificacion Trimestral: </t>
    </r>
    <r>
      <rPr>
        <sz val="11"/>
        <color theme="1"/>
        <rFont val="Arial"/>
        <family val="2"/>
      </rPr>
      <t>Se alcanzó la meta programda debido a que se realizaron en tiempo y forma los inventarios programados.</t>
    </r>
  </si>
  <si>
    <t>REVISÓ
José Fernando Díaz Nuñez
Director General de Planeación Municipal</t>
  </si>
  <si>
    <r>
      <t xml:space="preserve">Justificacion Trimestral: </t>
    </r>
    <r>
      <rPr>
        <sz val="11"/>
        <color theme="1"/>
        <rFont val="Arial"/>
        <family val="2"/>
      </rPr>
      <t>Se revasó la meta programada por el area este trimestre ya que trimestre, ha llevado a cabo la coordinación para la capacitación y seguimiento en las diferentes dependencias de la administración pública descentralizada, como parte fundamental en su implementación para el fortalecimiento del Sistema de Control Interno, buscando garantizar el cumplimiento normativo, la eficiencia administrativa y la transparencia.</t>
    </r>
  </si>
  <si>
    <r>
      <t xml:space="preserve">Justificacion Trimestral: </t>
    </r>
    <r>
      <rPr>
        <sz val="11"/>
        <color theme="1"/>
        <rFont val="Arial"/>
        <family val="2"/>
      </rPr>
      <t>Se superó la meta programada a nivel componente, este componente depende de varias unidades administrativas.</t>
    </r>
  </si>
  <si>
    <r>
      <t xml:space="preserve">Justificacion Trimestral: </t>
    </r>
    <r>
      <rPr>
        <sz val="11"/>
        <color theme="1"/>
        <rFont val="Arial"/>
        <family val="2"/>
      </rPr>
      <t xml:space="preserve">Se rebasó la meta , debido a que se realizaron diversos cambios de personal  y nuevos registros generados durante este trimestre y extemporáneos
</t>
    </r>
  </si>
  <si>
    <r>
      <t xml:space="preserve">Justificacion Trimestral: </t>
    </r>
    <r>
      <rPr>
        <sz val="11"/>
        <color theme="1"/>
        <rFont val="Arial"/>
        <family val="2"/>
      </rPr>
      <t>No se alcanzó la meta, esto es resultado de que en algunos de los casos efectivamente la conducta denunciada no fue procedente como responsabilidad administrativa, aunado a esto, el resto de los casos –aun y cuando-, fue exhaustiva y acuciosa la investigación, los elementos o circunstancias de carácter técnico no eran jurídicamente suficientes para la acreditación de alguna falta administrativa, por lo
tanto se determinó el cierre del expediente.</t>
    </r>
  </si>
  <si>
    <r>
      <t xml:space="preserve">Justificacion Trimestral: </t>
    </r>
    <r>
      <rPr>
        <sz val="11"/>
        <color theme="1"/>
        <rFont val="Arial"/>
        <family val="2"/>
      </rPr>
      <t>No se pudo alcanzar la meta programada en razón de existir un déficit de expedientes de procedimientos de responsabilidad administrativa, turnados por la Dirección de Investigación en Materia de Responsabilidades Administrativas.</t>
    </r>
  </si>
  <si>
    <r>
      <t xml:space="preserve">Justificacion Trimestral: </t>
    </r>
    <r>
      <rPr>
        <sz val="11"/>
        <color theme="1"/>
        <rFont val="Arial"/>
        <family val="2"/>
      </rPr>
      <t xml:space="preserve">Se superó la meta programada a nivel propósito, siendo esta la suma de las diversas actividades en las que interviene la Contraloría Municipal, correspondientes a verificaciones y revisiones del cumplimiento normativo por parte de las Dependencias y Entidades de la Administración Pública Municipal, entre otras. </t>
    </r>
  </si>
  <si>
    <r>
      <t xml:space="preserve">Justificacion Trimestral: </t>
    </r>
    <r>
      <rPr>
        <sz val="11"/>
        <color theme="1"/>
        <rFont val="Arial"/>
        <family val="2"/>
      </rPr>
      <t>En este indicador no se rebasó la meta trimestral, ya que derivado de la información solicitada a otras direcciones fue entregada en tiempo y forma; esto generando una integración correcta en las investigaciones correspondientes para así darle conclusión a los expedientes programados en este tercer trimestre, en virtud que no se tienen elementos suficientes para demostrar la existencia de la infracción y la presunta responsabilidad administrativa de algún servidor público.</t>
    </r>
  </si>
  <si>
    <r>
      <rPr>
        <b/>
        <sz val="11"/>
        <color theme="1"/>
        <rFont val="Arial"/>
        <family val="2"/>
      </rPr>
      <t xml:space="preserve">Justificación Trimestral:  </t>
    </r>
    <r>
      <rPr>
        <sz val="11"/>
        <color theme="1"/>
        <rFont val="Arial"/>
        <family val="2"/>
      </rPr>
      <t xml:space="preserve">
El Índice de Gobierno Humanista y de Resultados se integra con 5 Dimensiones y 10 subdimensiones que miden aspectos de bienestar ciudadano, transparencia, participación y eficacia en la administración pública con indicadores de diferentes instituciones externas e internas al municipio . En el tercer trimestre la meta realizada se consideró igual a la programada debido a que los indicadores no han tenido actualizaciones.</t>
    </r>
  </si>
  <si>
    <r>
      <t xml:space="preserve">Justificacion Trimestral: </t>
    </r>
    <r>
      <rPr>
        <sz val="11"/>
        <color theme="1"/>
        <rFont val="Arial"/>
        <family val="2"/>
      </rPr>
      <t xml:space="preserve">No se logro la meta , ya que depende de la programación y autorización de obras por parte del Ayuntamiento.
</t>
    </r>
  </si>
  <si>
    <r>
      <t xml:space="preserve">Justificacion Trimestral: </t>
    </r>
    <r>
      <rPr>
        <sz val="11"/>
        <color theme="1"/>
        <rFont val="Arial"/>
        <family val="2"/>
      </rPr>
      <t xml:space="preserve">Se cumplió la meta ya que se contaron con los recursos necesarios para llevarlos a cabo.
</t>
    </r>
  </si>
  <si>
    <r>
      <t xml:space="preserve">Justificacion Trimestral: </t>
    </r>
    <r>
      <rPr>
        <sz val="11"/>
        <color theme="1"/>
        <rFont val="Arial"/>
        <family val="2"/>
      </rPr>
      <t>Se rebasó la meta en este trimestre, debido a que  ingreso suficiente personal del servicio social en los horarios de instalación de los modulos de encuestas para las diferentes dependencias.</t>
    </r>
  </si>
  <si>
    <r>
      <t>Justificacion Trimestral:</t>
    </r>
    <r>
      <rPr>
        <sz val="11"/>
        <color theme="1"/>
        <rFont val="Arial"/>
        <family val="2"/>
      </rPr>
      <t xml:space="preserve"> Se rebasó la meta en este trimestre, debido a que se solicitaron nuevas credenciales y se realizaron registrosdel personal en la plataforma 
</t>
    </r>
  </si>
  <si>
    <r>
      <t xml:space="preserve">Justificacion Trimestral: </t>
    </r>
    <r>
      <rPr>
        <sz val="11"/>
        <color theme="1"/>
        <rFont val="Arial"/>
        <family val="2"/>
      </rPr>
      <t xml:space="preserve">No se logro la meta , ya que depende de los cambios de titulares de las distintas Direcciones del  Ayuntamiento.
</t>
    </r>
  </si>
  <si>
    <r>
      <t xml:space="preserve">Justificacion Trimestral: </t>
    </r>
    <r>
      <rPr>
        <sz val="11"/>
        <color theme="1"/>
        <rFont val="Arial"/>
        <family val="2"/>
      </rPr>
      <t xml:space="preserve">No se alcanzó la meta ya que el personal realizó otras actividades de apoyo de la Dirección.
</t>
    </r>
  </si>
  <si>
    <r>
      <t xml:space="preserve">Justificacion Trimestral: </t>
    </r>
    <r>
      <rPr>
        <sz val="11"/>
        <color theme="1"/>
        <rFont val="Arial"/>
        <family val="2"/>
      </rPr>
      <t xml:space="preserve">Se cumplió con la meta en este trimestre, pero las actividades que no se pudieron realizar en el mes de octubre  por distintos motivos se llevaron a cabo en el mes de noviembre.
</t>
    </r>
  </si>
  <si>
    <r>
      <t xml:space="preserve">Justificacion Trimestral: </t>
    </r>
    <r>
      <rPr>
        <sz val="11"/>
        <color theme="1"/>
        <rFont val="Arial"/>
        <family val="2"/>
      </rPr>
      <t>Se superó la meta planeada debido a la disponibilidad de recursos financieros, materiales y humanos.</t>
    </r>
  </si>
  <si>
    <r>
      <t xml:space="preserve">Justificacion Trimestral: </t>
    </r>
    <r>
      <rPr>
        <sz val="11"/>
        <color theme="1"/>
        <rFont val="Arial"/>
        <family val="2"/>
      </rPr>
      <t>Se logró y rebasó la meta estipulada, por 235%, debido a que la actividad de Cuenta Pública, esta sujeta a la información proporcionada de otras dependencias y motivaron al excedente reflejado, también en este trimestre se revisaron becas, por lo que incrementó el número considerado.</t>
    </r>
  </si>
  <si>
    <r>
      <t xml:space="preserve">Justificacion Trimestral: </t>
    </r>
    <r>
      <rPr>
        <sz val="11"/>
        <color theme="1"/>
        <rFont val="Arial"/>
        <family val="2"/>
      </rPr>
      <t>Se logró y rebasó por 237 %, debido a que en la actividad de Cuenta Pública, esta sujeta a las solicitudes de pago que realizan las dependencias de la Administración Pública Municipal y ello esta en función al desarrollo de las actividades sustantivas de cada una de ellas, también en este trimestre se revisaron becas, por lo que incrementó el número considerado.</t>
    </r>
  </si>
  <si>
    <r>
      <t xml:space="preserve">Justificacion Trimestral: </t>
    </r>
    <r>
      <rPr>
        <sz val="11"/>
        <color theme="1"/>
        <rFont val="Arial"/>
        <family val="2"/>
      </rPr>
      <t>Se logró y se rebasó por 123 % de la meta establecida.</t>
    </r>
  </si>
  <si>
    <r>
      <t xml:space="preserve">Justificacion Trimestral: </t>
    </r>
    <r>
      <rPr>
        <sz val="11"/>
        <color theme="1"/>
        <rFont val="Arial"/>
        <family val="2"/>
      </rPr>
      <t>En este indicador rebasamos la meta trimestral programada debido a que el número de ciudadanos que asistieron a presentar sus quejas y/o denuncias es variable y no depende de esta Dirección su afluencia.</t>
    </r>
  </si>
  <si>
    <r>
      <t xml:space="preserve">Justificacion Trimestral: </t>
    </r>
    <r>
      <rPr>
        <sz val="11"/>
        <color theme="1"/>
        <rFont val="Arial"/>
        <family val="2"/>
      </rPr>
      <t>En este indicador rebasamos la meta programada debido a que el número de ciudadanos que asisten es variable y no depende de esta Dirección su afluencia, sin embargo, fueron atendidas de manera puntual.</t>
    </r>
  </si>
  <si>
    <r>
      <t xml:space="preserve">Justificacion Trimestral: </t>
    </r>
    <r>
      <rPr>
        <sz val="11"/>
        <color theme="1"/>
        <rFont val="Arial"/>
        <family val="2"/>
      </rPr>
      <t>Se rebaso la meta debido a que se cumplieron los plazos procesales para la emisión de las resoluciones, aunado que se actuó hasta la última instancia sobre el mismo.</t>
    </r>
  </si>
  <si>
    <r>
      <t xml:space="preserve">Justificacion Trimestral: </t>
    </r>
    <r>
      <rPr>
        <sz val="11"/>
        <color theme="1"/>
        <rFont val="Arial"/>
        <family val="2"/>
      </rPr>
      <t>No se alcanzó la meta debido a que los servidores públicos interponen un medio de defensa, es decir un recurso o demanda de nulidad, y hasta en tanto no se resuelva el asunto impide que la firmeza de la sanción.</t>
    </r>
  </si>
  <si>
    <r>
      <t xml:space="preserve">Justificacion Trimestral: </t>
    </r>
    <r>
      <rPr>
        <sz val="11"/>
        <color theme="1"/>
        <rFont val="Arial"/>
        <family val="2"/>
      </rPr>
      <t>No se alcanzó la meta programada debido a que se le ha orientado al ciudadano que tipo de constancia de No Inhabilitación requiere Municipal, Estatal o Federal.</t>
    </r>
  </si>
  <si>
    <r>
      <t xml:space="preserve">Justificacion Trimestral: </t>
    </r>
    <r>
      <rPr>
        <sz val="11"/>
        <color theme="1"/>
        <rFont val="Arial"/>
        <family val="2"/>
      </rPr>
      <t>Derivado a las modificaciones realizadas en el plan de trabajo interno y falta de
personal para abarcar lo programado, esta Contraloría Interna de la Secretaría Municipal de Obras Públicas y Servicios, NO alcanzó la meta programada al 100% correspondiente al segundo trimestre octubre-diciembre 2025.</t>
    </r>
  </si>
  <si>
    <r>
      <t>Justificacion Trimestral:</t>
    </r>
    <r>
      <rPr>
        <sz val="11"/>
        <color theme="1"/>
        <rFont val="Arial"/>
        <family val="2"/>
      </rPr>
      <t xml:space="preserve"> Derivado a las modificaciones realizadas en el plan de trabajo interno y al uso de planes de trabajo integrales no se superó la meta programada.</t>
    </r>
  </si>
  <si>
    <r>
      <t xml:space="preserve">Justificacion Trimestral: </t>
    </r>
    <r>
      <rPr>
        <sz val="11"/>
        <color theme="1"/>
        <rFont val="Arial"/>
        <family val="2"/>
      </rPr>
      <t>Se superó la meta programada este trimestre, este indicador depende de la asistencia de los interesados que soliciten el servicio.</t>
    </r>
  </si>
  <si>
    <r>
      <t xml:space="preserve">Justificacion Trimestral: </t>
    </r>
    <r>
      <rPr>
        <sz val="11"/>
        <color theme="1"/>
        <rFont val="Arial"/>
        <family val="2"/>
      </rPr>
      <t>Se alcanzó el 83.95% de las Visitas de Supervisión y Asesorías a Organismos
Descentralizados, en Coordinación con la Unidad de Vinculación con Organismos
Descentralizados.</t>
    </r>
  </si>
  <si>
    <r>
      <t xml:space="preserve">Justificacion Trimestral: </t>
    </r>
    <r>
      <rPr>
        <sz val="11"/>
        <color theme="1"/>
        <rFont val="Arial"/>
        <family val="2"/>
      </rPr>
      <t>Se logró el 73.33% del Cumplimiento Normativo de Organismos Descentralizados,
de acuerdo a las necesidades que tiene cada uno de los Institutos y en Coordinación con la Unidad de Vinculación con Organismos Descentralizados.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</si>
</sst>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164" formatCode="&quot;$&quot;#,##0.00"/>
  </numFmts>
  <fonts count="23" x14ac:knownFonts="1">
    <font>
      <sz val="11"/>
      <color theme="1"/>
      <name val="Calibri"/>
      <family val="2"/>
      <scheme val="minor"/>
    </font>
    <font>
      <b/>
      <sz val="11"/>
      <color theme="1"/>
      <name val="Arial"/>
      <family val="2"/>
    </font>
    <font>
      <sz val="11"/>
      <color theme="1"/>
      <name val="Arial"/>
      <family val="2"/>
    </font>
    <font>
      <b/>
      <sz val="11"/>
      <color rgb="FF000000"/>
      <name val="Arial"/>
      <family val="2"/>
    </font>
    <font>
      <sz val="11"/>
      <name val="Arial"/>
      <family val="2"/>
    </font>
    <font>
      <b/>
      <sz val="11"/>
      <color theme="0"/>
      <name val="Arial"/>
      <family val="2"/>
    </font>
    <font>
      <sz val="11"/>
      <color theme="1"/>
      <name val="Calibri"/>
      <family val="2"/>
      <scheme val="minor"/>
    </font>
    <font>
      <b/>
      <sz val="11"/>
      <name val="Arial"/>
      <family val="2"/>
    </font>
    <font>
      <b/>
      <sz val="14"/>
      <color rgb="FFFFFFFF"/>
      <name val="Arial"/>
      <family val="2"/>
    </font>
    <font>
      <b/>
      <sz val="14"/>
      <color theme="0"/>
      <name val="Arial"/>
      <family val="2"/>
    </font>
    <font>
      <b/>
      <sz val="22"/>
      <color theme="0"/>
      <name val="Arial"/>
      <family val="2"/>
    </font>
    <font>
      <b/>
      <sz val="12"/>
      <color rgb="FFFFFFFF"/>
      <name val="Arial"/>
      <family val="2"/>
    </font>
    <font>
      <b/>
      <sz val="16"/>
      <color theme="0"/>
      <name val="Arial"/>
      <family val="2"/>
    </font>
    <font>
      <b/>
      <sz val="12"/>
      <color theme="1"/>
      <name val="Calibri"/>
      <family val="2"/>
      <scheme val="minor"/>
    </font>
    <font>
      <b/>
      <sz val="11"/>
      <color theme="1"/>
      <name val="Calibri"/>
      <family val="2"/>
      <scheme val="minor"/>
    </font>
    <font>
      <b/>
      <sz val="20"/>
      <color theme="1"/>
      <name val="Calibri"/>
      <family val="2"/>
      <scheme val="minor"/>
    </font>
    <font>
      <sz val="11"/>
      <color theme="0"/>
      <name val="Arial"/>
      <family val="2"/>
    </font>
    <font>
      <sz val="11"/>
      <color theme="1"/>
      <name val="Arial Nova Cond"/>
      <family val="2"/>
    </font>
    <font>
      <b/>
      <sz val="11"/>
      <name val="Arial Nova Cond"/>
      <family val="2"/>
    </font>
    <font>
      <sz val="11"/>
      <name val="Arial Nova Cond"/>
      <family val="2"/>
    </font>
    <font>
      <sz val="11"/>
      <color rgb="FF000000"/>
      <name val="Arial"/>
      <family val="2"/>
    </font>
    <font>
      <b/>
      <sz val="11"/>
      <color theme="1"/>
      <name val="Arial Nova Cond"/>
      <family val="2"/>
    </font>
    <font>
      <sz val="11"/>
      <color rgb="FFC00000"/>
      <name val="Arial Nova Cond"/>
      <family val="2"/>
    </font>
  </fonts>
  <fills count="1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F2F2F2"/>
        <bgColor rgb="FFF2F2F2"/>
      </patternFill>
    </fill>
    <fill>
      <patternFill patternType="solid">
        <fgColor theme="0" tint="-4.9989318521683403E-2"/>
        <bgColor indexed="64"/>
      </patternFill>
    </fill>
    <fill>
      <patternFill patternType="solid">
        <fgColor rgb="FFC7EFCE"/>
        <bgColor indexed="64"/>
      </patternFill>
    </fill>
    <fill>
      <patternFill patternType="solid">
        <fgColor rgb="FFFFEB9C"/>
        <bgColor indexed="64"/>
      </patternFill>
    </fill>
    <fill>
      <patternFill patternType="solid">
        <fgColor rgb="FFFFEB9C"/>
        <bgColor rgb="FFF2F2F2"/>
      </patternFill>
    </fill>
    <fill>
      <patternFill patternType="solid">
        <fgColor rgb="FFB42158"/>
        <bgColor indexed="64"/>
      </patternFill>
    </fill>
    <fill>
      <patternFill patternType="solid">
        <fgColor rgb="FFB42158"/>
        <bgColor rgb="FF000000"/>
      </patternFill>
    </fill>
    <fill>
      <patternFill patternType="solid">
        <fgColor rgb="FFD990AB"/>
        <bgColor indexed="64"/>
      </patternFill>
    </fill>
    <fill>
      <patternFill patternType="solid">
        <fgColor rgb="FFF2F2F2"/>
        <bgColor rgb="FF000000"/>
      </patternFill>
    </fill>
    <fill>
      <patternFill patternType="solid">
        <fgColor theme="0" tint="-0.249977111117893"/>
        <bgColor indexed="64"/>
      </patternFill>
    </fill>
    <fill>
      <patternFill patternType="solid">
        <fgColor theme="0" tint="-4.9989318521683403E-2"/>
        <bgColor rgb="FF000000"/>
      </patternFill>
    </fill>
  </fills>
  <borders count="113">
    <border>
      <left/>
      <right/>
      <top/>
      <bottom/>
      <diagonal/>
    </border>
    <border>
      <left style="dashed">
        <color theme="1"/>
      </left>
      <right style="dashed">
        <color theme="1"/>
      </right>
      <top style="dashed">
        <color theme="1"/>
      </top>
      <bottom style="dashed">
        <color theme="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dashed">
        <color theme="1"/>
      </right>
      <top style="dashed">
        <color theme="1"/>
      </top>
      <bottom style="dashed">
        <color theme="1"/>
      </bottom>
      <diagonal/>
    </border>
    <border>
      <left style="dashed">
        <color theme="1"/>
      </left>
      <right style="medium">
        <color indexed="64"/>
      </right>
      <top style="dashed">
        <color theme="1"/>
      </top>
      <bottom style="dashed">
        <color theme="1"/>
      </bottom>
      <diagonal/>
    </border>
    <border>
      <left style="medium">
        <color indexed="64"/>
      </left>
      <right style="dashed">
        <color theme="1"/>
      </right>
      <top style="dashed">
        <color theme="1"/>
      </top>
      <bottom style="medium">
        <color indexed="64"/>
      </bottom>
      <diagonal/>
    </border>
    <border>
      <left style="dashed">
        <color theme="1"/>
      </left>
      <right style="dashed">
        <color theme="1"/>
      </right>
      <top style="dashed">
        <color theme="1"/>
      </top>
      <bottom style="medium">
        <color indexed="64"/>
      </bottom>
      <diagonal/>
    </border>
    <border>
      <left style="dashed">
        <color theme="1"/>
      </left>
      <right style="medium">
        <color indexed="64"/>
      </right>
      <top style="dashed">
        <color theme="1"/>
      </top>
      <bottom style="medium">
        <color indexed="64"/>
      </bottom>
      <diagonal/>
    </border>
    <border>
      <left style="dashed">
        <color theme="1"/>
      </left>
      <right/>
      <top style="dashed">
        <color theme="1"/>
      </top>
      <bottom style="dashed">
        <color theme="1"/>
      </bottom>
      <diagonal/>
    </border>
    <border>
      <left style="dashed">
        <color theme="1"/>
      </left>
      <right/>
      <top style="dashed">
        <color theme="1"/>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dotted">
        <color indexed="64"/>
      </top>
      <bottom style="dotted">
        <color indexed="64"/>
      </bottom>
      <diagonal/>
    </border>
    <border>
      <left style="medium">
        <color indexed="64"/>
      </left>
      <right style="medium">
        <color indexed="64"/>
      </right>
      <top style="dotted">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dashed">
        <color theme="1"/>
      </left>
      <right style="dashed">
        <color theme="1"/>
      </right>
      <top/>
      <bottom/>
      <diagonal/>
    </border>
    <border>
      <left style="dashed">
        <color theme="1"/>
      </left>
      <right style="dashed">
        <color theme="1"/>
      </right>
      <top style="dotted">
        <color theme="1"/>
      </top>
      <bottom style="dotted">
        <color theme="1"/>
      </bottom>
      <diagonal/>
    </border>
    <border>
      <left style="medium">
        <color indexed="64"/>
      </left>
      <right style="medium">
        <color indexed="64"/>
      </right>
      <top style="medium">
        <color indexed="64"/>
      </top>
      <bottom style="dotted">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style="dotted">
        <color indexed="64"/>
      </left>
      <right/>
      <top style="medium">
        <color indexed="64"/>
      </top>
      <bottom style="medium">
        <color indexed="64"/>
      </bottom>
      <diagonal/>
    </border>
    <border>
      <left/>
      <right/>
      <top/>
      <bottom style="medium">
        <color indexed="64"/>
      </bottom>
      <diagonal/>
    </border>
    <border>
      <left style="medium">
        <color indexed="64"/>
      </left>
      <right/>
      <top/>
      <bottom/>
      <diagonal/>
    </border>
    <border>
      <left style="medium">
        <color indexed="64"/>
      </left>
      <right/>
      <top/>
      <bottom style="medium">
        <color indexed="64"/>
      </bottom>
      <diagonal/>
    </border>
    <border>
      <left/>
      <right/>
      <top style="thin">
        <color indexed="64"/>
      </top>
      <bottom/>
      <diagonal/>
    </border>
    <border>
      <left/>
      <right/>
      <top style="dotted">
        <color indexed="64"/>
      </top>
      <bottom/>
      <diagonal/>
    </border>
    <border>
      <left/>
      <right style="medium">
        <color indexed="64"/>
      </right>
      <top style="dotted">
        <color indexed="64"/>
      </top>
      <bottom style="dotted">
        <color indexed="64"/>
      </bottom>
      <diagonal/>
    </border>
    <border>
      <left/>
      <right style="medium">
        <color indexed="64"/>
      </right>
      <top style="dotted">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dashed">
        <color theme="1"/>
      </top>
      <bottom style="dashed">
        <color theme="1"/>
      </bottom>
      <diagonal/>
    </border>
    <border>
      <left/>
      <right/>
      <top style="dashed">
        <color theme="1"/>
      </top>
      <bottom style="dashed">
        <color theme="1"/>
      </bottom>
      <diagonal/>
    </border>
    <border>
      <left style="dashed">
        <color theme="1"/>
      </left>
      <right style="dashed">
        <color theme="1"/>
      </right>
      <top style="medium">
        <color indexed="64"/>
      </top>
      <bottom style="dashed">
        <color theme="1"/>
      </bottom>
      <diagonal/>
    </border>
    <border>
      <left style="dashed">
        <color theme="1"/>
      </left>
      <right style="medium">
        <color indexed="64"/>
      </right>
      <top style="medium">
        <color indexed="64"/>
      </top>
      <bottom style="dashed">
        <color theme="1"/>
      </bottom>
      <diagonal/>
    </border>
    <border>
      <left style="thin">
        <color indexed="64"/>
      </left>
      <right style="thin">
        <color indexed="64"/>
      </right>
      <top style="thin">
        <color indexed="64"/>
      </top>
      <bottom style="medium">
        <color indexed="64"/>
      </bottom>
      <diagonal/>
    </border>
    <border>
      <left style="medium">
        <color theme="1"/>
      </left>
      <right style="dashed">
        <color theme="1"/>
      </right>
      <top style="dashed">
        <color theme="1"/>
      </top>
      <bottom style="dashed">
        <color theme="1"/>
      </bottom>
      <diagonal/>
    </border>
    <border>
      <left style="medium">
        <color theme="1"/>
      </left>
      <right style="dashed">
        <color theme="1"/>
      </right>
      <top style="dashed">
        <color theme="1"/>
      </top>
      <bottom style="medium">
        <color indexed="64"/>
      </bottom>
      <diagonal/>
    </border>
    <border>
      <left style="dotted">
        <color theme="1"/>
      </left>
      <right style="dotted">
        <color theme="1"/>
      </right>
      <top style="dashed">
        <color theme="1"/>
      </top>
      <bottom style="dashed">
        <color theme="1"/>
      </bottom>
      <diagonal/>
    </border>
    <border>
      <left style="thin">
        <color indexed="64"/>
      </left>
      <right style="medium">
        <color indexed="64"/>
      </right>
      <top style="thin">
        <color indexed="64"/>
      </top>
      <bottom style="thin">
        <color indexed="64"/>
      </bottom>
      <diagonal/>
    </border>
    <border>
      <left style="dashed">
        <color theme="1"/>
      </left>
      <right style="medium">
        <color indexed="64"/>
      </right>
      <top style="dotted">
        <color theme="1"/>
      </top>
      <bottom style="dotted">
        <color theme="1"/>
      </bottom>
      <diagonal/>
    </border>
    <border>
      <left style="dashed">
        <color theme="1"/>
      </left>
      <right style="dashed">
        <color theme="1"/>
      </right>
      <top style="dotted">
        <color theme="1"/>
      </top>
      <bottom style="medium">
        <color indexed="64"/>
      </bottom>
      <diagonal/>
    </border>
    <border>
      <left style="dashed">
        <color theme="1"/>
      </left>
      <right style="medium">
        <color indexed="64"/>
      </right>
      <top style="dotted">
        <color theme="1"/>
      </top>
      <bottom style="medium">
        <color indexed="64"/>
      </bottom>
      <diagonal/>
    </border>
    <border>
      <left style="medium">
        <color indexed="64"/>
      </left>
      <right/>
      <top style="thin">
        <color indexed="64"/>
      </top>
      <bottom style="thin">
        <color indexed="64"/>
      </bottom>
      <diagonal/>
    </border>
    <border>
      <left style="dotted">
        <color indexed="64"/>
      </left>
      <right style="dotted">
        <color indexed="64"/>
      </right>
      <top style="dashed">
        <color theme="1"/>
      </top>
      <bottom style="dashed">
        <color theme="1"/>
      </bottom>
      <diagonal/>
    </border>
    <border>
      <left/>
      <right style="dashed">
        <color theme="1"/>
      </right>
      <top style="dashed">
        <color theme="1"/>
      </top>
      <bottom style="dashed">
        <color theme="1"/>
      </bottom>
      <diagonal/>
    </border>
    <border>
      <left style="medium">
        <color indexed="64"/>
      </left>
      <right style="medium">
        <color indexed="64"/>
      </right>
      <top style="medium">
        <color indexed="64"/>
      </top>
      <bottom style="medium">
        <color indexed="64"/>
      </bottom>
      <diagonal/>
    </border>
    <border>
      <left/>
      <right style="dashed">
        <color theme="1"/>
      </right>
      <top style="dashed">
        <color theme="1"/>
      </top>
      <bottom style="medium">
        <color indexed="64"/>
      </bottom>
      <diagonal/>
    </border>
    <border>
      <left style="medium">
        <color indexed="64"/>
      </left>
      <right style="medium">
        <color indexed="64"/>
      </right>
      <top style="dashed">
        <color theme="1"/>
      </top>
      <bottom style="medium">
        <color indexed="64"/>
      </bottom>
      <diagonal/>
    </border>
    <border>
      <left style="medium">
        <color indexed="64"/>
      </left>
      <right style="dotted">
        <color indexed="64"/>
      </right>
      <top/>
      <bottom style="dotted">
        <color indexed="64"/>
      </bottom>
      <diagonal/>
    </border>
    <border>
      <left style="dotted">
        <color indexed="64"/>
      </left>
      <right style="dotted">
        <color indexed="64"/>
      </right>
      <top/>
      <bottom style="dotted">
        <color indexed="64"/>
      </bottom>
      <diagonal/>
    </border>
    <border>
      <left style="dashed">
        <color theme="1"/>
      </left>
      <right/>
      <top/>
      <bottom style="dotted">
        <color theme="1"/>
      </bottom>
      <diagonal/>
    </border>
    <border>
      <left style="medium">
        <color indexed="64"/>
      </left>
      <right style="thin">
        <color rgb="FF000000"/>
      </right>
      <top style="medium">
        <color indexed="64"/>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top style="medium">
        <color indexed="64"/>
      </top>
      <bottom style="thin">
        <color rgb="FF000000"/>
      </bottom>
      <diagonal/>
    </border>
    <border>
      <left style="medium">
        <color indexed="64"/>
      </left>
      <right style="thin">
        <color rgb="FF000000"/>
      </right>
      <top style="medium">
        <color indexed="64"/>
      </top>
      <bottom style="medium">
        <color indexed="64"/>
      </bottom>
      <diagonal/>
    </border>
    <border>
      <left style="thin">
        <color rgb="FF000000"/>
      </left>
      <right style="thin">
        <color rgb="FF000000"/>
      </right>
      <top style="medium">
        <color indexed="64"/>
      </top>
      <bottom style="medium">
        <color indexed="64"/>
      </bottom>
      <diagonal/>
    </border>
    <border>
      <left style="thin">
        <color rgb="FF000000"/>
      </left>
      <right style="medium">
        <color indexed="64"/>
      </right>
      <top style="medium">
        <color indexed="64"/>
      </top>
      <bottom style="medium">
        <color indexed="64"/>
      </bottom>
      <diagonal/>
    </border>
    <border>
      <left style="thin">
        <color rgb="FF000000"/>
      </left>
      <right/>
      <top style="thin">
        <color rgb="FF000000"/>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dotted">
        <color indexed="64"/>
      </top>
      <bottom style="dashed">
        <color theme="1"/>
      </bottom>
      <diagonal/>
    </border>
    <border>
      <left style="dashed">
        <color theme="1"/>
      </left>
      <right style="dashed">
        <color theme="1"/>
      </right>
      <top style="dashed">
        <color theme="1"/>
      </top>
      <bottom/>
      <diagonal/>
    </border>
    <border>
      <left/>
      <right/>
      <top style="thin">
        <color indexed="64"/>
      </top>
      <bottom style="thin">
        <color indexed="64"/>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dashed">
        <color theme="1"/>
      </left>
      <right style="dashed">
        <color theme="1"/>
      </right>
      <top/>
      <bottom style="dashed">
        <color theme="1"/>
      </bottom>
      <diagonal/>
    </border>
    <border>
      <left style="dashed">
        <color theme="1"/>
      </left>
      <right/>
      <top/>
      <bottom style="dashed">
        <color theme="1"/>
      </bottom>
      <diagonal/>
    </border>
    <border>
      <left/>
      <right style="dashed">
        <color theme="1"/>
      </right>
      <top style="dashed">
        <color theme="1"/>
      </top>
      <bottom/>
      <diagonal/>
    </border>
    <border>
      <left style="medium">
        <color indexed="64"/>
      </left>
      <right style="dotted">
        <color indexed="64"/>
      </right>
      <top style="medium">
        <color indexed="64"/>
      </top>
      <bottom style="dotted">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dashed">
        <color theme="1"/>
      </left>
      <right style="medium">
        <color indexed="64"/>
      </right>
      <top style="medium">
        <color indexed="64"/>
      </top>
      <bottom style="thin">
        <color indexed="64"/>
      </bottom>
      <diagonal/>
    </border>
    <border>
      <left style="dashed">
        <color theme="1"/>
      </left>
      <right style="dashed">
        <color theme="1"/>
      </right>
      <top style="medium">
        <color indexed="64"/>
      </top>
      <bottom/>
      <diagonal/>
    </border>
    <border>
      <left/>
      <right style="medium">
        <color indexed="64"/>
      </right>
      <top/>
      <bottom style="medium">
        <color indexed="64"/>
      </bottom>
      <diagonal/>
    </border>
    <border>
      <left/>
      <right style="medium">
        <color indexed="64"/>
      </right>
      <top style="medium">
        <color indexed="64"/>
      </top>
      <bottom style="dotted">
        <color indexed="64"/>
      </bottom>
      <diagonal/>
    </border>
    <border>
      <left style="medium">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medium">
        <color indexed="64"/>
      </right>
      <top style="medium">
        <color indexed="64"/>
      </top>
      <bottom style="dotted">
        <color indexed="64"/>
      </bottom>
      <diagonal/>
    </border>
    <border>
      <left style="dotted">
        <color indexed="64"/>
      </left>
      <right style="medium">
        <color indexed="64"/>
      </right>
      <top style="dotted">
        <color indexed="64"/>
      </top>
      <bottom style="dotted">
        <color indexed="64"/>
      </bottom>
      <diagonal/>
    </border>
    <border>
      <left style="medium">
        <color indexed="64"/>
      </left>
      <right style="dotted">
        <color indexed="64"/>
      </right>
      <top style="dotted">
        <color indexed="64"/>
      </top>
      <bottom style="medium">
        <color indexed="64"/>
      </bottom>
      <diagonal/>
    </border>
    <border>
      <left style="dotted">
        <color indexed="64"/>
      </left>
      <right style="dotted">
        <color indexed="64"/>
      </right>
      <top style="dotted">
        <color indexed="64"/>
      </top>
      <bottom style="medium">
        <color indexed="64"/>
      </bottom>
      <diagonal/>
    </border>
    <border>
      <left style="dotted">
        <color indexed="64"/>
      </left>
      <right style="medium">
        <color indexed="64"/>
      </right>
      <top style="dotted">
        <color indexed="64"/>
      </top>
      <bottom style="medium">
        <color indexed="64"/>
      </bottom>
      <diagonal/>
    </border>
    <border>
      <left style="medium">
        <color indexed="64"/>
      </left>
      <right/>
      <top style="medium">
        <color indexed="64"/>
      </top>
      <bottom style="dotted">
        <color indexed="64"/>
      </bottom>
      <diagonal/>
    </border>
    <border>
      <left style="medium">
        <color indexed="64"/>
      </left>
      <right/>
      <top style="dotted">
        <color indexed="64"/>
      </top>
      <bottom style="dotted">
        <color indexed="64"/>
      </bottom>
      <diagonal/>
    </border>
    <border>
      <left style="medium">
        <color indexed="64"/>
      </left>
      <right/>
      <top style="dotted">
        <color indexed="64"/>
      </top>
      <bottom style="medium">
        <color indexed="64"/>
      </bottom>
      <diagonal/>
    </border>
    <border>
      <left style="medium">
        <color indexed="64"/>
      </left>
      <right style="dashed">
        <color theme="1"/>
      </right>
      <top style="dotted">
        <color indexed="64"/>
      </top>
      <bottom/>
      <diagonal/>
    </border>
    <border>
      <left/>
      <right style="dashed">
        <color theme="1"/>
      </right>
      <top/>
      <bottom style="dashed">
        <color theme="1"/>
      </bottom>
      <diagonal/>
    </border>
    <border>
      <left style="medium">
        <color indexed="64"/>
      </left>
      <right style="dashed">
        <color theme="1"/>
      </right>
      <top style="dashed">
        <color theme="1"/>
      </top>
      <bottom/>
      <diagonal/>
    </border>
    <border>
      <left style="medium">
        <color indexed="64"/>
      </left>
      <right style="dashed">
        <color theme="1"/>
      </right>
      <top/>
      <bottom style="dashed">
        <color theme="1"/>
      </bottom>
      <diagonal/>
    </border>
    <border>
      <left style="medium">
        <color indexed="64"/>
      </left>
      <right style="dotted">
        <color indexed="64"/>
      </right>
      <top style="dotted">
        <color indexed="64"/>
      </top>
      <bottom/>
      <diagonal/>
    </border>
    <border>
      <left style="dotted">
        <color indexed="64"/>
      </left>
      <right style="dotted">
        <color indexed="64"/>
      </right>
      <top style="dashed">
        <color theme="1"/>
      </top>
      <bottom/>
      <diagonal/>
    </border>
    <border>
      <left/>
      <right style="medium">
        <color indexed="64"/>
      </right>
      <top style="dashed">
        <color theme="1"/>
      </top>
      <bottom style="dashed">
        <color theme="1"/>
      </bottom>
      <diagonal/>
    </border>
    <border>
      <left style="thin">
        <color indexed="64"/>
      </left>
      <right/>
      <top style="thin">
        <color indexed="64"/>
      </top>
      <bottom style="thin">
        <color indexed="64"/>
      </bottom>
      <diagonal/>
    </border>
    <border>
      <left style="thin">
        <color indexed="64"/>
      </left>
      <right style="medium">
        <color indexed="64"/>
      </right>
      <top style="dotted">
        <color indexed="64"/>
      </top>
      <bottom style="dotted">
        <color indexed="64"/>
      </bottom>
      <diagonal/>
    </border>
    <border>
      <left style="thin">
        <color indexed="64"/>
      </left>
      <right style="medium">
        <color indexed="64"/>
      </right>
      <top style="dotted">
        <color indexed="64"/>
      </top>
      <bottom/>
      <diagonal/>
    </border>
    <border>
      <left style="thin">
        <color indexed="64"/>
      </left>
      <right style="medium">
        <color indexed="64"/>
      </right>
      <top style="dotted">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dashed">
        <color indexed="64"/>
      </top>
      <bottom style="dashed">
        <color indexed="64"/>
      </bottom>
      <diagonal/>
    </border>
    <border>
      <left/>
      <right style="dashed">
        <color indexed="64"/>
      </right>
      <top style="medium">
        <color indexed="64"/>
      </top>
      <bottom style="dashed">
        <color indexed="64"/>
      </bottom>
      <diagonal/>
    </border>
    <border>
      <left style="dashed">
        <color indexed="64"/>
      </left>
      <right style="dashed">
        <color indexed="64"/>
      </right>
      <top style="medium">
        <color indexed="64"/>
      </top>
      <bottom style="dashed">
        <color indexed="64"/>
      </bottom>
      <diagonal/>
    </border>
    <border>
      <left style="dashed">
        <color indexed="64"/>
      </left>
      <right/>
      <top style="medium">
        <color indexed="64"/>
      </top>
      <bottom style="dashed">
        <color indexed="64"/>
      </bottom>
      <diagonal/>
    </border>
    <border>
      <left style="medium">
        <color indexed="64"/>
      </left>
      <right style="dashed">
        <color indexed="64"/>
      </right>
      <top style="medium">
        <color indexed="64"/>
      </top>
      <bottom style="dashed">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s>
  <cellStyleXfs count="4">
    <xf numFmtId="0" fontId="0" fillId="0" borderId="0"/>
    <xf numFmtId="44" fontId="6" fillId="0" borderId="0" applyFont="0" applyFill="0" applyBorder="0" applyAlignment="0" applyProtection="0"/>
    <xf numFmtId="9" fontId="6" fillId="0" borderId="0" applyFont="0" applyFill="0" applyBorder="0" applyAlignment="0" applyProtection="0"/>
    <xf numFmtId="44" fontId="6" fillId="0" borderId="0" applyFont="0" applyFill="0" applyBorder="0" applyAlignment="0" applyProtection="0"/>
  </cellStyleXfs>
  <cellXfs count="264">
    <xf numFmtId="0" fontId="0" fillId="0" borderId="0" xfId="0"/>
    <xf numFmtId="3" fontId="2" fillId="2" borderId="1" xfId="0" applyNumberFormat="1" applyFont="1" applyFill="1" applyBorder="1" applyAlignment="1">
      <alignment horizontal="center" vertical="center" wrapText="1"/>
    </xf>
    <xf numFmtId="3" fontId="2" fillId="2" borderId="6" xfId="0" applyNumberFormat="1" applyFont="1" applyFill="1" applyBorder="1" applyAlignment="1">
      <alignment horizontal="center" vertical="center" wrapText="1"/>
    </xf>
    <xf numFmtId="0" fontId="1" fillId="5" borderId="5" xfId="0" applyFont="1" applyFill="1" applyBorder="1" applyAlignment="1">
      <alignment horizontal="center" vertical="center" wrapText="1"/>
    </xf>
    <xf numFmtId="0" fontId="1" fillId="5" borderId="1" xfId="0" applyFont="1" applyFill="1" applyBorder="1" applyAlignment="1">
      <alignment horizontal="justify" vertical="center" wrapText="1"/>
    </xf>
    <xf numFmtId="0" fontId="2" fillId="5" borderId="1" xfId="0" applyFont="1" applyFill="1" applyBorder="1" applyAlignment="1">
      <alignment horizontal="justify" vertical="center" wrapText="1"/>
    </xf>
    <xf numFmtId="0" fontId="2" fillId="5" borderId="1" xfId="0" applyFont="1" applyFill="1" applyBorder="1" applyAlignment="1">
      <alignment horizontal="center" vertical="center" wrapText="1"/>
    </xf>
    <xf numFmtId="0" fontId="1" fillId="5" borderId="10" xfId="0" applyFont="1" applyFill="1" applyBorder="1" applyAlignment="1">
      <alignment horizontal="left" vertical="center" wrapText="1"/>
    </xf>
    <xf numFmtId="0" fontId="1" fillId="5" borderId="7" xfId="0" applyFont="1" applyFill="1" applyBorder="1" applyAlignment="1">
      <alignment horizontal="center" vertical="center" wrapText="1"/>
    </xf>
    <xf numFmtId="0" fontId="1" fillId="5" borderId="8" xfId="0" applyFont="1" applyFill="1" applyBorder="1" applyAlignment="1">
      <alignment horizontal="justify" vertical="center" wrapText="1"/>
    </xf>
    <xf numFmtId="0" fontId="2" fillId="5" borderId="8" xfId="0" applyFont="1" applyFill="1" applyBorder="1" applyAlignment="1">
      <alignment horizontal="justify" vertical="center" wrapText="1"/>
    </xf>
    <xf numFmtId="0" fontId="2" fillId="5" borderId="8" xfId="0" applyFont="1" applyFill="1" applyBorder="1" applyAlignment="1">
      <alignment horizontal="center" vertical="center" wrapText="1"/>
    </xf>
    <xf numFmtId="0" fontId="1" fillId="5" borderId="11" xfId="0" applyFont="1" applyFill="1" applyBorder="1" applyAlignment="1">
      <alignment horizontal="left" vertical="center" wrapText="1"/>
    </xf>
    <xf numFmtId="0" fontId="4" fillId="5" borderId="22" xfId="0" applyFont="1" applyFill="1" applyBorder="1" applyAlignment="1">
      <alignment horizontal="center" vertical="center" wrapText="1"/>
    </xf>
    <xf numFmtId="0" fontId="4" fillId="5" borderId="23" xfId="0" applyFont="1" applyFill="1" applyBorder="1" applyAlignment="1">
      <alignment horizontal="center" vertical="center" wrapText="1"/>
    </xf>
    <xf numFmtId="0" fontId="4" fillId="3" borderId="23" xfId="0" applyFont="1" applyFill="1" applyBorder="1" applyAlignment="1">
      <alignment horizontal="center" vertical="center" wrapText="1"/>
    </xf>
    <xf numFmtId="0" fontId="4" fillId="3" borderId="22" xfId="0" applyFont="1" applyFill="1" applyBorder="1" applyAlignment="1">
      <alignment horizontal="center" vertical="center" wrapText="1"/>
    </xf>
    <xf numFmtId="0" fontId="13" fillId="0" borderId="31" xfId="0" applyFont="1" applyBorder="1" applyAlignment="1">
      <alignment vertical="center"/>
    </xf>
    <xf numFmtId="0" fontId="1" fillId="5" borderId="15" xfId="0" applyFont="1" applyFill="1" applyBorder="1" applyAlignment="1">
      <alignment horizontal="center" vertical="center" wrapText="1"/>
    </xf>
    <xf numFmtId="0" fontId="0" fillId="6" borderId="0" xfId="0" applyFill="1"/>
    <xf numFmtId="0" fontId="0" fillId="7" borderId="0" xfId="0" applyFill="1"/>
    <xf numFmtId="3" fontId="2" fillId="2" borderId="10" xfId="0" applyNumberFormat="1" applyFont="1" applyFill="1" applyBorder="1" applyAlignment="1">
      <alignment horizontal="center" vertical="center" wrapText="1"/>
    </xf>
    <xf numFmtId="0" fontId="0" fillId="0" borderId="0" xfId="0" applyAlignment="1">
      <alignment horizontal="center" vertical="center"/>
    </xf>
    <xf numFmtId="3" fontId="2" fillId="2" borderId="8" xfId="0" applyNumberFormat="1" applyFont="1" applyFill="1" applyBorder="1" applyAlignment="1">
      <alignment horizontal="center" vertical="center" wrapText="1"/>
    </xf>
    <xf numFmtId="3" fontId="2" fillId="2" borderId="9" xfId="0" applyNumberFormat="1" applyFont="1" applyFill="1" applyBorder="1" applyAlignment="1">
      <alignment horizontal="center" vertical="center" wrapText="1"/>
    </xf>
    <xf numFmtId="3" fontId="2" fillId="2" borderId="40" xfId="0" applyNumberFormat="1" applyFont="1" applyFill="1" applyBorder="1" applyAlignment="1">
      <alignment horizontal="center" vertical="center" wrapText="1"/>
    </xf>
    <xf numFmtId="0" fontId="0" fillId="0" borderId="0" xfId="0" applyAlignment="1">
      <alignment wrapText="1"/>
    </xf>
    <xf numFmtId="0" fontId="14" fillId="0" borderId="0" xfId="0" applyFont="1"/>
    <xf numFmtId="3" fontId="2" fillId="2" borderId="41" xfId="0" applyNumberFormat="1" applyFont="1" applyFill="1" applyBorder="1" applyAlignment="1">
      <alignment horizontal="center" vertical="center" wrapText="1"/>
    </xf>
    <xf numFmtId="3" fontId="2" fillId="2" borderId="11" xfId="0" applyNumberFormat="1" applyFont="1" applyFill="1" applyBorder="1" applyAlignment="1">
      <alignment horizontal="center" vertical="center" wrapText="1"/>
    </xf>
    <xf numFmtId="44" fontId="2" fillId="2" borderId="5" xfId="1" applyFont="1" applyFill="1" applyBorder="1" applyAlignment="1">
      <alignment horizontal="center" vertical="center" wrapText="1"/>
    </xf>
    <xf numFmtId="44" fontId="2" fillId="2" borderId="1" xfId="1" applyFont="1" applyFill="1" applyBorder="1" applyAlignment="1">
      <alignment horizontal="center" vertical="center" wrapText="1"/>
    </xf>
    <xf numFmtId="44" fontId="2" fillId="2" borderId="6" xfId="1" applyFont="1" applyFill="1" applyBorder="1" applyAlignment="1">
      <alignment horizontal="center" vertical="center" wrapText="1"/>
    </xf>
    <xf numFmtId="44" fontId="2" fillId="2" borderId="20" xfId="1" applyFont="1" applyFill="1" applyBorder="1" applyAlignment="1">
      <alignment horizontal="center" vertical="center" wrapText="1"/>
    </xf>
    <xf numFmtId="44" fontId="2" fillId="2" borderId="44" xfId="1" applyFont="1" applyFill="1" applyBorder="1" applyAlignment="1">
      <alignment horizontal="center" vertical="center" wrapText="1"/>
    </xf>
    <xf numFmtId="44" fontId="2" fillId="2" borderId="7" xfId="1" applyFont="1" applyFill="1" applyBorder="1" applyAlignment="1">
      <alignment horizontal="center" vertical="center" wrapText="1"/>
    </xf>
    <xf numFmtId="44" fontId="2" fillId="2" borderId="8" xfId="1" applyFont="1" applyFill="1" applyBorder="1" applyAlignment="1">
      <alignment horizontal="center" vertical="center" wrapText="1"/>
    </xf>
    <xf numFmtId="44" fontId="2" fillId="2" borderId="9" xfId="1" applyFont="1" applyFill="1" applyBorder="1" applyAlignment="1">
      <alignment horizontal="center" vertical="center" wrapText="1"/>
    </xf>
    <xf numFmtId="44" fontId="2" fillId="2" borderId="45" xfId="1" applyFont="1" applyFill="1" applyBorder="1" applyAlignment="1">
      <alignment horizontal="center" vertical="center" wrapText="1"/>
    </xf>
    <xf numFmtId="44" fontId="2" fillId="2" borderId="46" xfId="1" applyFont="1" applyFill="1" applyBorder="1" applyAlignment="1">
      <alignment horizontal="center" vertical="center" wrapText="1"/>
    </xf>
    <xf numFmtId="10" fontId="0" fillId="4" borderId="47" xfId="0" applyNumberFormat="1" applyFill="1" applyBorder="1" applyAlignment="1">
      <alignment horizontal="center" vertical="center" wrapText="1"/>
    </xf>
    <xf numFmtId="3" fontId="2" fillId="3" borderId="40" xfId="0" applyNumberFormat="1" applyFont="1" applyFill="1" applyBorder="1" applyAlignment="1">
      <alignment horizontal="center" vertical="center" wrapText="1"/>
    </xf>
    <xf numFmtId="3" fontId="2" fillId="3" borderId="1" xfId="0" applyNumberFormat="1" applyFont="1" applyFill="1" applyBorder="1" applyAlignment="1">
      <alignment horizontal="center" vertical="center" wrapText="1"/>
    </xf>
    <xf numFmtId="3" fontId="2" fillId="3" borderId="10" xfId="0" applyNumberFormat="1" applyFont="1" applyFill="1" applyBorder="1" applyAlignment="1">
      <alignment horizontal="center" vertical="center" wrapText="1"/>
    </xf>
    <xf numFmtId="3" fontId="2" fillId="3" borderId="6" xfId="0" applyNumberFormat="1" applyFont="1" applyFill="1" applyBorder="1" applyAlignment="1">
      <alignment horizontal="center" vertical="center" wrapText="1"/>
    </xf>
    <xf numFmtId="10" fontId="0" fillId="8" borderId="47" xfId="0" applyNumberFormat="1" applyFill="1" applyBorder="1" applyAlignment="1">
      <alignment horizontal="center" vertical="center" wrapText="1"/>
    </xf>
    <xf numFmtId="10" fontId="0" fillId="8" borderId="34" xfId="0" applyNumberFormat="1" applyFill="1" applyBorder="1" applyAlignment="1">
      <alignment horizontal="center" vertical="center" wrapText="1"/>
    </xf>
    <xf numFmtId="0" fontId="13" fillId="0" borderId="0" xfId="0" applyFont="1" applyAlignment="1">
      <alignment vertical="center"/>
    </xf>
    <xf numFmtId="3" fontId="2" fillId="3" borderId="49" xfId="0" applyNumberFormat="1" applyFont="1" applyFill="1" applyBorder="1" applyAlignment="1">
      <alignment horizontal="center" vertical="center" wrapText="1"/>
    </xf>
    <xf numFmtId="3" fontId="2" fillId="2" borderId="49" xfId="0" applyNumberFormat="1" applyFont="1" applyFill="1" applyBorder="1" applyAlignment="1">
      <alignment horizontal="center" vertical="center" wrapText="1"/>
    </xf>
    <xf numFmtId="3" fontId="2" fillId="2" borderId="51" xfId="0" applyNumberFormat="1" applyFont="1" applyFill="1" applyBorder="1" applyAlignment="1">
      <alignment horizontal="center" vertical="center" wrapText="1"/>
    </xf>
    <xf numFmtId="0" fontId="1" fillId="5" borderId="52" xfId="0" applyFont="1" applyFill="1" applyBorder="1" applyAlignment="1">
      <alignment horizontal="left" vertical="center" wrapText="1"/>
    </xf>
    <xf numFmtId="0" fontId="7" fillId="5" borderId="63" xfId="0" applyFont="1" applyFill="1" applyBorder="1" applyAlignment="1">
      <alignment horizontal="center" vertical="center" wrapText="1"/>
    </xf>
    <xf numFmtId="0" fontId="7" fillId="5" borderId="23" xfId="0" applyFont="1" applyFill="1" applyBorder="1" applyAlignment="1">
      <alignment horizontal="center" vertical="center" wrapText="1"/>
    </xf>
    <xf numFmtId="0" fontId="7" fillId="5" borderId="22" xfId="0" applyFont="1" applyFill="1" applyBorder="1" applyAlignment="1">
      <alignment horizontal="center" vertical="center" wrapText="1"/>
    </xf>
    <xf numFmtId="0" fontId="7" fillId="3" borderId="15" xfId="0" applyFont="1" applyFill="1" applyBorder="1" applyAlignment="1">
      <alignment horizontal="center" vertical="center" wrapText="1"/>
    </xf>
    <xf numFmtId="0" fontId="1" fillId="5" borderId="64" xfId="0" applyFont="1" applyFill="1" applyBorder="1" applyAlignment="1">
      <alignment horizontal="left" vertical="center" wrapText="1"/>
    </xf>
    <xf numFmtId="0" fontId="3" fillId="0" borderId="53" xfId="0" applyFont="1" applyBorder="1" applyAlignment="1">
      <alignment vertical="center" wrapText="1"/>
    </xf>
    <xf numFmtId="0" fontId="1" fillId="0" borderId="19" xfId="0" applyFont="1" applyBorder="1" applyAlignment="1">
      <alignment vertical="center" wrapText="1"/>
    </xf>
    <xf numFmtId="0" fontId="2" fillId="0" borderId="65" xfId="0" applyFont="1" applyBorder="1" applyAlignment="1">
      <alignment horizontal="justify" vertical="center" wrapText="1"/>
    </xf>
    <xf numFmtId="0" fontId="2" fillId="0" borderId="54" xfId="0" applyFont="1" applyBorder="1" applyAlignment="1">
      <alignment horizontal="center" vertical="center" wrapText="1"/>
    </xf>
    <xf numFmtId="0" fontId="2" fillId="0" borderId="55" xfId="0" applyFont="1" applyBorder="1" applyAlignment="1">
      <alignment vertical="center" wrapText="1"/>
    </xf>
    <xf numFmtId="9" fontId="2" fillId="0" borderId="21" xfId="0" applyNumberFormat="1" applyFont="1" applyBorder="1" applyAlignment="1">
      <alignment horizontal="center" vertical="center" wrapText="1"/>
    </xf>
    <xf numFmtId="0" fontId="11" fillId="10" borderId="50" xfId="0" applyFont="1" applyFill="1" applyBorder="1" applyAlignment="1">
      <alignment horizontal="center" vertical="center" wrapText="1"/>
    </xf>
    <xf numFmtId="0" fontId="5" fillId="9" borderId="35" xfId="0" applyFont="1" applyFill="1" applyBorder="1" applyAlignment="1">
      <alignment horizontal="center" vertical="center" wrapText="1"/>
    </xf>
    <xf numFmtId="0" fontId="5" fillId="9" borderId="48" xfId="0" applyFont="1" applyFill="1" applyBorder="1" applyAlignment="1">
      <alignment horizontal="center" vertical="center" wrapText="1"/>
    </xf>
    <xf numFmtId="0" fontId="5" fillId="9" borderId="15" xfId="0" applyFont="1" applyFill="1" applyBorder="1" applyAlignment="1">
      <alignment horizontal="center" vertical="center" wrapText="1"/>
    </xf>
    <xf numFmtId="0" fontId="1" fillId="11" borderId="35" xfId="0" applyFont="1" applyFill="1" applyBorder="1" applyAlignment="1">
      <alignment horizontal="center" vertical="center" wrapText="1"/>
    </xf>
    <xf numFmtId="0" fontId="1" fillId="11" borderId="42" xfId="0" applyFont="1" applyFill="1" applyBorder="1" applyAlignment="1">
      <alignment vertical="center" wrapText="1"/>
    </xf>
    <xf numFmtId="0" fontId="1" fillId="11" borderId="36" xfId="0" applyFont="1" applyFill="1" applyBorder="1" applyAlignment="1">
      <alignment vertical="center" wrapText="1"/>
    </xf>
    <xf numFmtId="0" fontId="1" fillId="11" borderId="1" xfId="0" applyFont="1" applyFill="1" applyBorder="1" applyAlignment="1">
      <alignment vertical="center" wrapText="1"/>
    </xf>
    <xf numFmtId="0" fontId="1" fillId="11" borderId="15" xfId="0" applyFont="1" applyFill="1" applyBorder="1" applyAlignment="1">
      <alignment vertical="center" wrapText="1"/>
    </xf>
    <xf numFmtId="0" fontId="10" fillId="9" borderId="0" xfId="0" applyFont="1" applyFill="1" applyAlignment="1">
      <alignment horizontal="center" vertical="center" wrapText="1"/>
    </xf>
    <xf numFmtId="0" fontId="8" fillId="10" borderId="12" xfId="0" applyFont="1" applyFill="1" applyBorder="1" applyAlignment="1">
      <alignment horizontal="center" vertical="center" wrapText="1"/>
    </xf>
    <xf numFmtId="10" fontId="0" fillId="8" borderId="67" xfId="0" applyNumberFormat="1" applyFill="1" applyBorder="1" applyAlignment="1">
      <alignment horizontal="center" vertical="center" wrapText="1"/>
    </xf>
    <xf numFmtId="10" fontId="0" fillId="8" borderId="68" xfId="0" applyNumberFormat="1" applyFill="1" applyBorder="1" applyAlignment="1">
      <alignment horizontal="center" vertical="center" wrapText="1"/>
    </xf>
    <xf numFmtId="0" fontId="1" fillId="11" borderId="22" xfId="0" applyFont="1" applyFill="1" applyBorder="1" applyAlignment="1">
      <alignment horizontal="center" vertical="center" wrapText="1"/>
    </xf>
    <xf numFmtId="0" fontId="1" fillId="11" borderId="23" xfId="0" applyFont="1" applyFill="1" applyBorder="1" applyAlignment="1">
      <alignment horizontal="center" vertical="center" wrapText="1"/>
    </xf>
    <xf numFmtId="0" fontId="1" fillId="11" borderId="24" xfId="0" applyFont="1" applyFill="1" applyBorder="1" applyAlignment="1">
      <alignment horizontal="center" vertical="center" wrapText="1"/>
    </xf>
    <xf numFmtId="0" fontId="7" fillId="11" borderId="23" xfId="0" applyFont="1" applyFill="1" applyBorder="1" applyAlignment="1">
      <alignment horizontal="center" vertical="center" wrapText="1"/>
    </xf>
    <xf numFmtId="0" fontId="7" fillId="11" borderId="24" xfId="0" applyFont="1" applyFill="1" applyBorder="1" applyAlignment="1">
      <alignment horizontal="center" vertical="center" wrapText="1"/>
    </xf>
    <xf numFmtId="1" fontId="4" fillId="0" borderId="53" xfId="0" applyNumberFormat="1" applyFont="1" applyBorder="1" applyAlignment="1">
      <alignment horizontal="center" vertical="center" wrapText="1"/>
    </xf>
    <xf numFmtId="3" fontId="2" fillId="3" borderId="71" xfId="0" applyNumberFormat="1" applyFont="1" applyFill="1" applyBorder="1" applyAlignment="1">
      <alignment horizontal="center" vertical="center" wrapText="1"/>
    </xf>
    <xf numFmtId="3" fontId="2" fillId="3" borderId="72" xfId="0" applyNumberFormat="1" applyFont="1" applyFill="1" applyBorder="1" applyAlignment="1">
      <alignment horizontal="center" vertical="center" wrapText="1"/>
    </xf>
    <xf numFmtId="0" fontId="2" fillId="5" borderId="73" xfId="0" applyFont="1" applyFill="1" applyBorder="1" applyAlignment="1">
      <alignment horizontal="justify" vertical="center" wrapText="1"/>
    </xf>
    <xf numFmtId="10" fontId="0" fillId="4" borderId="66" xfId="0" applyNumberFormat="1" applyFill="1" applyBorder="1" applyAlignment="1">
      <alignment horizontal="center" vertical="center" wrapText="1"/>
    </xf>
    <xf numFmtId="1" fontId="4" fillId="0" borderId="74" xfId="0" applyNumberFormat="1" applyFont="1" applyBorder="1" applyAlignment="1">
      <alignment horizontal="center" vertical="center" wrapText="1"/>
    </xf>
    <xf numFmtId="3" fontId="2" fillId="3" borderId="37" xfId="0" applyNumberFormat="1" applyFont="1" applyFill="1" applyBorder="1" applyAlignment="1">
      <alignment horizontal="center" vertical="center" wrapText="1"/>
    </xf>
    <xf numFmtId="3" fontId="2" fillId="3" borderId="38" xfId="0" applyNumberFormat="1" applyFont="1" applyFill="1" applyBorder="1" applyAlignment="1">
      <alignment horizontal="center" vertical="center" wrapText="1"/>
    </xf>
    <xf numFmtId="10" fontId="0" fillId="8" borderId="75" xfId="0" applyNumberFormat="1" applyFill="1" applyBorder="1" applyAlignment="1">
      <alignment horizontal="center" vertical="center" wrapText="1"/>
    </xf>
    <xf numFmtId="10" fontId="0" fillId="8" borderId="76" xfId="0" applyNumberFormat="1" applyFill="1" applyBorder="1" applyAlignment="1">
      <alignment horizontal="center" vertical="center" wrapText="1"/>
    </xf>
    <xf numFmtId="10" fontId="0" fillId="8" borderId="69" xfId="0" applyNumberFormat="1" applyFill="1" applyBorder="1" applyAlignment="1">
      <alignment horizontal="center" vertical="center" wrapText="1"/>
    </xf>
    <xf numFmtId="10" fontId="0" fillId="8" borderId="39" xfId="0" applyNumberFormat="1" applyFill="1" applyBorder="1" applyAlignment="1">
      <alignment horizontal="center" vertical="center" wrapText="1"/>
    </xf>
    <xf numFmtId="10" fontId="0" fillId="8" borderId="70" xfId="0" applyNumberFormat="1" applyFill="1" applyBorder="1" applyAlignment="1">
      <alignment horizontal="center" vertical="center" wrapText="1"/>
    </xf>
    <xf numFmtId="0" fontId="5" fillId="3" borderId="32" xfId="0" applyFont="1" applyFill="1" applyBorder="1" applyAlignment="1">
      <alignment horizontal="left" vertical="center" wrapText="1"/>
    </xf>
    <xf numFmtId="0" fontId="5" fillId="9" borderId="32" xfId="0" applyFont="1" applyFill="1" applyBorder="1" applyAlignment="1">
      <alignment horizontal="left" vertical="center" wrapText="1"/>
    </xf>
    <xf numFmtId="0" fontId="1" fillId="11" borderId="32" xfId="0" applyFont="1" applyFill="1" applyBorder="1" applyAlignment="1">
      <alignment horizontal="left" vertical="center" wrapText="1"/>
    </xf>
    <xf numFmtId="0" fontId="1" fillId="5" borderId="32" xfId="0" applyFont="1" applyFill="1" applyBorder="1" applyAlignment="1">
      <alignment horizontal="left" vertical="center" wrapText="1"/>
    </xf>
    <xf numFmtId="0" fontId="1" fillId="5" borderId="33" xfId="0" applyFont="1" applyFill="1" applyBorder="1" applyAlignment="1">
      <alignment horizontal="left" vertical="center" wrapText="1"/>
    </xf>
    <xf numFmtId="3" fontId="2" fillId="3" borderId="77" xfId="0" applyNumberFormat="1" applyFont="1" applyFill="1" applyBorder="1" applyAlignment="1">
      <alignment horizontal="center" vertical="center" wrapText="1"/>
    </xf>
    <xf numFmtId="3" fontId="2" fillId="3" borderId="78" xfId="0" applyNumberFormat="1" applyFont="1" applyFill="1" applyBorder="1" applyAlignment="1">
      <alignment horizontal="center" vertical="center" wrapText="1"/>
    </xf>
    <xf numFmtId="10" fontId="0" fillId="4" borderId="34" xfId="0" applyNumberFormat="1" applyFill="1" applyBorder="1" applyAlignment="1">
      <alignment horizontal="center" vertical="center" wrapText="1"/>
    </xf>
    <xf numFmtId="10" fontId="0" fillId="4" borderId="43" xfId="0" applyNumberFormat="1" applyFill="1" applyBorder="1" applyAlignment="1">
      <alignment horizontal="center" vertical="center" wrapText="1"/>
    </xf>
    <xf numFmtId="10" fontId="0" fillId="4" borderId="76" xfId="0" applyNumberFormat="1" applyFill="1" applyBorder="1" applyAlignment="1">
      <alignment horizontal="center" vertical="center" wrapText="1"/>
    </xf>
    <xf numFmtId="0" fontId="2" fillId="11" borderId="23" xfId="0" applyFont="1" applyFill="1" applyBorder="1" applyAlignment="1">
      <alignment horizontal="center" vertical="center" wrapText="1"/>
    </xf>
    <xf numFmtId="0" fontId="2" fillId="11" borderId="24" xfId="0" applyFont="1" applyFill="1" applyBorder="1" applyAlignment="1">
      <alignment horizontal="center" vertical="center" wrapText="1"/>
    </xf>
    <xf numFmtId="0" fontId="2" fillId="11" borderId="25" xfId="0" applyFont="1" applyFill="1" applyBorder="1" applyAlignment="1">
      <alignment horizontal="center" vertical="center" wrapText="1"/>
    </xf>
    <xf numFmtId="0" fontId="2" fillId="11" borderId="26" xfId="0" applyFont="1" applyFill="1" applyBorder="1" applyAlignment="1">
      <alignment horizontal="center" vertical="center" wrapText="1"/>
    </xf>
    <xf numFmtId="0" fontId="5" fillId="3" borderId="21" xfId="0" applyFont="1" applyFill="1" applyBorder="1" applyAlignment="1">
      <alignment vertical="center" wrapText="1"/>
    </xf>
    <xf numFmtId="0" fontId="5" fillId="3" borderId="80" xfId="0" applyFont="1" applyFill="1" applyBorder="1" applyAlignment="1">
      <alignment vertical="center" wrapText="1"/>
    </xf>
    <xf numFmtId="10" fontId="0" fillId="4" borderId="81" xfId="0" applyNumberFormat="1" applyFill="1" applyBorder="1" applyAlignment="1">
      <alignment horizontal="center" vertical="center" wrapText="1"/>
    </xf>
    <xf numFmtId="10" fontId="0" fillId="4" borderId="82" xfId="0" applyNumberFormat="1" applyFill="1" applyBorder="1" applyAlignment="1">
      <alignment horizontal="center" vertical="center" wrapText="1"/>
    </xf>
    <xf numFmtId="10" fontId="0" fillId="4" borderId="83" xfId="0" applyNumberFormat="1" applyFill="1" applyBorder="1" applyAlignment="1">
      <alignment horizontal="center" vertical="center" wrapText="1"/>
    </xf>
    <xf numFmtId="164" fontId="1" fillId="5" borderId="32" xfId="0" applyNumberFormat="1" applyFont="1" applyFill="1" applyBorder="1" applyAlignment="1">
      <alignment horizontal="center" vertical="center" wrapText="1"/>
    </xf>
    <xf numFmtId="10" fontId="0" fillId="4" borderId="84" xfId="0" applyNumberFormat="1" applyFill="1" applyBorder="1" applyAlignment="1">
      <alignment horizontal="center" vertical="center" wrapText="1"/>
    </xf>
    <xf numFmtId="164" fontId="4" fillId="5" borderId="16" xfId="1" applyNumberFormat="1" applyFont="1" applyFill="1" applyBorder="1" applyAlignment="1">
      <alignment horizontal="center" vertical="center" wrapText="1"/>
    </xf>
    <xf numFmtId="164" fontId="1" fillId="5" borderId="33" xfId="0" applyNumberFormat="1" applyFont="1" applyFill="1" applyBorder="1" applyAlignment="1">
      <alignment horizontal="center" vertical="center" wrapText="1"/>
    </xf>
    <xf numFmtId="10" fontId="0" fillId="4" borderId="85" xfId="0" applyNumberFormat="1" applyFill="1" applyBorder="1" applyAlignment="1">
      <alignment horizontal="center" vertical="center" wrapText="1"/>
    </xf>
    <xf numFmtId="10" fontId="0" fillId="4" borderId="86" xfId="0" applyNumberFormat="1" applyFill="1" applyBorder="1" applyAlignment="1">
      <alignment horizontal="center" vertical="center" wrapText="1"/>
    </xf>
    <xf numFmtId="10" fontId="0" fillId="4" borderId="87" xfId="0" applyNumberFormat="1" applyFill="1" applyBorder="1" applyAlignment="1">
      <alignment horizontal="center" vertical="center" wrapText="1"/>
    </xf>
    <xf numFmtId="0" fontId="5" fillId="9" borderId="36" xfId="0" applyFont="1" applyFill="1" applyBorder="1" applyAlignment="1">
      <alignment horizontal="left" vertical="center" wrapText="1"/>
    </xf>
    <xf numFmtId="0" fontId="1" fillId="11" borderId="36" xfId="0" applyFont="1" applyFill="1" applyBorder="1" applyAlignment="1">
      <alignment horizontal="left" vertical="center" wrapText="1"/>
    </xf>
    <xf numFmtId="0" fontId="5" fillId="9" borderId="91" xfId="0" applyFont="1" applyFill="1" applyBorder="1" applyAlignment="1">
      <alignment horizontal="center" vertical="center" wrapText="1"/>
    </xf>
    <xf numFmtId="0" fontId="16" fillId="9" borderId="1" xfId="0" applyFont="1" applyFill="1" applyBorder="1" applyAlignment="1">
      <alignment horizontal="left" vertical="center" wrapText="1"/>
    </xf>
    <xf numFmtId="0" fontId="1" fillId="11" borderId="5" xfId="0" applyFont="1" applyFill="1" applyBorder="1" applyAlignment="1">
      <alignment horizontal="center" vertical="center" wrapText="1"/>
    </xf>
    <xf numFmtId="0" fontId="1" fillId="11" borderId="92" xfId="0" applyFont="1" applyFill="1" applyBorder="1" applyAlignment="1">
      <alignment horizontal="left" vertical="center" wrapText="1"/>
    </xf>
    <xf numFmtId="0" fontId="17" fillId="11" borderId="54" xfId="0" applyFont="1" applyFill="1" applyBorder="1" applyAlignment="1">
      <alignment horizontal="left" vertical="center" wrapText="1"/>
    </xf>
    <xf numFmtId="0" fontId="1" fillId="5" borderId="5" xfId="0" applyFont="1" applyFill="1" applyBorder="1" applyAlignment="1">
      <alignment horizontal="left" vertical="center" wrapText="1"/>
    </xf>
    <xf numFmtId="0" fontId="1" fillId="5" borderId="1" xfId="0" applyFont="1" applyFill="1" applyBorder="1" applyAlignment="1">
      <alignment horizontal="left" vertical="center" wrapText="1"/>
    </xf>
    <xf numFmtId="0" fontId="2" fillId="5" borderId="1" xfId="0" applyFont="1" applyFill="1" applyBorder="1" applyAlignment="1">
      <alignment vertical="center" wrapText="1"/>
    </xf>
    <xf numFmtId="0" fontId="1" fillId="5" borderId="1" xfId="0" applyFont="1" applyFill="1" applyBorder="1" applyAlignment="1">
      <alignment vertical="center" wrapText="1"/>
    </xf>
    <xf numFmtId="0" fontId="18" fillId="12" borderId="81" xfId="0" applyFont="1" applyFill="1" applyBorder="1" applyAlignment="1">
      <alignment horizontal="center" vertical="center" wrapText="1"/>
    </xf>
    <xf numFmtId="0" fontId="19" fillId="12" borderId="82" xfId="0" applyFont="1" applyFill="1" applyBorder="1" applyAlignment="1">
      <alignment horizontal="left" vertical="center" wrapText="1"/>
    </xf>
    <xf numFmtId="0" fontId="18" fillId="11" borderId="1" xfId="0" applyFont="1" applyFill="1" applyBorder="1" applyAlignment="1">
      <alignment vertical="center" wrapText="1"/>
    </xf>
    <xf numFmtId="0" fontId="2" fillId="11" borderId="1" xfId="0" applyFont="1" applyFill="1" applyBorder="1" applyAlignment="1">
      <alignment vertical="center" wrapText="1"/>
    </xf>
    <xf numFmtId="0" fontId="1" fillId="5" borderId="81" xfId="0" applyFont="1" applyFill="1" applyBorder="1" applyAlignment="1">
      <alignment horizontal="center" vertical="center" wrapText="1"/>
    </xf>
    <xf numFmtId="0" fontId="19" fillId="5" borderId="82" xfId="0" applyFont="1" applyFill="1" applyBorder="1" applyAlignment="1">
      <alignment horizontal="left" vertical="center" wrapText="1"/>
    </xf>
    <xf numFmtId="0" fontId="18" fillId="5" borderId="82" xfId="0" applyFont="1" applyFill="1" applyBorder="1" applyAlignment="1">
      <alignment horizontal="left" vertical="center" wrapText="1"/>
    </xf>
    <xf numFmtId="0" fontId="2" fillId="5" borderId="82" xfId="0" applyFont="1" applyFill="1" applyBorder="1" applyAlignment="1">
      <alignment horizontal="justify" vertical="center" wrapText="1"/>
    </xf>
    <xf numFmtId="0" fontId="18" fillId="5" borderId="1" xfId="0" applyFont="1" applyFill="1" applyBorder="1" applyAlignment="1">
      <alignment horizontal="left" vertical="center" wrapText="1"/>
    </xf>
    <xf numFmtId="0" fontId="2" fillId="5" borderId="82" xfId="0" applyFont="1" applyFill="1" applyBorder="1" applyAlignment="1">
      <alignment horizontal="left" vertical="center" wrapText="1"/>
    </xf>
    <xf numFmtId="0" fontId="18" fillId="12" borderId="82" xfId="0" applyFont="1" applyFill="1" applyBorder="1" applyAlignment="1">
      <alignment horizontal="left" vertical="center" wrapText="1"/>
    </xf>
    <xf numFmtId="0" fontId="20" fillId="12" borderId="82" xfId="0" applyFont="1" applyFill="1" applyBorder="1" applyAlignment="1">
      <alignment vertical="center" wrapText="1"/>
    </xf>
    <xf numFmtId="0" fontId="18" fillId="5" borderId="1" xfId="0" applyFont="1" applyFill="1" applyBorder="1" applyAlignment="1">
      <alignment vertical="center" wrapText="1"/>
    </xf>
    <xf numFmtId="0" fontId="21" fillId="5" borderId="1" xfId="0" applyFont="1" applyFill="1" applyBorder="1" applyAlignment="1">
      <alignment vertical="center" wrapText="1"/>
    </xf>
    <xf numFmtId="0" fontId="1" fillId="5" borderId="7" xfId="0" applyFont="1" applyFill="1" applyBorder="1" applyAlignment="1">
      <alignment horizontal="left" vertical="center" wrapText="1"/>
    </xf>
    <xf numFmtId="0" fontId="18" fillId="5" borderId="8" xfId="0" applyFont="1" applyFill="1" applyBorder="1" applyAlignment="1">
      <alignment vertical="center" wrapText="1"/>
    </xf>
    <xf numFmtId="0" fontId="2" fillId="5" borderId="8" xfId="0" applyFont="1" applyFill="1" applyBorder="1" applyAlignment="1">
      <alignment vertical="center" wrapText="1"/>
    </xf>
    <xf numFmtId="0" fontId="5" fillId="9" borderId="1" xfId="0" applyFont="1" applyFill="1" applyBorder="1" applyAlignment="1">
      <alignment horizontal="left" vertical="center" wrapText="1"/>
    </xf>
    <xf numFmtId="0" fontId="21" fillId="11" borderId="54" xfId="0" applyFont="1" applyFill="1" applyBorder="1" applyAlignment="1">
      <alignment horizontal="justify" vertical="center" wrapText="1"/>
    </xf>
    <xf numFmtId="0" fontId="2" fillId="5" borderId="1" xfId="0" applyFont="1" applyFill="1" applyBorder="1" applyAlignment="1">
      <alignment horizontal="left" vertical="center" wrapText="1"/>
    </xf>
    <xf numFmtId="0" fontId="1" fillId="11" borderId="1" xfId="0" applyFont="1" applyFill="1" applyBorder="1" applyAlignment="1">
      <alignment horizontal="left" vertical="center" wrapText="1"/>
    </xf>
    <xf numFmtId="0" fontId="1" fillId="5" borderId="8" xfId="0" applyFont="1" applyFill="1" applyBorder="1" applyAlignment="1">
      <alignment horizontal="left" vertical="center" wrapText="1"/>
    </xf>
    <xf numFmtId="0" fontId="16" fillId="9" borderId="1" xfId="0" applyFont="1" applyFill="1" applyBorder="1" applyAlignment="1">
      <alignment horizontal="center" vertical="center" wrapText="1"/>
    </xf>
    <xf numFmtId="0" fontId="17" fillId="11" borderId="54" xfId="0" applyFont="1" applyFill="1" applyBorder="1" applyAlignment="1">
      <alignment horizontal="center" vertical="center" wrapText="1"/>
    </xf>
    <xf numFmtId="0" fontId="1" fillId="5" borderId="1" xfId="0" applyFont="1" applyFill="1" applyBorder="1" applyAlignment="1">
      <alignment horizontal="center" vertical="center" wrapText="1"/>
    </xf>
    <xf numFmtId="0" fontId="19" fillId="12" borderId="82" xfId="0" applyFont="1" applyFill="1" applyBorder="1" applyAlignment="1">
      <alignment horizontal="center" vertical="center" wrapText="1"/>
    </xf>
    <xf numFmtId="0" fontId="1" fillId="11" borderId="1" xfId="0" applyFont="1" applyFill="1" applyBorder="1" applyAlignment="1">
      <alignment horizontal="center" vertical="center" wrapText="1"/>
    </xf>
    <xf numFmtId="0" fontId="2" fillId="5" borderId="82" xfId="0" applyFont="1" applyFill="1" applyBorder="1" applyAlignment="1">
      <alignment horizontal="center" vertical="center" wrapText="1"/>
    </xf>
    <xf numFmtId="0" fontId="1" fillId="5" borderId="8" xfId="0" applyFont="1" applyFill="1" applyBorder="1" applyAlignment="1">
      <alignment horizontal="center" vertical="center" wrapText="1"/>
    </xf>
    <xf numFmtId="0" fontId="1" fillId="0" borderId="19" xfId="0" applyFont="1" applyBorder="1" applyAlignment="1">
      <alignment horizontal="left" vertical="center" wrapText="1"/>
    </xf>
    <xf numFmtId="0" fontId="16" fillId="9" borderId="65" xfId="0" applyFont="1" applyFill="1" applyBorder="1" applyAlignment="1">
      <alignment horizontal="left" vertical="center" wrapText="1"/>
    </xf>
    <xf numFmtId="0" fontId="2" fillId="11" borderId="92" xfId="0" applyFont="1" applyFill="1" applyBorder="1" applyAlignment="1">
      <alignment horizontal="left" vertical="center" wrapText="1"/>
    </xf>
    <xf numFmtId="0" fontId="19" fillId="5" borderId="1" xfId="0" applyFont="1" applyFill="1" applyBorder="1" applyAlignment="1">
      <alignment horizontal="left" vertical="center" wrapText="1"/>
    </xf>
    <xf numFmtId="0" fontId="17" fillId="5" borderId="1" xfId="0" applyFont="1" applyFill="1" applyBorder="1" applyAlignment="1">
      <alignment horizontal="left" vertical="center" wrapText="1"/>
    </xf>
    <xf numFmtId="0" fontId="17" fillId="5" borderId="8" xfId="0" applyFont="1" applyFill="1" applyBorder="1" applyAlignment="1">
      <alignment horizontal="left" vertical="center" wrapText="1"/>
    </xf>
    <xf numFmtId="0" fontId="1" fillId="5" borderId="99" xfId="0" applyFont="1" applyFill="1" applyBorder="1" applyAlignment="1">
      <alignment horizontal="left" vertical="center" wrapText="1"/>
    </xf>
    <xf numFmtId="0" fontId="1" fillId="5" borderId="101" xfId="0" applyFont="1" applyFill="1" applyBorder="1" applyAlignment="1">
      <alignment horizontal="left" vertical="center" wrapText="1"/>
    </xf>
    <xf numFmtId="0" fontId="1" fillId="11" borderId="100" xfId="0" applyFont="1" applyFill="1" applyBorder="1" applyAlignment="1">
      <alignment vertical="center" wrapText="1"/>
    </xf>
    <xf numFmtId="0" fontId="1" fillId="11" borderId="99" xfId="0" applyFont="1" applyFill="1" applyBorder="1" applyAlignment="1">
      <alignment horizontal="left" vertical="center" wrapText="1"/>
    </xf>
    <xf numFmtId="0" fontId="1" fillId="9" borderId="99" xfId="0" applyFont="1" applyFill="1" applyBorder="1" applyAlignment="1">
      <alignment horizontal="left" vertical="center" wrapText="1"/>
    </xf>
    <xf numFmtId="0" fontId="2" fillId="13" borderId="102" xfId="0" applyFont="1" applyFill="1" applyBorder="1" applyAlignment="1">
      <alignment horizontal="center" vertical="center" wrapText="1"/>
    </xf>
    <xf numFmtId="0" fontId="2" fillId="13" borderId="34" xfId="0" applyFont="1" applyFill="1" applyBorder="1" applyAlignment="1">
      <alignment horizontal="center" vertical="center" wrapText="1"/>
    </xf>
    <xf numFmtId="1" fontId="2" fillId="13" borderId="34" xfId="0" applyNumberFormat="1" applyFont="1" applyFill="1" applyBorder="1" applyAlignment="1">
      <alignment horizontal="center" vertical="center" wrapText="1"/>
    </xf>
    <xf numFmtId="0" fontId="2" fillId="13" borderId="103" xfId="0" applyFont="1" applyFill="1" applyBorder="1" applyAlignment="1">
      <alignment horizontal="center" vertical="center" wrapText="1"/>
    </xf>
    <xf numFmtId="0" fontId="2" fillId="13" borderId="39" xfId="0" applyFont="1" applyFill="1" applyBorder="1" applyAlignment="1">
      <alignment horizontal="center" vertical="center" wrapText="1"/>
    </xf>
    <xf numFmtId="1" fontId="2" fillId="13" borderId="39" xfId="0" applyNumberFormat="1" applyFont="1" applyFill="1" applyBorder="1" applyAlignment="1">
      <alignment horizontal="center" vertical="center" wrapText="1"/>
    </xf>
    <xf numFmtId="0" fontId="4" fillId="14" borderId="82" xfId="0" applyFont="1" applyFill="1" applyBorder="1" applyAlignment="1">
      <alignment horizontal="left" vertical="center" wrapText="1"/>
    </xf>
    <xf numFmtId="0" fontId="2" fillId="13" borderId="98" xfId="0" applyFont="1" applyFill="1" applyBorder="1" applyAlignment="1">
      <alignment horizontal="center" vertical="center" wrapText="1"/>
    </xf>
    <xf numFmtId="0" fontId="2" fillId="13" borderId="104" xfId="0" applyFont="1" applyFill="1" applyBorder="1" applyAlignment="1">
      <alignment horizontal="center" vertical="center" wrapText="1"/>
    </xf>
    <xf numFmtId="3" fontId="2" fillId="13" borderId="102" xfId="0" applyNumberFormat="1" applyFont="1" applyFill="1" applyBorder="1" applyAlignment="1">
      <alignment horizontal="center" vertical="center" wrapText="1"/>
    </xf>
    <xf numFmtId="10" fontId="0" fillId="4" borderId="39" xfId="0" applyNumberFormat="1" applyFill="1" applyBorder="1" applyAlignment="1">
      <alignment horizontal="center" vertical="center" wrapText="1"/>
    </xf>
    <xf numFmtId="10" fontId="0" fillId="4" borderId="105" xfId="0" applyNumberFormat="1" applyFill="1" applyBorder="1" applyAlignment="1">
      <alignment horizontal="center" vertical="center" wrapText="1"/>
    </xf>
    <xf numFmtId="10" fontId="0" fillId="4" borderId="104" xfId="0" applyNumberFormat="1" applyFill="1" applyBorder="1" applyAlignment="1">
      <alignment horizontal="center" vertical="center" wrapText="1"/>
    </xf>
    <xf numFmtId="3" fontId="2" fillId="13" borderId="104" xfId="0" applyNumberFormat="1" applyFont="1" applyFill="1" applyBorder="1" applyAlignment="1">
      <alignment horizontal="center" vertical="center" wrapText="1"/>
    </xf>
    <xf numFmtId="10" fontId="2" fillId="0" borderId="106" xfId="2" applyNumberFormat="1" applyFont="1" applyBorder="1" applyAlignment="1">
      <alignment horizontal="center" vertical="center" wrapText="1"/>
    </xf>
    <xf numFmtId="10" fontId="4" fillId="0" borderId="107" xfId="2" applyNumberFormat="1" applyFont="1" applyBorder="1" applyAlignment="1">
      <alignment horizontal="center" vertical="center" wrapText="1"/>
    </xf>
    <xf numFmtId="10" fontId="2" fillId="3" borderId="108" xfId="2" applyNumberFormat="1" applyFont="1" applyFill="1" applyBorder="1" applyAlignment="1">
      <alignment horizontal="center" vertical="center" wrapText="1"/>
    </xf>
    <xf numFmtId="10" fontId="2" fillId="3" borderId="109" xfId="2" applyNumberFormat="1" applyFont="1" applyFill="1" applyBorder="1" applyAlignment="1">
      <alignment horizontal="center" vertical="center" wrapText="1"/>
    </xf>
    <xf numFmtId="10" fontId="2" fillId="3" borderId="110" xfId="2" applyNumberFormat="1" applyFont="1" applyFill="1" applyBorder="1" applyAlignment="1">
      <alignment horizontal="center" vertical="center" wrapText="1"/>
    </xf>
    <xf numFmtId="10" fontId="4" fillId="0" borderId="110" xfId="2" applyNumberFormat="1" applyFont="1" applyBorder="1" applyAlignment="1">
      <alignment horizontal="center" vertical="center" wrapText="1"/>
    </xf>
    <xf numFmtId="0" fontId="2" fillId="5" borderId="21" xfId="0" applyFont="1" applyFill="1" applyBorder="1" applyAlignment="1">
      <alignment horizontal="justify" vertical="center" wrapText="1"/>
    </xf>
    <xf numFmtId="10" fontId="0" fillId="4" borderId="111" xfId="0" applyNumberFormat="1" applyFill="1" applyBorder="1" applyAlignment="1">
      <alignment horizontal="center" vertical="center" wrapText="1"/>
    </xf>
    <xf numFmtId="10" fontId="0" fillId="4" borderId="112" xfId="0" applyNumberFormat="1" applyFill="1" applyBorder="1" applyAlignment="1">
      <alignment horizontal="center" vertical="center" wrapText="1"/>
    </xf>
    <xf numFmtId="0" fontId="2" fillId="13" borderId="47" xfId="0" applyFont="1" applyFill="1" applyBorder="1" applyAlignment="1">
      <alignment horizontal="center" vertical="center" wrapText="1"/>
    </xf>
    <xf numFmtId="0" fontId="15" fillId="3" borderId="30" xfId="0" applyFont="1" applyFill="1" applyBorder="1" applyAlignment="1">
      <alignment horizontal="center" vertical="top" wrapText="1"/>
    </xf>
    <xf numFmtId="0" fontId="15" fillId="3" borderId="30" xfId="0" applyFont="1" applyFill="1" applyBorder="1" applyAlignment="1">
      <alignment horizontal="center" vertical="top"/>
    </xf>
    <xf numFmtId="0" fontId="15" fillId="0" borderId="0" xfId="0" applyFont="1" applyAlignment="1">
      <alignment horizontal="center" vertical="center" wrapText="1"/>
    </xf>
    <xf numFmtId="0" fontId="15" fillId="0" borderId="0" xfId="0" applyFont="1" applyAlignment="1">
      <alignment horizontal="center" vertical="center"/>
    </xf>
    <xf numFmtId="0" fontId="1" fillId="5" borderId="5" xfId="0" applyFont="1" applyFill="1" applyBorder="1" applyAlignment="1">
      <alignment horizontal="left" vertical="center" wrapText="1"/>
    </xf>
    <xf numFmtId="0" fontId="19" fillId="5" borderId="1" xfId="0" applyFont="1" applyFill="1" applyBorder="1" applyAlignment="1">
      <alignment horizontal="left" vertical="center" wrapText="1"/>
    </xf>
    <xf numFmtId="0" fontId="2" fillId="5" borderId="1" xfId="0" applyFont="1" applyFill="1" applyBorder="1" applyAlignment="1">
      <alignment horizontal="left" vertical="center" wrapText="1"/>
    </xf>
    <xf numFmtId="0" fontId="1" fillId="5" borderId="93" xfId="0" applyFont="1" applyFill="1" applyBorder="1" applyAlignment="1">
      <alignment horizontal="left" vertical="center" wrapText="1"/>
    </xf>
    <xf numFmtId="0" fontId="1" fillId="5" borderId="94" xfId="0" applyFont="1" applyFill="1" applyBorder="1" applyAlignment="1">
      <alignment horizontal="left" vertical="center" wrapText="1"/>
    </xf>
    <xf numFmtId="0" fontId="19" fillId="5" borderId="65" xfId="0" applyFont="1" applyFill="1" applyBorder="1" applyAlignment="1">
      <alignment horizontal="left" vertical="center" wrapText="1"/>
    </xf>
    <xf numFmtId="0" fontId="19" fillId="5" borderId="71" xfId="0" applyFont="1" applyFill="1" applyBorder="1" applyAlignment="1">
      <alignment horizontal="left" vertical="center" wrapText="1"/>
    </xf>
    <xf numFmtId="0" fontId="15" fillId="0" borderId="30" xfId="0" applyFont="1" applyBorder="1" applyAlignment="1">
      <alignment horizontal="center" vertical="center" wrapText="1"/>
    </xf>
    <xf numFmtId="0" fontId="15" fillId="0" borderId="30" xfId="0" applyFont="1" applyBorder="1" applyAlignment="1">
      <alignment horizontal="center" vertical="center"/>
    </xf>
    <xf numFmtId="0" fontId="1" fillId="11" borderId="93" xfId="0" applyFont="1" applyFill="1" applyBorder="1" applyAlignment="1">
      <alignment horizontal="left" vertical="center" wrapText="1"/>
    </xf>
    <xf numFmtId="0" fontId="1" fillId="11" borderId="94" xfId="0" applyFont="1" applyFill="1" applyBorder="1" applyAlignment="1">
      <alignment horizontal="left" vertical="center" wrapText="1"/>
    </xf>
    <xf numFmtId="0" fontId="19" fillId="11" borderId="65" xfId="0" applyFont="1" applyFill="1" applyBorder="1" applyAlignment="1">
      <alignment horizontal="left" vertical="center" wrapText="1"/>
    </xf>
    <xf numFmtId="0" fontId="19" fillId="11" borderId="71" xfId="0" applyFont="1" applyFill="1" applyBorder="1" applyAlignment="1">
      <alignment horizontal="left" vertical="center" wrapText="1"/>
    </xf>
    <xf numFmtId="0" fontId="1" fillId="5" borderId="95" xfId="0" applyFont="1" applyFill="1" applyBorder="1" applyAlignment="1">
      <alignment horizontal="center" vertical="center" wrapText="1"/>
    </xf>
    <xf numFmtId="0" fontId="1" fillId="5" borderId="53" xfId="0" applyFont="1" applyFill="1" applyBorder="1" applyAlignment="1">
      <alignment horizontal="center" vertical="center" wrapText="1"/>
    </xf>
    <xf numFmtId="0" fontId="2" fillId="5" borderId="96" xfId="0" applyFont="1" applyFill="1" applyBorder="1" applyAlignment="1">
      <alignment horizontal="left" vertical="center" wrapText="1"/>
    </xf>
    <xf numFmtId="0" fontId="2" fillId="5" borderId="54" xfId="0" applyFont="1" applyFill="1" applyBorder="1" applyAlignment="1">
      <alignment horizontal="left" vertical="center" wrapText="1"/>
    </xf>
    <xf numFmtId="0" fontId="10" fillId="9" borderId="2" xfId="0" applyFont="1" applyFill="1" applyBorder="1" applyAlignment="1">
      <alignment horizontal="center" vertical="center" wrapText="1"/>
    </xf>
    <xf numFmtId="0" fontId="10" fillId="9" borderId="3" xfId="0" applyFont="1" applyFill="1" applyBorder="1" applyAlignment="1">
      <alignment horizontal="center" vertical="center" wrapText="1"/>
    </xf>
    <xf numFmtId="0" fontId="10" fillId="9" borderId="28" xfId="0" applyFont="1" applyFill="1" applyBorder="1" applyAlignment="1">
      <alignment horizontal="center" vertical="center" wrapText="1"/>
    </xf>
    <xf numFmtId="0" fontId="10" fillId="9" borderId="0" xfId="0" applyFont="1" applyFill="1" applyAlignment="1">
      <alignment horizontal="center" vertical="center" wrapText="1"/>
    </xf>
    <xf numFmtId="0" fontId="8" fillId="10" borderId="12" xfId="0" applyFont="1" applyFill="1" applyBorder="1" applyAlignment="1">
      <alignment horizontal="center" vertical="center" wrapText="1"/>
    </xf>
    <xf numFmtId="0" fontId="8" fillId="10" borderId="13" xfId="0" applyFont="1" applyFill="1" applyBorder="1" applyAlignment="1">
      <alignment horizontal="center" vertical="center" wrapText="1"/>
    </xf>
    <xf numFmtId="0" fontId="10" fillId="9" borderId="29" xfId="0" applyFont="1" applyFill="1" applyBorder="1" applyAlignment="1">
      <alignment horizontal="center" vertical="center" wrapText="1"/>
    </xf>
    <xf numFmtId="0" fontId="10" fillId="9" borderId="27" xfId="0" applyFont="1" applyFill="1" applyBorder="1" applyAlignment="1">
      <alignment horizontal="center" vertical="center" wrapText="1"/>
    </xf>
    <xf numFmtId="0" fontId="12" fillId="9" borderId="14" xfId="0" applyFont="1" applyFill="1" applyBorder="1" applyAlignment="1">
      <alignment horizontal="center" vertical="center"/>
    </xf>
    <xf numFmtId="0" fontId="12" fillId="9" borderId="12" xfId="0" applyFont="1" applyFill="1" applyBorder="1" applyAlignment="1">
      <alignment horizontal="center" vertical="center"/>
    </xf>
    <xf numFmtId="0" fontId="12" fillId="9" borderId="13" xfId="0" applyFont="1" applyFill="1" applyBorder="1" applyAlignment="1">
      <alignment horizontal="center" vertical="center"/>
    </xf>
    <xf numFmtId="0" fontId="9" fillId="9" borderId="21" xfId="0" applyFont="1" applyFill="1" applyBorder="1" applyAlignment="1">
      <alignment horizontal="center" vertical="center" wrapText="1"/>
    </xf>
    <xf numFmtId="0" fontId="9" fillId="9" borderId="16" xfId="0" applyFont="1" applyFill="1" applyBorder="1" applyAlignment="1">
      <alignment horizontal="center" vertical="center" wrapText="1"/>
    </xf>
    <xf numFmtId="0" fontId="11" fillId="10" borderId="56" xfId="0" applyFont="1" applyFill="1" applyBorder="1" applyAlignment="1">
      <alignment horizontal="center" vertical="center" wrapText="1"/>
    </xf>
    <xf numFmtId="0" fontId="11" fillId="10" borderId="57" xfId="0" applyFont="1" applyFill="1" applyBorder="1" applyAlignment="1">
      <alignment horizontal="center" vertical="center" wrapText="1"/>
    </xf>
    <xf numFmtId="0" fontId="11" fillId="10" borderId="58" xfId="0" applyFont="1" applyFill="1" applyBorder="1" applyAlignment="1">
      <alignment horizontal="center" vertical="center" wrapText="1"/>
    </xf>
    <xf numFmtId="0" fontId="11" fillId="10" borderId="62" xfId="0" applyFont="1" applyFill="1" applyBorder="1" applyAlignment="1">
      <alignment horizontal="center" vertical="center" wrapText="1"/>
    </xf>
    <xf numFmtId="0" fontId="11" fillId="10" borderId="59" xfId="0" applyFont="1" applyFill="1" applyBorder="1" applyAlignment="1">
      <alignment horizontal="center" vertical="center" wrapText="1"/>
    </xf>
    <xf numFmtId="0" fontId="11" fillId="10" borderId="60" xfId="0" applyFont="1" applyFill="1" applyBorder="1" applyAlignment="1">
      <alignment horizontal="center" vertical="center" wrapText="1"/>
    </xf>
    <xf numFmtId="0" fontId="11" fillId="10" borderId="61" xfId="0" applyFont="1" applyFill="1" applyBorder="1" applyAlignment="1">
      <alignment horizontal="center" vertical="center" wrapText="1"/>
    </xf>
    <xf numFmtId="0" fontId="8" fillId="10" borderId="12" xfId="0" applyFont="1" applyFill="1" applyBorder="1" applyAlignment="1">
      <alignment horizontal="center" vertical="center"/>
    </xf>
    <xf numFmtId="0" fontId="8" fillId="10" borderId="13" xfId="0" applyFont="1" applyFill="1" applyBorder="1" applyAlignment="1">
      <alignment horizontal="center" vertical="center"/>
    </xf>
    <xf numFmtId="0" fontId="8" fillId="10" borderId="14" xfId="0" applyFont="1" applyFill="1" applyBorder="1" applyAlignment="1">
      <alignment horizontal="center" vertical="center" wrapText="1"/>
    </xf>
    <xf numFmtId="0" fontId="7" fillId="3" borderId="35" xfId="0" applyFont="1" applyFill="1" applyBorder="1" applyAlignment="1">
      <alignment horizontal="center" vertical="center" wrapText="1"/>
    </xf>
    <xf numFmtId="0" fontId="7" fillId="3" borderId="36" xfId="0" applyFont="1" applyFill="1" applyBorder="1" applyAlignment="1">
      <alignment horizontal="center" vertical="center" wrapText="1"/>
    </xf>
    <xf numFmtId="0" fontId="7" fillId="3" borderId="97" xfId="0" applyFont="1" applyFill="1" applyBorder="1" applyAlignment="1">
      <alignment horizontal="center" vertical="center" wrapText="1"/>
    </xf>
    <xf numFmtId="0" fontId="15" fillId="0" borderId="30" xfId="0" applyFont="1" applyBorder="1" applyAlignment="1">
      <alignment horizontal="center" vertical="top" wrapText="1"/>
    </xf>
    <xf numFmtId="0" fontId="5" fillId="3" borderId="88" xfId="0" applyFont="1" applyFill="1" applyBorder="1" applyAlignment="1">
      <alignment horizontal="center" vertical="center" wrapText="1"/>
    </xf>
    <xf numFmtId="0" fontId="5" fillId="3" borderId="80" xfId="0" applyFont="1" applyFill="1" applyBorder="1" applyAlignment="1">
      <alignment horizontal="center" vertical="center" wrapText="1"/>
    </xf>
    <xf numFmtId="0" fontId="5" fillId="3" borderId="89" xfId="0" applyFont="1" applyFill="1" applyBorder="1" applyAlignment="1">
      <alignment horizontal="center" vertical="center" wrapText="1"/>
    </xf>
    <xf numFmtId="0" fontId="5" fillId="3" borderId="32" xfId="0" applyFont="1" applyFill="1" applyBorder="1" applyAlignment="1">
      <alignment horizontal="center" vertical="center" wrapText="1"/>
    </xf>
    <xf numFmtId="0" fontId="5" fillId="3" borderId="90" xfId="0" applyFont="1" applyFill="1" applyBorder="1" applyAlignment="1">
      <alignment horizontal="center" vertical="center" wrapText="1"/>
    </xf>
    <xf numFmtId="0" fontId="5" fillId="3" borderId="33" xfId="0" applyFont="1" applyFill="1" applyBorder="1" applyAlignment="1">
      <alignment horizontal="center" vertical="center" wrapText="1"/>
    </xf>
    <xf numFmtId="0" fontId="5" fillId="9" borderId="14" xfId="0" applyFont="1" applyFill="1" applyBorder="1" applyAlignment="1">
      <alignment horizontal="center" vertical="center" wrapText="1"/>
    </xf>
    <xf numFmtId="0" fontId="5" fillId="9" borderId="12" xfId="0" applyFont="1" applyFill="1" applyBorder="1" applyAlignment="1">
      <alignment horizontal="center" vertical="center" wrapText="1"/>
    </xf>
    <xf numFmtId="0" fontId="5" fillId="9" borderId="13" xfId="0" applyFont="1" applyFill="1" applyBorder="1" applyAlignment="1">
      <alignment horizontal="center" vertical="center" wrapText="1"/>
    </xf>
    <xf numFmtId="0" fontId="1" fillId="9" borderId="17" xfId="0" applyFont="1" applyFill="1" applyBorder="1" applyAlignment="1">
      <alignment horizontal="center" vertical="center" wrapText="1"/>
    </xf>
    <xf numFmtId="0" fontId="1" fillId="9" borderId="18" xfId="0" applyFont="1" applyFill="1" applyBorder="1" applyAlignment="1">
      <alignment horizontal="center" vertical="center" wrapText="1"/>
    </xf>
    <xf numFmtId="0" fontId="1" fillId="9" borderId="14" xfId="0" applyFont="1" applyFill="1" applyBorder="1" applyAlignment="1">
      <alignment horizontal="center" vertical="center" wrapText="1"/>
    </xf>
    <xf numFmtId="0" fontId="1" fillId="9" borderId="12" xfId="0" applyFont="1" applyFill="1" applyBorder="1" applyAlignment="1">
      <alignment horizontal="center" vertical="center" wrapText="1"/>
    </xf>
    <xf numFmtId="0" fontId="1" fillId="9" borderId="13" xfId="0" applyFont="1" applyFill="1" applyBorder="1" applyAlignment="1">
      <alignment horizontal="center" vertical="center" wrapText="1"/>
    </xf>
    <xf numFmtId="0" fontId="1" fillId="9" borderId="2" xfId="0" applyFont="1" applyFill="1" applyBorder="1" applyAlignment="1">
      <alignment horizontal="center" vertical="center" wrapText="1"/>
    </xf>
    <xf numFmtId="0" fontId="1" fillId="9" borderId="4" xfId="0" applyFont="1" applyFill="1" applyBorder="1" applyAlignment="1">
      <alignment horizontal="center" vertical="center" wrapText="1"/>
    </xf>
    <xf numFmtId="0" fontId="1" fillId="9" borderId="29" xfId="0" applyFont="1" applyFill="1" applyBorder="1" applyAlignment="1">
      <alignment horizontal="center" vertical="center" wrapText="1"/>
    </xf>
    <xf numFmtId="0" fontId="1" fillId="9" borderId="79" xfId="0" applyFont="1" applyFill="1" applyBorder="1" applyAlignment="1">
      <alignment horizontal="center" vertical="center" wrapText="1"/>
    </xf>
    <xf numFmtId="0" fontId="15" fillId="0" borderId="30" xfId="0" applyFont="1" applyBorder="1" applyAlignment="1">
      <alignment horizontal="center" vertical="top"/>
    </xf>
    <xf numFmtId="0" fontId="1" fillId="9" borderId="3" xfId="0" applyFont="1" applyFill="1" applyBorder="1" applyAlignment="1">
      <alignment horizontal="center" vertical="center" wrapText="1"/>
    </xf>
    <xf numFmtId="0" fontId="0" fillId="0" borderId="0" xfId="0" applyAlignment="1">
      <alignment horizontal="justify" vertical="center" wrapText="1"/>
    </xf>
  </cellXfs>
  <cellStyles count="4">
    <cellStyle name="Moneda" xfId="1" builtinId="4"/>
    <cellStyle name="Moneda 2" xfId="3" xr:uid="{39C57590-3176-45B8-B181-574D5CF84B47}"/>
    <cellStyle name="Normal" xfId="0" builtinId="0"/>
    <cellStyle name="Porcentaje" xfId="2" builtinId="5"/>
  </cellStyles>
  <dxfs count="75">
    <dxf>
      <font>
        <color rgb="FF9C5700"/>
      </font>
      <fill>
        <patternFill>
          <bgColor rgb="FFFFEB9C"/>
        </patternFill>
      </fill>
    </dxf>
    <dxf>
      <font>
        <color rgb="FF9C5700"/>
      </font>
      <fill>
        <patternFill>
          <bgColor rgb="FFFFEB9C"/>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patternType="none">
          <bgColor auto="1"/>
        </patternFill>
      </fill>
    </dxf>
    <dxf>
      <fill>
        <patternFill patternType="none">
          <bgColor auto="1"/>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ont>
        <color rgb="FF9C5700"/>
      </font>
      <fill>
        <patternFill>
          <bgColor rgb="FFFFEB9C"/>
        </patternFill>
      </fill>
    </dxf>
    <dxf>
      <fill>
        <patternFill>
          <bgColor theme="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patternType="none">
          <bgColor auto="1"/>
        </patternFill>
      </fill>
    </dxf>
    <dxf>
      <font>
        <color rgb="FF9C5700"/>
      </font>
      <fill>
        <patternFill>
          <bgColor rgb="FFFFEB9C"/>
        </patternFill>
      </fill>
    </dxf>
    <dxf>
      <font>
        <color rgb="FF9C5700"/>
      </font>
      <fill>
        <patternFill>
          <bgColor rgb="FFFFEB9C"/>
        </patternFill>
      </fill>
    </dxf>
    <dxf>
      <fill>
        <patternFill patternType="none">
          <bgColor auto="1"/>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ont>
        <color rgb="FF9C5700"/>
      </font>
      <fill>
        <patternFill>
          <bgColor rgb="FFFFEB9C"/>
        </patternFill>
      </fill>
    </dxf>
    <dxf>
      <fill>
        <patternFill patternType="none">
          <bgColor auto="1"/>
        </patternFill>
      </fill>
    </dxf>
    <dxf>
      <fill>
        <patternFill patternType="none">
          <bgColor auto="1"/>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rgb="FF9C5700"/>
      </font>
      <fill>
        <patternFill>
          <bgColor rgb="FFFFEB9C"/>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ont>
        <color rgb="FF9C5700"/>
      </font>
      <fill>
        <patternFill>
          <bgColor rgb="FFFFEB9C"/>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theme="0"/>
        </patternFill>
      </fill>
    </dxf>
    <dxf>
      <fill>
        <patternFill patternType="none">
          <bgColor auto="1"/>
        </patternFill>
      </fill>
    </dxf>
    <dxf>
      <font>
        <color rgb="FF9C5700"/>
      </font>
      <fill>
        <patternFill>
          <bgColor rgb="FFFFEB9C"/>
        </patternFill>
      </fill>
    </dxf>
    <dxf>
      <font>
        <color rgb="FF9C5700"/>
      </font>
      <fill>
        <patternFill>
          <bgColor rgb="FFFFEB9C"/>
        </patternFill>
      </fill>
    </dxf>
    <dxf>
      <fill>
        <patternFill patternType="none">
          <bgColor auto="1"/>
        </patternFill>
      </fill>
    </dxf>
    <dxf>
      <font>
        <color rgb="FF006100"/>
      </font>
      <fill>
        <patternFill>
          <bgColor rgb="FFC6EFCE"/>
        </patternFill>
      </fill>
    </dxf>
    <dxf>
      <font>
        <color rgb="FF006100"/>
      </font>
      <fill>
        <patternFill>
          <bgColor rgb="FFC6EFCE"/>
        </patternFill>
      </fill>
    </dxf>
    <dxf>
      <fill>
        <patternFill patternType="none">
          <bgColor auto="1"/>
        </patternFill>
      </fill>
    </dxf>
    <dxf>
      <font>
        <color rgb="FF9C5700"/>
      </font>
      <fill>
        <patternFill>
          <bgColor rgb="FFFFEB9C"/>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ont>
        <color rgb="FF9C5700"/>
      </font>
      <fill>
        <patternFill>
          <bgColor rgb="FFFFEB9C"/>
        </patternFill>
      </fill>
    </dxf>
    <dxf>
      <fill>
        <patternFill patternType="none">
          <bgColor auto="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B42158"/>
      <color rgb="FFD990AB"/>
      <color rgb="FFFFEB9C"/>
      <color rgb="FFC7EFCE"/>
      <color rgb="FF942C2C"/>
      <color rgb="FFC84043"/>
      <color rgb="FFD56D6F"/>
      <color rgb="FF611D1D"/>
      <color rgb="FFD3676A"/>
      <color rgb="FF611C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21</xdr:col>
      <xdr:colOff>1209674</xdr:colOff>
      <xdr:row>1</xdr:row>
      <xdr:rowOff>248724</xdr:rowOff>
    </xdr:from>
    <xdr:to>
      <xdr:col>23</xdr:col>
      <xdr:colOff>3484427</xdr:colOff>
      <xdr:row>6</xdr:row>
      <xdr:rowOff>17476</xdr:rowOff>
    </xdr:to>
    <xdr:pic>
      <xdr:nvPicPr>
        <xdr:cNvPr id="5" name="Imagen 4">
          <a:extLst>
            <a:ext uri="{FF2B5EF4-FFF2-40B4-BE49-F238E27FC236}">
              <a16:creationId xmlns:a16="http://schemas.microsoft.com/office/drawing/2014/main" id="{53436B61-6B32-4F27-8547-1F5B9D0C4579}"/>
            </a:ext>
            <a:ext uri="{147F2762-F138-4A5C-976F-8EAC2B608ADB}">
              <a16:predDERef xmlns:a16="http://schemas.microsoft.com/office/drawing/2014/main" pred="{3583FE28-1A59-4BE0-97AE-7D51A8F41DD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30366958" y="455756"/>
          <a:ext cx="5326489" cy="1321508"/>
        </a:xfrm>
        <a:prstGeom prst="rect">
          <a:avLst/>
        </a:prstGeom>
      </xdr:spPr>
    </xdr:pic>
    <xdr:clientData/>
  </xdr:twoCellAnchor>
  <xdr:twoCellAnchor editAs="oneCell">
    <xdr:from>
      <xdr:col>1</xdr:col>
      <xdr:colOff>252820</xdr:colOff>
      <xdr:row>0</xdr:row>
      <xdr:rowOff>39189</xdr:rowOff>
    </xdr:from>
    <xdr:to>
      <xdr:col>2</xdr:col>
      <xdr:colOff>379307</xdr:colOff>
      <xdr:row>9</xdr:row>
      <xdr:rowOff>173927</xdr:rowOff>
    </xdr:to>
    <xdr:pic>
      <xdr:nvPicPr>
        <xdr:cNvPr id="2" name="Imagen 1">
          <a:extLst>
            <a:ext uri="{FF2B5EF4-FFF2-40B4-BE49-F238E27FC236}">
              <a16:creationId xmlns:a16="http://schemas.microsoft.com/office/drawing/2014/main" id="{D4FFA956-8642-422E-8493-65B601D78440}"/>
            </a:ext>
          </a:extLst>
        </xdr:cNvPr>
        <xdr:cNvPicPr>
          <a:picLocks noChangeAspect="1"/>
        </xdr:cNvPicPr>
      </xdr:nvPicPr>
      <xdr:blipFill>
        <a:blip xmlns:r="http://schemas.openxmlformats.org/officeDocument/2006/relationships" r:embed="rId2"/>
        <a:stretch>
          <a:fillRect/>
        </a:stretch>
      </xdr:blipFill>
      <xdr:spPr>
        <a:xfrm>
          <a:off x="1045300" y="39189"/>
          <a:ext cx="1697900" cy="2488685"/>
        </a:xfrm>
        <a:prstGeom prst="rect">
          <a:avLst/>
        </a:prstGeom>
      </xdr:spPr>
    </xdr:pic>
    <xdr:clientData/>
  </xdr:twoCellAnchor>
  <xdr:twoCellAnchor editAs="oneCell">
    <xdr:from>
      <xdr:col>2</xdr:col>
      <xdr:colOff>962025</xdr:colOff>
      <xdr:row>1</xdr:row>
      <xdr:rowOff>0</xdr:rowOff>
    </xdr:from>
    <xdr:to>
      <xdr:col>3</xdr:col>
      <xdr:colOff>647700</xdr:colOff>
      <xdr:row>9</xdr:row>
      <xdr:rowOff>16255</xdr:rowOff>
    </xdr:to>
    <xdr:pic>
      <xdr:nvPicPr>
        <xdr:cNvPr id="3" name="Imagen 2">
          <a:extLst>
            <a:ext uri="{FF2B5EF4-FFF2-40B4-BE49-F238E27FC236}">
              <a16:creationId xmlns:a16="http://schemas.microsoft.com/office/drawing/2014/main" id="{7C9EBCFD-3110-4E0B-9B30-CE614BE926B8}"/>
            </a:ext>
            <a:ext uri="{147F2762-F138-4A5C-976F-8EAC2B608ADB}">
              <a16:predDERef xmlns:a16="http://schemas.microsoft.com/office/drawing/2014/main" pred="{D4FFA956-8642-422E-8493-65B601D78440}"/>
            </a:ext>
          </a:extLst>
        </xdr:cNvPr>
        <xdr:cNvPicPr>
          <a:picLocks noChangeAspect="1"/>
        </xdr:cNvPicPr>
      </xdr:nvPicPr>
      <xdr:blipFill>
        <a:blip xmlns:r="http://schemas.openxmlformats.org/officeDocument/2006/relationships" r:embed="rId3"/>
        <a:srcRect l="5984" t="2830" r="4724" b="3150"/>
        <a:stretch/>
      </xdr:blipFill>
      <xdr:spPr>
        <a:xfrm>
          <a:off x="3086100" y="190500"/>
          <a:ext cx="2076450" cy="2152650"/>
        </a:xfrm>
        <a:prstGeom prst="rect">
          <a:avLst/>
        </a:prstGeom>
      </xdr:spPr>
    </xdr:pic>
    <xdr:clientData/>
  </xdr:twoCellAnchor>
  <xdr:oneCellAnchor>
    <xdr:from>
      <xdr:col>19</xdr:col>
      <xdr:colOff>429491</xdr:colOff>
      <xdr:row>50</xdr:row>
      <xdr:rowOff>1210887</xdr:rowOff>
    </xdr:from>
    <xdr:ext cx="8372167" cy="5378470"/>
    <xdr:sp macro="" textlink="">
      <xdr:nvSpPr>
        <xdr:cNvPr id="4" name="CuadroTexto 3">
          <a:extLst>
            <a:ext uri="{FF2B5EF4-FFF2-40B4-BE49-F238E27FC236}">
              <a16:creationId xmlns:a16="http://schemas.microsoft.com/office/drawing/2014/main" id="{A21A17A5-5775-4701-93F5-127C7BD67AB1}"/>
            </a:ext>
          </a:extLst>
        </xdr:cNvPr>
        <xdr:cNvSpPr txBox="1"/>
      </xdr:nvSpPr>
      <xdr:spPr>
        <a:xfrm>
          <a:off x="26766982" y="70788414"/>
          <a:ext cx="8372167" cy="53784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lang="es-MX" sz="2000" b="1"/>
            <a:t>____________________________________________</a:t>
          </a:r>
          <a:br>
            <a:rPr lang="es-MX" sz="2000" b="1"/>
          </a:br>
          <a:r>
            <a:rPr lang="es-MX" sz="2000" b="1"/>
            <a:t>AUTORIZÓ</a:t>
          </a:r>
          <a:br>
            <a:rPr lang="es-MX" sz="2000" b="1"/>
          </a:br>
          <a:r>
            <a:rPr lang="es-MX" sz="2000" b="1"/>
            <a:t>LAE. Hilario Timoteo Gutiérrez Valasis</a:t>
          </a:r>
          <a:br>
            <a:rPr lang="es-MX" sz="2000" b="1"/>
          </a:br>
          <a:r>
            <a:rPr lang="es-MX" sz="2000" b="1"/>
            <a:t>Contralor Municipal </a:t>
          </a:r>
          <a:endParaRPr lang="es-MX" sz="2000" b="1" baseline="0"/>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21</xdr:col>
      <xdr:colOff>1209674</xdr:colOff>
      <xdr:row>0</xdr:row>
      <xdr:rowOff>119063</xdr:rowOff>
    </xdr:from>
    <xdr:to>
      <xdr:col>23</xdr:col>
      <xdr:colOff>3499667</xdr:colOff>
      <xdr:row>6</xdr:row>
      <xdr:rowOff>40482</xdr:rowOff>
    </xdr:to>
    <xdr:pic>
      <xdr:nvPicPr>
        <xdr:cNvPr id="2" name="Imagen 1">
          <a:extLst>
            <a:ext uri="{FF2B5EF4-FFF2-40B4-BE49-F238E27FC236}">
              <a16:creationId xmlns:a16="http://schemas.microsoft.com/office/drawing/2014/main" id="{EE9EC4AF-F103-4513-8321-ADA90BEEBC69}"/>
            </a:ext>
            <a:ext uri="{147F2762-F138-4A5C-976F-8EAC2B608ADB}">
              <a16:predDERef xmlns:a16="http://schemas.microsoft.com/office/drawing/2014/main" pred="{3583FE28-1A59-4BE0-97AE-7D51A8F41DD1}"/>
            </a:ext>
          </a:extLst>
        </xdr:cNvPr>
        <xdr:cNvPicPr>
          <a:picLocks noChangeAspect="1"/>
        </xdr:cNvPicPr>
      </xdr:nvPicPr>
      <xdr:blipFill>
        <a:blip xmlns:r="http://schemas.openxmlformats.org/officeDocument/2006/relationships" r:embed="rId1"/>
        <a:stretch>
          <a:fillRect/>
        </a:stretch>
      </xdr:blipFill>
      <xdr:spPr>
        <a:xfrm>
          <a:off x="30089474" y="119063"/>
          <a:ext cx="5284653" cy="2047399"/>
        </a:xfrm>
        <a:prstGeom prst="rect">
          <a:avLst/>
        </a:prstGeom>
      </xdr:spPr>
    </xdr:pic>
    <xdr:clientData/>
  </xdr:twoCellAnchor>
  <xdr:twoCellAnchor editAs="oneCell">
    <xdr:from>
      <xdr:col>1</xdr:col>
      <xdr:colOff>252820</xdr:colOff>
      <xdr:row>0</xdr:row>
      <xdr:rowOff>39189</xdr:rowOff>
    </xdr:from>
    <xdr:to>
      <xdr:col>2</xdr:col>
      <xdr:colOff>548640</xdr:colOff>
      <xdr:row>8</xdr:row>
      <xdr:rowOff>17084</xdr:rowOff>
    </xdr:to>
    <xdr:pic>
      <xdr:nvPicPr>
        <xdr:cNvPr id="3" name="Imagen 2">
          <a:extLst>
            <a:ext uri="{FF2B5EF4-FFF2-40B4-BE49-F238E27FC236}">
              <a16:creationId xmlns:a16="http://schemas.microsoft.com/office/drawing/2014/main" id="{4245556A-31C2-4158-B51D-47174F0AAF85}"/>
            </a:ext>
          </a:extLst>
        </xdr:cNvPr>
        <xdr:cNvPicPr>
          <a:picLocks noChangeAspect="1"/>
        </xdr:cNvPicPr>
      </xdr:nvPicPr>
      <xdr:blipFill>
        <a:blip xmlns:r="http://schemas.openxmlformats.org/officeDocument/2006/relationships" r:embed="rId2"/>
        <a:stretch>
          <a:fillRect/>
        </a:stretch>
      </xdr:blipFill>
      <xdr:spPr>
        <a:xfrm>
          <a:off x="1037680" y="39189"/>
          <a:ext cx="1697900" cy="2469635"/>
        </a:xfrm>
        <a:prstGeom prst="rect">
          <a:avLst/>
        </a:prstGeom>
      </xdr:spPr>
    </xdr:pic>
    <xdr:clientData/>
  </xdr:twoCellAnchor>
  <xdr:twoCellAnchor editAs="oneCell">
    <xdr:from>
      <xdr:col>2</xdr:col>
      <xdr:colOff>962025</xdr:colOff>
      <xdr:row>1</xdr:row>
      <xdr:rowOff>0</xdr:rowOff>
    </xdr:from>
    <xdr:to>
      <xdr:col>3</xdr:col>
      <xdr:colOff>647700</xdr:colOff>
      <xdr:row>7</xdr:row>
      <xdr:rowOff>38100</xdr:rowOff>
    </xdr:to>
    <xdr:pic>
      <xdr:nvPicPr>
        <xdr:cNvPr id="4" name="Imagen 3">
          <a:extLst>
            <a:ext uri="{FF2B5EF4-FFF2-40B4-BE49-F238E27FC236}">
              <a16:creationId xmlns:a16="http://schemas.microsoft.com/office/drawing/2014/main" id="{BC8AAB41-9A52-463A-B0AA-73A43904D37D}"/>
            </a:ext>
            <a:ext uri="{147F2762-F138-4A5C-976F-8EAC2B608ADB}">
              <a16:predDERef xmlns:a16="http://schemas.microsoft.com/office/drawing/2014/main" pred="{D4FFA956-8642-422E-8493-65B601D78440}"/>
            </a:ext>
          </a:extLst>
        </xdr:cNvPr>
        <xdr:cNvPicPr>
          <a:picLocks noChangeAspect="1"/>
        </xdr:cNvPicPr>
      </xdr:nvPicPr>
      <xdr:blipFill>
        <a:blip xmlns:r="http://schemas.openxmlformats.org/officeDocument/2006/relationships" r:embed="rId3"/>
        <a:srcRect l="5984" t="2830" r="4724" b="3150"/>
        <a:stretch/>
      </xdr:blipFill>
      <xdr:spPr>
        <a:xfrm>
          <a:off x="3148965" y="190500"/>
          <a:ext cx="2146935" cy="215646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21</xdr:col>
      <xdr:colOff>1209674</xdr:colOff>
      <xdr:row>0</xdr:row>
      <xdr:rowOff>119063</xdr:rowOff>
    </xdr:from>
    <xdr:to>
      <xdr:col>23</xdr:col>
      <xdr:colOff>3499667</xdr:colOff>
      <xdr:row>6</xdr:row>
      <xdr:rowOff>40482</xdr:rowOff>
    </xdr:to>
    <xdr:pic>
      <xdr:nvPicPr>
        <xdr:cNvPr id="2" name="Imagen 1">
          <a:extLst>
            <a:ext uri="{FF2B5EF4-FFF2-40B4-BE49-F238E27FC236}">
              <a16:creationId xmlns:a16="http://schemas.microsoft.com/office/drawing/2014/main" id="{E5952D4D-9E5A-4EA7-8DC5-1A1D41D29C39}"/>
            </a:ext>
            <a:ext uri="{147F2762-F138-4A5C-976F-8EAC2B608ADB}">
              <a16:predDERef xmlns:a16="http://schemas.microsoft.com/office/drawing/2014/main" pred="{3583FE28-1A59-4BE0-97AE-7D51A8F41DD1}"/>
            </a:ext>
          </a:extLst>
        </xdr:cNvPr>
        <xdr:cNvPicPr>
          <a:picLocks noChangeAspect="1"/>
        </xdr:cNvPicPr>
      </xdr:nvPicPr>
      <xdr:blipFill>
        <a:blip xmlns:r="http://schemas.openxmlformats.org/officeDocument/2006/relationships" r:embed="rId1"/>
        <a:stretch>
          <a:fillRect/>
        </a:stretch>
      </xdr:blipFill>
      <xdr:spPr>
        <a:xfrm>
          <a:off x="30089474" y="119063"/>
          <a:ext cx="5284653" cy="2047399"/>
        </a:xfrm>
        <a:prstGeom prst="rect">
          <a:avLst/>
        </a:prstGeom>
      </xdr:spPr>
    </xdr:pic>
    <xdr:clientData/>
  </xdr:twoCellAnchor>
  <xdr:twoCellAnchor editAs="oneCell">
    <xdr:from>
      <xdr:col>1</xdr:col>
      <xdr:colOff>252820</xdr:colOff>
      <xdr:row>0</xdr:row>
      <xdr:rowOff>39189</xdr:rowOff>
    </xdr:from>
    <xdr:to>
      <xdr:col>2</xdr:col>
      <xdr:colOff>548640</xdr:colOff>
      <xdr:row>8</xdr:row>
      <xdr:rowOff>17084</xdr:rowOff>
    </xdr:to>
    <xdr:pic>
      <xdr:nvPicPr>
        <xdr:cNvPr id="3" name="Imagen 2">
          <a:extLst>
            <a:ext uri="{FF2B5EF4-FFF2-40B4-BE49-F238E27FC236}">
              <a16:creationId xmlns:a16="http://schemas.microsoft.com/office/drawing/2014/main" id="{50B20E84-EA3E-427B-92CA-48A9E3BF2754}"/>
            </a:ext>
          </a:extLst>
        </xdr:cNvPr>
        <xdr:cNvPicPr>
          <a:picLocks noChangeAspect="1"/>
        </xdr:cNvPicPr>
      </xdr:nvPicPr>
      <xdr:blipFill>
        <a:blip xmlns:r="http://schemas.openxmlformats.org/officeDocument/2006/relationships" r:embed="rId2"/>
        <a:stretch>
          <a:fillRect/>
        </a:stretch>
      </xdr:blipFill>
      <xdr:spPr>
        <a:xfrm>
          <a:off x="1037680" y="39189"/>
          <a:ext cx="1697900" cy="2469635"/>
        </a:xfrm>
        <a:prstGeom prst="rect">
          <a:avLst/>
        </a:prstGeom>
      </xdr:spPr>
    </xdr:pic>
    <xdr:clientData/>
  </xdr:twoCellAnchor>
  <xdr:twoCellAnchor editAs="oneCell">
    <xdr:from>
      <xdr:col>2</xdr:col>
      <xdr:colOff>962025</xdr:colOff>
      <xdr:row>1</xdr:row>
      <xdr:rowOff>0</xdr:rowOff>
    </xdr:from>
    <xdr:to>
      <xdr:col>3</xdr:col>
      <xdr:colOff>647700</xdr:colOff>
      <xdr:row>7</xdr:row>
      <xdr:rowOff>38100</xdr:rowOff>
    </xdr:to>
    <xdr:pic>
      <xdr:nvPicPr>
        <xdr:cNvPr id="4" name="Imagen 3">
          <a:extLst>
            <a:ext uri="{FF2B5EF4-FFF2-40B4-BE49-F238E27FC236}">
              <a16:creationId xmlns:a16="http://schemas.microsoft.com/office/drawing/2014/main" id="{70E5A7D1-A54E-4291-8C40-AE7F10ECA3E2}"/>
            </a:ext>
            <a:ext uri="{147F2762-F138-4A5C-976F-8EAC2B608ADB}">
              <a16:predDERef xmlns:a16="http://schemas.microsoft.com/office/drawing/2014/main" pred="{D4FFA956-8642-422E-8493-65B601D78440}"/>
            </a:ext>
          </a:extLst>
        </xdr:cNvPr>
        <xdr:cNvPicPr>
          <a:picLocks noChangeAspect="1"/>
        </xdr:cNvPicPr>
      </xdr:nvPicPr>
      <xdr:blipFill>
        <a:blip xmlns:r="http://schemas.openxmlformats.org/officeDocument/2006/relationships" r:embed="rId3"/>
        <a:srcRect l="5984" t="2830" r="4724" b="3150"/>
        <a:stretch/>
      </xdr:blipFill>
      <xdr:spPr>
        <a:xfrm>
          <a:off x="3148965" y="190500"/>
          <a:ext cx="2146935" cy="2156460"/>
        </a:xfrm>
        <a:prstGeom prst="rect">
          <a:avLst/>
        </a:prstGeom>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X54"/>
  <sheetViews>
    <sheetView tabSelected="1" topLeftCell="F1" zoomScale="75" zoomScaleNormal="55" zoomScaleSheetLayoutView="55" workbookViewId="0">
      <pane ySplit="1" topLeftCell="A12" activePane="bottomLeft" state="frozen"/>
      <selection pane="bottomLeft" activeCell="W51" sqref="W51"/>
    </sheetView>
  </sheetViews>
  <sheetFormatPr baseColWidth="10" defaultColWidth="11.5" defaultRowHeight="15" x14ac:dyDescent="0.2"/>
  <cols>
    <col min="2" max="2" width="22.6640625" customWidth="1"/>
    <col min="3" max="3" width="35.83203125" style="26" customWidth="1"/>
    <col min="4" max="4" width="31.5" customWidth="1"/>
    <col min="5" max="5" width="29.83203125" customWidth="1"/>
    <col min="6" max="6" width="33.33203125" customWidth="1"/>
    <col min="7" max="8" width="17.6640625" customWidth="1"/>
    <col min="9" max="20" width="17" customWidth="1"/>
    <col min="21" max="21" width="19.33203125" customWidth="1"/>
    <col min="22" max="22" width="24.33203125" customWidth="1"/>
    <col min="23" max="23" width="19.33203125" customWidth="1"/>
    <col min="24" max="24" width="56.33203125" customWidth="1"/>
  </cols>
  <sheetData>
    <row r="1" spans="2:24" ht="16" thickBot="1" x14ac:dyDescent="0.25"/>
    <row r="2" spans="2:24" ht="28" x14ac:dyDescent="0.2">
      <c r="E2" s="216" t="s">
        <v>0</v>
      </c>
      <c r="F2" s="217"/>
      <c r="G2" s="217"/>
      <c r="H2" s="217"/>
      <c r="I2" s="217"/>
      <c r="J2" s="217"/>
      <c r="K2" s="217"/>
      <c r="L2" s="217"/>
      <c r="M2" s="217"/>
      <c r="N2" s="217"/>
      <c r="O2" s="217"/>
      <c r="P2" s="217"/>
      <c r="Q2" s="217"/>
      <c r="R2" s="217"/>
      <c r="S2" s="217"/>
      <c r="T2" s="72"/>
    </row>
    <row r="3" spans="2:24" ht="28" x14ac:dyDescent="0.2">
      <c r="E3" s="218" t="s">
        <v>1</v>
      </c>
      <c r="F3" s="219"/>
      <c r="G3" s="219"/>
      <c r="H3" s="219"/>
      <c r="I3" s="219"/>
      <c r="J3" s="219"/>
      <c r="K3" s="219"/>
      <c r="L3" s="219"/>
      <c r="M3" s="219"/>
      <c r="N3" s="219"/>
      <c r="O3" s="219"/>
      <c r="P3" s="219"/>
      <c r="Q3" s="219"/>
      <c r="R3" s="219"/>
      <c r="S3" s="219"/>
      <c r="T3" s="72"/>
    </row>
    <row r="4" spans="2:24" ht="28" x14ac:dyDescent="0.2">
      <c r="E4" s="218" t="s">
        <v>222</v>
      </c>
      <c r="F4" s="219"/>
      <c r="G4" s="219"/>
      <c r="H4" s="219"/>
      <c r="I4" s="219"/>
      <c r="J4" s="219"/>
      <c r="K4" s="219"/>
      <c r="L4" s="219"/>
      <c r="M4" s="219"/>
      <c r="N4" s="219"/>
      <c r="O4" s="219"/>
      <c r="P4" s="219"/>
      <c r="Q4" s="219"/>
      <c r="R4" s="219"/>
      <c r="S4" s="219"/>
      <c r="T4" s="72"/>
    </row>
    <row r="5" spans="2:24" ht="29" thickBot="1" x14ac:dyDescent="0.25">
      <c r="E5" s="222" t="s">
        <v>211</v>
      </c>
      <c r="F5" s="223"/>
      <c r="G5" s="223"/>
      <c r="H5" s="223"/>
      <c r="I5" s="223"/>
      <c r="J5" s="223"/>
      <c r="K5" s="223"/>
      <c r="L5" s="223"/>
      <c r="M5" s="223"/>
      <c r="N5" s="223"/>
      <c r="O5" s="223"/>
      <c r="P5" s="223"/>
      <c r="Q5" s="223"/>
      <c r="R5" s="223"/>
      <c r="S5" s="223"/>
      <c r="T5" s="72"/>
    </row>
    <row r="9" spans="2:24" ht="16" thickBot="1" x14ac:dyDescent="0.25"/>
    <row r="10" spans="2:24" ht="21" thickBot="1" x14ac:dyDescent="0.25">
      <c r="G10" s="224" t="s">
        <v>4</v>
      </c>
      <c r="H10" s="225"/>
      <c r="I10" s="225"/>
      <c r="J10" s="225"/>
      <c r="K10" s="225"/>
      <c r="L10" s="225"/>
      <c r="M10" s="225"/>
      <c r="N10" s="225"/>
      <c r="O10" s="225"/>
      <c r="P10" s="225"/>
      <c r="Q10" s="225"/>
      <c r="R10" s="225"/>
      <c r="S10" s="225"/>
      <c r="T10" s="225"/>
      <c r="U10" s="225"/>
      <c r="V10" s="225"/>
      <c r="W10" s="226"/>
    </row>
    <row r="11" spans="2:24" ht="19" thickBot="1" x14ac:dyDescent="0.25">
      <c r="B11" s="229" t="s">
        <v>5</v>
      </c>
      <c r="C11" s="231" t="s">
        <v>6</v>
      </c>
      <c r="D11" s="233" t="s">
        <v>7</v>
      </c>
      <c r="E11" s="234"/>
      <c r="F11" s="235"/>
      <c r="G11" s="236" t="s">
        <v>8</v>
      </c>
      <c r="H11" s="236"/>
      <c r="I11" s="236"/>
      <c r="J11" s="236"/>
      <c r="K11" s="237"/>
      <c r="L11" s="220" t="s">
        <v>9</v>
      </c>
      <c r="M11" s="220"/>
      <c r="N11" s="220"/>
      <c r="O11" s="221"/>
      <c r="P11" s="220" t="s">
        <v>10</v>
      </c>
      <c r="Q11" s="220"/>
      <c r="R11" s="220"/>
      <c r="S11" s="221"/>
      <c r="T11" s="238" t="s">
        <v>11</v>
      </c>
      <c r="U11" s="220"/>
      <c r="V11" s="220"/>
      <c r="W11" s="221"/>
      <c r="X11" s="227" t="s">
        <v>12</v>
      </c>
    </row>
    <row r="12" spans="2:24" ht="103" thickBot="1" x14ac:dyDescent="0.25">
      <c r="B12" s="230"/>
      <c r="C12" s="232"/>
      <c r="D12" s="63" t="s">
        <v>13</v>
      </c>
      <c r="E12" s="63" t="s">
        <v>14</v>
      </c>
      <c r="F12" s="63" t="s">
        <v>15</v>
      </c>
      <c r="G12" s="76" t="s">
        <v>16</v>
      </c>
      <c r="H12" s="52" t="s">
        <v>17</v>
      </c>
      <c r="I12" s="77" t="s">
        <v>18</v>
      </c>
      <c r="J12" s="53" t="s">
        <v>19</v>
      </c>
      <c r="K12" s="78" t="s">
        <v>20</v>
      </c>
      <c r="L12" s="54" t="s">
        <v>17</v>
      </c>
      <c r="M12" s="77" t="s">
        <v>18</v>
      </c>
      <c r="N12" s="53" t="s">
        <v>19</v>
      </c>
      <c r="O12" s="78" t="s">
        <v>20</v>
      </c>
      <c r="P12" s="54" t="s">
        <v>17</v>
      </c>
      <c r="Q12" s="79" t="s">
        <v>18</v>
      </c>
      <c r="R12" s="53" t="s">
        <v>19</v>
      </c>
      <c r="S12" s="80" t="s">
        <v>20</v>
      </c>
      <c r="T12" s="53" t="s">
        <v>17</v>
      </c>
      <c r="U12" s="79" t="s">
        <v>18</v>
      </c>
      <c r="V12" s="53" t="s">
        <v>19</v>
      </c>
      <c r="W12" s="80" t="s">
        <v>20</v>
      </c>
      <c r="X12" s="228"/>
    </row>
    <row r="13" spans="2:24" ht="168.5" customHeight="1" x14ac:dyDescent="0.2">
      <c r="B13" s="57" t="s">
        <v>21</v>
      </c>
      <c r="C13" s="160" t="s">
        <v>22</v>
      </c>
      <c r="D13" s="59" t="s">
        <v>23</v>
      </c>
      <c r="E13" s="60" t="s">
        <v>24</v>
      </c>
      <c r="F13" s="61" t="s">
        <v>25</v>
      </c>
      <c r="G13" s="185">
        <v>0.80469999999999997</v>
      </c>
      <c r="H13" s="186">
        <v>0.20117499999999999</v>
      </c>
      <c r="I13" s="187">
        <v>0.20117499999999999</v>
      </c>
      <c r="J13" s="187">
        <v>0.20117499999999999</v>
      </c>
      <c r="K13" s="188">
        <v>0.20117499999999999</v>
      </c>
      <c r="L13" s="189">
        <v>0.20117499999999999</v>
      </c>
      <c r="M13" s="187">
        <v>0.20119999999999999</v>
      </c>
      <c r="N13" s="187">
        <v>0.20119999999999999</v>
      </c>
      <c r="O13" s="187">
        <v>0.20119999999999999</v>
      </c>
      <c r="P13" s="192">
        <f t="shared" ref="P13" si="0">IFERROR((L13/H13),"100%")</f>
        <v>1</v>
      </c>
      <c r="Q13" s="193">
        <v>1</v>
      </c>
      <c r="R13" s="193">
        <v>1</v>
      </c>
      <c r="S13" s="193">
        <v>1</v>
      </c>
      <c r="T13" s="190">
        <f t="shared" ref="T13" si="1">IFERROR((L13/G13),"No Programado")</f>
        <v>0.25</v>
      </c>
      <c r="U13" s="187">
        <v>0.5</v>
      </c>
      <c r="V13" s="187">
        <v>0.75</v>
      </c>
      <c r="W13" s="187">
        <v>1</v>
      </c>
      <c r="X13" s="191" t="s">
        <v>252</v>
      </c>
    </row>
    <row r="14" spans="2:24" ht="197.75" customHeight="1" x14ac:dyDescent="0.2">
      <c r="B14" s="122" t="s">
        <v>74</v>
      </c>
      <c r="C14" s="161" t="s">
        <v>75</v>
      </c>
      <c r="D14" s="123" t="s">
        <v>76</v>
      </c>
      <c r="E14" s="123" t="s">
        <v>77</v>
      </c>
      <c r="F14" s="148" t="s">
        <v>159</v>
      </c>
      <c r="G14" s="153">
        <f>SUM(H14:K14)</f>
        <v>32429</v>
      </c>
      <c r="H14" s="171">
        <f>SUM(H15,H18,H21,H30,H31,H34,H39,H43)</f>
        <v>5507</v>
      </c>
      <c r="I14" s="171">
        <f t="shared" ref="I14:K14" si="2">SUM(I15,I18,I21,I30,I31,I34,I39,I43)</f>
        <v>16292</v>
      </c>
      <c r="J14" s="171">
        <f t="shared" si="2"/>
        <v>6212</v>
      </c>
      <c r="K14" s="178">
        <f t="shared" si="2"/>
        <v>4418</v>
      </c>
      <c r="L14" s="184">
        <f>SUM(L15,L18,L21,L30,L31,L34,L39,L43)</f>
        <v>3157</v>
      </c>
      <c r="M14" s="180">
        <f>SUM(M15,M18,M21,M30,M31,M34,M39,M43)</f>
        <v>14764</v>
      </c>
      <c r="N14" s="180">
        <f>SUM(N15,N18,N21,N30,N31,N34,N39,N43)</f>
        <v>7795</v>
      </c>
      <c r="O14" s="180">
        <v>5555</v>
      </c>
      <c r="P14" s="183">
        <f t="shared" ref="P14:Q51" si="3">IFERROR((L14/H14),"100%")</f>
        <v>0.57327038314871981</v>
      </c>
      <c r="Q14" s="101">
        <f t="shared" si="3"/>
        <v>0.90621163761355261</v>
      </c>
      <c r="R14" s="101">
        <f>IFERROR((N14/J14),"100%")</f>
        <v>1.2548293625241469</v>
      </c>
      <c r="S14" s="101">
        <f>IFERROR((O14/K14),"100%")</f>
        <v>1.2573562698053418</v>
      </c>
      <c r="T14" s="183">
        <f>IFERROR((L14)/(G14),"No Programado")</f>
        <v>9.7351136328594781E-2</v>
      </c>
      <c r="U14" s="101">
        <f>IFERROR((L14+M14)/(G14),"No Programado")</f>
        <v>0.55262265256406307</v>
      </c>
      <c r="V14" s="101">
        <f>IFERROR((M14+N14+L14)/(G14),"No Programado")</f>
        <v>0.792993925190416</v>
      </c>
      <c r="W14" s="101">
        <f t="shared" ref="W14:W50" si="4">IFERROR((L14+M14+N14+O14)/(G14),"No Programado")</f>
        <v>0.96429122082087015</v>
      </c>
      <c r="X14" s="170" t="s">
        <v>250</v>
      </c>
    </row>
    <row r="15" spans="2:24" ht="196.25" customHeight="1" x14ac:dyDescent="0.2">
      <c r="B15" s="124" t="s">
        <v>78</v>
      </c>
      <c r="C15" s="162" t="s">
        <v>206</v>
      </c>
      <c r="D15" s="126" t="s">
        <v>79</v>
      </c>
      <c r="E15" s="126" t="s">
        <v>80</v>
      </c>
      <c r="F15" s="149" t="s">
        <v>160</v>
      </c>
      <c r="G15" s="154">
        <f t="shared" ref="G15:G51" si="5">SUM(H15:K15)</f>
        <v>680</v>
      </c>
      <c r="H15" s="171">
        <v>118</v>
      </c>
      <c r="I15" s="171">
        <v>185</v>
      </c>
      <c r="J15" s="171">
        <v>184</v>
      </c>
      <c r="K15" s="178">
        <v>193</v>
      </c>
      <c r="L15" s="179">
        <f t="shared" ref="L15" si="6">SUM(L16:L17)</f>
        <v>118</v>
      </c>
      <c r="M15" s="171">
        <v>185</v>
      </c>
      <c r="N15" s="171">
        <v>184</v>
      </c>
      <c r="O15" s="171">
        <v>193</v>
      </c>
      <c r="P15" s="183">
        <f t="shared" si="3"/>
        <v>1</v>
      </c>
      <c r="Q15" s="101">
        <f t="shared" si="3"/>
        <v>1</v>
      </c>
      <c r="R15" s="101">
        <f>IFERROR((N15/J15),"100%")</f>
        <v>1</v>
      </c>
      <c r="S15" s="101">
        <f t="shared" ref="S15:S51" si="7">IFERROR((O15/K15),"100%")</f>
        <v>1</v>
      </c>
      <c r="T15" s="101">
        <f t="shared" ref="T15:T51" si="8">IFERROR((L15)/(G15),"No Programado")</f>
        <v>0.17352941176470588</v>
      </c>
      <c r="U15" s="101">
        <f t="shared" ref="U15:U50" si="9">IFERROR((L15+M15)/(G15),"No Programado")</f>
        <v>0.44558823529411767</v>
      </c>
      <c r="V15" s="101">
        <f t="shared" ref="V15:V49" si="10">IFERROR((M15+N15+L15)/(G15),"No Programado")</f>
        <v>0.7161764705882353</v>
      </c>
      <c r="W15" s="101">
        <f t="shared" si="4"/>
        <v>1</v>
      </c>
      <c r="X15" s="169" t="s">
        <v>219</v>
      </c>
    </row>
    <row r="16" spans="2:24" ht="127.75" customHeight="1" x14ac:dyDescent="0.2">
      <c r="B16" s="127" t="s">
        <v>32</v>
      </c>
      <c r="C16" s="150" t="s">
        <v>221</v>
      </c>
      <c r="D16" s="129" t="s">
        <v>220</v>
      </c>
      <c r="E16" s="129" t="s">
        <v>81</v>
      </c>
      <c r="F16" s="150" t="s">
        <v>161</v>
      </c>
      <c r="G16" s="6">
        <f t="shared" si="5"/>
        <v>608</v>
      </c>
      <c r="H16" s="171">
        <v>100</v>
      </c>
      <c r="I16" s="172">
        <v>167</v>
      </c>
      <c r="J16" s="173">
        <v>166</v>
      </c>
      <c r="K16" s="172">
        <v>175</v>
      </c>
      <c r="L16" s="25">
        <v>100</v>
      </c>
      <c r="M16" s="1">
        <v>167</v>
      </c>
      <c r="N16" s="1">
        <v>166</v>
      </c>
      <c r="O16" s="21">
        <v>175</v>
      </c>
      <c r="P16" s="183">
        <f t="shared" si="3"/>
        <v>1</v>
      </c>
      <c r="Q16" s="101">
        <f t="shared" si="3"/>
        <v>1</v>
      </c>
      <c r="R16" s="101">
        <f t="shared" ref="R16:R51" si="11">IFERROR((N16/J16),"100%")</f>
        <v>1</v>
      </c>
      <c r="S16" s="101">
        <f t="shared" si="7"/>
        <v>1</v>
      </c>
      <c r="T16" s="101">
        <f t="shared" si="8"/>
        <v>0.16447368421052633</v>
      </c>
      <c r="U16" s="101">
        <f t="shared" si="9"/>
        <v>0.43914473684210525</v>
      </c>
      <c r="V16" s="101">
        <f t="shared" si="10"/>
        <v>0.71217105263157898</v>
      </c>
      <c r="W16" s="101">
        <f t="shared" si="4"/>
        <v>1</v>
      </c>
      <c r="X16" s="166" t="s">
        <v>219</v>
      </c>
    </row>
    <row r="17" spans="2:24" ht="90" x14ac:dyDescent="0.2">
      <c r="B17" s="127" t="s">
        <v>32</v>
      </c>
      <c r="C17" s="150" t="s">
        <v>207</v>
      </c>
      <c r="D17" s="129" t="s">
        <v>82</v>
      </c>
      <c r="E17" s="129" t="s">
        <v>83</v>
      </c>
      <c r="F17" s="150" t="s">
        <v>162</v>
      </c>
      <c r="G17" s="6">
        <f t="shared" si="5"/>
        <v>72</v>
      </c>
      <c r="H17" s="171">
        <v>18</v>
      </c>
      <c r="I17" s="172">
        <v>18</v>
      </c>
      <c r="J17" s="173">
        <v>18</v>
      </c>
      <c r="K17" s="172">
        <v>18</v>
      </c>
      <c r="L17" s="25">
        <v>18</v>
      </c>
      <c r="M17" s="1">
        <v>18</v>
      </c>
      <c r="N17" s="1">
        <v>18</v>
      </c>
      <c r="O17" s="21">
        <v>18</v>
      </c>
      <c r="P17" s="183">
        <f t="shared" si="3"/>
        <v>1</v>
      </c>
      <c r="Q17" s="101">
        <f t="shared" si="3"/>
        <v>1</v>
      </c>
      <c r="R17" s="101">
        <f t="shared" si="11"/>
        <v>1</v>
      </c>
      <c r="S17" s="101">
        <f t="shared" si="7"/>
        <v>1</v>
      </c>
      <c r="T17" s="101">
        <f t="shared" si="8"/>
        <v>0.25</v>
      </c>
      <c r="U17" s="101">
        <f t="shared" si="9"/>
        <v>0.5</v>
      </c>
      <c r="V17" s="101">
        <f t="shared" si="10"/>
        <v>0.75</v>
      </c>
      <c r="W17" s="101">
        <f t="shared" si="4"/>
        <v>1</v>
      </c>
      <c r="X17" s="166" t="s">
        <v>212</v>
      </c>
    </row>
    <row r="18" spans="2:24" ht="165.75" customHeight="1" x14ac:dyDescent="0.2">
      <c r="B18" s="124" t="s">
        <v>84</v>
      </c>
      <c r="C18" s="162" t="s">
        <v>208</v>
      </c>
      <c r="D18" s="126" t="s">
        <v>85</v>
      </c>
      <c r="E18" s="126" t="s">
        <v>86</v>
      </c>
      <c r="F18" s="149" t="s">
        <v>163</v>
      </c>
      <c r="G18" s="154">
        <f t="shared" si="5"/>
        <v>13315</v>
      </c>
      <c r="H18" s="171">
        <v>3425</v>
      </c>
      <c r="I18" s="172">
        <v>4130</v>
      </c>
      <c r="J18" s="173">
        <v>3730</v>
      </c>
      <c r="K18" s="172">
        <v>2030</v>
      </c>
      <c r="L18" s="194">
        <v>1240</v>
      </c>
      <c r="M18" s="172">
        <v>2173</v>
      </c>
      <c r="N18" s="171">
        <v>5426</v>
      </c>
      <c r="O18" s="171">
        <v>4779</v>
      </c>
      <c r="P18" s="183">
        <f t="shared" si="3"/>
        <v>0.36204379562043798</v>
      </c>
      <c r="Q18" s="101">
        <f t="shared" si="3"/>
        <v>0.52615012106537529</v>
      </c>
      <c r="R18" s="101">
        <f t="shared" si="11"/>
        <v>1.4546916890080428</v>
      </c>
      <c r="S18" s="101">
        <f t="shared" si="7"/>
        <v>2.3541871921182267</v>
      </c>
      <c r="T18" s="101">
        <f t="shared" si="8"/>
        <v>9.3128051070221554E-2</v>
      </c>
      <c r="U18" s="101">
        <f t="shared" si="9"/>
        <v>0.2563274502440856</v>
      </c>
      <c r="V18" s="101">
        <f t="shared" si="10"/>
        <v>0.66383777694329704</v>
      </c>
      <c r="W18" s="101">
        <f t="shared" si="4"/>
        <v>1.0227562898986107</v>
      </c>
      <c r="X18" s="169" t="s">
        <v>261</v>
      </c>
    </row>
    <row r="19" spans="2:24" ht="109.25" customHeight="1" x14ac:dyDescent="0.2">
      <c r="B19" s="127" t="s">
        <v>32</v>
      </c>
      <c r="C19" s="150" t="s">
        <v>209</v>
      </c>
      <c r="D19" s="130" t="s">
        <v>87</v>
      </c>
      <c r="E19" s="129" t="s">
        <v>88</v>
      </c>
      <c r="F19" s="128" t="s">
        <v>164</v>
      </c>
      <c r="G19" s="155">
        <f t="shared" si="5"/>
        <v>13200</v>
      </c>
      <c r="H19" s="171">
        <v>3400</v>
      </c>
      <c r="I19" s="172">
        <v>4100</v>
      </c>
      <c r="J19" s="173">
        <v>3700</v>
      </c>
      <c r="K19" s="172">
        <v>2000</v>
      </c>
      <c r="L19" s="25">
        <v>1215</v>
      </c>
      <c r="M19" s="1">
        <v>2143</v>
      </c>
      <c r="N19" s="1">
        <v>5396</v>
      </c>
      <c r="O19" s="21">
        <v>4742</v>
      </c>
      <c r="P19" s="183">
        <f t="shared" si="3"/>
        <v>0.3573529411764706</v>
      </c>
      <c r="Q19" s="101">
        <f t="shared" si="3"/>
        <v>0.52268292682926831</v>
      </c>
      <c r="R19" s="101">
        <f t="shared" si="11"/>
        <v>1.4583783783783784</v>
      </c>
      <c r="S19" s="101">
        <f t="shared" si="7"/>
        <v>2.371</v>
      </c>
      <c r="T19" s="101">
        <f t="shared" si="8"/>
        <v>9.2045454545454541E-2</v>
      </c>
      <c r="U19" s="101">
        <f t="shared" si="9"/>
        <v>0.25439393939393939</v>
      </c>
      <c r="V19" s="101">
        <f t="shared" si="10"/>
        <v>0.66318181818181821</v>
      </c>
      <c r="W19" s="101">
        <f t="shared" si="4"/>
        <v>1.0224242424242425</v>
      </c>
      <c r="X19" s="166" t="s">
        <v>262</v>
      </c>
    </row>
    <row r="20" spans="2:24" ht="110.75" customHeight="1" x14ac:dyDescent="0.2">
      <c r="B20" s="127" t="s">
        <v>32</v>
      </c>
      <c r="C20" s="150" t="s">
        <v>210</v>
      </c>
      <c r="D20" s="130" t="s">
        <v>89</v>
      </c>
      <c r="E20" s="129" t="s">
        <v>90</v>
      </c>
      <c r="F20" s="128" t="s">
        <v>165</v>
      </c>
      <c r="G20" s="155">
        <f t="shared" si="5"/>
        <v>115</v>
      </c>
      <c r="H20" s="171">
        <v>25</v>
      </c>
      <c r="I20" s="172">
        <v>30</v>
      </c>
      <c r="J20" s="173">
        <v>30</v>
      </c>
      <c r="K20" s="172">
        <v>30</v>
      </c>
      <c r="L20" s="25">
        <v>25</v>
      </c>
      <c r="M20" s="1">
        <v>30</v>
      </c>
      <c r="N20" s="1">
        <v>30</v>
      </c>
      <c r="O20" s="21">
        <v>37</v>
      </c>
      <c r="P20" s="183">
        <f t="shared" si="3"/>
        <v>1</v>
      </c>
      <c r="Q20" s="101">
        <f t="shared" si="3"/>
        <v>1</v>
      </c>
      <c r="R20" s="101">
        <f t="shared" si="11"/>
        <v>1</v>
      </c>
      <c r="S20" s="101">
        <f t="shared" si="7"/>
        <v>1.2333333333333334</v>
      </c>
      <c r="T20" s="101">
        <f t="shared" si="8"/>
        <v>0.21739130434782608</v>
      </c>
      <c r="U20" s="101">
        <f t="shared" si="9"/>
        <v>0.47826086956521741</v>
      </c>
      <c r="V20" s="101">
        <f t="shared" si="10"/>
        <v>0.73913043478260865</v>
      </c>
      <c r="W20" s="101">
        <f t="shared" si="4"/>
        <v>1.0608695652173914</v>
      </c>
      <c r="X20" s="166" t="s">
        <v>263</v>
      </c>
    </row>
    <row r="21" spans="2:24" ht="140" customHeight="1" x14ac:dyDescent="0.2">
      <c r="B21" s="124" t="s">
        <v>91</v>
      </c>
      <c r="C21" s="125" t="s">
        <v>92</v>
      </c>
      <c r="D21" s="126" t="s">
        <v>93</v>
      </c>
      <c r="E21" s="126" t="s">
        <v>94</v>
      </c>
      <c r="F21" s="149" t="s">
        <v>166</v>
      </c>
      <c r="G21" s="154">
        <f t="shared" si="5"/>
        <v>13575</v>
      </c>
      <c r="H21" s="171">
        <v>1203</v>
      </c>
      <c r="I21" s="172">
        <v>9851</v>
      </c>
      <c r="J21" s="173">
        <v>1216</v>
      </c>
      <c r="K21" s="172">
        <v>1305</v>
      </c>
      <c r="L21" s="179">
        <v>951</v>
      </c>
      <c r="M21" s="171">
        <v>9981</v>
      </c>
      <c r="N21" s="171">
        <v>1099</v>
      </c>
      <c r="O21" s="171">
        <v>1892</v>
      </c>
      <c r="P21" s="183">
        <f t="shared" si="3"/>
        <v>0.79052369077306728</v>
      </c>
      <c r="Q21" s="101">
        <f t="shared" si="3"/>
        <v>1.0131966297837782</v>
      </c>
      <c r="R21" s="101">
        <f t="shared" si="11"/>
        <v>0.90378289473684215</v>
      </c>
      <c r="S21" s="101">
        <f t="shared" si="7"/>
        <v>1.4498084291187741</v>
      </c>
      <c r="T21" s="101">
        <f t="shared" si="8"/>
        <v>7.0055248618784524E-2</v>
      </c>
      <c r="U21" s="101">
        <f t="shared" si="9"/>
        <v>0.80530386740331494</v>
      </c>
      <c r="V21" s="101">
        <f t="shared" si="10"/>
        <v>0.88626151012891341</v>
      </c>
      <c r="W21" s="101">
        <f t="shared" si="4"/>
        <v>1.0256353591160221</v>
      </c>
      <c r="X21" s="169" t="s">
        <v>260</v>
      </c>
    </row>
    <row r="22" spans="2:24" ht="162.5" customHeight="1" x14ac:dyDescent="0.2">
      <c r="B22" s="131" t="s">
        <v>95</v>
      </c>
      <c r="C22" s="177" t="s">
        <v>96</v>
      </c>
      <c r="D22" s="177" t="s">
        <v>223</v>
      </c>
      <c r="E22" s="132" t="s">
        <v>224</v>
      </c>
      <c r="F22" s="177" t="s">
        <v>225</v>
      </c>
      <c r="G22" s="156">
        <f t="shared" si="5"/>
        <v>150</v>
      </c>
      <c r="H22" s="171">
        <v>75</v>
      </c>
      <c r="I22" s="172">
        <v>0</v>
      </c>
      <c r="J22" s="173">
        <v>56</v>
      </c>
      <c r="K22" s="172">
        <v>19</v>
      </c>
      <c r="L22" s="25">
        <v>38</v>
      </c>
      <c r="M22" s="1">
        <v>6</v>
      </c>
      <c r="N22" s="1">
        <v>62</v>
      </c>
      <c r="O22" s="21">
        <v>19</v>
      </c>
      <c r="P22" s="183">
        <f t="shared" si="3"/>
        <v>0.50666666666666671</v>
      </c>
      <c r="Q22" s="101" t="str">
        <f>IFERROR((M22/I22),"100%")</f>
        <v>100%</v>
      </c>
      <c r="R22" s="101">
        <f t="shared" si="11"/>
        <v>1.1071428571428572</v>
      </c>
      <c r="S22" s="101">
        <f t="shared" si="7"/>
        <v>1</v>
      </c>
      <c r="T22" s="101">
        <f t="shared" si="8"/>
        <v>0.25333333333333335</v>
      </c>
      <c r="U22" s="101">
        <f t="shared" si="9"/>
        <v>0.29333333333333333</v>
      </c>
      <c r="V22" s="101">
        <f t="shared" si="10"/>
        <v>0.70666666666666667</v>
      </c>
      <c r="W22" s="101">
        <f t="shared" si="4"/>
        <v>0.83333333333333337</v>
      </c>
      <c r="X22" s="166" t="s">
        <v>259</v>
      </c>
    </row>
    <row r="23" spans="2:24" ht="178.75" customHeight="1" x14ac:dyDescent="0.2">
      <c r="B23" s="131" t="s">
        <v>95</v>
      </c>
      <c r="C23" s="177" t="s">
        <v>97</v>
      </c>
      <c r="D23" s="177" t="s">
        <v>226</v>
      </c>
      <c r="E23" s="132" t="s">
        <v>227</v>
      </c>
      <c r="F23" s="177" t="s">
        <v>228</v>
      </c>
      <c r="G23" s="156">
        <f t="shared" si="5"/>
        <v>60</v>
      </c>
      <c r="H23" s="171">
        <v>15</v>
      </c>
      <c r="I23" s="172">
        <v>15</v>
      </c>
      <c r="J23" s="173">
        <v>15</v>
      </c>
      <c r="K23" s="172">
        <v>15</v>
      </c>
      <c r="L23" s="25">
        <v>15</v>
      </c>
      <c r="M23" s="1">
        <v>12</v>
      </c>
      <c r="N23" s="1">
        <v>20</v>
      </c>
      <c r="O23" s="21">
        <v>0</v>
      </c>
      <c r="P23" s="183">
        <f t="shared" si="3"/>
        <v>1</v>
      </c>
      <c r="Q23" s="101">
        <f t="shared" si="3"/>
        <v>0.8</v>
      </c>
      <c r="R23" s="101">
        <f t="shared" si="11"/>
        <v>1.3333333333333333</v>
      </c>
      <c r="S23" s="101">
        <f t="shared" si="7"/>
        <v>0</v>
      </c>
      <c r="T23" s="101">
        <f t="shared" si="8"/>
        <v>0.25</v>
      </c>
      <c r="U23" s="101">
        <f t="shared" si="9"/>
        <v>0.45</v>
      </c>
      <c r="V23" s="101">
        <f t="shared" si="10"/>
        <v>0.78333333333333333</v>
      </c>
      <c r="W23" s="101">
        <f t="shared" si="4"/>
        <v>0.78333333333333333</v>
      </c>
      <c r="X23" s="166" t="s">
        <v>258</v>
      </c>
    </row>
    <row r="24" spans="2:24" ht="129.75" customHeight="1" x14ac:dyDescent="0.2">
      <c r="B24" s="131" t="s">
        <v>95</v>
      </c>
      <c r="C24" s="177" t="s">
        <v>99</v>
      </c>
      <c r="D24" s="177" t="s">
        <v>229</v>
      </c>
      <c r="E24" s="132" t="s">
        <v>98</v>
      </c>
      <c r="F24" s="177" t="s">
        <v>230</v>
      </c>
      <c r="G24" s="156">
        <f t="shared" si="5"/>
        <v>200</v>
      </c>
      <c r="H24" s="171">
        <v>15</v>
      </c>
      <c r="I24" s="172">
        <v>50</v>
      </c>
      <c r="J24" s="173">
        <v>15</v>
      </c>
      <c r="K24" s="172">
        <v>120</v>
      </c>
      <c r="L24" s="25">
        <v>58</v>
      </c>
      <c r="M24" s="1">
        <v>26</v>
      </c>
      <c r="N24" s="1">
        <v>33</v>
      </c>
      <c r="O24" s="21">
        <v>23</v>
      </c>
      <c r="P24" s="183">
        <f t="shared" si="3"/>
        <v>3.8666666666666667</v>
      </c>
      <c r="Q24" s="101">
        <f t="shared" si="3"/>
        <v>0.52</v>
      </c>
      <c r="R24" s="101">
        <f t="shared" si="11"/>
        <v>2.2000000000000002</v>
      </c>
      <c r="S24" s="101">
        <f t="shared" si="7"/>
        <v>0.19166666666666668</v>
      </c>
      <c r="T24" s="101">
        <f t="shared" si="8"/>
        <v>0.28999999999999998</v>
      </c>
      <c r="U24" s="101">
        <f t="shared" si="9"/>
        <v>0.42</v>
      </c>
      <c r="V24" s="101">
        <f t="shared" si="10"/>
        <v>0.58499999999999996</v>
      </c>
      <c r="W24" s="101">
        <f t="shared" si="4"/>
        <v>0.7</v>
      </c>
      <c r="X24" s="166" t="s">
        <v>257</v>
      </c>
    </row>
    <row r="25" spans="2:24" ht="120.25" customHeight="1" x14ac:dyDescent="0.2">
      <c r="B25" s="131" t="s">
        <v>95</v>
      </c>
      <c r="C25" s="177" t="s">
        <v>101</v>
      </c>
      <c r="D25" s="177" t="s">
        <v>231</v>
      </c>
      <c r="E25" s="132" t="s">
        <v>100</v>
      </c>
      <c r="F25" s="177" t="s">
        <v>232</v>
      </c>
      <c r="G25" s="156">
        <f t="shared" si="5"/>
        <v>9782</v>
      </c>
      <c r="H25" s="171">
        <v>270</v>
      </c>
      <c r="I25" s="172">
        <v>8902</v>
      </c>
      <c r="J25" s="173">
        <v>320</v>
      </c>
      <c r="K25" s="172">
        <v>290</v>
      </c>
      <c r="L25" s="25">
        <v>497</v>
      </c>
      <c r="M25" s="1">
        <v>8630</v>
      </c>
      <c r="N25" s="1">
        <v>422</v>
      </c>
      <c r="O25" s="21">
        <v>478</v>
      </c>
      <c r="P25" s="183">
        <f t="shared" si="3"/>
        <v>1.8407407407407408</v>
      </c>
      <c r="Q25" s="101">
        <f t="shared" si="3"/>
        <v>0.9694450685239272</v>
      </c>
      <c r="R25" s="101">
        <f t="shared" si="11"/>
        <v>1.3187500000000001</v>
      </c>
      <c r="S25" s="101">
        <f t="shared" si="7"/>
        <v>1.6482758620689655</v>
      </c>
      <c r="T25" s="101">
        <f t="shared" si="8"/>
        <v>5.0807605806583521E-2</v>
      </c>
      <c r="U25" s="101">
        <f t="shared" si="9"/>
        <v>0.93304027806174605</v>
      </c>
      <c r="V25" s="101">
        <f t="shared" si="10"/>
        <v>0.97618074013494172</v>
      </c>
      <c r="W25" s="101">
        <f t="shared" si="4"/>
        <v>1.0250460028624002</v>
      </c>
      <c r="X25" s="166" t="s">
        <v>247</v>
      </c>
    </row>
    <row r="26" spans="2:24" ht="153.5" customHeight="1" x14ac:dyDescent="0.2">
      <c r="B26" s="131" t="s">
        <v>95</v>
      </c>
      <c r="C26" s="177" t="s">
        <v>103</v>
      </c>
      <c r="D26" s="177" t="s">
        <v>233</v>
      </c>
      <c r="E26" s="132" t="s">
        <v>102</v>
      </c>
      <c r="F26" s="177" t="s">
        <v>234</v>
      </c>
      <c r="G26" s="156">
        <f t="shared" si="5"/>
        <v>1600</v>
      </c>
      <c r="H26" s="171">
        <v>375</v>
      </c>
      <c r="I26" s="172">
        <v>425</v>
      </c>
      <c r="J26" s="173">
        <v>350</v>
      </c>
      <c r="K26" s="172">
        <v>450</v>
      </c>
      <c r="L26" s="25">
        <v>190</v>
      </c>
      <c r="M26" s="1">
        <v>981</v>
      </c>
      <c r="N26" s="1">
        <v>430</v>
      </c>
      <c r="O26" s="21">
        <v>790</v>
      </c>
      <c r="P26" s="183">
        <f t="shared" si="3"/>
        <v>0.50666666666666671</v>
      </c>
      <c r="Q26" s="101">
        <f t="shared" si="3"/>
        <v>2.3082352941176469</v>
      </c>
      <c r="R26" s="101">
        <f t="shared" si="11"/>
        <v>1.2285714285714286</v>
      </c>
      <c r="S26" s="101">
        <f t="shared" si="7"/>
        <v>1.7555555555555555</v>
      </c>
      <c r="T26" s="101">
        <f t="shared" si="8"/>
        <v>0.11874999999999999</v>
      </c>
      <c r="U26" s="101">
        <f t="shared" si="9"/>
        <v>0.73187500000000005</v>
      </c>
      <c r="V26" s="101">
        <f t="shared" si="10"/>
        <v>1.0006250000000001</v>
      </c>
      <c r="W26" s="101">
        <f t="shared" si="4"/>
        <v>1.494375</v>
      </c>
      <c r="X26" s="166" t="s">
        <v>256</v>
      </c>
    </row>
    <row r="27" spans="2:24" ht="134" customHeight="1" x14ac:dyDescent="0.2">
      <c r="B27" s="131" t="s">
        <v>95</v>
      </c>
      <c r="C27" s="177" t="s">
        <v>105</v>
      </c>
      <c r="D27" s="177" t="s">
        <v>235</v>
      </c>
      <c r="E27" s="132" t="s">
        <v>104</v>
      </c>
      <c r="F27" s="177" t="s">
        <v>236</v>
      </c>
      <c r="G27" s="156">
        <f t="shared" si="5"/>
        <v>1750</v>
      </c>
      <c r="H27" s="171">
        <v>450</v>
      </c>
      <c r="I27" s="172">
        <v>450</v>
      </c>
      <c r="J27" s="173">
        <v>450</v>
      </c>
      <c r="K27" s="172">
        <v>400</v>
      </c>
      <c r="L27" s="25">
        <v>597</v>
      </c>
      <c r="M27" s="1">
        <v>41</v>
      </c>
      <c r="N27" s="1">
        <v>117</v>
      </c>
      <c r="O27" s="21">
        <v>579</v>
      </c>
      <c r="P27" s="183">
        <f t="shared" si="3"/>
        <v>1.3266666666666667</v>
      </c>
      <c r="Q27" s="101">
        <f t="shared" si="3"/>
        <v>9.1111111111111115E-2</v>
      </c>
      <c r="R27" s="101">
        <f t="shared" si="11"/>
        <v>0.26</v>
      </c>
      <c r="S27" s="101">
        <f t="shared" si="7"/>
        <v>1.4475</v>
      </c>
      <c r="T27" s="101">
        <f>IFERROR((L27)/(G27),"No Programado")</f>
        <v>0.34114285714285714</v>
      </c>
      <c r="U27" s="101">
        <f>IFERROR((L27+M27)/(G27),"No Programado")</f>
        <v>0.36457142857142855</v>
      </c>
      <c r="V27" s="101">
        <f t="shared" si="10"/>
        <v>0.43142857142857144</v>
      </c>
      <c r="W27" s="101">
        <f t="shared" si="4"/>
        <v>0.76228571428571423</v>
      </c>
      <c r="X27" s="166" t="s">
        <v>255</v>
      </c>
    </row>
    <row r="28" spans="2:24" ht="140" customHeight="1" x14ac:dyDescent="0.2">
      <c r="B28" s="131" t="s">
        <v>95</v>
      </c>
      <c r="C28" s="177" t="s">
        <v>106</v>
      </c>
      <c r="D28" s="177" t="s">
        <v>237</v>
      </c>
      <c r="E28" s="132" t="s">
        <v>107</v>
      </c>
      <c r="F28" s="177" t="s">
        <v>238</v>
      </c>
      <c r="G28" s="156">
        <f t="shared" si="5"/>
        <v>2</v>
      </c>
      <c r="H28" s="171">
        <v>0</v>
      </c>
      <c r="I28" s="172">
        <v>1</v>
      </c>
      <c r="J28" s="173">
        <v>0</v>
      </c>
      <c r="K28" s="172">
        <v>1</v>
      </c>
      <c r="L28" s="25">
        <v>0</v>
      </c>
      <c r="M28" s="1">
        <v>1</v>
      </c>
      <c r="N28" s="1">
        <v>0</v>
      </c>
      <c r="O28" s="21">
        <v>1</v>
      </c>
      <c r="P28" s="183" t="str">
        <f t="shared" si="3"/>
        <v>100%</v>
      </c>
      <c r="Q28" s="101">
        <f t="shared" si="3"/>
        <v>1</v>
      </c>
      <c r="R28" s="101" t="str">
        <f t="shared" si="11"/>
        <v>100%</v>
      </c>
      <c r="S28" s="101">
        <f t="shared" si="7"/>
        <v>1</v>
      </c>
      <c r="T28" s="101">
        <f t="shared" si="8"/>
        <v>0</v>
      </c>
      <c r="U28" s="101">
        <f t="shared" si="9"/>
        <v>0.5</v>
      </c>
      <c r="V28" s="101">
        <f t="shared" si="10"/>
        <v>0.5</v>
      </c>
      <c r="W28" s="101">
        <f t="shared" si="4"/>
        <v>1</v>
      </c>
      <c r="X28" s="166" t="s">
        <v>254</v>
      </c>
    </row>
    <row r="29" spans="2:24" ht="239" customHeight="1" x14ac:dyDescent="0.2">
      <c r="B29" s="131" t="s">
        <v>95</v>
      </c>
      <c r="C29" s="177" t="s">
        <v>108</v>
      </c>
      <c r="D29" s="177" t="s">
        <v>239</v>
      </c>
      <c r="E29" s="132" t="s">
        <v>240</v>
      </c>
      <c r="F29" s="177" t="s">
        <v>241</v>
      </c>
      <c r="G29" s="156">
        <f t="shared" si="5"/>
        <v>31</v>
      </c>
      <c r="H29" s="171">
        <v>3</v>
      </c>
      <c r="I29" s="172">
        <v>8</v>
      </c>
      <c r="J29" s="173">
        <v>10</v>
      </c>
      <c r="K29" s="172">
        <v>10</v>
      </c>
      <c r="L29" s="25">
        <v>142</v>
      </c>
      <c r="M29" s="1">
        <v>284</v>
      </c>
      <c r="N29" s="1">
        <v>15</v>
      </c>
      <c r="O29" s="21">
        <v>2</v>
      </c>
      <c r="P29" s="183">
        <f t="shared" si="3"/>
        <v>47.333333333333336</v>
      </c>
      <c r="Q29" s="101">
        <f t="shared" si="3"/>
        <v>35.5</v>
      </c>
      <c r="R29" s="101">
        <f t="shared" si="11"/>
        <v>1.5</v>
      </c>
      <c r="S29" s="101">
        <f t="shared" si="7"/>
        <v>0.2</v>
      </c>
      <c r="T29" s="101">
        <f t="shared" si="8"/>
        <v>4.580645161290323</v>
      </c>
      <c r="U29" s="101">
        <f t="shared" si="9"/>
        <v>13.741935483870968</v>
      </c>
      <c r="V29" s="101">
        <f t="shared" si="10"/>
        <v>14.225806451612904</v>
      </c>
      <c r="W29" s="101">
        <f t="shared" si="4"/>
        <v>14.290322580645162</v>
      </c>
      <c r="X29" s="166" t="s">
        <v>253</v>
      </c>
    </row>
    <row r="30" spans="2:24" ht="138.5" customHeight="1" x14ac:dyDescent="0.2">
      <c r="B30" s="208" t="s">
        <v>109</v>
      </c>
      <c r="C30" s="210" t="s">
        <v>205</v>
      </c>
      <c r="D30" s="133" t="s">
        <v>110</v>
      </c>
      <c r="E30" s="134" t="s">
        <v>111</v>
      </c>
      <c r="F30" s="151" t="s">
        <v>167</v>
      </c>
      <c r="G30" s="157">
        <f t="shared" si="5"/>
        <v>84</v>
      </c>
      <c r="H30" s="171">
        <v>21</v>
      </c>
      <c r="I30" s="172">
        <v>21</v>
      </c>
      <c r="J30" s="173">
        <v>21</v>
      </c>
      <c r="K30" s="172">
        <v>21</v>
      </c>
      <c r="L30" s="179">
        <v>6</v>
      </c>
      <c r="M30" s="171">
        <v>8</v>
      </c>
      <c r="N30" s="171">
        <v>8</v>
      </c>
      <c r="O30" s="171">
        <v>8</v>
      </c>
      <c r="P30" s="183">
        <f t="shared" si="3"/>
        <v>0.2857142857142857</v>
      </c>
      <c r="Q30" s="101">
        <f t="shared" si="3"/>
        <v>0.38095238095238093</v>
      </c>
      <c r="R30" s="101">
        <f t="shared" si="11"/>
        <v>0.38095238095238093</v>
      </c>
      <c r="S30" s="101">
        <f t="shared" si="7"/>
        <v>0.38095238095238093</v>
      </c>
      <c r="T30" s="101">
        <f t="shared" si="8"/>
        <v>7.1428571428571425E-2</v>
      </c>
      <c r="U30" s="101">
        <f t="shared" si="9"/>
        <v>0.16666666666666666</v>
      </c>
      <c r="V30" s="101">
        <f t="shared" si="10"/>
        <v>0.26190476190476192</v>
      </c>
      <c r="W30" s="101">
        <f t="shared" si="4"/>
        <v>0.35714285714285715</v>
      </c>
      <c r="X30" s="168" t="s">
        <v>248</v>
      </c>
    </row>
    <row r="31" spans="2:24" ht="133.75" customHeight="1" x14ac:dyDescent="0.2">
      <c r="B31" s="209"/>
      <c r="C31" s="211"/>
      <c r="D31" s="70" t="s">
        <v>112</v>
      </c>
      <c r="E31" s="134" t="s">
        <v>113</v>
      </c>
      <c r="F31" s="151" t="s">
        <v>168</v>
      </c>
      <c r="G31" s="157">
        <f t="shared" si="5"/>
        <v>132</v>
      </c>
      <c r="H31" s="171">
        <v>33</v>
      </c>
      <c r="I31" s="172">
        <v>33</v>
      </c>
      <c r="J31" s="173">
        <v>33</v>
      </c>
      <c r="K31" s="172">
        <v>33</v>
      </c>
      <c r="L31" s="179">
        <v>21</v>
      </c>
      <c r="M31" s="171">
        <v>31</v>
      </c>
      <c r="N31" s="171">
        <v>32</v>
      </c>
      <c r="O31" s="171">
        <v>20</v>
      </c>
      <c r="P31" s="183">
        <f t="shared" si="3"/>
        <v>0.63636363636363635</v>
      </c>
      <c r="Q31" s="101">
        <f t="shared" si="3"/>
        <v>0.93939393939393945</v>
      </c>
      <c r="R31" s="101">
        <f t="shared" si="11"/>
        <v>0.96969696969696972</v>
      </c>
      <c r="S31" s="101">
        <f t="shared" si="7"/>
        <v>0.60606060606060608</v>
      </c>
      <c r="T31" s="101">
        <f t="shared" si="8"/>
        <v>0.15909090909090909</v>
      </c>
      <c r="U31" s="101">
        <f t="shared" si="9"/>
        <v>0.39393939393939392</v>
      </c>
      <c r="V31" s="101">
        <f t="shared" si="10"/>
        <v>0.63636363636363635</v>
      </c>
      <c r="W31" s="101">
        <f t="shared" si="4"/>
        <v>0.78787878787878785</v>
      </c>
      <c r="X31" s="168" t="s">
        <v>251</v>
      </c>
    </row>
    <row r="32" spans="2:24" ht="135" x14ac:dyDescent="0.2">
      <c r="B32" s="135" t="s">
        <v>114</v>
      </c>
      <c r="C32" s="136" t="s">
        <v>189</v>
      </c>
      <c r="D32" s="137" t="s">
        <v>115</v>
      </c>
      <c r="E32" s="138" t="s">
        <v>116</v>
      </c>
      <c r="F32" s="140" t="s">
        <v>169</v>
      </c>
      <c r="G32" s="158">
        <f t="shared" si="5"/>
        <v>180</v>
      </c>
      <c r="H32" s="171">
        <v>45</v>
      </c>
      <c r="I32" s="172">
        <v>45</v>
      </c>
      <c r="J32" s="173">
        <v>45</v>
      </c>
      <c r="K32" s="172">
        <v>45</v>
      </c>
      <c r="L32" s="25">
        <v>40</v>
      </c>
      <c r="M32" s="1">
        <v>76</v>
      </c>
      <c r="N32" s="1">
        <v>48</v>
      </c>
      <c r="O32" s="21">
        <v>62</v>
      </c>
      <c r="P32" s="183">
        <f t="shared" si="3"/>
        <v>0.88888888888888884</v>
      </c>
      <c r="Q32" s="101">
        <f t="shared" si="3"/>
        <v>1.6888888888888889</v>
      </c>
      <c r="R32" s="101">
        <f t="shared" si="11"/>
        <v>1.0666666666666667</v>
      </c>
      <c r="S32" s="101">
        <f t="shared" si="7"/>
        <v>1.3777777777777778</v>
      </c>
      <c r="T32" s="101">
        <f t="shared" si="8"/>
        <v>0.22222222222222221</v>
      </c>
      <c r="U32" s="101">
        <f t="shared" si="9"/>
        <v>0.64444444444444449</v>
      </c>
      <c r="V32" s="101">
        <f t="shared" si="10"/>
        <v>0.91111111111111109</v>
      </c>
      <c r="W32" s="101">
        <f t="shared" si="4"/>
        <v>1.2555555555555555</v>
      </c>
      <c r="X32" s="166" t="s">
        <v>264</v>
      </c>
    </row>
    <row r="33" spans="2:24" ht="105" x14ac:dyDescent="0.2">
      <c r="B33" s="135" t="s">
        <v>114</v>
      </c>
      <c r="C33" s="136" t="s">
        <v>190</v>
      </c>
      <c r="D33" s="137" t="s">
        <v>117</v>
      </c>
      <c r="E33" s="138" t="s">
        <v>118</v>
      </c>
      <c r="F33" s="140" t="s">
        <v>170</v>
      </c>
      <c r="G33" s="158">
        <f t="shared" si="5"/>
        <v>240</v>
      </c>
      <c r="H33" s="171">
        <v>60</v>
      </c>
      <c r="I33" s="172">
        <v>60</v>
      </c>
      <c r="J33" s="173">
        <v>60</v>
      </c>
      <c r="K33" s="172">
        <v>60</v>
      </c>
      <c r="L33" s="25">
        <v>46</v>
      </c>
      <c r="M33" s="1">
        <v>104</v>
      </c>
      <c r="N33" s="1">
        <v>93</v>
      </c>
      <c r="O33" s="21">
        <v>71</v>
      </c>
      <c r="P33" s="183">
        <f t="shared" si="3"/>
        <v>0.76666666666666672</v>
      </c>
      <c r="Q33" s="101">
        <f t="shared" si="3"/>
        <v>1.7333333333333334</v>
      </c>
      <c r="R33" s="101">
        <f t="shared" si="11"/>
        <v>1.55</v>
      </c>
      <c r="S33" s="101">
        <f t="shared" si="7"/>
        <v>1.1833333333333333</v>
      </c>
      <c r="T33" s="101">
        <f t="shared" si="8"/>
        <v>0.19166666666666668</v>
      </c>
      <c r="U33" s="101">
        <f t="shared" si="9"/>
        <v>0.625</v>
      </c>
      <c r="V33" s="101">
        <f t="shared" si="10"/>
        <v>1.0125</v>
      </c>
      <c r="W33" s="101">
        <f t="shared" si="4"/>
        <v>1.3083333333333333</v>
      </c>
      <c r="X33" s="166" t="s">
        <v>265</v>
      </c>
    </row>
    <row r="34" spans="2:24" ht="142" customHeight="1" x14ac:dyDescent="0.2">
      <c r="B34" s="124" t="s">
        <v>119</v>
      </c>
      <c r="C34" s="125" t="s">
        <v>191</v>
      </c>
      <c r="D34" s="126" t="s">
        <v>120</v>
      </c>
      <c r="E34" s="126" t="s">
        <v>121</v>
      </c>
      <c r="F34" s="149" t="s">
        <v>171</v>
      </c>
      <c r="G34" s="154">
        <f t="shared" si="5"/>
        <v>42</v>
      </c>
      <c r="H34" s="171">
        <v>10</v>
      </c>
      <c r="I34" s="172">
        <v>11</v>
      </c>
      <c r="J34" s="173">
        <v>11</v>
      </c>
      <c r="K34" s="172">
        <v>10</v>
      </c>
      <c r="L34" s="179">
        <v>3</v>
      </c>
      <c r="M34" s="171">
        <v>9</v>
      </c>
      <c r="N34" s="171">
        <v>7</v>
      </c>
      <c r="O34" s="171">
        <v>5</v>
      </c>
      <c r="P34" s="183">
        <f t="shared" si="3"/>
        <v>0.3</v>
      </c>
      <c r="Q34" s="101">
        <f t="shared" si="3"/>
        <v>0.81818181818181823</v>
      </c>
      <c r="R34" s="101">
        <f t="shared" si="11"/>
        <v>0.63636363636363635</v>
      </c>
      <c r="S34" s="101">
        <f t="shared" si="7"/>
        <v>0.5</v>
      </c>
      <c r="T34" s="101">
        <f t="shared" si="8"/>
        <v>7.1428571428571425E-2</v>
      </c>
      <c r="U34" s="101">
        <f t="shared" si="9"/>
        <v>0.2857142857142857</v>
      </c>
      <c r="V34" s="101">
        <f t="shared" si="10"/>
        <v>0.45238095238095238</v>
      </c>
      <c r="W34" s="101">
        <f t="shared" si="4"/>
        <v>0.5714285714285714</v>
      </c>
      <c r="X34" s="169" t="s">
        <v>242</v>
      </c>
    </row>
    <row r="35" spans="2:24" ht="149.5" customHeight="1" x14ac:dyDescent="0.2">
      <c r="B35" s="135" t="s">
        <v>122</v>
      </c>
      <c r="C35" s="139" t="s">
        <v>192</v>
      </c>
      <c r="D35" s="130" t="s">
        <v>123</v>
      </c>
      <c r="E35" s="129" t="s">
        <v>124</v>
      </c>
      <c r="F35" s="128" t="s">
        <v>172</v>
      </c>
      <c r="G35" s="155">
        <f t="shared" si="5"/>
        <v>1700</v>
      </c>
      <c r="H35" s="171">
        <v>300</v>
      </c>
      <c r="I35" s="172">
        <v>500</v>
      </c>
      <c r="J35" s="173">
        <v>550</v>
      </c>
      <c r="K35" s="172">
        <v>350</v>
      </c>
      <c r="L35" s="25">
        <v>732</v>
      </c>
      <c r="M35" s="1">
        <v>513</v>
      </c>
      <c r="N35" s="1">
        <v>393</v>
      </c>
      <c r="O35" s="21">
        <v>263</v>
      </c>
      <c r="P35" s="183">
        <f t="shared" si="3"/>
        <v>2.44</v>
      </c>
      <c r="Q35" s="101">
        <f t="shared" si="3"/>
        <v>1.026</v>
      </c>
      <c r="R35" s="101">
        <f t="shared" si="11"/>
        <v>0.71454545454545459</v>
      </c>
      <c r="S35" s="101">
        <f t="shared" si="7"/>
        <v>0.75142857142857145</v>
      </c>
      <c r="T35" s="101">
        <f t="shared" si="8"/>
        <v>0.43058823529411766</v>
      </c>
      <c r="U35" s="101">
        <f t="shared" si="9"/>
        <v>0.73235294117647054</v>
      </c>
      <c r="V35" s="101">
        <f t="shared" si="10"/>
        <v>0.96352941176470586</v>
      </c>
      <c r="W35" s="101">
        <f t="shared" si="4"/>
        <v>1.118235294117647</v>
      </c>
      <c r="X35" s="166" t="s">
        <v>249</v>
      </c>
    </row>
    <row r="36" spans="2:24" ht="105" x14ac:dyDescent="0.2">
      <c r="B36" s="212" t="s">
        <v>122</v>
      </c>
      <c r="C36" s="214" t="s">
        <v>193</v>
      </c>
      <c r="D36" s="140" t="s">
        <v>125</v>
      </c>
      <c r="E36" s="138" t="s">
        <v>126</v>
      </c>
      <c r="F36" s="140" t="s">
        <v>173</v>
      </c>
      <c r="G36" s="158">
        <f t="shared" si="5"/>
        <v>38</v>
      </c>
      <c r="H36" s="171">
        <v>10</v>
      </c>
      <c r="I36" s="172">
        <v>11</v>
      </c>
      <c r="J36" s="173">
        <v>11</v>
      </c>
      <c r="K36" s="172">
        <v>6</v>
      </c>
      <c r="L36" s="25">
        <v>16</v>
      </c>
      <c r="M36" s="1">
        <v>12</v>
      </c>
      <c r="N36" s="1">
        <v>7</v>
      </c>
      <c r="O36" s="21">
        <v>8</v>
      </c>
      <c r="P36" s="183">
        <f t="shared" si="3"/>
        <v>1.6</v>
      </c>
      <c r="Q36" s="101">
        <f t="shared" si="3"/>
        <v>1.0909090909090908</v>
      </c>
      <c r="R36" s="101">
        <f t="shared" si="11"/>
        <v>0.63636363636363635</v>
      </c>
      <c r="S36" s="101">
        <f t="shared" si="7"/>
        <v>1.3333333333333333</v>
      </c>
      <c r="T36" s="101">
        <f t="shared" si="8"/>
        <v>0.42105263157894735</v>
      </c>
      <c r="U36" s="101">
        <f t="shared" si="9"/>
        <v>0.73684210526315785</v>
      </c>
      <c r="V36" s="101">
        <f t="shared" si="10"/>
        <v>0.92105263157894735</v>
      </c>
      <c r="W36" s="101">
        <f t="shared" si="4"/>
        <v>1.131578947368421</v>
      </c>
      <c r="X36" s="166" t="s">
        <v>266</v>
      </c>
    </row>
    <row r="37" spans="2:24" ht="105" x14ac:dyDescent="0.2">
      <c r="B37" s="213"/>
      <c r="C37" s="215"/>
      <c r="D37" s="140" t="s">
        <v>127</v>
      </c>
      <c r="E37" s="138" t="s">
        <v>128</v>
      </c>
      <c r="F37" s="140" t="s">
        <v>174</v>
      </c>
      <c r="G37" s="158">
        <f t="shared" si="5"/>
        <v>35</v>
      </c>
      <c r="H37" s="171">
        <v>9</v>
      </c>
      <c r="I37" s="172">
        <v>9</v>
      </c>
      <c r="J37" s="173">
        <v>9</v>
      </c>
      <c r="K37" s="172">
        <v>8</v>
      </c>
      <c r="L37" s="25">
        <v>12</v>
      </c>
      <c r="M37" s="1">
        <v>14</v>
      </c>
      <c r="N37" s="1">
        <v>13</v>
      </c>
      <c r="O37" s="21">
        <v>5</v>
      </c>
      <c r="P37" s="183">
        <f t="shared" si="3"/>
        <v>1.3333333333333333</v>
      </c>
      <c r="Q37" s="101">
        <f t="shared" si="3"/>
        <v>1.5555555555555556</v>
      </c>
      <c r="R37" s="101">
        <f t="shared" si="11"/>
        <v>1.4444444444444444</v>
      </c>
      <c r="S37" s="101">
        <f t="shared" si="7"/>
        <v>0.625</v>
      </c>
      <c r="T37" s="101">
        <f t="shared" si="8"/>
        <v>0.34285714285714286</v>
      </c>
      <c r="U37" s="101">
        <f t="shared" si="9"/>
        <v>0.74285714285714288</v>
      </c>
      <c r="V37" s="101">
        <f t="shared" si="10"/>
        <v>1.1142857142857143</v>
      </c>
      <c r="W37" s="101">
        <f t="shared" si="4"/>
        <v>1.2571428571428571</v>
      </c>
      <c r="X37" s="166" t="s">
        <v>267</v>
      </c>
    </row>
    <row r="38" spans="2:24" ht="105" x14ac:dyDescent="0.2">
      <c r="B38" s="135" t="s">
        <v>122</v>
      </c>
      <c r="C38" s="136" t="s">
        <v>194</v>
      </c>
      <c r="D38" s="141" t="s">
        <v>129</v>
      </c>
      <c r="E38" s="142" t="s">
        <v>130</v>
      </c>
      <c r="F38" s="140" t="s">
        <v>175</v>
      </c>
      <c r="G38" s="158">
        <f t="shared" si="5"/>
        <v>1700</v>
      </c>
      <c r="H38" s="171">
        <v>511</v>
      </c>
      <c r="I38" s="172">
        <v>426</v>
      </c>
      <c r="J38" s="173">
        <v>366</v>
      </c>
      <c r="K38" s="172">
        <v>397</v>
      </c>
      <c r="L38" s="25">
        <v>688</v>
      </c>
      <c r="M38" s="1">
        <v>536</v>
      </c>
      <c r="N38" s="1">
        <v>527</v>
      </c>
      <c r="O38" s="21">
        <v>294</v>
      </c>
      <c r="P38" s="183">
        <f t="shared" si="3"/>
        <v>1.3463796477495107</v>
      </c>
      <c r="Q38" s="101">
        <f t="shared" si="3"/>
        <v>1.2582159624413145</v>
      </c>
      <c r="R38" s="101">
        <f t="shared" si="11"/>
        <v>1.4398907103825136</v>
      </c>
      <c r="S38" s="101">
        <f t="shared" si="7"/>
        <v>0.74055415617128462</v>
      </c>
      <c r="T38" s="101">
        <f t="shared" si="8"/>
        <v>0.40470588235294119</v>
      </c>
      <c r="U38" s="101">
        <f t="shared" si="9"/>
        <v>0.72</v>
      </c>
      <c r="V38" s="101">
        <f t="shared" si="10"/>
        <v>1.03</v>
      </c>
      <c r="W38" s="101">
        <f t="shared" si="4"/>
        <v>1.2029411764705882</v>
      </c>
      <c r="X38" s="166" t="s">
        <v>268</v>
      </c>
    </row>
    <row r="39" spans="2:24" ht="134.5" customHeight="1" x14ac:dyDescent="0.2">
      <c r="B39" s="124" t="s">
        <v>131</v>
      </c>
      <c r="C39" s="162" t="s">
        <v>195</v>
      </c>
      <c r="D39" s="126" t="s">
        <v>132</v>
      </c>
      <c r="E39" s="126" t="s">
        <v>133</v>
      </c>
      <c r="F39" s="149" t="s">
        <v>176</v>
      </c>
      <c r="G39" s="154">
        <f t="shared" si="5"/>
        <v>2878</v>
      </c>
      <c r="H39" s="171">
        <f>SUM(H40:H42)</f>
        <v>392</v>
      </c>
      <c r="I39" s="171">
        <f t="shared" ref="I39:K39" si="12">SUM(I40:I42)</f>
        <v>1556</v>
      </c>
      <c r="J39" s="171">
        <f t="shared" si="12"/>
        <v>515</v>
      </c>
      <c r="K39" s="171">
        <f t="shared" si="12"/>
        <v>415</v>
      </c>
      <c r="L39" s="179">
        <f>SUM(L40:L42)</f>
        <v>508</v>
      </c>
      <c r="M39" s="171">
        <f>SUM(M40:M42)</f>
        <v>1890</v>
      </c>
      <c r="N39" s="171">
        <f>SUM(N40:N42)</f>
        <v>520</v>
      </c>
      <c r="O39" s="180">
        <f>SUM(O40:O42)</f>
        <v>476</v>
      </c>
      <c r="P39" s="183">
        <f t="shared" si="3"/>
        <v>1.2959183673469388</v>
      </c>
      <c r="Q39" s="101">
        <f t="shared" si="3"/>
        <v>1.2146529562982005</v>
      </c>
      <c r="R39" s="101">
        <f t="shared" si="11"/>
        <v>1.0097087378640777</v>
      </c>
      <c r="S39" s="101">
        <f t="shared" si="7"/>
        <v>1.146987951807229</v>
      </c>
      <c r="T39" s="101">
        <f t="shared" si="8"/>
        <v>0.17651146629603892</v>
      </c>
      <c r="U39" s="101">
        <f t="shared" si="9"/>
        <v>0.83321751216122308</v>
      </c>
      <c r="V39" s="101">
        <f t="shared" si="10"/>
        <v>1.0138985406532315</v>
      </c>
      <c r="W39" s="101">
        <f t="shared" si="4"/>
        <v>1.1792911744266852</v>
      </c>
      <c r="X39" s="169" t="s">
        <v>217</v>
      </c>
    </row>
    <row r="40" spans="2:24" ht="88.25" customHeight="1" x14ac:dyDescent="0.2">
      <c r="B40" s="127" t="s">
        <v>32</v>
      </c>
      <c r="C40" s="163" t="s">
        <v>196</v>
      </c>
      <c r="D40" s="130" t="s">
        <v>134</v>
      </c>
      <c r="E40" s="129" t="s">
        <v>135</v>
      </c>
      <c r="F40" s="139" t="s">
        <v>177</v>
      </c>
      <c r="G40" s="155">
        <f t="shared" si="5"/>
        <v>900</v>
      </c>
      <c r="H40" s="171">
        <v>190</v>
      </c>
      <c r="I40" s="172">
        <v>260</v>
      </c>
      <c r="J40" s="173">
        <v>260</v>
      </c>
      <c r="K40" s="172">
        <v>190</v>
      </c>
      <c r="L40" s="25">
        <v>279</v>
      </c>
      <c r="M40" s="1">
        <v>610</v>
      </c>
      <c r="N40" s="1">
        <v>281</v>
      </c>
      <c r="O40" s="21">
        <v>264</v>
      </c>
      <c r="P40" s="183">
        <f t="shared" si="3"/>
        <v>1.4684210526315788</v>
      </c>
      <c r="Q40" s="101">
        <f t="shared" si="3"/>
        <v>2.3461538461538463</v>
      </c>
      <c r="R40" s="101">
        <f t="shared" si="11"/>
        <v>1.0807692307692307</v>
      </c>
      <c r="S40" s="101">
        <f t="shared" si="7"/>
        <v>1.3894736842105264</v>
      </c>
      <c r="T40" s="101">
        <f t="shared" si="8"/>
        <v>0.31</v>
      </c>
      <c r="U40" s="101">
        <f t="shared" si="9"/>
        <v>0.98777777777777775</v>
      </c>
      <c r="V40" s="101">
        <f t="shared" si="10"/>
        <v>1.3</v>
      </c>
      <c r="W40" s="101">
        <f t="shared" si="4"/>
        <v>1.5933333333333333</v>
      </c>
      <c r="X40" s="166" t="s">
        <v>216</v>
      </c>
    </row>
    <row r="41" spans="2:24" ht="100" customHeight="1" x14ac:dyDescent="0.2">
      <c r="B41" s="127" t="s">
        <v>32</v>
      </c>
      <c r="C41" s="163" t="s">
        <v>197</v>
      </c>
      <c r="D41" s="143" t="s">
        <v>136</v>
      </c>
      <c r="E41" s="129" t="s">
        <v>137</v>
      </c>
      <c r="F41" s="139" t="s">
        <v>178</v>
      </c>
      <c r="G41" s="155">
        <f t="shared" si="5"/>
        <v>375</v>
      </c>
      <c r="H41" s="171">
        <v>75</v>
      </c>
      <c r="I41" s="172">
        <v>95</v>
      </c>
      <c r="J41" s="173">
        <v>115</v>
      </c>
      <c r="K41" s="172">
        <v>90</v>
      </c>
      <c r="L41" s="25">
        <v>63</v>
      </c>
      <c r="M41" s="1">
        <v>72</v>
      </c>
      <c r="N41" s="1">
        <v>80</v>
      </c>
      <c r="O41" s="21">
        <v>86</v>
      </c>
      <c r="P41" s="183">
        <f t="shared" si="3"/>
        <v>0.84</v>
      </c>
      <c r="Q41" s="101">
        <f t="shared" si="3"/>
        <v>0.75789473684210529</v>
      </c>
      <c r="R41" s="101">
        <f t="shared" si="11"/>
        <v>0.69565217391304346</v>
      </c>
      <c r="S41" s="101">
        <f t="shared" si="7"/>
        <v>0.9555555555555556</v>
      </c>
      <c r="T41" s="101">
        <f t="shared" si="8"/>
        <v>0.16800000000000001</v>
      </c>
      <c r="U41" s="101">
        <f t="shared" si="9"/>
        <v>0.36</v>
      </c>
      <c r="V41" s="101">
        <f t="shared" si="10"/>
        <v>0.57333333333333336</v>
      </c>
      <c r="W41" s="101">
        <f t="shared" si="4"/>
        <v>0.80266666666666664</v>
      </c>
      <c r="X41" s="166" t="s">
        <v>269</v>
      </c>
    </row>
    <row r="42" spans="2:24" ht="95.75" customHeight="1" x14ac:dyDescent="0.2">
      <c r="B42" s="127" t="s">
        <v>32</v>
      </c>
      <c r="C42" s="163" t="s">
        <v>198</v>
      </c>
      <c r="D42" s="143" t="s">
        <v>138</v>
      </c>
      <c r="E42" s="129" t="s">
        <v>139</v>
      </c>
      <c r="F42" s="139" t="s">
        <v>179</v>
      </c>
      <c r="G42" s="155">
        <f t="shared" si="5"/>
        <v>1603</v>
      </c>
      <c r="H42" s="171">
        <v>127</v>
      </c>
      <c r="I42" s="172">
        <v>1201</v>
      </c>
      <c r="J42" s="173">
        <v>140</v>
      </c>
      <c r="K42" s="172">
        <v>135</v>
      </c>
      <c r="L42" s="25">
        <v>166</v>
      </c>
      <c r="M42" s="1">
        <v>1208</v>
      </c>
      <c r="N42" s="1">
        <v>159</v>
      </c>
      <c r="O42" s="21">
        <v>126</v>
      </c>
      <c r="P42" s="183">
        <f t="shared" si="3"/>
        <v>1.3070866141732282</v>
      </c>
      <c r="Q42" s="101">
        <f t="shared" si="3"/>
        <v>1.0058284762697751</v>
      </c>
      <c r="R42" s="101">
        <f t="shared" si="11"/>
        <v>1.1357142857142857</v>
      </c>
      <c r="S42" s="101">
        <f t="shared" si="7"/>
        <v>0.93333333333333335</v>
      </c>
      <c r="T42" s="101">
        <f t="shared" si="8"/>
        <v>0.10355583281347473</v>
      </c>
      <c r="U42" s="101">
        <f t="shared" si="9"/>
        <v>0.8571428571428571</v>
      </c>
      <c r="V42" s="101">
        <f t="shared" si="10"/>
        <v>0.95633187772925765</v>
      </c>
      <c r="W42" s="101">
        <f t="shared" si="4"/>
        <v>1.034934497816594</v>
      </c>
      <c r="X42" s="166" t="s">
        <v>270</v>
      </c>
    </row>
    <row r="43" spans="2:24" ht="153.5" customHeight="1" x14ac:dyDescent="0.2">
      <c r="B43" s="124" t="s">
        <v>140</v>
      </c>
      <c r="C43" s="162" t="s">
        <v>199</v>
      </c>
      <c r="D43" s="126" t="s">
        <v>141</v>
      </c>
      <c r="E43" s="126" t="s">
        <v>142</v>
      </c>
      <c r="F43" s="149" t="s">
        <v>180</v>
      </c>
      <c r="G43" s="154">
        <f t="shared" si="5"/>
        <v>1723</v>
      </c>
      <c r="H43" s="171">
        <f>SUM(H44:H51)</f>
        <v>305</v>
      </c>
      <c r="I43" s="171">
        <f t="shared" ref="I43:K43" si="13">SUM(I44:I51)</f>
        <v>505</v>
      </c>
      <c r="J43" s="171">
        <f t="shared" si="13"/>
        <v>502</v>
      </c>
      <c r="K43" s="171">
        <f t="shared" si="13"/>
        <v>411</v>
      </c>
      <c r="L43" s="179">
        <f>SUM(L44:L51)</f>
        <v>310</v>
      </c>
      <c r="M43" s="171">
        <f>SUM(M44:M51)</f>
        <v>487</v>
      </c>
      <c r="N43" s="171">
        <f>SUM(N44:N51)</f>
        <v>519</v>
      </c>
      <c r="O43" s="171">
        <f>SUM(O44:O51)</f>
        <v>433</v>
      </c>
      <c r="P43" s="183">
        <f t="shared" si="3"/>
        <v>1.0163934426229508</v>
      </c>
      <c r="Q43" s="101">
        <f t="shared" si="3"/>
        <v>0.96435643564356432</v>
      </c>
      <c r="R43" s="101">
        <f t="shared" si="11"/>
        <v>1.0338645418326693</v>
      </c>
      <c r="S43" s="101">
        <f t="shared" si="7"/>
        <v>1.0535279805352797</v>
      </c>
      <c r="T43" s="101">
        <f t="shared" si="8"/>
        <v>0.17991874637260591</v>
      </c>
      <c r="U43" s="101">
        <f t="shared" si="9"/>
        <v>0.46256529309344169</v>
      </c>
      <c r="V43" s="101">
        <f t="shared" si="10"/>
        <v>0.76378409750435283</v>
      </c>
      <c r="W43" s="101">
        <f t="shared" si="4"/>
        <v>1.0150899593731864</v>
      </c>
      <c r="X43" s="169" t="s">
        <v>246</v>
      </c>
    </row>
    <row r="44" spans="2:24" ht="143.5" customHeight="1" x14ac:dyDescent="0.2">
      <c r="B44" s="199" t="s">
        <v>32</v>
      </c>
      <c r="C44" s="200" t="s">
        <v>200</v>
      </c>
      <c r="D44" s="143" t="s">
        <v>143</v>
      </c>
      <c r="E44" s="129" t="s">
        <v>144</v>
      </c>
      <c r="F44" s="128" t="s">
        <v>181</v>
      </c>
      <c r="G44" s="155">
        <f t="shared" si="5"/>
        <v>40</v>
      </c>
      <c r="H44" s="171">
        <v>10</v>
      </c>
      <c r="I44" s="171">
        <v>10</v>
      </c>
      <c r="J44" s="171">
        <v>10</v>
      </c>
      <c r="K44" s="171">
        <v>10</v>
      </c>
      <c r="L44" s="25">
        <v>10</v>
      </c>
      <c r="M44" s="1">
        <v>10</v>
      </c>
      <c r="N44" s="1">
        <v>10</v>
      </c>
      <c r="O44" s="21">
        <v>10</v>
      </c>
      <c r="P44" s="183">
        <f t="shared" si="3"/>
        <v>1</v>
      </c>
      <c r="Q44" s="101">
        <f t="shared" si="3"/>
        <v>1</v>
      </c>
      <c r="R44" s="101">
        <f t="shared" si="11"/>
        <v>1</v>
      </c>
      <c r="S44" s="101">
        <f t="shared" si="7"/>
        <v>1</v>
      </c>
      <c r="T44" s="101">
        <f t="shared" si="8"/>
        <v>0.25</v>
      </c>
      <c r="U44" s="101">
        <f t="shared" si="9"/>
        <v>0.5</v>
      </c>
      <c r="V44" s="101">
        <f t="shared" si="10"/>
        <v>0.75</v>
      </c>
      <c r="W44" s="101">
        <f t="shared" si="4"/>
        <v>1</v>
      </c>
      <c r="X44" s="166" t="s">
        <v>213</v>
      </c>
    </row>
    <row r="45" spans="2:24" ht="147.5" customHeight="1" x14ac:dyDescent="0.2">
      <c r="B45" s="199"/>
      <c r="C45" s="201"/>
      <c r="D45" s="143" t="s">
        <v>145</v>
      </c>
      <c r="E45" s="129" t="s">
        <v>146</v>
      </c>
      <c r="F45" s="128" t="s">
        <v>182</v>
      </c>
      <c r="G45" s="155">
        <f t="shared" si="5"/>
        <v>55</v>
      </c>
      <c r="H45" s="171">
        <v>14</v>
      </c>
      <c r="I45" s="172">
        <v>12</v>
      </c>
      <c r="J45" s="173">
        <v>10</v>
      </c>
      <c r="K45" s="172">
        <v>19</v>
      </c>
      <c r="L45" s="25">
        <v>25</v>
      </c>
      <c r="M45" s="1">
        <v>14</v>
      </c>
      <c r="N45" s="1">
        <v>40</v>
      </c>
      <c r="O45" s="21">
        <v>20</v>
      </c>
      <c r="P45" s="183">
        <f t="shared" si="3"/>
        <v>1.7857142857142858</v>
      </c>
      <c r="Q45" s="101">
        <f t="shared" si="3"/>
        <v>1.1666666666666667</v>
      </c>
      <c r="R45" s="101">
        <f t="shared" si="11"/>
        <v>4</v>
      </c>
      <c r="S45" s="101">
        <f t="shared" si="7"/>
        <v>1.0526315789473684</v>
      </c>
      <c r="T45" s="101">
        <f t="shared" si="8"/>
        <v>0.45454545454545453</v>
      </c>
      <c r="U45" s="101">
        <f t="shared" si="9"/>
        <v>0.70909090909090911</v>
      </c>
      <c r="V45" s="101">
        <f t="shared" si="10"/>
        <v>1.4363636363636363</v>
      </c>
      <c r="W45" s="101">
        <f t="shared" si="4"/>
        <v>1.8</v>
      </c>
      <c r="X45" s="166" t="s">
        <v>245</v>
      </c>
    </row>
    <row r="46" spans="2:24" ht="204.5" customHeight="1" x14ac:dyDescent="0.2">
      <c r="B46" s="127" t="s">
        <v>32</v>
      </c>
      <c r="C46" s="164" t="s">
        <v>201</v>
      </c>
      <c r="D46" s="144" t="s">
        <v>147</v>
      </c>
      <c r="E46" s="129" t="s">
        <v>148</v>
      </c>
      <c r="F46" s="128" t="s">
        <v>183</v>
      </c>
      <c r="G46" s="155">
        <f t="shared" si="5"/>
        <v>16</v>
      </c>
      <c r="H46" s="171">
        <v>4</v>
      </c>
      <c r="I46" s="172">
        <v>4</v>
      </c>
      <c r="J46" s="173">
        <v>4</v>
      </c>
      <c r="K46" s="172">
        <v>4</v>
      </c>
      <c r="L46" s="25">
        <v>7</v>
      </c>
      <c r="M46" s="1">
        <v>6</v>
      </c>
      <c r="N46" s="1">
        <v>4</v>
      </c>
      <c r="O46" s="21">
        <v>16</v>
      </c>
      <c r="P46" s="183">
        <f t="shared" si="3"/>
        <v>1.75</v>
      </c>
      <c r="Q46" s="101">
        <f t="shared" si="3"/>
        <v>1.5</v>
      </c>
      <c r="R46" s="101">
        <f t="shared" si="11"/>
        <v>1</v>
      </c>
      <c r="S46" s="101">
        <f t="shared" si="7"/>
        <v>4</v>
      </c>
      <c r="T46" s="101">
        <f t="shared" si="8"/>
        <v>0.4375</v>
      </c>
      <c r="U46" s="101">
        <f t="shared" si="9"/>
        <v>0.8125</v>
      </c>
      <c r="V46" s="101">
        <f t="shared" si="10"/>
        <v>1.0625</v>
      </c>
      <c r="W46" s="101">
        <f t="shared" si="4"/>
        <v>2.0625</v>
      </c>
      <c r="X46" s="166" t="s">
        <v>271</v>
      </c>
    </row>
    <row r="47" spans="2:24" ht="95" customHeight="1" x14ac:dyDescent="0.2">
      <c r="B47" s="199" t="s">
        <v>32</v>
      </c>
      <c r="C47" s="200" t="s">
        <v>202</v>
      </c>
      <c r="D47" s="143" t="s">
        <v>149</v>
      </c>
      <c r="E47" s="129" t="s">
        <v>150</v>
      </c>
      <c r="F47" s="128" t="s">
        <v>184</v>
      </c>
      <c r="G47" s="155">
        <f t="shared" si="5"/>
        <v>1100</v>
      </c>
      <c r="H47" s="171">
        <v>150</v>
      </c>
      <c r="I47" s="172">
        <v>350</v>
      </c>
      <c r="J47" s="173">
        <v>350</v>
      </c>
      <c r="K47" s="172">
        <v>250</v>
      </c>
      <c r="L47" s="25">
        <v>163</v>
      </c>
      <c r="M47" s="1">
        <v>358</v>
      </c>
      <c r="N47" s="1">
        <v>361</v>
      </c>
      <c r="O47" s="21">
        <v>284</v>
      </c>
      <c r="P47" s="183">
        <f t="shared" si="3"/>
        <v>1.0866666666666667</v>
      </c>
      <c r="Q47" s="101">
        <f t="shared" si="3"/>
        <v>1.0228571428571429</v>
      </c>
      <c r="R47" s="101">
        <f t="shared" si="11"/>
        <v>1.0314285714285714</v>
      </c>
      <c r="S47" s="101">
        <f t="shared" si="7"/>
        <v>1.1359999999999999</v>
      </c>
      <c r="T47" s="101">
        <f t="shared" si="8"/>
        <v>0.14818181818181819</v>
      </c>
      <c r="U47" s="101">
        <f t="shared" si="9"/>
        <v>0.47363636363636363</v>
      </c>
      <c r="V47" s="101">
        <f t="shared" si="10"/>
        <v>0.80181818181818176</v>
      </c>
      <c r="W47" s="101">
        <f t="shared" si="4"/>
        <v>1.06</v>
      </c>
      <c r="X47" s="166" t="s">
        <v>214</v>
      </c>
    </row>
    <row r="48" spans="2:24" ht="114.25" customHeight="1" x14ac:dyDescent="0.2">
      <c r="B48" s="199"/>
      <c r="C48" s="201"/>
      <c r="D48" s="143" t="s">
        <v>151</v>
      </c>
      <c r="E48" s="129" t="s">
        <v>152</v>
      </c>
      <c r="F48" s="128" t="s">
        <v>185</v>
      </c>
      <c r="G48" s="155">
        <f t="shared" si="5"/>
        <v>4</v>
      </c>
      <c r="H48" s="171">
        <v>0</v>
      </c>
      <c r="I48" s="172">
        <v>2</v>
      </c>
      <c r="J48" s="173">
        <v>1</v>
      </c>
      <c r="K48" s="172">
        <v>1</v>
      </c>
      <c r="L48" s="25">
        <v>0</v>
      </c>
      <c r="M48" s="1">
        <v>2</v>
      </c>
      <c r="N48" s="1">
        <v>1</v>
      </c>
      <c r="O48" s="21">
        <v>1</v>
      </c>
      <c r="P48" s="183" t="str">
        <f t="shared" si="3"/>
        <v>100%</v>
      </c>
      <c r="Q48" s="101">
        <f t="shared" si="3"/>
        <v>1</v>
      </c>
      <c r="R48" s="101">
        <f t="shared" si="11"/>
        <v>1</v>
      </c>
      <c r="S48" s="101">
        <f t="shared" si="7"/>
        <v>1</v>
      </c>
      <c r="T48" s="101">
        <f t="shared" si="8"/>
        <v>0</v>
      </c>
      <c r="U48" s="101">
        <f t="shared" si="9"/>
        <v>0.5</v>
      </c>
      <c r="V48" s="101">
        <f t="shared" si="10"/>
        <v>0.75</v>
      </c>
      <c r="W48" s="101">
        <f t="shared" si="4"/>
        <v>1</v>
      </c>
      <c r="X48" s="166" t="s">
        <v>243</v>
      </c>
    </row>
    <row r="49" spans="2:24" ht="112.25" customHeight="1" x14ac:dyDescent="0.2">
      <c r="B49" s="202" t="s">
        <v>32</v>
      </c>
      <c r="C49" s="204" t="s">
        <v>203</v>
      </c>
      <c r="D49" s="143" t="s">
        <v>153</v>
      </c>
      <c r="E49" s="129" t="s">
        <v>154</v>
      </c>
      <c r="F49" s="128" t="s">
        <v>186</v>
      </c>
      <c r="G49" s="155">
        <f t="shared" si="5"/>
        <v>324</v>
      </c>
      <c r="H49" s="171">
        <v>81</v>
      </c>
      <c r="I49" s="172">
        <v>81</v>
      </c>
      <c r="J49" s="173">
        <v>81</v>
      </c>
      <c r="K49" s="172">
        <v>81</v>
      </c>
      <c r="L49" s="25">
        <v>78</v>
      </c>
      <c r="M49" s="1">
        <v>66</v>
      </c>
      <c r="N49" s="1">
        <v>65</v>
      </c>
      <c r="O49" s="21">
        <v>68</v>
      </c>
      <c r="P49" s="183">
        <f t="shared" si="3"/>
        <v>0.96296296296296291</v>
      </c>
      <c r="Q49" s="101">
        <f t="shared" si="3"/>
        <v>0.81481481481481477</v>
      </c>
      <c r="R49" s="101">
        <f t="shared" si="11"/>
        <v>0.80246913580246915</v>
      </c>
      <c r="S49" s="101">
        <f t="shared" si="7"/>
        <v>0.83950617283950613</v>
      </c>
      <c r="T49" s="101">
        <f t="shared" si="8"/>
        <v>0.24074074074074073</v>
      </c>
      <c r="U49" s="101">
        <f t="shared" si="9"/>
        <v>0.44444444444444442</v>
      </c>
      <c r="V49" s="101">
        <f t="shared" si="10"/>
        <v>0.64506172839506171</v>
      </c>
      <c r="W49" s="101">
        <f t="shared" si="4"/>
        <v>0.85493827160493829</v>
      </c>
      <c r="X49" s="166" t="s">
        <v>272</v>
      </c>
    </row>
    <row r="50" spans="2:24" ht="114.25" customHeight="1" x14ac:dyDescent="0.2">
      <c r="B50" s="203"/>
      <c r="C50" s="205"/>
      <c r="D50" s="143" t="s">
        <v>155</v>
      </c>
      <c r="E50" s="129" t="s">
        <v>156</v>
      </c>
      <c r="F50" s="128" t="s">
        <v>187</v>
      </c>
      <c r="G50" s="155">
        <f t="shared" si="5"/>
        <v>180</v>
      </c>
      <c r="H50" s="171">
        <v>45</v>
      </c>
      <c r="I50" s="172">
        <v>45</v>
      </c>
      <c r="J50" s="173">
        <v>45</v>
      </c>
      <c r="K50" s="172">
        <v>45</v>
      </c>
      <c r="L50" s="25">
        <v>26</v>
      </c>
      <c r="M50" s="1">
        <v>30</v>
      </c>
      <c r="N50" s="1">
        <v>37</v>
      </c>
      <c r="O50" s="21">
        <v>33</v>
      </c>
      <c r="P50" s="183">
        <f t="shared" si="3"/>
        <v>0.57777777777777772</v>
      </c>
      <c r="Q50" s="101">
        <f t="shared" si="3"/>
        <v>0.66666666666666663</v>
      </c>
      <c r="R50" s="101">
        <f t="shared" si="11"/>
        <v>0.82222222222222219</v>
      </c>
      <c r="S50" s="101">
        <f t="shared" si="7"/>
        <v>0.73333333333333328</v>
      </c>
      <c r="T50" s="101">
        <f t="shared" si="8"/>
        <v>0.14444444444444443</v>
      </c>
      <c r="U50" s="101">
        <f t="shared" si="9"/>
        <v>0.31111111111111112</v>
      </c>
      <c r="V50" s="101">
        <f>IFERROR((M50+N50+L50)/(G50),"No Programado")</f>
        <v>0.51666666666666672</v>
      </c>
      <c r="W50" s="101">
        <f t="shared" si="4"/>
        <v>0.7</v>
      </c>
      <c r="X50" s="166" t="s">
        <v>273</v>
      </c>
    </row>
    <row r="51" spans="2:24" ht="165.75" customHeight="1" thickBot="1" x14ac:dyDescent="0.25">
      <c r="B51" s="145" t="s">
        <v>32</v>
      </c>
      <c r="C51" s="165" t="s">
        <v>204</v>
      </c>
      <c r="D51" s="146" t="s">
        <v>157</v>
      </c>
      <c r="E51" s="147" t="s">
        <v>158</v>
      </c>
      <c r="F51" s="152" t="s">
        <v>188</v>
      </c>
      <c r="G51" s="159">
        <f t="shared" si="5"/>
        <v>4</v>
      </c>
      <c r="H51" s="174">
        <v>1</v>
      </c>
      <c r="I51" s="175">
        <v>1</v>
      </c>
      <c r="J51" s="176">
        <v>1</v>
      </c>
      <c r="K51" s="175">
        <v>1</v>
      </c>
      <c r="L51" s="28">
        <v>1</v>
      </c>
      <c r="M51" s="23">
        <v>1</v>
      </c>
      <c r="N51" s="23">
        <v>1</v>
      </c>
      <c r="O51" s="29">
        <v>1</v>
      </c>
      <c r="P51" s="183">
        <f t="shared" si="3"/>
        <v>1</v>
      </c>
      <c r="Q51" s="101">
        <f t="shared" si="3"/>
        <v>1</v>
      </c>
      <c r="R51" s="101">
        <f t="shared" si="11"/>
        <v>1</v>
      </c>
      <c r="S51" s="101">
        <f t="shared" si="7"/>
        <v>1</v>
      </c>
      <c r="T51" s="182">
        <f t="shared" si="8"/>
        <v>0.25</v>
      </c>
      <c r="U51" s="181">
        <f>IFERROR((L51+M51)/(G51),"No Programado")</f>
        <v>0.5</v>
      </c>
      <c r="V51" s="181">
        <f>IFERROR((M51+N51+L51)/(G51),"No Programado")</f>
        <v>0.75</v>
      </c>
      <c r="W51" s="181">
        <f>IFERROR((L51+M51+N51+O51)/(G51),"No Programado")</f>
        <v>1</v>
      </c>
      <c r="X51" s="167" t="s">
        <v>215</v>
      </c>
    </row>
    <row r="53" spans="2:24" ht="98.5" customHeight="1" x14ac:dyDescent="0.2"/>
    <row r="54" spans="2:24" ht="120" customHeight="1" x14ac:dyDescent="0.2">
      <c r="C54" s="206" t="s">
        <v>218</v>
      </c>
      <c r="D54" s="207"/>
      <c r="E54" s="207"/>
      <c r="F54" s="17"/>
      <c r="G54" s="47"/>
      <c r="L54" s="195" t="s">
        <v>244</v>
      </c>
      <c r="M54" s="196"/>
      <c r="N54" s="196"/>
      <c r="O54" s="196"/>
      <c r="P54" s="196"/>
      <c r="Q54" s="196"/>
      <c r="V54" s="197"/>
      <c r="W54" s="198"/>
      <c r="X54" s="198"/>
    </row>
  </sheetData>
  <mergeCells count="26">
    <mergeCell ref="X11:X12"/>
    <mergeCell ref="B11:B12"/>
    <mergeCell ref="C11:C12"/>
    <mergeCell ref="D11:F11"/>
    <mergeCell ref="G11:K11"/>
    <mergeCell ref="T11:W11"/>
    <mergeCell ref="E2:S2"/>
    <mergeCell ref="E3:S3"/>
    <mergeCell ref="E4:S4"/>
    <mergeCell ref="L11:O11"/>
    <mergeCell ref="E5:S5"/>
    <mergeCell ref="G10:W10"/>
    <mergeCell ref="P11:S11"/>
    <mergeCell ref="B30:B31"/>
    <mergeCell ref="C30:C31"/>
    <mergeCell ref="B36:B37"/>
    <mergeCell ref="C36:C37"/>
    <mergeCell ref="B44:B45"/>
    <mergeCell ref="C44:C45"/>
    <mergeCell ref="L54:Q54"/>
    <mergeCell ref="V54:X54"/>
    <mergeCell ref="B47:B48"/>
    <mergeCell ref="C47:C48"/>
    <mergeCell ref="B49:B50"/>
    <mergeCell ref="C49:C50"/>
    <mergeCell ref="C54:E54"/>
  </mergeCells>
  <conditionalFormatting sqref="C27">
    <cfRule type="duplicateValues" dxfId="74" priority="33"/>
    <cfRule type="duplicateValues" dxfId="73" priority="34"/>
  </conditionalFormatting>
  <conditionalFormatting sqref="C40">
    <cfRule type="duplicateValues" dxfId="72" priority="55"/>
    <cfRule type="duplicateValues" dxfId="71" priority="56"/>
  </conditionalFormatting>
  <conditionalFormatting sqref="C41">
    <cfRule type="duplicateValues" dxfId="70" priority="49"/>
    <cfRule type="duplicateValues" dxfId="69" priority="50"/>
  </conditionalFormatting>
  <conditionalFormatting sqref="C42">
    <cfRule type="duplicateValues" dxfId="68" priority="53"/>
    <cfRule type="duplicateValues" dxfId="67" priority="54"/>
  </conditionalFormatting>
  <conditionalFormatting sqref="H13">
    <cfRule type="cellIs" priority="32" operator="equal">
      <formula>"NO DISPONIBLE"</formula>
    </cfRule>
  </conditionalFormatting>
  <conditionalFormatting sqref="I13:O13">
    <cfRule type="cellIs" dxfId="66" priority="31" operator="equal">
      <formula>"NO DISPONIBLE"</formula>
    </cfRule>
  </conditionalFormatting>
  <conditionalFormatting sqref="L16:O17 L19:O20 L22:O29 L32:O33 L35:O38 L40:O42 L44:O51">
    <cfRule type="containsBlanks" dxfId="65" priority="62">
      <formula>LEN(TRIM(L16))=0</formula>
    </cfRule>
  </conditionalFormatting>
  <conditionalFormatting sqref="P13:S51">
    <cfRule type="cellIs" dxfId="64" priority="1" stopIfTrue="1" operator="equal">
      <formula>"100%"</formula>
    </cfRule>
    <cfRule type="cellIs" dxfId="63" priority="2" stopIfTrue="1" operator="lessThan">
      <formula>0.5</formula>
    </cfRule>
    <cfRule type="cellIs" dxfId="62" priority="3" stopIfTrue="1" operator="between">
      <formula>0.5</formula>
      <formula>0.7</formula>
    </cfRule>
    <cfRule type="cellIs" dxfId="61" priority="4" stopIfTrue="1" operator="between">
      <formula>0.7</formula>
      <formula>1.2</formula>
    </cfRule>
    <cfRule type="cellIs" dxfId="60" priority="5" stopIfTrue="1" operator="greaterThanOrEqual">
      <formula>1.2</formula>
    </cfRule>
    <cfRule type="containsBlanks" dxfId="59" priority="6" stopIfTrue="1">
      <formula>LEN(TRIM(P13))=0</formula>
    </cfRule>
  </conditionalFormatting>
  <conditionalFormatting sqref="T13">
    <cfRule type="cellIs" priority="28" operator="equal">
      <formula>"NO DISPONIBLE"</formula>
    </cfRule>
  </conditionalFormatting>
  <conditionalFormatting sqref="U13:W13">
    <cfRule type="cellIs" dxfId="58" priority="27" operator="equal">
      <formula>"NO DISPONIBLE"</formula>
    </cfRule>
  </conditionalFormatting>
  <pageMargins left="0.51181102362204722" right="0.70866141732283461" top="0.74803149606299213" bottom="0.74803149606299213" header="0.31496062992125984" footer="0.31496062992125984"/>
  <pageSetup paperSize="309" scale="29" fitToHeight="0" orientation="landscape" r:id="rId1"/>
  <rowBreaks count="3" manualBreakCount="3">
    <brk id="20" max="23" man="1"/>
    <brk id="29" max="16383" man="1"/>
    <brk id="42"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61855E-5DBA-4D48-9A3D-A7E0FAE0E497}">
  <dimension ref="B1:X35"/>
  <sheetViews>
    <sheetView topLeftCell="G7" zoomScale="60" zoomScaleNormal="60" workbookViewId="0">
      <selection activeCell="T14" sqref="T14"/>
    </sheetView>
  </sheetViews>
  <sheetFormatPr baseColWidth="10" defaultColWidth="11.5" defaultRowHeight="15" x14ac:dyDescent="0.2"/>
  <cols>
    <col min="2" max="2" width="20.5" customWidth="1"/>
    <col min="3" max="3" width="35.83203125" customWidth="1"/>
    <col min="4" max="4" width="31.5" customWidth="1"/>
    <col min="5" max="5" width="29.83203125" customWidth="1"/>
    <col min="6" max="6" width="33.33203125" customWidth="1"/>
    <col min="7" max="8" width="17.6640625" customWidth="1"/>
    <col min="9" max="20" width="17" customWidth="1"/>
    <col min="21" max="21" width="19.33203125" customWidth="1"/>
    <col min="22" max="22" width="24.33203125" customWidth="1"/>
    <col min="23" max="23" width="19.33203125" customWidth="1"/>
    <col min="24" max="24" width="56.33203125" customWidth="1"/>
  </cols>
  <sheetData>
    <row r="1" spans="2:24" ht="16" thickBot="1" x14ac:dyDescent="0.25"/>
    <row r="2" spans="2:24" ht="49.75" customHeight="1" x14ac:dyDescent="0.2">
      <c r="E2" s="216" t="s">
        <v>42</v>
      </c>
      <c r="F2" s="217"/>
      <c r="G2" s="217"/>
      <c r="H2" s="217"/>
      <c r="I2" s="217"/>
      <c r="J2" s="217"/>
      <c r="K2" s="217"/>
      <c r="L2" s="217"/>
      <c r="M2" s="217"/>
      <c r="N2" s="217"/>
      <c r="O2" s="217"/>
      <c r="P2" s="217"/>
      <c r="Q2" s="217"/>
      <c r="R2" s="217"/>
      <c r="S2" s="217"/>
      <c r="T2" s="72"/>
    </row>
    <row r="3" spans="2:24" ht="30.25" customHeight="1" x14ac:dyDescent="0.2">
      <c r="E3" s="218" t="s">
        <v>1</v>
      </c>
      <c r="F3" s="219"/>
      <c r="G3" s="219"/>
      <c r="H3" s="219"/>
      <c r="I3" s="219"/>
      <c r="J3" s="219"/>
      <c r="K3" s="219"/>
      <c r="L3" s="219"/>
      <c r="M3" s="219"/>
      <c r="N3" s="219"/>
      <c r="O3" s="219"/>
      <c r="P3" s="219"/>
      <c r="Q3" s="219"/>
      <c r="R3" s="219"/>
      <c r="S3" s="219"/>
      <c r="T3" s="72"/>
    </row>
    <row r="4" spans="2:24" ht="30.25" customHeight="1" x14ac:dyDescent="0.2">
      <c r="E4" s="218" t="s">
        <v>2</v>
      </c>
      <c r="F4" s="219"/>
      <c r="G4" s="219"/>
      <c r="H4" s="219"/>
      <c r="I4" s="219"/>
      <c r="J4" s="219"/>
      <c r="K4" s="219"/>
      <c r="L4" s="219"/>
      <c r="M4" s="219"/>
      <c r="N4" s="219"/>
      <c r="O4" s="219"/>
      <c r="P4" s="219"/>
      <c r="Q4" s="219"/>
      <c r="R4" s="219"/>
      <c r="S4" s="219"/>
      <c r="T4" s="72"/>
    </row>
    <row r="5" spans="2:24" ht="29" thickBot="1" x14ac:dyDescent="0.25">
      <c r="E5" s="222" t="s">
        <v>3</v>
      </c>
      <c r="F5" s="223"/>
      <c r="G5" s="223"/>
      <c r="H5" s="223"/>
      <c r="I5" s="223"/>
      <c r="J5" s="223"/>
      <c r="K5" s="223"/>
      <c r="L5" s="223"/>
      <c r="M5" s="223"/>
      <c r="N5" s="223"/>
      <c r="O5" s="223"/>
      <c r="P5" s="223"/>
      <c r="Q5" s="223"/>
      <c r="R5" s="223"/>
      <c r="S5" s="223"/>
      <c r="T5" s="72"/>
    </row>
    <row r="9" spans="2:24" ht="16" thickBot="1" x14ac:dyDescent="0.25"/>
    <row r="10" spans="2:24" ht="33.5" customHeight="1" thickBot="1" x14ac:dyDescent="0.25">
      <c r="G10" s="224" t="s">
        <v>43</v>
      </c>
      <c r="H10" s="225"/>
      <c r="I10" s="225"/>
      <c r="J10" s="225"/>
      <c r="K10" s="225"/>
      <c r="L10" s="225"/>
      <c r="M10" s="225"/>
      <c r="N10" s="225"/>
      <c r="O10" s="225"/>
      <c r="P10" s="225"/>
      <c r="Q10" s="225"/>
      <c r="R10" s="225"/>
      <c r="S10" s="225"/>
      <c r="T10" s="225"/>
      <c r="U10" s="225"/>
      <c r="V10" s="225"/>
      <c r="W10" s="226"/>
    </row>
    <row r="11" spans="2:24" ht="43.25" customHeight="1" thickBot="1" x14ac:dyDescent="0.25">
      <c r="B11" s="229" t="s">
        <v>5</v>
      </c>
      <c r="C11" s="231" t="s">
        <v>6</v>
      </c>
      <c r="D11" s="233" t="s">
        <v>7</v>
      </c>
      <c r="E11" s="234"/>
      <c r="F11" s="235"/>
      <c r="G11" s="236" t="s">
        <v>44</v>
      </c>
      <c r="H11" s="236"/>
      <c r="I11" s="236"/>
      <c r="J11" s="236"/>
      <c r="K11" s="237"/>
      <c r="L11" s="220" t="s">
        <v>45</v>
      </c>
      <c r="M11" s="220"/>
      <c r="N11" s="220"/>
      <c r="O11" s="221"/>
      <c r="P11" s="220" t="s">
        <v>46</v>
      </c>
      <c r="Q11" s="220"/>
      <c r="R11" s="220"/>
      <c r="S11" s="221"/>
      <c r="T11" s="73"/>
      <c r="U11" s="220" t="s">
        <v>47</v>
      </c>
      <c r="V11" s="220"/>
      <c r="W11" s="220"/>
      <c r="X11" s="227" t="s">
        <v>48</v>
      </c>
    </row>
    <row r="12" spans="2:24" ht="122.5" customHeight="1" thickBot="1" x14ac:dyDescent="0.25">
      <c r="B12" s="230"/>
      <c r="C12" s="232"/>
      <c r="D12" s="63" t="s">
        <v>13</v>
      </c>
      <c r="E12" s="63" t="s">
        <v>14</v>
      </c>
      <c r="F12" s="63" t="s">
        <v>15</v>
      </c>
      <c r="G12" s="76" t="s">
        <v>16</v>
      </c>
      <c r="H12" s="52" t="s">
        <v>17</v>
      </c>
      <c r="I12" s="77" t="s">
        <v>18</v>
      </c>
      <c r="J12" s="53" t="s">
        <v>19</v>
      </c>
      <c r="K12" s="78" t="s">
        <v>20</v>
      </c>
      <c r="L12" s="54" t="s">
        <v>17</v>
      </c>
      <c r="M12" s="77" t="s">
        <v>18</v>
      </c>
      <c r="N12" s="53" t="s">
        <v>19</v>
      </c>
      <c r="O12" s="78" t="s">
        <v>20</v>
      </c>
      <c r="P12" s="54" t="s">
        <v>17</v>
      </c>
      <c r="Q12" s="79" t="s">
        <v>18</v>
      </c>
      <c r="R12" s="53" t="s">
        <v>19</v>
      </c>
      <c r="S12" s="80" t="s">
        <v>20</v>
      </c>
      <c r="T12" s="53" t="s">
        <v>17</v>
      </c>
      <c r="U12" s="79" t="s">
        <v>18</v>
      </c>
      <c r="V12" s="53" t="s">
        <v>19</v>
      </c>
      <c r="W12" s="80" t="s">
        <v>20</v>
      </c>
      <c r="X12" s="228"/>
    </row>
    <row r="13" spans="2:24" ht="281.5" customHeight="1" x14ac:dyDescent="0.2">
      <c r="B13" s="57" t="s">
        <v>21</v>
      </c>
      <c r="C13" s="58" t="s">
        <v>22</v>
      </c>
      <c r="D13" s="59" t="s">
        <v>23</v>
      </c>
      <c r="E13" s="60" t="s">
        <v>24</v>
      </c>
      <c r="F13" s="61" t="s">
        <v>25</v>
      </c>
      <c r="G13" s="62" t="s">
        <v>26</v>
      </c>
      <c r="H13" s="81" t="s">
        <v>26</v>
      </c>
      <c r="I13" s="82" t="s">
        <v>26</v>
      </c>
      <c r="J13" s="82" t="s">
        <v>26</v>
      </c>
      <c r="K13" s="83" t="s">
        <v>26</v>
      </c>
      <c r="L13" s="81" t="s">
        <v>26</v>
      </c>
      <c r="M13" s="82" t="s">
        <v>26</v>
      </c>
      <c r="N13" s="82" t="s">
        <v>26</v>
      </c>
      <c r="O13" s="83" t="s">
        <v>26</v>
      </c>
      <c r="P13" s="86" t="s">
        <v>26</v>
      </c>
      <c r="Q13" s="87" t="s">
        <v>26</v>
      </c>
      <c r="R13" s="87" t="s">
        <v>26</v>
      </c>
      <c r="S13" s="88" t="s">
        <v>26</v>
      </c>
      <c r="T13" s="86" t="s">
        <v>26</v>
      </c>
      <c r="U13" s="100" t="s">
        <v>26</v>
      </c>
      <c r="V13" s="87" t="s">
        <v>26</v>
      </c>
      <c r="W13" s="99" t="s">
        <v>26</v>
      </c>
      <c r="X13" s="84" t="s">
        <v>49</v>
      </c>
    </row>
    <row r="14" spans="2:24" ht="54.75" customHeight="1" x14ac:dyDescent="0.2">
      <c r="B14" s="239" t="s">
        <v>27</v>
      </c>
      <c r="C14" s="240"/>
      <c r="D14" s="240"/>
      <c r="E14" s="240"/>
      <c r="F14" s="241"/>
      <c r="G14" s="55">
        <v>100</v>
      </c>
      <c r="H14" s="48">
        <v>25</v>
      </c>
      <c r="I14" s="42">
        <v>25</v>
      </c>
      <c r="J14" s="42">
        <v>25</v>
      </c>
      <c r="K14" s="43">
        <v>25</v>
      </c>
      <c r="L14" s="41">
        <v>20</v>
      </c>
      <c r="M14" s="42">
        <v>30</v>
      </c>
      <c r="N14" s="42">
        <v>25</v>
      </c>
      <c r="O14" s="44">
        <v>23</v>
      </c>
      <c r="P14" s="40">
        <f>IFERROR((L14/H14),"100%")</f>
        <v>0.8</v>
      </c>
      <c r="Q14" s="101">
        <f>IFERROR((M14/I14),"100%")</f>
        <v>1.2</v>
      </c>
      <c r="R14" s="101">
        <f t="shared" ref="R14" si="0">IFERROR((N14/J14),"100%")</f>
        <v>1</v>
      </c>
      <c r="S14" s="103">
        <f>IFERROR((O14/K14),"100%")</f>
        <v>0.92</v>
      </c>
      <c r="T14" s="40">
        <f>IFERROR((L14/$G$14),"No Programado")</f>
        <v>0.2</v>
      </c>
      <c r="U14" s="101">
        <f>IFERROR((L14+M14)/$G$14, "No Programado")</f>
        <v>0.5</v>
      </c>
      <c r="V14" s="85">
        <f>IFERROR((M14+N14+L14)/$G$14, "No Programado")</f>
        <v>0.75</v>
      </c>
      <c r="W14" s="102">
        <f>IFERROR((N14+O14+M14+L14)/$G$14, "No Programado")</f>
        <v>0.98</v>
      </c>
      <c r="X14" s="94"/>
    </row>
    <row r="15" spans="2:24" ht="54.75" customHeight="1" x14ac:dyDescent="0.2">
      <c r="B15" s="64" t="s">
        <v>28</v>
      </c>
      <c r="C15" s="65"/>
      <c r="D15" s="65"/>
      <c r="E15" s="65"/>
      <c r="F15" s="120" t="s">
        <v>29</v>
      </c>
      <c r="G15" s="66"/>
      <c r="H15" s="48"/>
      <c r="I15" s="42"/>
      <c r="J15" s="42"/>
      <c r="K15" s="43"/>
      <c r="L15" s="41"/>
      <c r="M15" s="42"/>
      <c r="N15" s="42"/>
      <c r="O15" s="44"/>
      <c r="P15" s="74"/>
      <c r="Q15" s="75"/>
      <c r="R15" s="75"/>
      <c r="S15" s="89"/>
      <c r="T15" s="45"/>
      <c r="U15" s="75"/>
      <c r="V15" s="46"/>
      <c r="W15" s="90"/>
      <c r="X15" s="95" t="s">
        <v>30</v>
      </c>
    </row>
    <row r="16" spans="2:24" ht="53.5" customHeight="1" x14ac:dyDescent="0.2">
      <c r="B16" s="67" t="s">
        <v>31</v>
      </c>
      <c r="C16" s="68"/>
      <c r="D16" s="69"/>
      <c r="E16" s="70"/>
      <c r="F16" s="121" t="s">
        <v>29</v>
      </c>
      <c r="G16" s="71"/>
      <c r="H16" s="49"/>
      <c r="I16" s="1"/>
      <c r="J16" s="1"/>
      <c r="K16" s="21"/>
      <c r="L16" s="25"/>
      <c r="M16" s="1"/>
      <c r="N16" s="1"/>
      <c r="O16" s="2"/>
      <c r="P16" s="40"/>
      <c r="Q16" s="101"/>
      <c r="R16" s="101"/>
      <c r="S16" s="103"/>
      <c r="T16" s="45"/>
      <c r="U16" s="46"/>
      <c r="V16" s="46"/>
      <c r="W16" s="90"/>
      <c r="X16" s="96" t="s">
        <v>30</v>
      </c>
    </row>
    <row r="17" spans="2:24" ht="53.5" customHeight="1" x14ac:dyDescent="0.2">
      <c r="B17" s="3" t="s">
        <v>32</v>
      </c>
      <c r="C17" s="4"/>
      <c r="D17" s="5"/>
      <c r="E17" s="6"/>
      <c r="F17" s="7" t="s">
        <v>29</v>
      </c>
      <c r="G17" s="56"/>
      <c r="H17" s="49"/>
      <c r="I17" s="1"/>
      <c r="J17" s="1"/>
      <c r="K17" s="21"/>
      <c r="L17" s="25"/>
      <c r="M17" s="1"/>
      <c r="N17" s="1"/>
      <c r="O17" s="2"/>
      <c r="P17" s="45"/>
      <c r="Q17" s="46"/>
      <c r="R17" s="46"/>
      <c r="S17" s="90"/>
      <c r="T17" s="45"/>
      <c r="U17" s="46"/>
      <c r="V17" s="46"/>
      <c r="W17" s="90"/>
      <c r="X17" s="97" t="s">
        <v>30</v>
      </c>
    </row>
    <row r="18" spans="2:24" ht="53.5" customHeight="1" thickBot="1" x14ac:dyDescent="0.25">
      <c r="B18" s="8" t="s">
        <v>32</v>
      </c>
      <c r="C18" s="9"/>
      <c r="D18" s="10"/>
      <c r="E18" s="11"/>
      <c r="F18" s="12" t="s">
        <v>29</v>
      </c>
      <c r="G18" s="51"/>
      <c r="H18" s="50"/>
      <c r="I18" s="23"/>
      <c r="J18" s="23"/>
      <c r="K18" s="29"/>
      <c r="L18" s="28"/>
      <c r="M18" s="23"/>
      <c r="N18" s="23"/>
      <c r="O18" s="24"/>
      <c r="P18" s="91"/>
      <c r="Q18" s="92"/>
      <c r="R18" s="92"/>
      <c r="S18" s="93"/>
      <c r="T18" s="91"/>
      <c r="U18" s="92"/>
      <c r="V18" s="92"/>
      <c r="W18" s="93"/>
      <c r="X18" s="98" t="s">
        <v>30</v>
      </c>
    </row>
    <row r="19" spans="2:24" ht="15.75" customHeight="1" x14ac:dyDescent="0.2"/>
    <row r="20" spans="2:24" ht="15.75" customHeight="1" x14ac:dyDescent="0.2"/>
    <row r="21" spans="2:24" ht="15.75" customHeight="1" x14ac:dyDescent="0.2"/>
    <row r="22" spans="2:24" ht="15.75" customHeight="1" x14ac:dyDescent="0.2"/>
    <row r="23" spans="2:24" ht="15.75" customHeight="1" x14ac:dyDescent="0.2"/>
    <row r="24" spans="2:24" ht="15.75" customHeight="1" x14ac:dyDescent="0.2"/>
    <row r="25" spans="2:24" x14ac:dyDescent="0.2">
      <c r="F25" s="22"/>
      <c r="G25" s="22"/>
    </row>
    <row r="26" spans="2:24" ht="89.5" customHeight="1" x14ac:dyDescent="0.2">
      <c r="C26" s="206" t="s">
        <v>33</v>
      </c>
      <c r="D26" s="206"/>
      <c r="E26" s="206"/>
      <c r="F26" s="17"/>
      <c r="G26" s="47"/>
      <c r="L26" s="242" t="s">
        <v>34</v>
      </c>
      <c r="M26" s="242"/>
      <c r="N26" s="242"/>
      <c r="O26" s="242"/>
      <c r="P26" s="242"/>
      <c r="Q26" s="242"/>
      <c r="V26" s="206" t="s">
        <v>35</v>
      </c>
      <c r="W26" s="206"/>
      <c r="X26" s="206"/>
    </row>
    <row r="28" spans="2:24" ht="16" thickBot="1" x14ac:dyDescent="0.25"/>
    <row r="29" spans="2:24" ht="15" customHeight="1" thickBot="1" x14ac:dyDescent="0.25">
      <c r="E29" s="249" t="s">
        <v>36</v>
      </c>
      <c r="F29" s="250"/>
      <c r="G29" s="250"/>
      <c r="H29" s="250"/>
      <c r="I29" s="250"/>
      <c r="J29" s="250"/>
      <c r="K29" s="250"/>
      <c r="L29" s="250"/>
      <c r="M29" s="250"/>
      <c r="N29" s="250"/>
      <c r="O29" s="250"/>
      <c r="P29" s="250"/>
      <c r="Q29" s="250"/>
      <c r="R29" s="250"/>
      <c r="S29" s="250"/>
      <c r="T29" s="250"/>
      <c r="U29" s="250"/>
      <c r="V29" s="250"/>
      <c r="W29" s="250"/>
      <c r="X29" s="251"/>
    </row>
    <row r="30" spans="2:24" ht="15" customHeight="1" thickBot="1" x14ac:dyDescent="0.25">
      <c r="E30" s="252" t="s">
        <v>37</v>
      </c>
      <c r="F30" s="252" t="s">
        <v>50</v>
      </c>
      <c r="G30" s="254" t="s">
        <v>38</v>
      </c>
      <c r="H30" s="255"/>
      <c r="I30" s="255"/>
      <c r="J30" s="256"/>
      <c r="K30" s="254" t="s">
        <v>39</v>
      </c>
      <c r="L30" s="255"/>
      <c r="M30" s="255"/>
      <c r="N30" s="256"/>
      <c r="O30" s="254" t="s">
        <v>40</v>
      </c>
      <c r="P30" s="255"/>
      <c r="Q30" s="255"/>
      <c r="R30" s="256"/>
      <c r="S30" s="254" t="s">
        <v>41</v>
      </c>
      <c r="T30" s="255"/>
      <c r="U30" s="255"/>
      <c r="V30" s="256"/>
      <c r="W30" s="257" t="s">
        <v>51</v>
      </c>
      <c r="X30" s="258"/>
    </row>
    <row r="31" spans="2:24" ht="31" thickBot="1" x14ac:dyDescent="0.25">
      <c r="E31" s="253"/>
      <c r="F31" s="253"/>
      <c r="G31" s="13" t="s">
        <v>52</v>
      </c>
      <c r="H31" s="104" t="s">
        <v>53</v>
      </c>
      <c r="I31" s="14" t="s">
        <v>54</v>
      </c>
      <c r="J31" s="105" t="s">
        <v>55</v>
      </c>
      <c r="K31" s="13" t="s">
        <v>52</v>
      </c>
      <c r="L31" s="104" t="s">
        <v>53</v>
      </c>
      <c r="M31" s="14" t="s">
        <v>54</v>
      </c>
      <c r="N31" s="105" t="s">
        <v>55</v>
      </c>
      <c r="O31" s="13" t="s">
        <v>52</v>
      </c>
      <c r="P31" s="106" t="s">
        <v>53</v>
      </c>
      <c r="Q31" s="15" t="s">
        <v>54</v>
      </c>
      <c r="R31" s="107" t="s">
        <v>55</v>
      </c>
      <c r="S31" s="16" t="s">
        <v>52</v>
      </c>
      <c r="T31" s="106" t="s">
        <v>53</v>
      </c>
      <c r="U31" s="15" t="s">
        <v>54</v>
      </c>
      <c r="V31" s="107" t="s">
        <v>55</v>
      </c>
      <c r="W31" s="259"/>
      <c r="X31" s="260"/>
    </row>
    <row r="32" spans="2:24" ht="16" x14ac:dyDescent="0.2">
      <c r="E32" s="108"/>
      <c r="F32" s="109"/>
      <c r="G32" s="30"/>
      <c r="H32" s="42"/>
      <c r="I32" s="42"/>
      <c r="J32" s="43"/>
      <c r="K32" s="41"/>
      <c r="L32" s="42"/>
      <c r="M32" s="42"/>
      <c r="N32" s="44"/>
      <c r="O32" s="110" t="str">
        <f>IFERROR((K32/G32),"NO APLICA")</f>
        <v>NO APLICA</v>
      </c>
      <c r="P32" s="111" t="str">
        <f>IFERROR((L32/H32),"NO APLICA")</f>
        <v>NO APLICA</v>
      </c>
      <c r="Q32" s="111" t="str">
        <f t="shared" ref="Q32:R35" si="1">IFERROR((M32/I32),"NO APLICA")</f>
        <v>NO APLICA</v>
      </c>
      <c r="R32" s="112" t="str">
        <f t="shared" si="1"/>
        <v>NO APLICA</v>
      </c>
      <c r="S32" s="110" t="str">
        <f>IFERROR(((K32)/(G32)),"NO APLICA")</f>
        <v>NO APLICA</v>
      </c>
      <c r="T32" s="111" t="str">
        <f>IFERROR(((K32+L32)/(G32+H32)),"NO APLICA")</f>
        <v>NO APLICA</v>
      </c>
      <c r="U32" s="111" t="str">
        <f>IFERROR(((K32+L32+M32)/(G32+H32+I32)),"NO APLICA")</f>
        <v>NO APLICA</v>
      </c>
      <c r="V32" s="112" t="str">
        <f>IFERROR(((K32+L32+M32+N32)/(G32+H32+I32+J32)),"NO APLICA")</f>
        <v>NO APLICA</v>
      </c>
      <c r="W32" s="243"/>
      <c r="X32" s="244"/>
    </row>
    <row r="33" spans="5:24" ht="16" x14ac:dyDescent="0.2">
      <c r="E33" s="18"/>
      <c r="F33" s="113">
        <v>0</v>
      </c>
      <c r="G33" s="30"/>
      <c r="H33" s="31"/>
      <c r="I33" s="31"/>
      <c r="J33" s="32"/>
      <c r="K33" s="30"/>
      <c r="L33" s="33"/>
      <c r="M33" s="33"/>
      <c r="N33" s="34"/>
      <c r="O33" s="110" t="str">
        <f t="shared" ref="O33:P35" si="2">IFERROR((K33/G33),"NO APLICA")</f>
        <v>NO APLICA</v>
      </c>
      <c r="P33" s="111" t="str">
        <f t="shared" si="2"/>
        <v>NO APLICA</v>
      </c>
      <c r="Q33" s="111" t="str">
        <f t="shared" si="1"/>
        <v>NO APLICA</v>
      </c>
      <c r="R33" s="114" t="str">
        <f t="shared" si="1"/>
        <v>NO APLICA</v>
      </c>
      <c r="S33" s="110" t="str">
        <f t="shared" ref="S33:S35" si="3">IFERROR(((K33)/(G33)),"NO APLICA")</f>
        <v>NO APLICA</v>
      </c>
      <c r="T33" s="111" t="str">
        <f t="shared" ref="T33:T35" si="4">IFERROR(((K33+L33)/(G33+H33)),"NO APLICA")</f>
        <v>NO APLICA</v>
      </c>
      <c r="U33" s="111" t="str">
        <f t="shared" ref="U33:U35" si="5">IFERROR(((K33+L33+M33)/(G33+H33+I33)),"NO APLICA")</f>
        <v>NO APLICA</v>
      </c>
      <c r="V33" s="114" t="str">
        <f t="shared" ref="V33:V35" si="6">IFERROR(((K33+L33+M33+N33)/(G33+H33+I33+J33)),"NO APLICA")</f>
        <v>NO APLICA</v>
      </c>
      <c r="W33" s="245"/>
      <c r="X33" s="246"/>
    </row>
    <row r="34" spans="5:24" ht="16" x14ac:dyDescent="0.2">
      <c r="E34" s="18"/>
      <c r="F34" s="113">
        <v>0</v>
      </c>
      <c r="G34" s="30"/>
      <c r="H34" s="31"/>
      <c r="I34" s="31"/>
      <c r="J34" s="32"/>
      <c r="K34" s="30"/>
      <c r="L34" s="33"/>
      <c r="M34" s="33"/>
      <c r="N34" s="34"/>
      <c r="O34" s="110" t="str">
        <f t="shared" si="2"/>
        <v>NO APLICA</v>
      </c>
      <c r="P34" s="111" t="str">
        <f t="shared" si="2"/>
        <v>NO APLICA</v>
      </c>
      <c r="Q34" s="111" t="str">
        <f t="shared" si="1"/>
        <v>NO APLICA</v>
      </c>
      <c r="R34" s="114" t="str">
        <f t="shared" si="1"/>
        <v>NO APLICA</v>
      </c>
      <c r="S34" s="110" t="str">
        <f t="shared" si="3"/>
        <v>NO APLICA</v>
      </c>
      <c r="T34" s="111" t="str">
        <f t="shared" si="4"/>
        <v>NO APLICA</v>
      </c>
      <c r="U34" s="111" t="str">
        <f t="shared" si="5"/>
        <v>NO APLICA</v>
      </c>
      <c r="V34" s="114" t="str">
        <f t="shared" si="6"/>
        <v>NO APLICA</v>
      </c>
      <c r="W34" s="245"/>
      <c r="X34" s="246"/>
    </row>
    <row r="35" spans="5:24" ht="17" thickBot="1" x14ac:dyDescent="0.25">
      <c r="E35" s="115"/>
      <c r="F35" s="116"/>
      <c r="G35" s="35"/>
      <c r="H35" s="36"/>
      <c r="I35" s="36"/>
      <c r="J35" s="37"/>
      <c r="K35" s="35"/>
      <c r="L35" s="38"/>
      <c r="M35" s="38"/>
      <c r="N35" s="39"/>
      <c r="O35" s="117" t="str">
        <f t="shared" si="2"/>
        <v>NO APLICA</v>
      </c>
      <c r="P35" s="118" t="str">
        <f t="shared" si="2"/>
        <v>NO APLICA</v>
      </c>
      <c r="Q35" s="118" t="str">
        <f t="shared" si="1"/>
        <v>NO APLICA</v>
      </c>
      <c r="R35" s="119" t="str">
        <f t="shared" si="1"/>
        <v>NO APLICA</v>
      </c>
      <c r="S35" s="117" t="str">
        <f t="shared" si="3"/>
        <v>NO APLICA</v>
      </c>
      <c r="T35" s="118" t="str">
        <f t="shared" si="4"/>
        <v>NO APLICA</v>
      </c>
      <c r="U35" s="118" t="str">
        <f t="shared" si="5"/>
        <v>NO APLICA</v>
      </c>
      <c r="V35" s="119" t="str">
        <f t="shared" si="6"/>
        <v>NO APLICA</v>
      </c>
      <c r="W35" s="247"/>
      <c r="X35" s="248"/>
    </row>
  </sheetData>
  <mergeCells count="29">
    <mergeCell ref="W32:X32"/>
    <mergeCell ref="W33:X33"/>
    <mergeCell ref="W34:X34"/>
    <mergeCell ref="W35:X35"/>
    <mergeCell ref="E29:X29"/>
    <mergeCell ref="E30:E31"/>
    <mergeCell ref="F30:F31"/>
    <mergeCell ref="G30:J30"/>
    <mergeCell ref="K30:N30"/>
    <mergeCell ref="O30:R30"/>
    <mergeCell ref="S30:V30"/>
    <mergeCell ref="W30:X31"/>
    <mergeCell ref="P11:S11"/>
    <mergeCell ref="U11:W11"/>
    <mergeCell ref="X11:X12"/>
    <mergeCell ref="B14:F14"/>
    <mergeCell ref="C26:E26"/>
    <mergeCell ref="L26:Q26"/>
    <mergeCell ref="V26:X26"/>
    <mergeCell ref="B11:B12"/>
    <mergeCell ref="C11:C12"/>
    <mergeCell ref="D11:F11"/>
    <mergeCell ref="G11:K11"/>
    <mergeCell ref="L11:O11"/>
    <mergeCell ref="E2:S2"/>
    <mergeCell ref="E3:S3"/>
    <mergeCell ref="E4:S4"/>
    <mergeCell ref="E5:S5"/>
    <mergeCell ref="G10:W10"/>
  </mergeCells>
  <conditionalFormatting sqref="G32:J35">
    <cfRule type="containsBlanks" dxfId="57" priority="13">
      <formula>LEN(TRIM(G32))=0</formula>
    </cfRule>
  </conditionalFormatting>
  <conditionalFormatting sqref="H13">
    <cfRule type="cellIs" priority="21" operator="equal">
      <formula>"NO DISPONIBLE"</formula>
    </cfRule>
  </conditionalFormatting>
  <conditionalFormatting sqref="H14:K18">
    <cfRule type="containsBlanks" dxfId="56" priority="29">
      <formula>LEN(TRIM(H14))=0</formula>
    </cfRule>
  </conditionalFormatting>
  <conditionalFormatting sqref="I13:K13">
    <cfRule type="cellIs" dxfId="55" priority="20" operator="equal">
      <formula>"NO DISPONIBLE"</formula>
    </cfRule>
  </conditionalFormatting>
  <conditionalFormatting sqref="K32:N35">
    <cfRule type="containsBlanks" dxfId="54" priority="12">
      <formula>LEN(TRIM(K32))=0</formula>
    </cfRule>
  </conditionalFormatting>
  <conditionalFormatting sqref="L13">
    <cfRule type="cellIs" priority="19" operator="equal">
      <formula>"NO DISPONIBLE"</formula>
    </cfRule>
  </conditionalFormatting>
  <conditionalFormatting sqref="L14:O18">
    <cfRule type="containsBlanks" dxfId="53" priority="30">
      <formula>LEN(TRIM(L14))=0</formula>
    </cfRule>
  </conditionalFormatting>
  <conditionalFormatting sqref="M13:O13">
    <cfRule type="cellIs" dxfId="52" priority="18" operator="equal">
      <formula>"NO DISPONIBLE"</formula>
    </cfRule>
  </conditionalFormatting>
  <conditionalFormatting sqref="O32:V35">
    <cfRule type="cellIs" dxfId="51" priority="7" operator="equal">
      <formula>"NO APLICA"</formula>
    </cfRule>
    <cfRule type="cellIs" dxfId="50" priority="8" operator="between">
      <formula>0.7</formula>
      <formula>1.2</formula>
    </cfRule>
    <cfRule type="cellIs" dxfId="49" priority="9" operator="between">
      <formula>0.5</formula>
      <formula>0.7</formula>
    </cfRule>
    <cfRule type="cellIs" dxfId="48" priority="10" operator="lessThan">
      <formula>0.5</formula>
    </cfRule>
    <cfRule type="cellIs" dxfId="47" priority="11" operator="greaterThan">
      <formula>1.2</formula>
    </cfRule>
  </conditionalFormatting>
  <conditionalFormatting sqref="P13">
    <cfRule type="cellIs" priority="17" operator="equal">
      <formula>"NO DISPONIBLE"</formula>
    </cfRule>
  </conditionalFormatting>
  <conditionalFormatting sqref="P14:S14 W14">
    <cfRule type="containsBlanks" dxfId="46" priority="36" stopIfTrue="1">
      <formula>LEN(TRIM(P14))=0</formula>
    </cfRule>
    <cfRule type="cellIs" dxfId="45" priority="31" stopIfTrue="1" operator="equal">
      <formula>"100%"</formula>
    </cfRule>
    <cfRule type="cellIs" dxfId="44" priority="32" stopIfTrue="1" operator="lessThan">
      <formula>0.5</formula>
    </cfRule>
    <cfRule type="cellIs" dxfId="43" priority="33" stopIfTrue="1" operator="between">
      <formula>0.5</formula>
      <formula>0.7</formula>
    </cfRule>
    <cfRule type="cellIs" dxfId="42" priority="34" stopIfTrue="1" operator="between">
      <formula>0.7</formula>
      <formula>1.2</formula>
    </cfRule>
    <cfRule type="cellIs" dxfId="41" priority="35" stopIfTrue="1" operator="greaterThanOrEqual">
      <formula>1.2</formula>
    </cfRule>
  </conditionalFormatting>
  <conditionalFormatting sqref="P16:S16">
    <cfRule type="containsBlanks" dxfId="40" priority="6" stopIfTrue="1">
      <formula>LEN(TRIM(P16))=0</formula>
    </cfRule>
    <cfRule type="cellIs" dxfId="39" priority="5" stopIfTrue="1" operator="greaterThanOrEqual">
      <formula>1.2</formula>
    </cfRule>
    <cfRule type="cellIs" dxfId="38" priority="4" stopIfTrue="1" operator="between">
      <formula>0.7</formula>
      <formula>1.2</formula>
    </cfRule>
    <cfRule type="cellIs" dxfId="37" priority="3" stopIfTrue="1" operator="between">
      <formula>0.5</formula>
      <formula>0.7</formula>
    </cfRule>
    <cfRule type="cellIs" dxfId="36" priority="2" stopIfTrue="1" operator="lessThan">
      <formula>0.5</formula>
    </cfRule>
    <cfRule type="cellIs" dxfId="35" priority="1" stopIfTrue="1" operator="equal">
      <formula>"100%"</formula>
    </cfRule>
  </conditionalFormatting>
  <conditionalFormatting sqref="Q13:S13">
    <cfRule type="cellIs" dxfId="34" priority="16" operator="equal">
      <formula>"NO DISPONIBLE"</formula>
    </cfRule>
  </conditionalFormatting>
  <conditionalFormatting sqref="T13">
    <cfRule type="cellIs" priority="15" operator="equal">
      <formula>"NO DISPONIBLE"</formula>
    </cfRule>
  </conditionalFormatting>
  <conditionalFormatting sqref="U13:W13">
    <cfRule type="cellIs" dxfId="33" priority="14" operator="equal">
      <formula>"NO DISPONIBLE"</formula>
    </cfRule>
  </conditionalFormatting>
  <conditionalFormatting sqref="U15:W18">
    <cfRule type="containsBlanks" dxfId="32" priority="22">
      <formula>LEN(TRIM(U15))=0</formula>
    </cfRule>
    <cfRule type="cellIs" dxfId="31" priority="23" stopIfTrue="1" operator="equal">
      <formula>"100%"</formula>
    </cfRule>
    <cfRule type="cellIs" dxfId="30" priority="24" stopIfTrue="1" operator="lessThan">
      <formula>0.5</formula>
    </cfRule>
    <cfRule type="cellIs" dxfId="29" priority="25" stopIfTrue="1" operator="between">
      <formula>0.5</formula>
      <formula>0.7</formula>
    </cfRule>
    <cfRule type="cellIs" dxfId="28" priority="26" stopIfTrue="1" operator="between">
      <formula>0.7</formula>
      <formula>1.2</formula>
    </cfRule>
    <cfRule type="cellIs" dxfId="27" priority="27" stopIfTrue="1" operator="greaterThanOrEqual">
      <formula>1.2</formula>
    </cfRule>
    <cfRule type="containsBlanks" dxfId="26" priority="28" stopIfTrue="1">
      <formula>LEN(TRIM(U15))=0</formula>
    </cfRule>
  </conditionalFormatting>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47C478-B3C1-475C-974E-F37A0ED5F03B}">
  <dimension ref="B1:X35"/>
  <sheetViews>
    <sheetView topLeftCell="A12" zoomScale="60" zoomScaleNormal="60" workbookViewId="0">
      <selection activeCell="E24" sqref="E24"/>
    </sheetView>
  </sheetViews>
  <sheetFormatPr baseColWidth="10" defaultColWidth="11.5" defaultRowHeight="15" x14ac:dyDescent="0.2"/>
  <cols>
    <col min="2" max="2" width="20.5" customWidth="1"/>
    <col min="3" max="3" width="35.83203125" customWidth="1"/>
    <col min="4" max="4" width="31.5" customWidth="1"/>
    <col min="5" max="5" width="29.83203125" customWidth="1"/>
    <col min="6" max="6" width="33.33203125" customWidth="1"/>
    <col min="7" max="8" width="17.6640625" customWidth="1"/>
    <col min="9" max="20" width="17" customWidth="1"/>
    <col min="21" max="21" width="19.33203125" customWidth="1"/>
    <col min="22" max="22" width="24.33203125" customWidth="1"/>
    <col min="23" max="23" width="19.33203125" customWidth="1"/>
    <col min="24" max="24" width="56.33203125" customWidth="1"/>
  </cols>
  <sheetData>
    <row r="1" spans="2:24" ht="16" thickBot="1" x14ac:dyDescent="0.25"/>
    <row r="2" spans="2:24" ht="49.75" customHeight="1" x14ac:dyDescent="0.2">
      <c r="E2" s="216" t="s">
        <v>56</v>
      </c>
      <c r="F2" s="217"/>
      <c r="G2" s="217"/>
      <c r="H2" s="217"/>
      <c r="I2" s="217"/>
      <c r="J2" s="217"/>
      <c r="K2" s="217"/>
      <c r="L2" s="217"/>
      <c r="M2" s="217"/>
      <c r="N2" s="217"/>
      <c r="O2" s="217"/>
      <c r="P2" s="217"/>
      <c r="Q2" s="217"/>
      <c r="R2" s="217"/>
      <c r="S2" s="217"/>
      <c r="T2" s="72"/>
    </row>
    <row r="3" spans="2:24" ht="30.25" customHeight="1" x14ac:dyDescent="0.2">
      <c r="E3" s="218" t="s">
        <v>1</v>
      </c>
      <c r="F3" s="219"/>
      <c r="G3" s="219"/>
      <c r="H3" s="219"/>
      <c r="I3" s="219"/>
      <c r="J3" s="219"/>
      <c r="K3" s="219"/>
      <c r="L3" s="219"/>
      <c r="M3" s="219"/>
      <c r="N3" s="219"/>
      <c r="O3" s="219"/>
      <c r="P3" s="219"/>
      <c r="Q3" s="219"/>
      <c r="R3" s="219"/>
      <c r="S3" s="219"/>
      <c r="T3" s="72"/>
    </row>
    <row r="4" spans="2:24" ht="30.25" customHeight="1" x14ac:dyDescent="0.2">
      <c r="E4" s="218" t="s">
        <v>2</v>
      </c>
      <c r="F4" s="219"/>
      <c r="G4" s="219"/>
      <c r="H4" s="219"/>
      <c r="I4" s="219"/>
      <c r="J4" s="219"/>
      <c r="K4" s="219"/>
      <c r="L4" s="219"/>
      <c r="M4" s="219"/>
      <c r="N4" s="219"/>
      <c r="O4" s="219"/>
      <c r="P4" s="219"/>
      <c r="Q4" s="219"/>
      <c r="R4" s="219"/>
      <c r="S4" s="219"/>
      <c r="T4" s="72"/>
    </row>
    <row r="5" spans="2:24" ht="29" thickBot="1" x14ac:dyDescent="0.25">
      <c r="E5" s="222" t="s">
        <v>3</v>
      </c>
      <c r="F5" s="223"/>
      <c r="G5" s="223"/>
      <c r="H5" s="223"/>
      <c r="I5" s="223"/>
      <c r="J5" s="223"/>
      <c r="K5" s="223"/>
      <c r="L5" s="223"/>
      <c r="M5" s="223"/>
      <c r="N5" s="223"/>
      <c r="O5" s="223"/>
      <c r="P5" s="223"/>
      <c r="Q5" s="223"/>
      <c r="R5" s="223"/>
      <c r="S5" s="223"/>
      <c r="T5" s="72"/>
    </row>
    <row r="9" spans="2:24" ht="16" thickBot="1" x14ac:dyDescent="0.25"/>
    <row r="10" spans="2:24" ht="33.5" customHeight="1" thickBot="1" x14ac:dyDescent="0.25">
      <c r="G10" s="224" t="s">
        <v>57</v>
      </c>
      <c r="H10" s="225"/>
      <c r="I10" s="225"/>
      <c r="J10" s="225"/>
      <c r="K10" s="225"/>
      <c r="L10" s="225"/>
      <c r="M10" s="225"/>
      <c r="N10" s="225"/>
      <c r="O10" s="225"/>
      <c r="P10" s="225"/>
      <c r="Q10" s="225"/>
      <c r="R10" s="225"/>
      <c r="S10" s="225"/>
      <c r="T10" s="225"/>
      <c r="U10" s="225"/>
      <c r="V10" s="225"/>
      <c r="W10" s="226"/>
    </row>
    <row r="11" spans="2:24" ht="43.25" customHeight="1" thickBot="1" x14ac:dyDescent="0.25">
      <c r="B11" s="229" t="s">
        <v>5</v>
      </c>
      <c r="C11" s="231" t="s">
        <v>6</v>
      </c>
      <c r="D11" s="233" t="s">
        <v>7</v>
      </c>
      <c r="E11" s="234"/>
      <c r="F11" s="235"/>
      <c r="G11" s="236" t="s">
        <v>58</v>
      </c>
      <c r="H11" s="236"/>
      <c r="I11" s="236"/>
      <c r="J11" s="236"/>
      <c r="K11" s="237"/>
      <c r="L11" s="220" t="s">
        <v>59</v>
      </c>
      <c r="M11" s="220"/>
      <c r="N11" s="220"/>
      <c r="O11" s="221"/>
      <c r="P11" s="220" t="s">
        <v>60</v>
      </c>
      <c r="Q11" s="220"/>
      <c r="R11" s="220"/>
      <c r="S11" s="221"/>
      <c r="T11" s="73"/>
      <c r="U11" s="220" t="s">
        <v>61</v>
      </c>
      <c r="V11" s="220"/>
      <c r="W11" s="220"/>
      <c r="X11" s="227" t="s">
        <v>62</v>
      </c>
    </row>
    <row r="12" spans="2:24" ht="122.5" customHeight="1" thickBot="1" x14ac:dyDescent="0.25">
      <c r="B12" s="230"/>
      <c r="C12" s="232"/>
      <c r="D12" s="63" t="s">
        <v>13</v>
      </c>
      <c r="E12" s="63" t="s">
        <v>14</v>
      </c>
      <c r="F12" s="63" t="s">
        <v>15</v>
      </c>
      <c r="G12" s="76" t="s">
        <v>16</v>
      </c>
      <c r="H12" s="52" t="s">
        <v>17</v>
      </c>
      <c r="I12" s="77" t="s">
        <v>18</v>
      </c>
      <c r="J12" s="53" t="s">
        <v>19</v>
      </c>
      <c r="K12" s="78" t="s">
        <v>20</v>
      </c>
      <c r="L12" s="54" t="s">
        <v>17</v>
      </c>
      <c r="M12" s="77" t="s">
        <v>18</v>
      </c>
      <c r="N12" s="53" t="s">
        <v>19</v>
      </c>
      <c r="O12" s="78" t="s">
        <v>20</v>
      </c>
      <c r="P12" s="54" t="s">
        <v>17</v>
      </c>
      <c r="Q12" s="79" t="s">
        <v>18</v>
      </c>
      <c r="R12" s="53" t="s">
        <v>19</v>
      </c>
      <c r="S12" s="80" t="s">
        <v>20</v>
      </c>
      <c r="T12" s="53" t="s">
        <v>17</v>
      </c>
      <c r="U12" s="79" t="s">
        <v>18</v>
      </c>
      <c r="V12" s="53" t="s">
        <v>19</v>
      </c>
      <c r="W12" s="80" t="s">
        <v>20</v>
      </c>
      <c r="X12" s="228"/>
    </row>
    <row r="13" spans="2:24" ht="281.5" customHeight="1" x14ac:dyDescent="0.2">
      <c r="B13" s="57" t="s">
        <v>21</v>
      </c>
      <c r="C13" s="58" t="s">
        <v>22</v>
      </c>
      <c r="D13" s="59" t="s">
        <v>23</v>
      </c>
      <c r="E13" s="60" t="s">
        <v>24</v>
      </c>
      <c r="F13" s="61" t="s">
        <v>25</v>
      </c>
      <c r="G13" s="62" t="s">
        <v>26</v>
      </c>
      <c r="H13" s="81" t="s">
        <v>26</v>
      </c>
      <c r="I13" s="82" t="s">
        <v>26</v>
      </c>
      <c r="J13" s="82" t="s">
        <v>26</v>
      </c>
      <c r="K13" s="83" t="s">
        <v>26</v>
      </c>
      <c r="L13" s="81" t="s">
        <v>26</v>
      </c>
      <c r="M13" s="82" t="s">
        <v>26</v>
      </c>
      <c r="N13" s="82" t="s">
        <v>26</v>
      </c>
      <c r="O13" s="83" t="s">
        <v>26</v>
      </c>
      <c r="P13" s="86" t="s">
        <v>26</v>
      </c>
      <c r="Q13" s="87" t="s">
        <v>26</v>
      </c>
      <c r="R13" s="87" t="s">
        <v>26</v>
      </c>
      <c r="S13" s="88" t="s">
        <v>26</v>
      </c>
      <c r="T13" s="86" t="s">
        <v>26</v>
      </c>
      <c r="U13" s="100" t="s">
        <v>26</v>
      </c>
      <c r="V13" s="87" t="s">
        <v>26</v>
      </c>
      <c r="W13" s="99" t="s">
        <v>26</v>
      </c>
      <c r="X13" s="84" t="s">
        <v>63</v>
      </c>
    </row>
    <row r="14" spans="2:24" ht="54.75" customHeight="1" x14ac:dyDescent="0.2">
      <c r="B14" s="239" t="s">
        <v>27</v>
      </c>
      <c r="C14" s="240"/>
      <c r="D14" s="240"/>
      <c r="E14" s="240"/>
      <c r="F14" s="240"/>
      <c r="G14" s="55">
        <v>100</v>
      </c>
      <c r="H14" s="48">
        <v>25</v>
      </c>
      <c r="I14" s="42">
        <v>25</v>
      </c>
      <c r="J14" s="42">
        <v>25</v>
      </c>
      <c r="K14" s="43">
        <v>25</v>
      </c>
      <c r="L14" s="41">
        <v>20</v>
      </c>
      <c r="M14" s="42">
        <v>30</v>
      </c>
      <c r="N14" s="42">
        <v>25</v>
      </c>
      <c r="O14" s="44">
        <v>23</v>
      </c>
      <c r="P14" s="40">
        <f>IFERROR((L14/H14),"100%")</f>
        <v>0.8</v>
      </c>
      <c r="Q14" s="101">
        <f>IFERROR((M14/I14),"100%")</f>
        <v>1.2</v>
      </c>
      <c r="R14" s="101">
        <f t="shared" ref="R14" si="0">IFERROR((N14/J14),"100%")</f>
        <v>1</v>
      </c>
      <c r="S14" s="103">
        <f>IFERROR((O14/K14),"100%")</f>
        <v>0.92</v>
      </c>
      <c r="T14" s="40">
        <f>IFERROR((L14/$G$14),"No Programado")</f>
        <v>0.2</v>
      </c>
      <c r="U14" s="101">
        <f>IFERROR((L14+M14)/$G$14, "No Programado")</f>
        <v>0.5</v>
      </c>
      <c r="V14" s="85">
        <f>IFERROR((M14+N14+L14)/$G$14, "No Programado")</f>
        <v>0.75</v>
      </c>
      <c r="W14" s="102">
        <f>IFERROR((N14+O14+M14+L14)/$G$14, "No Programado")</f>
        <v>0.98</v>
      </c>
      <c r="X14" s="94"/>
    </row>
    <row r="15" spans="2:24" ht="54.75" customHeight="1" x14ac:dyDescent="0.2">
      <c r="B15" s="64" t="s">
        <v>28</v>
      </c>
      <c r="C15" s="65"/>
      <c r="D15" s="65"/>
      <c r="E15" s="65"/>
      <c r="F15" s="120" t="s">
        <v>29</v>
      </c>
      <c r="G15" s="66"/>
      <c r="H15" s="48"/>
      <c r="I15" s="42"/>
      <c r="J15" s="42"/>
      <c r="K15" s="43"/>
      <c r="L15" s="41"/>
      <c r="M15" s="42"/>
      <c r="N15" s="42"/>
      <c r="O15" s="44"/>
      <c r="P15" s="74"/>
      <c r="Q15" s="75"/>
      <c r="R15" s="75"/>
      <c r="S15" s="89"/>
      <c r="T15" s="45"/>
      <c r="U15" s="75"/>
      <c r="V15" s="46"/>
      <c r="W15" s="90"/>
      <c r="X15" s="95" t="s">
        <v>30</v>
      </c>
    </row>
    <row r="16" spans="2:24" ht="53.5" customHeight="1" x14ac:dyDescent="0.2">
      <c r="B16" s="67" t="s">
        <v>31</v>
      </c>
      <c r="C16" s="68"/>
      <c r="D16" s="69"/>
      <c r="E16" s="70"/>
      <c r="F16" s="121" t="s">
        <v>29</v>
      </c>
      <c r="G16" s="71"/>
      <c r="H16" s="49"/>
      <c r="I16" s="1"/>
      <c r="J16" s="1"/>
      <c r="K16" s="21"/>
      <c r="L16" s="25"/>
      <c r="M16" s="1"/>
      <c r="N16" s="1"/>
      <c r="O16" s="2"/>
      <c r="P16" s="45"/>
      <c r="Q16" s="46"/>
      <c r="R16" s="46"/>
      <c r="S16" s="90"/>
      <c r="T16" s="45"/>
      <c r="U16" s="46"/>
      <c r="V16" s="46"/>
      <c r="W16" s="90"/>
      <c r="X16" s="96" t="s">
        <v>30</v>
      </c>
    </row>
    <row r="17" spans="2:24" ht="53.5" customHeight="1" x14ac:dyDescent="0.2">
      <c r="B17" s="3" t="s">
        <v>32</v>
      </c>
      <c r="C17" s="4"/>
      <c r="D17" s="5"/>
      <c r="E17" s="6"/>
      <c r="F17" s="7" t="s">
        <v>29</v>
      </c>
      <c r="G17" s="56"/>
      <c r="H17" s="49"/>
      <c r="I17" s="1"/>
      <c r="J17" s="1"/>
      <c r="K17" s="21"/>
      <c r="L17" s="25"/>
      <c r="M17" s="1"/>
      <c r="N17" s="1"/>
      <c r="O17" s="2"/>
      <c r="P17" s="45"/>
      <c r="Q17" s="46"/>
      <c r="R17" s="46"/>
      <c r="S17" s="90"/>
      <c r="T17" s="45"/>
      <c r="U17" s="46"/>
      <c r="V17" s="46"/>
      <c r="W17" s="90"/>
      <c r="X17" s="97" t="s">
        <v>30</v>
      </c>
    </row>
    <row r="18" spans="2:24" ht="53.5" customHeight="1" thickBot="1" x14ac:dyDescent="0.25">
      <c r="B18" s="8" t="s">
        <v>32</v>
      </c>
      <c r="C18" s="9"/>
      <c r="D18" s="10"/>
      <c r="E18" s="11"/>
      <c r="F18" s="12" t="s">
        <v>29</v>
      </c>
      <c r="G18" s="51"/>
      <c r="H18" s="50"/>
      <c r="I18" s="23"/>
      <c r="J18" s="23"/>
      <c r="K18" s="29"/>
      <c r="L18" s="28"/>
      <c r="M18" s="23"/>
      <c r="N18" s="23"/>
      <c r="O18" s="24"/>
      <c r="P18" s="91"/>
      <c r="Q18" s="92"/>
      <c r="R18" s="92"/>
      <c r="S18" s="93"/>
      <c r="T18" s="91"/>
      <c r="U18" s="92"/>
      <c r="V18" s="92"/>
      <c r="W18" s="93"/>
      <c r="X18" s="98" t="s">
        <v>30</v>
      </c>
    </row>
    <row r="19" spans="2:24" ht="15.75" customHeight="1" x14ac:dyDescent="0.2"/>
    <row r="20" spans="2:24" ht="15.75" customHeight="1" x14ac:dyDescent="0.2"/>
    <row r="21" spans="2:24" ht="15.75" customHeight="1" x14ac:dyDescent="0.2"/>
    <row r="22" spans="2:24" ht="15.75" customHeight="1" x14ac:dyDescent="0.2"/>
    <row r="23" spans="2:24" ht="15.75" customHeight="1" x14ac:dyDescent="0.2"/>
    <row r="24" spans="2:24" ht="15.75" customHeight="1" x14ac:dyDescent="0.2"/>
    <row r="25" spans="2:24" x14ac:dyDescent="0.2">
      <c r="F25" s="22"/>
      <c r="G25" s="22"/>
    </row>
    <row r="26" spans="2:24" ht="89.5" customHeight="1" x14ac:dyDescent="0.2">
      <c r="C26" s="206" t="s">
        <v>33</v>
      </c>
      <c r="D26" s="207"/>
      <c r="E26" s="207"/>
      <c r="F26" s="17"/>
      <c r="G26" s="47"/>
      <c r="L26" s="242" t="s">
        <v>34</v>
      </c>
      <c r="M26" s="261"/>
      <c r="N26" s="261"/>
      <c r="O26" s="261"/>
      <c r="P26" s="261"/>
      <c r="Q26" s="261"/>
      <c r="V26" s="206" t="s">
        <v>35</v>
      </c>
      <c r="W26" s="207"/>
      <c r="X26" s="207"/>
    </row>
    <row r="28" spans="2:24" ht="16" thickBot="1" x14ac:dyDescent="0.25"/>
    <row r="29" spans="2:24" ht="16" thickBot="1" x14ac:dyDescent="0.25">
      <c r="E29" s="249" t="s">
        <v>36</v>
      </c>
      <c r="F29" s="250"/>
      <c r="G29" s="250"/>
      <c r="H29" s="250"/>
      <c r="I29" s="250"/>
      <c r="J29" s="250"/>
      <c r="K29" s="250"/>
      <c r="L29" s="250"/>
      <c r="M29" s="250"/>
      <c r="N29" s="250"/>
      <c r="O29" s="250"/>
      <c r="P29" s="250"/>
      <c r="Q29" s="250"/>
      <c r="R29" s="250"/>
      <c r="S29" s="250"/>
      <c r="T29" s="250"/>
      <c r="U29" s="250"/>
      <c r="V29" s="250"/>
      <c r="W29" s="250"/>
      <c r="X29" s="251"/>
    </row>
    <row r="30" spans="2:24" ht="15" customHeight="1" thickBot="1" x14ac:dyDescent="0.25">
      <c r="E30" s="252" t="s">
        <v>37</v>
      </c>
      <c r="F30" s="252" t="s">
        <v>64</v>
      </c>
      <c r="G30" s="257" t="s">
        <v>38</v>
      </c>
      <c r="H30" s="262"/>
      <c r="I30" s="262"/>
      <c r="J30" s="258"/>
      <c r="K30" s="257" t="s">
        <v>39</v>
      </c>
      <c r="L30" s="262"/>
      <c r="M30" s="262"/>
      <c r="N30" s="258"/>
      <c r="O30" s="254" t="s">
        <v>40</v>
      </c>
      <c r="P30" s="255"/>
      <c r="Q30" s="255"/>
      <c r="R30" s="256"/>
      <c r="S30" s="254" t="s">
        <v>41</v>
      </c>
      <c r="T30" s="255"/>
      <c r="U30" s="255"/>
      <c r="V30" s="255"/>
      <c r="W30" s="257" t="s">
        <v>65</v>
      </c>
      <c r="X30" s="258"/>
    </row>
    <row r="31" spans="2:24" ht="31" thickBot="1" x14ac:dyDescent="0.25">
      <c r="E31" s="253"/>
      <c r="F31" s="253"/>
      <c r="G31" s="13" t="s">
        <v>66</v>
      </c>
      <c r="H31" s="104" t="s">
        <v>67</v>
      </c>
      <c r="I31" s="14" t="s">
        <v>68</v>
      </c>
      <c r="J31" s="105" t="s">
        <v>69</v>
      </c>
      <c r="K31" s="13" t="s">
        <v>66</v>
      </c>
      <c r="L31" s="104" t="s">
        <v>67</v>
      </c>
      <c r="M31" s="14" t="s">
        <v>68</v>
      </c>
      <c r="N31" s="105" t="s">
        <v>69</v>
      </c>
      <c r="O31" s="13" t="s">
        <v>66</v>
      </c>
      <c r="P31" s="106" t="s">
        <v>67</v>
      </c>
      <c r="Q31" s="15" t="s">
        <v>68</v>
      </c>
      <c r="R31" s="107" t="s">
        <v>69</v>
      </c>
      <c r="S31" s="16" t="s">
        <v>66</v>
      </c>
      <c r="T31" s="106" t="s">
        <v>67</v>
      </c>
      <c r="U31" s="15" t="s">
        <v>68</v>
      </c>
      <c r="V31" s="107" t="s">
        <v>69</v>
      </c>
      <c r="W31" s="259"/>
      <c r="X31" s="260"/>
    </row>
    <row r="32" spans="2:24" ht="16" x14ac:dyDescent="0.2">
      <c r="E32" s="108"/>
      <c r="F32" s="109"/>
      <c r="G32" s="30"/>
      <c r="H32" s="42"/>
      <c r="I32" s="42"/>
      <c r="J32" s="43"/>
      <c r="K32" s="41"/>
      <c r="L32" s="42"/>
      <c r="M32" s="42"/>
      <c r="N32" s="44"/>
      <c r="O32" s="110" t="str">
        <f>IFERROR((K32/G32),"NO APLICA")</f>
        <v>NO APLICA</v>
      </c>
      <c r="P32" s="111" t="str">
        <f>IFERROR((L32/H32),"NO APLICA")</f>
        <v>NO APLICA</v>
      </c>
      <c r="Q32" s="111" t="str">
        <f t="shared" ref="Q32:R35" si="1">IFERROR((M32/I32),"NO APLICA")</f>
        <v>NO APLICA</v>
      </c>
      <c r="R32" s="112" t="str">
        <f t="shared" si="1"/>
        <v>NO APLICA</v>
      </c>
      <c r="S32" s="110" t="str">
        <f>IFERROR(((K32)/(G32)),"NO APLICA")</f>
        <v>NO APLICA</v>
      </c>
      <c r="T32" s="111" t="str">
        <f>IFERROR(((K32+L32)/(G32+H32)),"NO APLICA")</f>
        <v>NO APLICA</v>
      </c>
      <c r="U32" s="111" t="str">
        <f>IFERROR(((K32+L32+M32)/(G32+H32+I32)),"NO APLICA")</f>
        <v>NO APLICA</v>
      </c>
      <c r="V32" s="112" t="str">
        <f>IFERROR(((K32+L32+M32+N32)/(G32+H32+I32+J32)),"NO APLICA")</f>
        <v>NO APLICA</v>
      </c>
      <c r="W32" s="243"/>
      <c r="X32" s="244"/>
    </row>
    <row r="33" spans="5:24" ht="16" x14ac:dyDescent="0.2">
      <c r="E33" s="18"/>
      <c r="F33" s="113">
        <v>0</v>
      </c>
      <c r="G33" s="30"/>
      <c r="H33" s="31"/>
      <c r="I33" s="31"/>
      <c r="J33" s="32"/>
      <c r="K33" s="30"/>
      <c r="L33" s="33"/>
      <c r="M33" s="33"/>
      <c r="N33" s="34"/>
      <c r="O33" s="110" t="str">
        <f t="shared" ref="O33:P35" si="2">IFERROR((K33/G33),"NO APLICA")</f>
        <v>NO APLICA</v>
      </c>
      <c r="P33" s="111" t="str">
        <f t="shared" si="2"/>
        <v>NO APLICA</v>
      </c>
      <c r="Q33" s="111" t="str">
        <f t="shared" si="1"/>
        <v>NO APLICA</v>
      </c>
      <c r="R33" s="114" t="str">
        <f t="shared" si="1"/>
        <v>NO APLICA</v>
      </c>
      <c r="S33" s="110" t="str">
        <f t="shared" ref="S33:S35" si="3">IFERROR(((K33)/(G33)),"NO APLICA")</f>
        <v>NO APLICA</v>
      </c>
      <c r="T33" s="111" t="str">
        <f t="shared" ref="T33:T35" si="4">IFERROR(((K33+L33)/(G33+H33)),"NO APLICA")</f>
        <v>NO APLICA</v>
      </c>
      <c r="U33" s="111" t="str">
        <f t="shared" ref="U33:U35" si="5">IFERROR(((K33+L33+M33)/(G33+H33+I33)),"NO APLICA")</f>
        <v>NO APLICA</v>
      </c>
      <c r="V33" s="114" t="str">
        <f t="shared" ref="V33:V35" si="6">IFERROR(((K33+L33+M33+N33)/(G33+H33+I33+J33)),"NO APLICA")</f>
        <v>NO APLICA</v>
      </c>
      <c r="W33" s="245"/>
      <c r="X33" s="246"/>
    </row>
    <row r="34" spans="5:24" ht="16" x14ac:dyDescent="0.2">
      <c r="E34" s="18"/>
      <c r="F34" s="113">
        <v>0</v>
      </c>
      <c r="G34" s="30"/>
      <c r="H34" s="31"/>
      <c r="I34" s="31"/>
      <c r="J34" s="32"/>
      <c r="K34" s="30"/>
      <c r="L34" s="33"/>
      <c r="M34" s="33"/>
      <c r="N34" s="34"/>
      <c r="O34" s="110" t="str">
        <f t="shared" si="2"/>
        <v>NO APLICA</v>
      </c>
      <c r="P34" s="111" t="str">
        <f t="shared" si="2"/>
        <v>NO APLICA</v>
      </c>
      <c r="Q34" s="111" t="str">
        <f t="shared" si="1"/>
        <v>NO APLICA</v>
      </c>
      <c r="R34" s="114" t="str">
        <f t="shared" si="1"/>
        <v>NO APLICA</v>
      </c>
      <c r="S34" s="110" t="str">
        <f t="shared" si="3"/>
        <v>NO APLICA</v>
      </c>
      <c r="T34" s="111" t="str">
        <f t="shared" si="4"/>
        <v>NO APLICA</v>
      </c>
      <c r="U34" s="111" t="str">
        <f t="shared" si="5"/>
        <v>NO APLICA</v>
      </c>
      <c r="V34" s="114" t="str">
        <f t="shared" si="6"/>
        <v>NO APLICA</v>
      </c>
      <c r="W34" s="245"/>
      <c r="X34" s="246"/>
    </row>
    <row r="35" spans="5:24" ht="17" thickBot="1" x14ac:dyDescent="0.25">
      <c r="E35" s="115"/>
      <c r="F35" s="116"/>
      <c r="G35" s="35"/>
      <c r="H35" s="36"/>
      <c r="I35" s="36"/>
      <c r="J35" s="37"/>
      <c r="K35" s="35"/>
      <c r="L35" s="38"/>
      <c r="M35" s="38"/>
      <c r="N35" s="39"/>
      <c r="O35" s="117" t="str">
        <f t="shared" si="2"/>
        <v>NO APLICA</v>
      </c>
      <c r="P35" s="118" t="str">
        <f t="shared" si="2"/>
        <v>NO APLICA</v>
      </c>
      <c r="Q35" s="118" t="str">
        <f t="shared" si="1"/>
        <v>NO APLICA</v>
      </c>
      <c r="R35" s="119" t="str">
        <f t="shared" si="1"/>
        <v>NO APLICA</v>
      </c>
      <c r="S35" s="117" t="str">
        <f t="shared" si="3"/>
        <v>NO APLICA</v>
      </c>
      <c r="T35" s="118" t="str">
        <f t="shared" si="4"/>
        <v>NO APLICA</v>
      </c>
      <c r="U35" s="118" t="str">
        <f t="shared" si="5"/>
        <v>NO APLICA</v>
      </c>
      <c r="V35" s="119" t="str">
        <f t="shared" si="6"/>
        <v>NO APLICA</v>
      </c>
      <c r="W35" s="247"/>
      <c r="X35" s="248"/>
    </row>
  </sheetData>
  <mergeCells count="29">
    <mergeCell ref="W32:X32"/>
    <mergeCell ref="W33:X33"/>
    <mergeCell ref="W34:X34"/>
    <mergeCell ref="W35:X35"/>
    <mergeCell ref="E29:X29"/>
    <mergeCell ref="E30:E31"/>
    <mergeCell ref="F30:F31"/>
    <mergeCell ref="G30:J30"/>
    <mergeCell ref="K30:N30"/>
    <mergeCell ref="O30:R30"/>
    <mergeCell ref="S30:V30"/>
    <mergeCell ref="W30:X31"/>
    <mergeCell ref="P11:S11"/>
    <mergeCell ref="U11:W11"/>
    <mergeCell ref="X11:X12"/>
    <mergeCell ref="B14:F14"/>
    <mergeCell ref="C26:E26"/>
    <mergeCell ref="L26:Q26"/>
    <mergeCell ref="V26:X26"/>
    <mergeCell ref="B11:B12"/>
    <mergeCell ref="C11:C12"/>
    <mergeCell ref="D11:F11"/>
    <mergeCell ref="G11:K11"/>
    <mergeCell ref="L11:O11"/>
    <mergeCell ref="E2:S2"/>
    <mergeCell ref="E3:S3"/>
    <mergeCell ref="E4:S4"/>
    <mergeCell ref="E5:S5"/>
    <mergeCell ref="G10:W10"/>
  </mergeCells>
  <conditionalFormatting sqref="G32:J35">
    <cfRule type="containsBlanks" dxfId="25" priority="7">
      <formula>LEN(TRIM(G32))=0</formula>
    </cfRule>
  </conditionalFormatting>
  <conditionalFormatting sqref="H13">
    <cfRule type="cellIs" priority="15" operator="equal">
      <formula>"NO DISPONIBLE"</formula>
    </cfRule>
  </conditionalFormatting>
  <conditionalFormatting sqref="H14:K18">
    <cfRule type="containsBlanks" dxfId="24" priority="23">
      <formula>LEN(TRIM(H14))=0</formula>
    </cfRule>
  </conditionalFormatting>
  <conditionalFormatting sqref="I13:K13">
    <cfRule type="cellIs" dxfId="23" priority="14" operator="equal">
      <formula>"NO DISPONIBLE"</formula>
    </cfRule>
  </conditionalFormatting>
  <conditionalFormatting sqref="K32:N35">
    <cfRule type="containsBlanks" dxfId="22" priority="6">
      <formula>LEN(TRIM(K32))=0</formula>
    </cfRule>
  </conditionalFormatting>
  <conditionalFormatting sqref="L13">
    <cfRule type="cellIs" priority="13" operator="equal">
      <formula>"NO DISPONIBLE"</formula>
    </cfRule>
  </conditionalFormatting>
  <conditionalFormatting sqref="L14:O18">
    <cfRule type="containsBlanks" dxfId="21" priority="24">
      <formula>LEN(TRIM(L14))=0</formula>
    </cfRule>
  </conditionalFormatting>
  <conditionalFormatting sqref="M13:O13">
    <cfRule type="cellIs" dxfId="20" priority="12" operator="equal">
      <formula>"NO DISPONIBLE"</formula>
    </cfRule>
  </conditionalFormatting>
  <conditionalFormatting sqref="O32:V35">
    <cfRule type="cellIs" dxfId="19" priority="2" operator="between">
      <formula>0.7</formula>
      <formula>1.2</formula>
    </cfRule>
    <cfRule type="cellIs" dxfId="18" priority="3" operator="between">
      <formula>0.5</formula>
      <formula>0.7</formula>
    </cfRule>
    <cfRule type="cellIs" dxfId="17" priority="4" operator="lessThan">
      <formula>0.5</formula>
    </cfRule>
    <cfRule type="cellIs" dxfId="16" priority="5" operator="greaterThan">
      <formula>1.2</formula>
    </cfRule>
    <cfRule type="cellIs" dxfId="15" priority="1" operator="equal">
      <formula>"NO APLICA"</formula>
    </cfRule>
  </conditionalFormatting>
  <conditionalFormatting sqref="P13">
    <cfRule type="cellIs" priority="11" operator="equal">
      <formula>"NO DISPONIBLE"</formula>
    </cfRule>
  </conditionalFormatting>
  <conditionalFormatting sqref="P14:S14 W14">
    <cfRule type="containsBlanks" dxfId="14" priority="30" stopIfTrue="1">
      <formula>LEN(TRIM(P14))=0</formula>
    </cfRule>
    <cfRule type="cellIs" dxfId="13" priority="25" stopIfTrue="1" operator="equal">
      <formula>"100%"</formula>
    </cfRule>
    <cfRule type="cellIs" dxfId="12" priority="26" stopIfTrue="1" operator="lessThan">
      <formula>0.5</formula>
    </cfRule>
    <cfRule type="cellIs" dxfId="11" priority="27" stopIfTrue="1" operator="between">
      <formula>0.5</formula>
      <formula>0.7</formula>
    </cfRule>
    <cfRule type="cellIs" dxfId="10" priority="28" stopIfTrue="1" operator="between">
      <formula>0.7</formula>
      <formula>1.2</formula>
    </cfRule>
    <cfRule type="cellIs" dxfId="9" priority="29" stopIfTrue="1" operator="greaterThanOrEqual">
      <formula>1.2</formula>
    </cfRule>
  </conditionalFormatting>
  <conditionalFormatting sqref="Q13:S13">
    <cfRule type="cellIs" dxfId="8" priority="10" operator="equal">
      <formula>"NO DISPONIBLE"</formula>
    </cfRule>
  </conditionalFormatting>
  <conditionalFormatting sqref="T13">
    <cfRule type="cellIs" priority="9" operator="equal">
      <formula>"NO DISPONIBLE"</formula>
    </cfRule>
  </conditionalFormatting>
  <conditionalFormatting sqref="U13:W13">
    <cfRule type="cellIs" dxfId="7" priority="8" operator="equal">
      <formula>"NO DISPONIBLE"</formula>
    </cfRule>
  </conditionalFormatting>
  <conditionalFormatting sqref="U15:W18">
    <cfRule type="cellIs" dxfId="6" priority="17" stopIfTrue="1" operator="equal">
      <formula>"100%"</formula>
    </cfRule>
    <cfRule type="cellIs" dxfId="5" priority="18" stopIfTrue="1" operator="lessThan">
      <formula>0.5</formula>
    </cfRule>
    <cfRule type="cellIs" dxfId="4" priority="19" stopIfTrue="1" operator="between">
      <formula>0.5</formula>
      <formula>0.7</formula>
    </cfRule>
    <cfRule type="cellIs" dxfId="3" priority="20" stopIfTrue="1" operator="between">
      <formula>0.7</formula>
      <formula>1.2</formula>
    </cfRule>
    <cfRule type="cellIs" dxfId="2" priority="21" stopIfTrue="1" operator="greaterThanOrEqual">
      <formula>1.2</formula>
    </cfRule>
    <cfRule type="containsBlanks" dxfId="1" priority="22" stopIfTrue="1">
      <formula>LEN(TRIM(U15))=0</formula>
    </cfRule>
    <cfRule type="containsBlanks" dxfId="0" priority="16">
      <formula>LEN(TRIM(U15))=0</formula>
    </cfRule>
  </conditionalFormatting>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6"/>
  <sheetViews>
    <sheetView workbookViewId="0">
      <selection activeCell="I6" sqref="I6"/>
    </sheetView>
  </sheetViews>
  <sheetFormatPr baseColWidth="10" defaultColWidth="10.6640625" defaultRowHeight="15" x14ac:dyDescent="0.2"/>
  <cols>
    <col min="1" max="1" width="20.33203125" customWidth="1"/>
    <col min="2" max="2" width="34.6640625" customWidth="1"/>
  </cols>
  <sheetData>
    <row r="1" spans="1:2" x14ac:dyDescent="0.2">
      <c r="A1" s="27" t="s">
        <v>70</v>
      </c>
    </row>
    <row r="3" spans="1:2" ht="120.25" customHeight="1" x14ac:dyDescent="0.2">
      <c r="A3" s="263" t="s">
        <v>71</v>
      </c>
      <c r="B3" s="263"/>
    </row>
    <row r="5" spans="1:2" ht="48" x14ac:dyDescent="0.2">
      <c r="A5" s="19"/>
      <c r="B5" s="26" t="s">
        <v>72</v>
      </c>
    </row>
    <row r="6" spans="1:2" ht="48" x14ac:dyDescent="0.2">
      <c r="A6" s="20"/>
      <c r="B6" s="26" t="s">
        <v>73</v>
      </c>
    </row>
  </sheetData>
  <mergeCells count="1">
    <mergeCell ref="A3:B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4</vt:i4>
      </vt:variant>
      <vt:variant>
        <vt:lpstr>Rangos con nombre</vt:lpstr>
      </vt:variant>
      <vt:variant>
        <vt:i4>1</vt:i4>
      </vt:variant>
    </vt:vector>
  </HeadingPairs>
  <TitlesOfParts>
    <vt:vector size="5" baseType="lpstr">
      <vt:lpstr>SEGUIMIENTO 2025</vt:lpstr>
      <vt:lpstr>SEGUIMIENTO 2026</vt:lpstr>
      <vt:lpstr>SEGUIMIENTO 2027</vt:lpstr>
      <vt:lpstr>Instrucciones</vt:lpstr>
      <vt:lpstr>'SEGUIMIENTO 2025'!Área_de_impresión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Enrique Eduardo Encalada Sánchez</dc:creator>
  <cp:keywords/>
  <dc:description/>
  <cp:lastModifiedBy>ADOLFO ROMO</cp:lastModifiedBy>
  <cp:revision/>
  <cp:lastPrinted>2025-10-09T16:08:14Z</cp:lastPrinted>
  <dcterms:created xsi:type="dcterms:W3CDTF">2020-03-29T15:30:51Z</dcterms:created>
  <dcterms:modified xsi:type="dcterms:W3CDTF">2026-01-09T15:58:48Z</dcterms:modified>
  <cp:category/>
  <cp:contentStatus/>
</cp:coreProperties>
</file>